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L:\Rates &amp; FX\DPP\BEI model\"/>
    </mc:Choice>
  </mc:AlternateContent>
  <xr:revisionPtr revIDLastSave="0" documentId="13_ncr:1_{40296B7B-0390-4E26-B958-0FF2CCD43707}" xr6:coauthVersionLast="38" xr6:coauthVersionMax="38" xr10:uidLastSave="{00000000-0000-0000-0000-000000000000}"/>
  <bookViews>
    <workbookView xWindow="0" yWindow="0" windowWidth="28800" windowHeight="11565" tabRatio="781" xr2:uid="{8D25E3CA-26CD-48F4-8E0C-20DA42BCAE23}"/>
  </bookViews>
  <sheets>
    <sheet name="BD_fileterd" sheetId="12" r:id="rId1"/>
    <sheet name="Regression_results" sheetId="13" r:id="rId2"/>
    <sheet name="Curva_Swap" sheetId="14" r:id="rId3"/>
    <sheet name="UF" sheetId="5" r:id="rId4"/>
    <sheet name="CLP2Y_CPN_FWD" sheetId="15" r:id="rId5"/>
    <sheet name="UF2Y_CPN_FWD" sheetId="16" r:id="rId6"/>
    <sheet name="Forecast" sheetId="17" r:id="rId7"/>
    <sheet name="Hoja1" sheetId="19" r:id="rId8"/>
    <sheet name="Proy_UF" sheetId="18" r:id="rId9"/>
  </sheets>
  <definedNames>
    <definedName name="_xlnm._FilterDatabase" localSheetId="0" hidden="1">BD_fileterd!$A$2:$AI$1729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" i="17" l="1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8" i="12"/>
  <c r="AH99" i="12"/>
  <c r="AH100" i="12"/>
  <c r="AH101" i="12"/>
  <c r="AH102" i="12"/>
  <c r="AH103" i="12"/>
  <c r="AH104" i="12"/>
  <c r="AH105" i="12"/>
  <c r="AH106" i="12"/>
  <c r="AH107" i="12"/>
  <c r="AH108" i="12"/>
  <c r="AH109" i="12"/>
  <c r="AH110" i="12"/>
  <c r="AH111" i="12"/>
  <c r="AH112" i="12"/>
  <c r="AH113" i="12"/>
  <c r="AH114" i="12"/>
  <c r="AH115" i="12"/>
  <c r="AH116" i="12"/>
  <c r="AH117" i="12"/>
  <c r="AH118" i="12"/>
  <c r="AH119" i="12"/>
  <c r="AH120" i="12"/>
  <c r="AH121" i="12"/>
  <c r="AH122" i="12"/>
  <c r="AH123" i="12"/>
  <c r="AH124" i="12"/>
  <c r="AH125" i="12"/>
  <c r="AH126" i="12"/>
  <c r="AH127" i="12"/>
  <c r="AH128" i="12"/>
  <c r="AH129" i="12"/>
  <c r="AH130" i="12"/>
  <c r="AH131" i="12"/>
  <c r="AH132" i="12"/>
  <c r="AH133" i="12"/>
  <c r="AH134" i="12"/>
  <c r="AH135" i="12"/>
  <c r="AH136" i="12"/>
  <c r="AH137" i="12"/>
  <c r="AH138" i="12"/>
  <c r="AH139" i="12"/>
  <c r="AH140" i="12"/>
  <c r="AH141" i="12"/>
  <c r="AH142" i="12"/>
  <c r="AH143" i="12"/>
  <c r="AH144" i="12"/>
  <c r="AH145" i="12"/>
  <c r="AH146" i="12"/>
  <c r="AH147" i="12"/>
  <c r="AH148" i="12"/>
  <c r="AH149" i="12"/>
  <c r="AH150" i="12"/>
  <c r="AH151" i="12"/>
  <c r="AH152" i="12"/>
  <c r="AH153" i="12"/>
  <c r="AH154" i="12"/>
  <c r="AH155" i="12"/>
  <c r="AH156" i="12"/>
  <c r="AH157" i="12"/>
  <c r="AH158" i="12"/>
  <c r="AH159" i="12"/>
  <c r="AH160" i="12"/>
  <c r="AH161" i="12"/>
  <c r="AH162" i="12"/>
  <c r="AH163" i="12"/>
  <c r="AH164" i="12"/>
  <c r="AH165" i="12"/>
  <c r="AH166" i="12"/>
  <c r="AH167" i="12"/>
  <c r="AH168" i="12"/>
  <c r="AH169" i="12"/>
  <c r="AH170" i="12"/>
  <c r="AH171" i="12"/>
  <c r="AH172" i="12"/>
  <c r="AH173" i="12"/>
  <c r="AH174" i="12"/>
  <c r="AH175" i="12"/>
  <c r="AH176" i="12"/>
  <c r="AH177" i="12"/>
  <c r="AH178" i="12"/>
  <c r="AH179" i="12"/>
  <c r="AH180" i="12"/>
  <c r="AH181" i="12"/>
  <c r="AH182" i="12"/>
  <c r="AH183" i="12"/>
  <c r="AH184" i="12"/>
  <c r="AH185" i="12"/>
  <c r="AH186" i="12"/>
  <c r="AH187" i="12"/>
  <c r="AH188" i="12"/>
  <c r="AH189" i="12"/>
  <c r="AH190" i="12"/>
  <c r="AH191" i="12"/>
  <c r="AH192" i="12"/>
  <c r="AH193" i="12"/>
  <c r="AH194" i="12"/>
  <c r="AH195" i="12"/>
  <c r="AH196" i="12"/>
  <c r="AH197" i="12"/>
  <c r="AH198" i="12"/>
  <c r="AH199" i="12"/>
  <c r="AH200" i="12"/>
  <c r="AH201" i="12"/>
  <c r="AH202" i="12"/>
  <c r="AH203" i="12"/>
  <c r="AH204" i="12"/>
  <c r="AH205" i="12"/>
  <c r="AH206" i="12"/>
  <c r="AH207" i="12"/>
  <c r="AH208" i="12"/>
  <c r="AH209" i="12"/>
  <c r="AH210" i="12"/>
  <c r="AH211" i="12"/>
  <c r="AH212" i="12"/>
  <c r="AH213" i="12"/>
  <c r="AH214" i="12"/>
  <c r="AH215" i="12"/>
  <c r="AH216" i="12"/>
  <c r="AH217" i="12"/>
  <c r="AH218" i="12"/>
  <c r="AH219" i="12"/>
  <c r="AH220" i="12"/>
  <c r="AH221" i="12"/>
  <c r="AH222" i="12"/>
  <c r="AH223" i="12"/>
  <c r="AH224" i="12"/>
  <c r="AH225" i="12"/>
  <c r="AH226" i="12"/>
  <c r="AH227" i="12"/>
  <c r="AH228" i="12"/>
  <c r="AH229" i="12"/>
  <c r="AH230" i="12"/>
  <c r="AH231" i="12"/>
  <c r="AH232" i="12"/>
  <c r="AH233" i="12"/>
  <c r="AH234" i="12"/>
  <c r="AH235" i="12"/>
  <c r="AH236" i="12"/>
  <c r="AH237" i="12"/>
  <c r="AH238" i="12"/>
  <c r="AH239" i="12"/>
  <c r="AH240" i="12"/>
  <c r="AH241" i="12"/>
  <c r="AH242" i="12"/>
  <c r="AH243" i="12"/>
  <c r="AH244" i="12"/>
  <c r="AH245" i="12"/>
  <c r="AH246" i="12"/>
  <c r="AH247" i="12"/>
  <c r="AH248" i="12"/>
  <c r="AH249" i="12"/>
  <c r="AH250" i="12"/>
  <c r="AH251" i="12"/>
  <c r="AH252" i="12"/>
  <c r="AH253" i="12"/>
  <c r="AH254" i="12"/>
  <c r="AH255" i="12"/>
  <c r="AH256" i="12"/>
  <c r="AH257" i="12"/>
  <c r="AH258" i="12"/>
  <c r="AH259" i="12"/>
  <c r="AH260" i="12"/>
  <c r="AH261" i="12"/>
  <c r="AH262" i="12"/>
  <c r="AH263" i="12"/>
  <c r="AH264" i="12"/>
  <c r="AH265" i="12"/>
  <c r="AH266" i="12"/>
  <c r="AH267" i="12"/>
  <c r="AH268" i="12"/>
  <c r="AH269" i="12"/>
  <c r="AH270" i="12"/>
  <c r="AH271" i="12"/>
  <c r="AH272" i="12"/>
  <c r="AH273" i="12"/>
  <c r="AH274" i="12"/>
  <c r="AH275" i="12"/>
  <c r="AH276" i="12"/>
  <c r="AH277" i="12"/>
  <c r="AH278" i="12"/>
  <c r="AH279" i="12"/>
  <c r="AH280" i="12"/>
  <c r="AH281" i="12"/>
  <c r="AH282" i="12"/>
  <c r="AH283" i="12"/>
  <c r="AH284" i="12"/>
  <c r="AH285" i="12"/>
  <c r="AH286" i="12"/>
  <c r="AH287" i="12"/>
  <c r="AH288" i="12"/>
  <c r="AH289" i="12"/>
  <c r="AH290" i="12"/>
  <c r="AH291" i="12"/>
  <c r="AH292" i="12"/>
  <c r="AH293" i="12"/>
  <c r="AH294" i="12"/>
  <c r="AH295" i="12"/>
  <c r="AH296" i="12"/>
  <c r="AH297" i="12"/>
  <c r="AH298" i="12"/>
  <c r="AH299" i="12"/>
  <c r="AH300" i="12"/>
  <c r="AH301" i="12"/>
  <c r="AH302" i="12"/>
  <c r="AH303" i="12"/>
  <c r="AH304" i="12"/>
  <c r="AH305" i="12"/>
  <c r="AH306" i="12"/>
  <c r="AH307" i="12"/>
  <c r="AH308" i="12"/>
  <c r="AH309" i="12"/>
  <c r="AH310" i="12"/>
  <c r="AH311" i="12"/>
  <c r="AH312" i="12"/>
  <c r="AH313" i="12"/>
  <c r="AH314" i="12"/>
  <c r="AH315" i="12"/>
  <c r="AH316" i="12"/>
  <c r="AH317" i="12"/>
  <c r="AH318" i="12"/>
  <c r="AH319" i="12"/>
  <c r="AH320" i="12"/>
  <c r="AH321" i="12"/>
  <c r="AH322" i="12"/>
  <c r="AH323" i="12"/>
  <c r="AH324" i="12"/>
  <c r="AH325" i="12"/>
  <c r="AH326" i="12"/>
  <c r="AH327" i="12"/>
  <c r="AH328" i="12"/>
  <c r="AH329" i="12"/>
  <c r="AH330" i="12"/>
  <c r="AH331" i="12"/>
  <c r="AH332" i="12"/>
  <c r="AH333" i="12"/>
  <c r="AH334" i="12"/>
  <c r="AH335" i="12"/>
  <c r="AH336" i="12"/>
  <c r="AH337" i="12"/>
  <c r="AH338" i="12"/>
  <c r="AH339" i="12"/>
  <c r="AH340" i="12"/>
  <c r="AH341" i="12"/>
  <c r="AH342" i="12"/>
  <c r="AH343" i="12"/>
  <c r="AH344" i="12"/>
  <c r="AH345" i="12"/>
  <c r="AH346" i="12"/>
  <c r="AH347" i="12"/>
  <c r="AH348" i="12"/>
  <c r="AH349" i="12"/>
  <c r="AH350" i="12"/>
  <c r="AH351" i="12"/>
  <c r="AH352" i="12"/>
  <c r="AH353" i="12"/>
  <c r="AH354" i="12"/>
  <c r="AH355" i="12"/>
  <c r="AH356" i="12"/>
  <c r="AH357" i="12"/>
  <c r="AH358" i="12"/>
  <c r="AH359" i="12"/>
  <c r="AH360" i="12"/>
  <c r="AH361" i="12"/>
  <c r="AH362" i="12"/>
  <c r="AH363" i="12"/>
  <c r="AH364" i="12"/>
  <c r="AH365" i="12"/>
  <c r="AH366" i="12"/>
  <c r="AH367" i="12"/>
  <c r="AH368" i="12"/>
  <c r="AH369" i="12"/>
  <c r="AH370" i="12"/>
  <c r="AH371" i="12"/>
  <c r="AH372" i="12"/>
  <c r="AH373" i="12"/>
  <c r="AH374" i="12"/>
  <c r="AH375" i="12"/>
  <c r="AH376" i="12"/>
  <c r="AH377" i="12"/>
  <c r="AH378" i="12"/>
  <c r="AH379" i="12"/>
  <c r="AH380" i="12"/>
  <c r="AH381" i="12"/>
  <c r="AH382" i="12"/>
  <c r="AH383" i="12"/>
  <c r="AH384" i="12"/>
  <c r="AH385" i="12"/>
  <c r="AH386" i="12"/>
  <c r="AH387" i="12"/>
  <c r="AH388" i="12"/>
  <c r="AH389" i="12"/>
  <c r="AH390" i="12"/>
  <c r="AH391" i="12"/>
  <c r="AH392" i="12"/>
  <c r="AH393" i="12"/>
  <c r="AH394" i="12"/>
  <c r="AH395" i="12"/>
  <c r="AH396" i="12"/>
  <c r="AH397" i="12"/>
  <c r="AH398" i="12"/>
  <c r="AH399" i="12"/>
  <c r="AH400" i="12"/>
  <c r="AH401" i="12"/>
  <c r="AH402" i="12"/>
  <c r="AH403" i="12"/>
  <c r="AH404" i="12"/>
  <c r="AH405" i="12"/>
  <c r="AH406" i="12"/>
  <c r="AH407" i="12"/>
  <c r="AH408" i="12"/>
  <c r="AH409" i="12"/>
  <c r="AH410" i="12"/>
  <c r="AH411" i="12"/>
  <c r="AH412" i="12"/>
  <c r="AH413" i="12"/>
  <c r="AH414" i="12"/>
  <c r="AH415" i="12"/>
  <c r="AH416" i="12"/>
  <c r="AH417" i="12"/>
  <c r="AH418" i="12"/>
  <c r="AH419" i="12"/>
  <c r="AH420" i="12"/>
  <c r="AH421" i="12"/>
  <c r="AH422" i="12"/>
  <c r="AH423" i="12"/>
  <c r="AH424" i="12"/>
  <c r="AH425" i="12"/>
  <c r="AH426" i="12"/>
  <c r="AH427" i="12"/>
  <c r="AH428" i="12"/>
  <c r="AH429" i="12"/>
  <c r="AH430" i="12"/>
  <c r="AH431" i="12"/>
  <c r="AH432" i="12"/>
  <c r="AH433" i="12"/>
  <c r="AH434" i="12"/>
  <c r="AH435" i="12"/>
  <c r="AH436" i="12"/>
  <c r="AH437" i="12"/>
  <c r="AH438" i="12"/>
  <c r="AH439" i="12"/>
  <c r="AH440" i="12"/>
  <c r="AH441" i="12"/>
  <c r="AH442" i="12"/>
  <c r="AH443" i="12"/>
  <c r="AH444" i="12"/>
  <c r="AH445" i="12"/>
  <c r="AH446" i="12"/>
  <c r="AH447" i="12"/>
  <c r="AH448" i="12"/>
  <c r="AH449" i="12"/>
  <c r="AH450" i="12"/>
  <c r="AH451" i="12"/>
  <c r="AH452" i="12"/>
  <c r="AH453" i="12"/>
  <c r="AH454" i="12"/>
  <c r="AH455" i="12"/>
  <c r="AH456" i="12"/>
  <c r="AH457" i="12"/>
  <c r="AH458" i="12"/>
  <c r="AH459" i="12"/>
  <c r="AH460" i="12"/>
  <c r="AH461" i="12"/>
  <c r="AH462" i="12"/>
  <c r="AH463" i="12"/>
  <c r="AH464" i="12"/>
  <c r="AH465" i="12"/>
  <c r="AH466" i="12"/>
  <c r="AH467" i="12"/>
  <c r="AH468" i="12"/>
  <c r="AH469" i="12"/>
  <c r="AH470" i="12"/>
  <c r="AH471" i="12"/>
  <c r="AH472" i="12"/>
  <c r="AH473" i="12"/>
  <c r="AH474" i="12"/>
  <c r="AH475" i="12"/>
  <c r="AH476" i="12"/>
  <c r="AH477" i="12"/>
  <c r="AH478" i="12"/>
  <c r="AH479" i="12"/>
  <c r="AH480" i="12"/>
  <c r="AH481" i="12"/>
  <c r="AH482" i="12"/>
  <c r="AH483" i="12"/>
  <c r="AH484" i="12"/>
  <c r="AH485" i="12"/>
  <c r="AH486" i="12"/>
  <c r="AH487" i="12"/>
  <c r="AH488" i="12"/>
  <c r="AH489" i="12"/>
  <c r="AH490" i="12"/>
  <c r="AH491" i="12"/>
  <c r="AH492" i="12"/>
  <c r="AH493" i="12"/>
  <c r="AH494" i="12"/>
  <c r="AH495" i="12"/>
  <c r="AH496" i="12"/>
  <c r="AH497" i="12"/>
  <c r="AH498" i="12"/>
  <c r="AH499" i="12"/>
  <c r="AH500" i="12"/>
  <c r="AH501" i="12"/>
  <c r="AH502" i="12"/>
  <c r="AH503" i="12"/>
  <c r="AH504" i="12"/>
  <c r="AH505" i="12"/>
  <c r="AH506" i="12"/>
  <c r="AH507" i="12"/>
  <c r="AH508" i="12"/>
  <c r="AH509" i="12"/>
  <c r="AH510" i="12"/>
  <c r="AH511" i="12"/>
  <c r="AH512" i="12"/>
  <c r="AH513" i="12"/>
  <c r="AH514" i="12"/>
  <c r="AH515" i="12"/>
  <c r="AH516" i="12"/>
  <c r="AH517" i="12"/>
  <c r="AH518" i="12"/>
  <c r="AH519" i="12"/>
  <c r="AH520" i="12"/>
  <c r="AH521" i="12"/>
  <c r="AH522" i="12"/>
  <c r="AH523" i="12"/>
  <c r="AH524" i="12"/>
  <c r="AH525" i="12"/>
  <c r="AH526" i="12"/>
  <c r="AH527" i="12"/>
  <c r="AH528" i="12"/>
  <c r="AH529" i="12"/>
  <c r="AH530" i="12"/>
  <c r="AH531" i="12"/>
  <c r="AH532" i="12"/>
  <c r="AH533" i="12"/>
  <c r="AH534" i="12"/>
  <c r="AH535" i="12"/>
  <c r="AH536" i="12"/>
  <c r="AH537" i="12"/>
  <c r="AH538" i="12"/>
  <c r="AH539" i="12"/>
  <c r="AH540" i="12"/>
  <c r="AH541" i="12"/>
  <c r="AH542" i="12"/>
  <c r="AH543" i="12"/>
  <c r="AH544" i="12"/>
  <c r="AH545" i="12"/>
  <c r="AH546" i="12"/>
  <c r="AH547" i="12"/>
  <c r="AH548" i="12"/>
  <c r="AH549" i="12"/>
  <c r="AH550" i="12"/>
  <c r="AH551" i="12"/>
  <c r="AH552" i="12"/>
  <c r="AH553" i="12"/>
  <c r="AH554" i="12"/>
  <c r="AH555" i="12"/>
  <c r="AH556" i="12"/>
  <c r="AH557" i="12"/>
  <c r="AH558" i="12"/>
  <c r="AH559" i="12"/>
  <c r="AH560" i="12"/>
  <c r="AH561" i="12"/>
  <c r="AH562" i="12"/>
  <c r="AH563" i="12"/>
  <c r="AH564" i="12"/>
  <c r="AH565" i="12"/>
  <c r="AH566" i="12"/>
  <c r="AH567" i="12"/>
  <c r="AH568" i="12"/>
  <c r="AH569" i="12"/>
  <c r="AH570" i="12"/>
  <c r="AH571" i="12"/>
  <c r="AH572" i="12"/>
  <c r="AH573" i="12"/>
  <c r="AH574" i="12"/>
  <c r="AH575" i="12"/>
  <c r="AH576" i="12"/>
  <c r="AH577" i="12"/>
  <c r="AH578" i="12"/>
  <c r="AH579" i="12"/>
  <c r="AH580" i="12"/>
  <c r="AH581" i="12"/>
  <c r="AH582" i="12"/>
  <c r="AH583" i="12"/>
  <c r="AH584" i="12"/>
  <c r="AH585" i="12"/>
  <c r="AH586" i="12"/>
  <c r="AH587" i="12"/>
  <c r="AH588" i="12"/>
  <c r="AH589" i="12"/>
  <c r="AH590" i="12"/>
  <c r="AH591" i="12"/>
  <c r="AH592" i="12"/>
  <c r="AH593" i="12"/>
  <c r="AH594" i="12"/>
  <c r="AH595" i="12"/>
  <c r="AH596" i="12"/>
  <c r="AH597" i="12"/>
  <c r="AH598" i="12"/>
  <c r="AH599" i="12"/>
  <c r="AH600" i="12"/>
  <c r="AH601" i="12"/>
  <c r="AH602" i="12"/>
  <c r="AH603" i="12"/>
  <c r="AH604" i="12"/>
  <c r="AH605" i="12"/>
  <c r="AH606" i="12"/>
  <c r="AH607" i="12"/>
  <c r="AH608" i="12"/>
  <c r="AH609" i="12"/>
  <c r="AH610" i="12"/>
  <c r="AH611" i="12"/>
  <c r="AH612" i="12"/>
  <c r="AH613" i="12"/>
  <c r="AH614" i="12"/>
  <c r="AH615" i="12"/>
  <c r="AH616" i="12"/>
  <c r="AH617" i="12"/>
  <c r="AH618" i="12"/>
  <c r="AH619" i="12"/>
  <c r="AH620" i="12"/>
  <c r="AH621" i="12"/>
  <c r="AH622" i="12"/>
  <c r="AH623" i="12"/>
  <c r="AH624" i="12"/>
  <c r="AH625" i="12"/>
  <c r="AH626" i="12"/>
  <c r="AH627" i="12"/>
  <c r="AH628" i="12"/>
  <c r="AH629" i="12"/>
  <c r="AH630" i="12"/>
  <c r="AH631" i="12"/>
  <c r="AH632" i="12"/>
  <c r="AH633" i="12"/>
  <c r="AH634" i="12"/>
  <c r="AH635" i="12"/>
  <c r="AH636" i="12"/>
  <c r="AH637" i="12"/>
  <c r="AH638" i="12"/>
  <c r="AH639" i="12"/>
  <c r="AH640" i="12"/>
  <c r="AH641" i="12"/>
  <c r="AH642" i="12"/>
  <c r="AH643" i="12"/>
  <c r="AH644" i="12"/>
  <c r="AH645" i="12"/>
  <c r="AH646" i="12"/>
  <c r="AH647" i="12"/>
  <c r="AH648" i="12"/>
  <c r="AH649" i="12"/>
  <c r="AH650" i="12"/>
  <c r="AH651" i="12"/>
  <c r="AH652" i="12"/>
  <c r="AH653" i="12"/>
  <c r="AH654" i="12"/>
  <c r="AH655" i="12"/>
  <c r="AH656" i="12"/>
  <c r="AH657" i="12"/>
  <c r="AH658" i="12"/>
  <c r="AH659" i="12"/>
  <c r="AH660" i="12"/>
  <c r="AH661" i="12"/>
  <c r="AH662" i="12"/>
  <c r="AH663" i="12"/>
  <c r="AH664" i="12"/>
  <c r="AH665" i="12"/>
  <c r="AH666" i="12"/>
  <c r="AH667" i="12"/>
  <c r="AH668" i="12"/>
  <c r="AH669" i="12"/>
  <c r="AH670" i="12"/>
  <c r="AH671" i="12"/>
  <c r="AH672" i="12"/>
  <c r="AH673" i="12"/>
  <c r="AH674" i="12"/>
  <c r="AH675" i="12"/>
  <c r="AH676" i="12"/>
  <c r="AH677" i="12"/>
  <c r="AH678" i="12"/>
  <c r="AH679" i="12"/>
  <c r="AH680" i="12"/>
  <c r="AH681" i="12"/>
  <c r="AH682" i="12"/>
  <c r="AH683" i="12"/>
  <c r="AH684" i="12"/>
  <c r="AH685" i="12"/>
  <c r="AH686" i="12"/>
  <c r="AH687" i="12"/>
  <c r="AH688" i="12"/>
  <c r="AH689" i="12"/>
  <c r="AH690" i="12"/>
  <c r="AH691" i="12"/>
  <c r="AH692" i="12"/>
  <c r="AH693" i="12"/>
  <c r="AH694" i="12"/>
  <c r="AH695" i="12"/>
  <c r="AH696" i="12"/>
  <c r="AH697" i="12"/>
  <c r="AH698" i="12"/>
  <c r="AH699" i="12"/>
  <c r="AH700" i="12"/>
  <c r="AH701" i="12"/>
  <c r="AH702" i="12"/>
  <c r="AH703" i="12"/>
  <c r="AH704" i="12"/>
  <c r="AH705" i="12"/>
  <c r="AH706" i="12"/>
  <c r="AH707" i="12"/>
  <c r="AH708" i="12"/>
  <c r="AH709" i="12"/>
  <c r="AH710" i="12"/>
  <c r="AH711" i="12"/>
  <c r="AH712" i="12"/>
  <c r="AH713" i="12"/>
  <c r="AH714" i="12"/>
  <c r="AH715" i="12"/>
  <c r="AH716" i="12"/>
  <c r="AH717" i="12"/>
  <c r="AH718" i="12"/>
  <c r="AH719" i="12"/>
  <c r="AH720" i="12"/>
  <c r="AH721" i="12"/>
  <c r="AH722" i="12"/>
  <c r="AH723" i="12"/>
  <c r="AH724" i="12"/>
  <c r="AH725" i="12"/>
  <c r="AH726" i="12"/>
  <c r="AH727" i="12"/>
  <c r="AH728" i="12"/>
  <c r="AH729" i="12"/>
  <c r="AH730" i="12"/>
  <c r="AH731" i="12"/>
  <c r="AH732" i="12"/>
  <c r="AH733" i="12"/>
  <c r="AH734" i="12"/>
  <c r="AH735" i="12"/>
  <c r="AH736" i="12"/>
  <c r="AH737" i="12"/>
  <c r="AH738" i="12"/>
  <c r="AH739" i="12"/>
  <c r="AH740" i="12"/>
  <c r="AH741" i="12"/>
  <c r="AH742" i="12"/>
  <c r="AH743" i="12"/>
  <c r="AH744" i="12"/>
  <c r="AH745" i="12"/>
  <c r="AH746" i="12"/>
  <c r="AH747" i="12"/>
  <c r="AH748" i="12"/>
  <c r="AH749" i="12"/>
  <c r="AH750" i="12"/>
  <c r="AH751" i="12"/>
  <c r="AH752" i="12"/>
  <c r="AH753" i="12"/>
  <c r="AH754" i="12"/>
  <c r="AH755" i="12"/>
  <c r="AH756" i="12"/>
  <c r="AH757" i="12"/>
  <c r="AH758" i="12"/>
  <c r="AH759" i="12"/>
  <c r="AH760" i="12"/>
  <c r="AH761" i="12"/>
  <c r="AH762" i="12"/>
  <c r="AH763" i="12"/>
  <c r="AH764" i="12"/>
  <c r="AH765" i="12"/>
  <c r="AH766" i="12"/>
  <c r="AH767" i="12"/>
  <c r="AH768" i="12"/>
  <c r="AH769" i="12"/>
  <c r="AH770" i="12"/>
  <c r="AH771" i="12"/>
  <c r="AH772" i="12"/>
  <c r="AH773" i="12"/>
  <c r="AH774" i="12"/>
  <c r="AH775" i="12"/>
  <c r="AH776" i="12"/>
  <c r="AH777" i="12"/>
  <c r="AH778" i="12"/>
  <c r="AH779" i="12"/>
  <c r="AH780" i="12"/>
  <c r="AH781" i="12"/>
  <c r="AH782" i="12"/>
  <c r="AH783" i="12"/>
  <c r="AH784" i="12"/>
  <c r="AH785" i="12"/>
  <c r="AH786" i="12"/>
  <c r="AH787" i="12"/>
  <c r="AH788" i="12"/>
  <c r="AH789" i="12"/>
  <c r="AH790" i="12"/>
  <c r="AH791" i="12"/>
  <c r="AH792" i="12"/>
  <c r="AH793" i="12"/>
  <c r="AH794" i="12"/>
  <c r="AH795" i="12"/>
  <c r="AH796" i="12"/>
  <c r="AH797" i="12"/>
  <c r="AH798" i="12"/>
  <c r="AH799" i="12"/>
  <c r="AH800" i="12"/>
  <c r="AH801" i="12"/>
  <c r="AH802" i="12"/>
  <c r="AH803" i="12"/>
  <c r="AH804" i="12"/>
  <c r="AH805" i="12"/>
  <c r="AH806" i="12"/>
  <c r="AH807" i="12"/>
  <c r="AH808" i="12"/>
  <c r="AH809" i="12"/>
  <c r="AH810" i="12"/>
  <c r="AH811" i="12"/>
  <c r="AH812" i="12"/>
  <c r="AH813" i="12"/>
  <c r="AH814" i="12"/>
  <c r="AH815" i="12"/>
  <c r="AH816" i="12"/>
  <c r="AH817" i="12"/>
  <c r="AH818" i="12"/>
  <c r="AH819" i="12"/>
  <c r="AH820" i="12"/>
  <c r="AH821" i="12"/>
  <c r="AH822" i="12"/>
  <c r="AH823" i="12"/>
  <c r="AH824" i="12"/>
  <c r="AH825" i="12"/>
  <c r="AH826" i="12"/>
  <c r="AH827" i="12"/>
  <c r="AH828" i="12"/>
  <c r="AH829" i="12"/>
  <c r="AH830" i="12"/>
  <c r="AH831" i="12"/>
  <c r="AH832" i="12"/>
  <c r="AH833" i="12"/>
  <c r="AH834" i="12"/>
  <c r="AH835" i="12"/>
  <c r="AH836" i="12"/>
  <c r="AH837" i="12"/>
  <c r="AH838" i="12"/>
  <c r="AH839" i="12"/>
  <c r="AH840" i="12"/>
  <c r="AH841" i="12"/>
  <c r="AH842" i="12"/>
  <c r="AH843" i="12"/>
  <c r="AH844" i="12"/>
  <c r="AH845" i="12"/>
  <c r="AH846" i="12"/>
  <c r="AH847" i="12"/>
  <c r="AH848" i="12"/>
  <c r="AH849" i="12"/>
  <c r="AH850" i="12"/>
  <c r="AH851" i="12"/>
  <c r="AH852" i="12"/>
  <c r="AH853" i="12"/>
  <c r="AH854" i="12"/>
  <c r="AH855" i="12"/>
  <c r="AH856" i="12"/>
  <c r="AH857" i="12"/>
  <c r="AH858" i="12"/>
  <c r="AH859" i="12"/>
  <c r="AH860" i="12"/>
  <c r="AH861" i="12"/>
  <c r="AH862" i="12"/>
  <c r="AH863" i="12"/>
  <c r="AH864" i="12"/>
  <c r="AH865" i="12"/>
  <c r="AH866" i="12"/>
  <c r="AH867" i="12"/>
  <c r="AH868" i="12"/>
  <c r="AH869" i="12"/>
  <c r="AH870" i="12"/>
  <c r="AH871" i="12"/>
  <c r="AH872" i="12"/>
  <c r="AH873" i="12"/>
  <c r="AH874" i="12"/>
  <c r="AH875" i="12"/>
  <c r="AH876" i="12"/>
  <c r="AH877" i="12"/>
  <c r="AH878" i="12"/>
  <c r="AH879" i="12"/>
  <c r="AH880" i="12"/>
  <c r="AH881" i="12"/>
  <c r="AH882" i="12"/>
  <c r="AH883" i="12"/>
  <c r="AH884" i="12"/>
  <c r="AH885" i="12"/>
  <c r="AH886" i="12"/>
  <c r="AH887" i="12"/>
  <c r="AH888" i="12"/>
  <c r="AH889" i="12"/>
  <c r="AH890" i="12"/>
  <c r="AH891" i="12"/>
  <c r="AH892" i="12"/>
  <c r="AH893" i="12"/>
  <c r="AH894" i="12"/>
  <c r="AH895" i="12"/>
  <c r="AH896" i="12"/>
  <c r="AH897" i="12"/>
  <c r="AH898" i="12"/>
  <c r="AH899" i="12"/>
  <c r="AH900" i="12"/>
  <c r="AH901" i="12"/>
  <c r="AH902" i="12"/>
  <c r="AH903" i="12"/>
  <c r="AH904" i="12"/>
  <c r="AH905" i="12"/>
  <c r="AH906" i="12"/>
  <c r="AH907" i="12"/>
  <c r="AH908" i="12"/>
  <c r="AH909" i="12"/>
  <c r="AH910" i="12"/>
  <c r="AH911" i="12"/>
  <c r="AH912" i="12"/>
  <c r="AH913" i="12"/>
  <c r="AH914" i="12"/>
  <c r="AH915" i="12"/>
  <c r="AH916" i="12"/>
  <c r="AH917" i="12"/>
  <c r="AH918" i="12"/>
  <c r="AH919" i="12"/>
  <c r="AH920" i="12"/>
  <c r="AH921" i="12"/>
  <c r="AH922" i="12"/>
  <c r="AH923" i="12"/>
  <c r="AH924" i="12"/>
  <c r="AH925" i="12"/>
  <c r="AH926" i="12"/>
  <c r="AH927" i="12"/>
  <c r="AH928" i="12"/>
  <c r="AH929" i="12"/>
  <c r="AH930" i="12"/>
  <c r="AH931" i="12"/>
  <c r="AH932" i="12"/>
  <c r="AH933" i="12"/>
  <c r="AH934" i="12"/>
  <c r="AH935" i="12"/>
  <c r="AH936" i="12"/>
  <c r="AH937" i="12"/>
  <c r="AH938" i="12"/>
  <c r="AH939" i="12"/>
  <c r="AH940" i="12"/>
  <c r="AH941" i="12"/>
  <c r="AH942" i="12"/>
  <c r="AH943" i="12"/>
  <c r="AH944" i="12"/>
  <c r="AH945" i="12"/>
  <c r="AH946" i="12"/>
  <c r="AH947" i="12"/>
  <c r="AH948" i="12"/>
  <c r="AH949" i="12"/>
  <c r="AH950" i="12"/>
  <c r="AH951" i="12"/>
  <c r="AH952" i="12"/>
  <c r="AH953" i="12"/>
  <c r="AH954" i="12"/>
  <c r="AH955" i="12"/>
  <c r="AH956" i="12"/>
  <c r="AH957" i="12"/>
  <c r="AH958" i="12"/>
  <c r="AH959" i="12"/>
  <c r="AH960" i="12"/>
  <c r="AH961" i="12"/>
  <c r="AH962" i="12"/>
  <c r="AH963" i="12"/>
  <c r="AH964" i="12"/>
  <c r="AH965" i="12"/>
  <c r="AH966" i="12"/>
  <c r="AH967" i="12"/>
  <c r="AH968" i="12"/>
  <c r="AH969" i="12"/>
  <c r="AH970" i="12"/>
  <c r="AH971" i="12"/>
  <c r="AH972" i="12"/>
  <c r="AH973" i="12"/>
  <c r="AH974" i="12"/>
  <c r="AH975" i="12"/>
  <c r="AH976" i="12"/>
  <c r="AH977" i="12"/>
  <c r="AH978" i="12"/>
  <c r="AH979" i="12"/>
  <c r="AH980" i="12"/>
  <c r="AH981" i="12"/>
  <c r="AH982" i="12"/>
  <c r="AH983" i="12"/>
  <c r="AH984" i="12"/>
  <c r="AH985" i="12"/>
  <c r="AH986" i="12"/>
  <c r="AH987" i="12"/>
  <c r="AH988" i="12"/>
  <c r="AH989" i="12"/>
  <c r="AH990" i="12"/>
  <c r="AH991" i="12"/>
  <c r="AH992" i="12"/>
  <c r="AH993" i="12"/>
  <c r="AH994" i="12"/>
  <c r="AH995" i="12"/>
  <c r="AH996" i="12"/>
  <c r="AH997" i="12"/>
  <c r="AH998" i="12"/>
  <c r="AH999" i="12"/>
  <c r="AH1000" i="12"/>
  <c r="AH1001" i="12"/>
  <c r="AH1002" i="12"/>
  <c r="AH1003" i="12"/>
  <c r="AH1004" i="12"/>
  <c r="AH1005" i="12"/>
  <c r="AH1006" i="12"/>
  <c r="AH1007" i="12"/>
  <c r="AH1008" i="12"/>
  <c r="AH1009" i="12"/>
  <c r="AH1010" i="12"/>
  <c r="AH1011" i="12"/>
  <c r="AH1012" i="12"/>
  <c r="AH1013" i="12"/>
  <c r="AH1014" i="12"/>
  <c r="AH1015" i="12"/>
  <c r="AH1016" i="12"/>
  <c r="AH1017" i="12"/>
  <c r="AH1018" i="12"/>
  <c r="AH1019" i="12"/>
  <c r="AH1020" i="12"/>
  <c r="AH1021" i="12"/>
  <c r="AH1022" i="12"/>
  <c r="AH1023" i="12"/>
  <c r="AH1024" i="12"/>
  <c r="AH1025" i="12"/>
  <c r="AH1026" i="12"/>
  <c r="AH1027" i="12"/>
  <c r="AH1028" i="12"/>
  <c r="AH1029" i="12"/>
  <c r="AH1030" i="12"/>
  <c r="AH1031" i="12"/>
  <c r="AH1032" i="12"/>
  <c r="AH1033" i="12"/>
  <c r="AH1034" i="12"/>
  <c r="AH1035" i="12"/>
  <c r="AH1036" i="12"/>
  <c r="AH1037" i="12"/>
  <c r="AH1038" i="12"/>
  <c r="AH1039" i="12"/>
  <c r="AH1040" i="12"/>
  <c r="AH1041" i="12"/>
  <c r="AH1042" i="12"/>
  <c r="AH1043" i="12"/>
  <c r="AH1044" i="12"/>
  <c r="AH1045" i="12"/>
  <c r="AH1046" i="12"/>
  <c r="AH1047" i="12"/>
  <c r="AH1048" i="12"/>
  <c r="AH1049" i="12"/>
  <c r="AH1050" i="12"/>
  <c r="AH1051" i="12"/>
  <c r="AH1052" i="12"/>
  <c r="AH1053" i="12"/>
  <c r="AH1054" i="12"/>
  <c r="AH1055" i="12"/>
  <c r="AH1056" i="12"/>
  <c r="AH1057" i="12"/>
  <c r="AH1058" i="12"/>
  <c r="AH1059" i="12"/>
  <c r="AH1060" i="12"/>
  <c r="AH1061" i="12"/>
  <c r="AH1062" i="12"/>
  <c r="AH1063" i="12"/>
  <c r="AH1064" i="12"/>
  <c r="AH1065" i="12"/>
  <c r="AH1066" i="12"/>
  <c r="AH1067" i="12"/>
  <c r="AH1068" i="12"/>
  <c r="AH1069" i="12"/>
  <c r="AH1070" i="12"/>
  <c r="AH1071" i="12"/>
  <c r="AH1072" i="12"/>
  <c r="AH1073" i="12"/>
  <c r="AH1074" i="12"/>
  <c r="AH1075" i="12"/>
  <c r="AH1076" i="12"/>
  <c r="AH1077" i="12"/>
  <c r="AH1078" i="12"/>
  <c r="AH1079" i="12"/>
  <c r="AH1080" i="12"/>
  <c r="AH1081" i="12"/>
  <c r="AH1082" i="12"/>
  <c r="AH1083" i="12"/>
  <c r="AH1084" i="12"/>
  <c r="AH1085" i="12"/>
  <c r="AH1086" i="12"/>
  <c r="AH1087" i="12"/>
  <c r="AH1088" i="12"/>
  <c r="AH1089" i="12"/>
  <c r="AH1090" i="12"/>
  <c r="AH1091" i="12"/>
  <c r="AH1092" i="12"/>
  <c r="AH1093" i="12"/>
  <c r="AH1094" i="12"/>
  <c r="AH1095" i="12"/>
  <c r="AH1096" i="12"/>
  <c r="AH1097" i="12"/>
  <c r="AH1098" i="12"/>
  <c r="AH1099" i="12"/>
  <c r="AH1100" i="12"/>
  <c r="AH1101" i="12"/>
  <c r="AH1102" i="12"/>
  <c r="AH1103" i="12"/>
  <c r="AH1104" i="12"/>
  <c r="AH1105" i="12"/>
  <c r="AH1106" i="12"/>
  <c r="AH1107" i="12"/>
  <c r="AH1108" i="12"/>
  <c r="AH1109" i="12"/>
  <c r="AH1110" i="12"/>
  <c r="AH1111" i="12"/>
  <c r="AH1112" i="12"/>
  <c r="AH1113" i="12"/>
  <c r="AH1114" i="12"/>
  <c r="AH1115" i="12"/>
  <c r="AH1116" i="12"/>
  <c r="AH1117" i="12"/>
  <c r="AH1118" i="12"/>
  <c r="AH1119" i="12"/>
  <c r="AH1120" i="12"/>
  <c r="AH1121" i="12"/>
  <c r="AH1122" i="12"/>
  <c r="AH1123" i="12"/>
  <c r="AH1124" i="12"/>
  <c r="AH1125" i="12"/>
  <c r="AH1126" i="12"/>
  <c r="AH1127" i="12"/>
  <c r="AH1128" i="12"/>
  <c r="AH1129" i="12"/>
  <c r="AH1130" i="12"/>
  <c r="AH1131" i="12"/>
  <c r="AH1132" i="12"/>
  <c r="AH1133" i="12"/>
  <c r="AH1134" i="12"/>
  <c r="AH1135" i="12"/>
  <c r="AH1136" i="12"/>
  <c r="AH1137" i="12"/>
  <c r="AH1138" i="12"/>
  <c r="AH1139" i="12"/>
  <c r="AH1140" i="12"/>
  <c r="AH1141" i="12"/>
  <c r="AH1142" i="12"/>
  <c r="AH1143" i="12"/>
  <c r="AH1144" i="12"/>
  <c r="AH1145" i="12"/>
  <c r="AH1146" i="12"/>
  <c r="AH1147" i="12"/>
  <c r="AH1148" i="12"/>
  <c r="AH1149" i="12"/>
  <c r="AH1150" i="12"/>
  <c r="AH1151" i="12"/>
  <c r="AH1152" i="12"/>
  <c r="AH1153" i="12"/>
  <c r="AH1154" i="12"/>
  <c r="AH1155" i="12"/>
  <c r="AH1156" i="12"/>
  <c r="AH1157" i="12"/>
  <c r="AH1158" i="12"/>
  <c r="AH1159" i="12"/>
  <c r="AH1160" i="12"/>
  <c r="AH1161" i="12"/>
  <c r="AH1162" i="12"/>
  <c r="AH1163" i="12"/>
  <c r="AH1164" i="12"/>
  <c r="AH1165" i="12"/>
  <c r="AH1166" i="12"/>
  <c r="AH1167" i="12"/>
  <c r="AH1168" i="12"/>
  <c r="AH1169" i="12"/>
  <c r="AH1170" i="12"/>
  <c r="AH1171" i="12"/>
  <c r="AH1172" i="12"/>
  <c r="AH1173" i="12"/>
  <c r="AH1174" i="12"/>
  <c r="AH1175" i="12"/>
  <c r="AH1176" i="12"/>
  <c r="AH1177" i="12"/>
  <c r="AH1178" i="12"/>
  <c r="AH1179" i="12"/>
  <c r="AH1180" i="12"/>
  <c r="AH1181" i="12"/>
  <c r="AH1182" i="12"/>
  <c r="AH1183" i="12"/>
  <c r="AH1184" i="12"/>
  <c r="AH1185" i="12"/>
  <c r="AH1186" i="12"/>
  <c r="AH1187" i="12"/>
  <c r="AH1188" i="12"/>
  <c r="AH1189" i="12"/>
  <c r="AH1190" i="12"/>
  <c r="AH1191" i="12"/>
  <c r="AH1192" i="12"/>
  <c r="AH1193" i="12"/>
  <c r="AH1194" i="12"/>
  <c r="AH1195" i="12"/>
  <c r="AH1196" i="12"/>
  <c r="AH1197" i="12"/>
  <c r="AH1198" i="12"/>
  <c r="AH1199" i="12"/>
  <c r="AH1200" i="12"/>
  <c r="AH1201" i="12"/>
  <c r="AH1202" i="12"/>
  <c r="AH1203" i="12"/>
  <c r="AH1204" i="12"/>
  <c r="AH1205" i="12"/>
  <c r="AH1206" i="12"/>
  <c r="AH1207" i="12"/>
  <c r="AH1208" i="12"/>
  <c r="AH1209" i="12"/>
  <c r="AH1210" i="12"/>
  <c r="AH1211" i="12"/>
  <c r="AH1212" i="12"/>
  <c r="AH1213" i="12"/>
  <c r="AH1214" i="12"/>
  <c r="AH1215" i="12"/>
  <c r="AH1216" i="12"/>
  <c r="AH1217" i="12"/>
  <c r="AH1218" i="12"/>
  <c r="AH1219" i="12"/>
  <c r="AH1220" i="12"/>
  <c r="AH1221" i="12"/>
  <c r="AH1222" i="12"/>
  <c r="AH1223" i="12"/>
  <c r="AH1224" i="12"/>
  <c r="AH1225" i="12"/>
  <c r="AH1226" i="12"/>
  <c r="AH1227" i="12"/>
  <c r="AH1228" i="12"/>
  <c r="AH1229" i="12"/>
  <c r="AH1230" i="12"/>
  <c r="AH1231" i="12"/>
  <c r="AH1232" i="12"/>
  <c r="AH1233" i="12"/>
  <c r="AH1234" i="12"/>
  <c r="AH1235" i="12"/>
  <c r="AH1236" i="12"/>
  <c r="AH1237" i="12"/>
  <c r="AH1238" i="12"/>
  <c r="AH1239" i="12"/>
  <c r="AH1240" i="12"/>
  <c r="AH1241" i="12"/>
  <c r="AH1242" i="12"/>
  <c r="AH1243" i="12"/>
  <c r="AH1244" i="12"/>
  <c r="AH1245" i="12"/>
  <c r="AH1246" i="12"/>
  <c r="AH1247" i="12"/>
  <c r="AH1248" i="12"/>
  <c r="AH1249" i="12"/>
  <c r="AH1250" i="12"/>
  <c r="AH1251" i="12"/>
  <c r="AH1252" i="12"/>
  <c r="AH1253" i="12"/>
  <c r="AH1254" i="12"/>
  <c r="AH1255" i="12"/>
  <c r="AH1256" i="12"/>
  <c r="AH1257" i="12"/>
  <c r="AH1258" i="12"/>
  <c r="AH1259" i="12"/>
  <c r="AH1260" i="12"/>
  <c r="AH1261" i="12"/>
  <c r="AH1262" i="12"/>
  <c r="AH1263" i="12"/>
  <c r="AH1264" i="12"/>
  <c r="AH1265" i="12"/>
  <c r="AH1266" i="12"/>
  <c r="AH1267" i="12"/>
  <c r="AH1268" i="12"/>
  <c r="AH1269" i="12"/>
  <c r="AH1270" i="12"/>
  <c r="AH1271" i="12"/>
  <c r="AH1272" i="12"/>
  <c r="AH1273" i="12"/>
  <c r="AH1274" i="12"/>
  <c r="AH1275" i="12"/>
  <c r="AH1276" i="12"/>
  <c r="AH1277" i="12"/>
  <c r="AH1278" i="12"/>
  <c r="AH1279" i="12"/>
  <c r="AH1280" i="12"/>
  <c r="AH1281" i="12"/>
  <c r="AH1282" i="12"/>
  <c r="AH1283" i="12"/>
  <c r="AH1284" i="12"/>
  <c r="AH1285" i="12"/>
  <c r="AH1286" i="12"/>
  <c r="AH1287" i="12"/>
  <c r="AH1288" i="12"/>
  <c r="AH1289" i="12"/>
  <c r="AH1290" i="12"/>
  <c r="AH1291" i="12"/>
  <c r="AH1292" i="12"/>
  <c r="AH1293" i="12"/>
  <c r="AH1294" i="12"/>
  <c r="AH1295" i="12"/>
  <c r="AH1296" i="12"/>
  <c r="AH1297" i="12"/>
  <c r="AH1298" i="12"/>
  <c r="AH1299" i="12"/>
  <c r="AH1300" i="12"/>
  <c r="AH1301" i="12"/>
  <c r="AH1302" i="12"/>
  <c r="AH1303" i="12"/>
  <c r="AH1304" i="12"/>
  <c r="AH1305" i="12"/>
  <c r="AH1306" i="12"/>
  <c r="AH1307" i="12"/>
  <c r="AH1308" i="12"/>
  <c r="AH1309" i="12"/>
  <c r="AH1310" i="12"/>
  <c r="AH1311" i="12"/>
  <c r="AH1312" i="12"/>
  <c r="AH1313" i="12"/>
  <c r="AH1314" i="12"/>
  <c r="AH1315" i="12"/>
  <c r="AH1316" i="12"/>
  <c r="AH1317" i="12"/>
  <c r="AH1318" i="12"/>
  <c r="AH1319" i="12"/>
  <c r="AH1320" i="12"/>
  <c r="AH1321" i="12"/>
  <c r="AH1322" i="12"/>
  <c r="AH1323" i="12"/>
  <c r="AH1324" i="12"/>
  <c r="AH1325" i="12"/>
  <c r="AH1326" i="12"/>
  <c r="AH1327" i="12"/>
  <c r="AH1328" i="12"/>
  <c r="AH1329" i="12"/>
  <c r="AH1330" i="12"/>
  <c r="AH1331" i="12"/>
  <c r="AH1332" i="12"/>
  <c r="AH1333" i="12"/>
  <c r="AH1334" i="12"/>
  <c r="AH1335" i="12"/>
  <c r="AH1336" i="12"/>
  <c r="AH1337" i="12"/>
  <c r="AH1338" i="12"/>
  <c r="AH1339" i="12"/>
  <c r="AH1340" i="12"/>
  <c r="AH1341" i="12"/>
  <c r="AH1342" i="12"/>
  <c r="AH1343" i="12"/>
  <c r="AH1344" i="12"/>
  <c r="AH1345" i="12"/>
  <c r="AH1346" i="12"/>
  <c r="AH1347" i="12"/>
  <c r="AH1348" i="12"/>
  <c r="AH1349" i="12"/>
  <c r="AH1350" i="12"/>
  <c r="AH1351" i="12"/>
  <c r="AH1352" i="12"/>
  <c r="AH1353" i="12"/>
  <c r="AH1354" i="12"/>
  <c r="AH1355" i="12"/>
  <c r="AH1356" i="12"/>
  <c r="AH1357" i="12"/>
  <c r="AH1358" i="12"/>
  <c r="AH1359" i="12"/>
  <c r="AH1360" i="12"/>
  <c r="AH1361" i="12"/>
  <c r="AH1362" i="12"/>
  <c r="AH1363" i="12"/>
  <c r="AH1364" i="12"/>
  <c r="AH1365" i="12"/>
  <c r="AH1366" i="12"/>
  <c r="AH1367" i="12"/>
  <c r="AH1368" i="12"/>
  <c r="AH1369" i="12"/>
  <c r="AH1370" i="12"/>
  <c r="AH1371" i="12"/>
  <c r="AH1372" i="12"/>
  <c r="AH1373" i="12"/>
  <c r="AH1374" i="12"/>
  <c r="AH1375" i="12"/>
  <c r="AH1376" i="12"/>
  <c r="AH1377" i="12"/>
  <c r="AH1378" i="12"/>
  <c r="AH1379" i="12"/>
  <c r="AH1380" i="12"/>
  <c r="AH1381" i="12"/>
  <c r="AH1382" i="12"/>
  <c r="AH1383" i="12"/>
  <c r="AH1384" i="12"/>
  <c r="AH1385" i="12"/>
  <c r="AH1386" i="12"/>
  <c r="AH1387" i="12"/>
  <c r="AH1388" i="12"/>
  <c r="AH1389" i="12"/>
  <c r="AH1390" i="12"/>
  <c r="AH1391" i="12"/>
  <c r="AH1392" i="12"/>
  <c r="AH1393" i="12"/>
  <c r="AH1394" i="12"/>
  <c r="AH1395" i="12"/>
  <c r="AH1396" i="12"/>
  <c r="AH1397" i="12"/>
  <c r="AH1398" i="12"/>
  <c r="AH1399" i="12"/>
  <c r="AH1400" i="12"/>
  <c r="AH1401" i="12"/>
  <c r="AH1402" i="12"/>
  <c r="AH1403" i="12"/>
  <c r="AH1404" i="12"/>
  <c r="AH1405" i="12"/>
  <c r="AH1406" i="12"/>
  <c r="AH1407" i="12"/>
  <c r="AH1408" i="12"/>
  <c r="AH1409" i="12"/>
  <c r="AH1410" i="12"/>
  <c r="AH1411" i="12"/>
  <c r="AH1412" i="12"/>
  <c r="AH1413" i="12"/>
  <c r="AH1414" i="12"/>
  <c r="AH1415" i="12"/>
  <c r="AH1416" i="12"/>
  <c r="AH1417" i="12"/>
  <c r="AH1418" i="12"/>
  <c r="AH1419" i="12"/>
  <c r="AH1420" i="12"/>
  <c r="AH1421" i="12"/>
  <c r="AH1422" i="12"/>
  <c r="AH1423" i="12"/>
  <c r="AH1424" i="12"/>
  <c r="AH1425" i="12"/>
  <c r="AH1426" i="12"/>
  <c r="AH1427" i="12"/>
  <c r="AH1428" i="12"/>
  <c r="AH1429" i="12"/>
  <c r="AH1430" i="12"/>
  <c r="AH1431" i="12"/>
  <c r="AH1432" i="12"/>
  <c r="AH1433" i="12"/>
  <c r="AH1434" i="12"/>
  <c r="AH1435" i="12"/>
  <c r="AH1436" i="12"/>
  <c r="AH1437" i="12"/>
  <c r="AH1438" i="12"/>
  <c r="AH1439" i="12"/>
  <c r="AH1440" i="12"/>
  <c r="AH1441" i="12"/>
  <c r="AH1442" i="12"/>
  <c r="AH1443" i="12"/>
  <c r="AH1444" i="12"/>
  <c r="AH1445" i="12"/>
  <c r="AH1446" i="12"/>
  <c r="AH1447" i="12"/>
  <c r="AH1448" i="12"/>
  <c r="AH1449" i="12"/>
  <c r="AH1450" i="12"/>
  <c r="AH1451" i="12"/>
  <c r="AH1452" i="12"/>
  <c r="AH1453" i="12"/>
  <c r="AH1454" i="12"/>
  <c r="AH1455" i="12"/>
  <c r="AH1456" i="12"/>
  <c r="AH1457" i="12"/>
  <c r="AH1458" i="12"/>
  <c r="AH1459" i="12"/>
  <c r="AH1460" i="12"/>
  <c r="AH1461" i="12"/>
  <c r="AH1462" i="12"/>
  <c r="AH1463" i="12"/>
  <c r="AH1464" i="12"/>
  <c r="AH1465" i="12"/>
  <c r="AH1466" i="12"/>
  <c r="AH1467" i="12"/>
  <c r="AH1468" i="12"/>
  <c r="AH1469" i="12"/>
  <c r="AH1470" i="12"/>
  <c r="AH1471" i="12"/>
  <c r="AH1472" i="12"/>
  <c r="AH1473" i="12"/>
  <c r="AH1474" i="12"/>
  <c r="AH1475" i="12"/>
  <c r="AH1476" i="12"/>
  <c r="AH1477" i="12"/>
  <c r="AH1478" i="12"/>
  <c r="AH1479" i="12"/>
  <c r="AH1480" i="12"/>
  <c r="AH1481" i="12"/>
  <c r="AH1482" i="12"/>
  <c r="AH1483" i="12"/>
  <c r="AH1484" i="12"/>
  <c r="AH1485" i="12"/>
  <c r="AH1486" i="12"/>
  <c r="AH1487" i="12"/>
  <c r="AH1488" i="12"/>
  <c r="AH1489" i="12"/>
  <c r="AH1490" i="12"/>
  <c r="AH1491" i="12"/>
  <c r="AH1492" i="12"/>
  <c r="AH1493" i="12"/>
  <c r="AH1494" i="12"/>
  <c r="AH1495" i="12"/>
  <c r="AH1496" i="12"/>
  <c r="AH1497" i="12"/>
  <c r="AH1498" i="12"/>
  <c r="AH1499" i="12"/>
  <c r="AH1500" i="12"/>
  <c r="AH1501" i="12"/>
  <c r="AH1502" i="12"/>
  <c r="AH1503" i="12"/>
  <c r="AH1504" i="12"/>
  <c r="AH1505" i="12"/>
  <c r="AH1506" i="12"/>
  <c r="AH1507" i="12"/>
  <c r="AH1508" i="12"/>
  <c r="AH1509" i="12"/>
  <c r="AH1510" i="12"/>
  <c r="AH1511" i="12"/>
  <c r="AH1512" i="12"/>
  <c r="AH1513" i="12"/>
  <c r="AH1514" i="12"/>
  <c r="AH1515" i="12"/>
  <c r="AH1516" i="12"/>
  <c r="AH1517" i="12"/>
  <c r="AH1518" i="12"/>
  <c r="AH1519" i="12"/>
  <c r="AH1520" i="12"/>
  <c r="AH1521" i="12"/>
  <c r="AH1522" i="12"/>
  <c r="AH1523" i="12"/>
  <c r="AH1524" i="12"/>
  <c r="AH1525" i="12"/>
  <c r="AH1526" i="12"/>
  <c r="AH1527" i="12"/>
  <c r="AH1528" i="12"/>
  <c r="AH1529" i="12"/>
  <c r="AH1530" i="12"/>
  <c r="AH1531" i="12"/>
  <c r="AH1532" i="12"/>
  <c r="AH1533" i="12"/>
  <c r="AH1534" i="12"/>
  <c r="AH1535" i="12"/>
  <c r="AH1536" i="12"/>
  <c r="AH1537" i="12"/>
  <c r="AH1538" i="12"/>
  <c r="AH1539" i="12"/>
  <c r="AH1540" i="12"/>
  <c r="AH1541" i="12"/>
  <c r="AH1542" i="12"/>
  <c r="AH1543" i="12"/>
  <c r="AH1544" i="12"/>
  <c r="AH1545" i="12"/>
  <c r="AH1546" i="12"/>
  <c r="AH1547" i="12"/>
  <c r="AH1548" i="12"/>
  <c r="AH1549" i="12"/>
  <c r="AH1550" i="12"/>
  <c r="AH1551" i="12"/>
  <c r="AH1552" i="12"/>
  <c r="AH1553" i="12"/>
  <c r="AH1554" i="12"/>
  <c r="AH1555" i="12"/>
  <c r="AH1556" i="12"/>
  <c r="AH1557" i="12"/>
  <c r="AH1558" i="12"/>
  <c r="AH1559" i="12"/>
  <c r="AH1560" i="12"/>
  <c r="AH1561" i="12"/>
  <c r="AH1562" i="12"/>
  <c r="AH1563" i="12"/>
  <c r="AH1564" i="12"/>
  <c r="AH1565" i="12"/>
  <c r="AH1566" i="12"/>
  <c r="AH1567" i="12"/>
  <c r="AH1568" i="12"/>
  <c r="AH1569" i="12"/>
  <c r="AH1570" i="12"/>
  <c r="AH1571" i="12"/>
  <c r="AH1572" i="12"/>
  <c r="AH1573" i="12"/>
  <c r="AH1574" i="12"/>
  <c r="AH1575" i="12"/>
  <c r="AH1576" i="12"/>
  <c r="AH1577" i="12"/>
  <c r="AH1578" i="12"/>
  <c r="AH1579" i="12"/>
  <c r="AH1580" i="12"/>
  <c r="AH1581" i="12"/>
  <c r="AH1582" i="12"/>
  <c r="AH1583" i="12"/>
  <c r="AH1584" i="12"/>
  <c r="AH1585" i="12"/>
  <c r="AH1586" i="12"/>
  <c r="AH1587" i="12"/>
  <c r="AH1588" i="12"/>
  <c r="AH1589" i="12"/>
  <c r="AH1590" i="12"/>
  <c r="AH1591" i="12"/>
  <c r="AH1592" i="12"/>
  <c r="AH1593" i="12"/>
  <c r="AH1594" i="12"/>
  <c r="AH1595" i="12"/>
  <c r="AH1596" i="12"/>
  <c r="AH1597" i="12"/>
  <c r="AH1598" i="12"/>
  <c r="AH1599" i="12"/>
  <c r="AH1600" i="12"/>
  <c r="AH1601" i="12"/>
  <c r="AH1602" i="12"/>
  <c r="AH1603" i="12"/>
  <c r="AH1604" i="12"/>
  <c r="AH1605" i="12"/>
  <c r="AH1606" i="12"/>
  <c r="AH1607" i="12"/>
  <c r="AH1608" i="12"/>
  <c r="AH1609" i="12"/>
  <c r="AH1610" i="12"/>
  <c r="AH1611" i="12"/>
  <c r="AH1612" i="12"/>
  <c r="AH1613" i="12"/>
  <c r="AH1614" i="12"/>
  <c r="AH1615" i="12"/>
  <c r="AH1616" i="12"/>
  <c r="AH1617" i="12"/>
  <c r="AH1618" i="12"/>
  <c r="AH1619" i="12"/>
  <c r="AH1620" i="12"/>
  <c r="AH1621" i="12"/>
  <c r="AH1622" i="12"/>
  <c r="AH1623" i="12"/>
  <c r="AH1624" i="12"/>
  <c r="AH1625" i="12"/>
  <c r="AH1626" i="12"/>
  <c r="AH1627" i="12"/>
  <c r="AH1628" i="12"/>
  <c r="AH1629" i="12"/>
  <c r="AH1630" i="12"/>
  <c r="AH1631" i="12"/>
  <c r="AH1632" i="12"/>
  <c r="AH1633" i="12"/>
  <c r="AH1634" i="12"/>
  <c r="AH1635" i="12"/>
  <c r="AH1636" i="12"/>
  <c r="AH1637" i="12"/>
  <c r="AH1638" i="12"/>
  <c r="AH1639" i="12"/>
  <c r="AH1640" i="12"/>
  <c r="AH1641" i="12"/>
  <c r="AH1642" i="12"/>
  <c r="AH1643" i="12"/>
  <c r="AH1644" i="12"/>
  <c r="AH1645" i="12"/>
  <c r="AH1646" i="12"/>
  <c r="AH1647" i="12"/>
  <c r="AH1648" i="12"/>
  <c r="AH1649" i="12"/>
  <c r="AH1650" i="12"/>
  <c r="AH1651" i="12"/>
  <c r="AH1652" i="12"/>
  <c r="AH1653" i="12"/>
  <c r="AH1654" i="12"/>
  <c r="AH1655" i="12"/>
  <c r="AH1656" i="12"/>
  <c r="AH1657" i="12"/>
  <c r="AH1658" i="12"/>
  <c r="AH1659" i="12"/>
  <c r="AH1660" i="12"/>
  <c r="AH1661" i="12"/>
  <c r="AH1662" i="12"/>
  <c r="AH1663" i="12"/>
  <c r="AH1664" i="12"/>
  <c r="AH1665" i="12"/>
  <c r="AH1666" i="12"/>
  <c r="AH1667" i="12"/>
  <c r="AH1668" i="12"/>
  <c r="AH1669" i="12"/>
  <c r="AH1670" i="12"/>
  <c r="AH1671" i="12"/>
  <c r="AH1672" i="12"/>
  <c r="AH1673" i="12"/>
  <c r="AH1674" i="12"/>
  <c r="AH1675" i="12"/>
  <c r="AH1676" i="12"/>
  <c r="AH1677" i="12"/>
  <c r="AH1678" i="12"/>
  <c r="AH1679" i="12"/>
  <c r="AH1680" i="12"/>
  <c r="AH1681" i="12"/>
  <c r="AH1682" i="12"/>
  <c r="AH1683" i="12"/>
  <c r="AH1684" i="12"/>
  <c r="AH1685" i="12"/>
  <c r="AH1686" i="12"/>
  <c r="AH1687" i="12"/>
  <c r="AH1688" i="12"/>
  <c r="AH1689" i="12"/>
  <c r="AH1690" i="12"/>
  <c r="AH1691" i="12"/>
  <c r="AH1692" i="12"/>
  <c r="AH1693" i="12"/>
  <c r="AH1694" i="12"/>
  <c r="AH1695" i="12"/>
  <c r="AH1696" i="12"/>
  <c r="AH1697" i="12"/>
  <c r="AH1698" i="12"/>
  <c r="AH1699" i="12"/>
  <c r="AH1700" i="12"/>
  <c r="AH1701" i="12"/>
  <c r="AH1702" i="12"/>
  <c r="AH1703" i="12"/>
  <c r="AH1704" i="12"/>
  <c r="AH1705" i="12"/>
  <c r="AH1706" i="12"/>
  <c r="AH1707" i="12"/>
  <c r="AH1708" i="12"/>
  <c r="AH1709" i="12"/>
  <c r="AH1710" i="12"/>
  <c r="AH1711" i="12"/>
  <c r="AH1712" i="12"/>
  <c r="AH1713" i="12"/>
  <c r="AH1714" i="12"/>
  <c r="AH1715" i="12"/>
  <c r="AH1716" i="12"/>
  <c r="AH1717" i="12"/>
  <c r="AH1718" i="12"/>
  <c r="AH1719" i="12"/>
  <c r="AH1720" i="12"/>
  <c r="AH1721" i="12"/>
  <c r="AH1722" i="12"/>
  <c r="AH1723" i="12"/>
  <c r="AH1724" i="12"/>
  <c r="AH1725" i="12"/>
  <c r="AH1726" i="12"/>
  <c r="AH1727" i="12"/>
  <c r="AH1728" i="12"/>
  <c r="AH1729" i="12"/>
  <c r="AH3" i="12"/>
  <c r="A2" i="14" l="1"/>
  <c r="I7" i="18" l="1"/>
  <c r="J7" i="18"/>
  <c r="K7" i="18"/>
  <c r="L7" i="18"/>
  <c r="M7" i="18"/>
  <c r="N7" i="18"/>
  <c r="O7" i="18"/>
  <c r="P7" i="18"/>
  <c r="Q7" i="18"/>
  <c r="R7" i="18"/>
  <c r="S7" i="18"/>
  <c r="H7" i="18"/>
  <c r="H8" i="18"/>
  <c r="I8" i="18"/>
  <c r="J8" i="18"/>
  <c r="K8" i="18"/>
  <c r="L8" i="18"/>
  <c r="M8" i="18"/>
  <c r="N8" i="18"/>
  <c r="O8" i="18"/>
  <c r="P8" i="18"/>
  <c r="Q8" i="18"/>
  <c r="R8" i="18"/>
  <c r="S8" i="18"/>
  <c r="G8" i="18"/>
  <c r="H4" i="18"/>
  <c r="I4" i="18" s="1"/>
  <c r="J4" i="18" s="1"/>
  <c r="K4" i="18" s="1"/>
  <c r="L4" i="18" s="1"/>
  <c r="M4" i="18" s="1"/>
  <c r="N4" i="18" s="1"/>
  <c r="O4" i="18" s="1"/>
  <c r="P4" i="18" s="1"/>
  <c r="Q4" i="18" s="1"/>
  <c r="R4" i="18" s="1"/>
  <c r="S4" i="18" s="1"/>
  <c r="G4" i="18"/>
  <c r="A2" i="18"/>
  <c r="A3" i="18" s="1"/>
  <c r="A4" i="18" s="1"/>
  <c r="A5" i="18" s="1"/>
  <c r="A6" i="18" s="1"/>
  <c r="A7" i="18" s="1"/>
  <c r="A8" i="18" s="1"/>
  <c r="A9" i="18" s="1"/>
  <c r="A10" i="18" s="1"/>
  <c r="A11" i="18" s="1"/>
  <c r="A12" i="18" s="1"/>
  <c r="A13" i="18" s="1"/>
  <c r="A14" i="18" s="1"/>
  <c r="A15" i="18" s="1"/>
  <c r="A16" i="18" s="1"/>
  <c r="A17" i="18" s="1"/>
  <c r="A18" i="18" s="1"/>
  <c r="A19" i="18" s="1"/>
  <c r="A20" i="18" s="1"/>
  <c r="A21" i="18" s="1"/>
  <c r="A22" i="18" s="1"/>
  <c r="A23" i="18" s="1"/>
  <c r="A24" i="18" s="1"/>
  <c r="A25" i="18" s="1"/>
  <c r="A26" i="18" s="1"/>
  <c r="A27" i="18" s="1"/>
  <c r="A28" i="18" s="1"/>
  <c r="A29" i="18" s="1"/>
  <c r="A30" i="18" s="1"/>
  <c r="A31" i="18" s="1"/>
  <c r="A32" i="18" s="1"/>
  <c r="A33" i="18" s="1"/>
  <c r="A34" i="18" s="1"/>
  <c r="A35" i="18" s="1"/>
  <c r="A36" i="18" s="1"/>
  <c r="A37" i="18" s="1"/>
  <c r="A38" i="18" s="1"/>
  <c r="A39" i="18" s="1"/>
  <c r="A40" i="18" s="1"/>
  <c r="A41" i="18" s="1"/>
  <c r="A42" i="18" s="1"/>
  <c r="A43" i="18" s="1"/>
  <c r="A44" i="18" s="1"/>
  <c r="A45" i="18" s="1"/>
  <c r="A46" i="18" s="1"/>
  <c r="A47" i="18" s="1"/>
  <c r="A48" i="18" s="1"/>
  <c r="A49" i="18" s="1"/>
  <c r="A50" i="18" s="1"/>
  <c r="A51" i="18" s="1"/>
  <c r="A52" i="18" s="1"/>
  <c r="A53" i="18" s="1"/>
  <c r="A54" i="18" s="1"/>
  <c r="A55" i="18" s="1"/>
  <c r="A56" i="18" s="1"/>
  <c r="A57" i="18" s="1"/>
  <c r="A58" i="18" s="1"/>
  <c r="A59" i="18" s="1"/>
  <c r="A60" i="18" s="1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A75" i="18" s="1"/>
  <c r="A76" i="18" s="1"/>
  <c r="A77" i="18" s="1"/>
  <c r="A78" i="18" s="1"/>
  <c r="A79" i="18" s="1"/>
  <c r="A80" i="18" s="1"/>
  <c r="A81" i="18" s="1"/>
  <c r="A82" i="18" s="1"/>
  <c r="A83" i="18" s="1"/>
  <c r="A84" i="18" s="1"/>
  <c r="A85" i="18" s="1"/>
  <c r="A86" i="18" s="1"/>
  <c r="A87" i="18" s="1"/>
  <c r="A88" i="18" s="1"/>
  <c r="A89" i="18" s="1"/>
  <c r="A90" i="18" s="1"/>
  <c r="A91" i="18" s="1"/>
  <c r="A92" i="18" s="1"/>
  <c r="A93" i="18" s="1"/>
  <c r="A94" i="18" s="1"/>
  <c r="A95" i="18" s="1"/>
  <c r="A96" i="18" s="1"/>
  <c r="A97" i="18" s="1"/>
  <c r="A98" i="18" s="1"/>
  <c r="A99" i="18" s="1"/>
  <c r="A100" i="18" s="1"/>
  <c r="A101" i="18" s="1"/>
  <c r="A102" i="18" s="1"/>
  <c r="A103" i="18" s="1"/>
  <c r="A104" i="18" s="1"/>
  <c r="A105" i="18" s="1"/>
  <c r="A106" i="18" s="1"/>
  <c r="A107" i="18" s="1"/>
  <c r="A108" i="18" s="1"/>
  <c r="A109" i="18" s="1"/>
  <c r="A110" i="18" s="1"/>
  <c r="A111" i="18" s="1"/>
  <c r="A112" i="18" s="1"/>
  <c r="A113" i="18" s="1"/>
  <c r="A114" i="18" s="1"/>
  <c r="A115" i="18" s="1"/>
  <c r="A116" i="18" s="1"/>
  <c r="A117" i="18" s="1"/>
  <c r="A118" i="18" s="1"/>
  <c r="A119" i="18" s="1"/>
  <c r="A120" i="18" s="1"/>
  <c r="A121" i="18" s="1"/>
  <c r="A122" i="18" s="1"/>
  <c r="A123" i="18" s="1"/>
  <c r="A124" i="18" s="1"/>
  <c r="A125" i="18" s="1"/>
  <c r="A126" i="18" s="1"/>
  <c r="A127" i="18" s="1"/>
  <c r="A128" i="18" s="1"/>
  <c r="A129" i="18" s="1"/>
  <c r="A130" i="18" s="1"/>
  <c r="A131" i="18" s="1"/>
  <c r="A132" i="18" s="1"/>
  <c r="A133" i="18" s="1"/>
  <c r="A134" i="18" s="1"/>
  <c r="A135" i="18" s="1"/>
  <c r="A136" i="18" s="1"/>
  <c r="A137" i="18" s="1"/>
  <c r="A138" i="18" s="1"/>
  <c r="A139" i="18" s="1"/>
  <c r="A140" i="18" s="1"/>
  <c r="A141" i="18" s="1"/>
  <c r="A142" i="18" s="1"/>
  <c r="A143" i="18" s="1"/>
  <c r="A144" i="18" s="1"/>
  <c r="A145" i="18" s="1"/>
  <c r="A146" i="18" s="1"/>
  <c r="A147" i="18" s="1"/>
  <c r="A148" i="18" s="1"/>
  <c r="A149" i="18" s="1"/>
  <c r="A150" i="18" s="1"/>
  <c r="A151" i="18" s="1"/>
  <c r="A152" i="18" s="1"/>
  <c r="A153" i="18" s="1"/>
  <c r="A154" i="18" s="1"/>
  <c r="A155" i="18" s="1"/>
  <c r="A156" i="18" s="1"/>
  <c r="A157" i="18" s="1"/>
  <c r="A158" i="18" s="1"/>
  <c r="A159" i="18" s="1"/>
  <c r="A160" i="18" s="1"/>
  <c r="A161" i="18" s="1"/>
  <c r="A162" i="18" s="1"/>
  <c r="A163" i="18" s="1"/>
  <c r="A164" i="18" s="1"/>
  <c r="A165" i="18" s="1"/>
  <c r="A166" i="18" s="1"/>
  <c r="A167" i="18" s="1"/>
  <c r="A168" i="18" s="1"/>
  <c r="A169" i="18" s="1"/>
  <c r="A170" i="18" s="1"/>
  <c r="A171" i="18" s="1"/>
  <c r="A172" i="18" s="1"/>
  <c r="A173" i="18" s="1"/>
  <c r="A174" i="18" s="1"/>
  <c r="A175" i="18" s="1"/>
  <c r="A176" i="18" s="1"/>
  <c r="A177" i="18" s="1"/>
  <c r="A178" i="18" s="1"/>
  <c r="A179" i="18" s="1"/>
  <c r="A180" i="18" s="1"/>
  <c r="A181" i="18" s="1"/>
  <c r="A182" i="18" s="1"/>
  <c r="A183" i="18" s="1"/>
  <c r="A184" i="18" s="1"/>
  <c r="A185" i="18" s="1"/>
  <c r="A186" i="18" s="1"/>
  <c r="A187" i="18" s="1"/>
  <c r="A188" i="18" s="1"/>
  <c r="A189" i="18" s="1"/>
  <c r="A190" i="18" s="1"/>
  <c r="A191" i="18" s="1"/>
  <c r="A192" i="18" s="1"/>
  <c r="A193" i="18" s="1"/>
  <c r="A194" i="18" s="1"/>
  <c r="A195" i="18" s="1"/>
  <c r="A196" i="18" s="1"/>
  <c r="A197" i="18" s="1"/>
  <c r="A198" i="18" s="1"/>
  <c r="A199" i="18" s="1"/>
  <c r="A200" i="18" s="1"/>
  <c r="A201" i="18" s="1"/>
  <c r="A202" i="18" s="1"/>
  <c r="A203" i="18" s="1"/>
  <c r="A204" i="18" s="1"/>
  <c r="A205" i="18" s="1"/>
  <c r="A206" i="18" s="1"/>
  <c r="A207" i="18" s="1"/>
  <c r="A208" i="18" s="1"/>
  <c r="A209" i="18" s="1"/>
  <c r="A210" i="18" s="1"/>
  <c r="A211" i="18" s="1"/>
  <c r="A212" i="18" s="1"/>
  <c r="A213" i="18" s="1"/>
  <c r="A214" i="18" s="1"/>
  <c r="A215" i="18" s="1"/>
  <c r="A216" i="18" s="1"/>
  <c r="A217" i="18" s="1"/>
  <c r="A218" i="18" s="1"/>
  <c r="A219" i="18" s="1"/>
  <c r="A220" i="18" s="1"/>
  <c r="A221" i="18" s="1"/>
  <c r="A222" i="18" s="1"/>
  <c r="A223" i="18" s="1"/>
  <c r="A224" i="18" s="1"/>
  <c r="A225" i="18" s="1"/>
  <c r="A226" i="18" s="1"/>
  <c r="A227" i="18" s="1"/>
  <c r="A228" i="18" s="1"/>
  <c r="A229" i="18" s="1"/>
  <c r="A230" i="18" s="1"/>
  <c r="A231" i="18" s="1"/>
  <c r="A232" i="18" s="1"/>
  <c r="A233" i="18" s="1"/>
  <c r="A234" i="18" s="1"/>
  <c r="A235" i="18" s="1"/>
  <c r="A236" i="18" s="1"/>
  <c r="A237" i="18" s="1"/>
  <c r="A238" i="18" s="1"/>
  <c r="A239" i="18" s="1"/>
  <c r="A240" i="18" s="1"/>
  <c r="A241" i="18" s="1"/>
  <c r="A242" i="18" s="1"/>
  <c r="A243" i="18" s="1"/>
  <c r="A244" i="18" s="1"/>
  <c r="A245" i="18" s="1"/>
  <c r="A246" i="18" s="1"/>
  <c r="A247" i="18" s="1"/>
  <c r="A248" i="18" s="1"/>
  <c r="A249" i="18" s="1"/>
  <c r="A250" i="18" s="1"/>
  <c r="A251" i="18" s="1"/>
  <c r="A252" i="18" s="1"/>
  <c r="A253" i="18" s="1"/>
  <c r="A254" i="18" s="1"/>
  <c r="A255" i="18" s="1"/>
  <c r="A256" i="18" s="1"/>
  <c r="A257" i="18" s="1"/>
  <c r="A258" i="18" s="1"/>
  <c r="A259" i="18" s="1"/>
  <c r="A260" i="18" s="1"/>
  <c r="A261" i="18" s="1"/>
  <c r="A262" i="18" s="1"/>
  <c r="A263" i="18" s="1"/>
  <c r="A264" i="18" s="1"/>
  <c r="A265" i="18" s="1"/>
  <c r="A266" i="18" s="1"/>
  <c r="A267" i="18" s="1"/>
  <c r="A268" i="18" s="1"/>
  <c r="A269" i="18" s="1"/>
  <c r="A270" i="18" s="1"/>
  <c r="A271" i="18" s="1"/>
  <c r="A272" i="18" s="1"/>
  <c r="A273" i="18" s="1"/>
  <c r="A274" i="18" s="1"/>
  <c r="A275" i="18" s="1"/>
  <c r="A276" i="18" s="1"/>
  <c r="A277" i="18" s="1"/>
  <c r="A278" i="18" s="1"/>
  <c r="A279" i="18" s="1"/>
  <c r="A280" i="18" s="1"/>
  <c r="H3" i="17"/>
  <c r="I3" i="17" s="1"/>
  <c r="A4" i="17"/>
  <c r="B4" i="17" s="1"/>
  <c r="A5" i="17"/>
  <c r="B5" i="17" s="1"/>
  <c r="A6" i="17"/>
  <c r="C6" i="17" s="1"/>
  <c r="A7" i="17"/>
  <c r="B7" i="17" s="1"/>
  <c r="A8" i="17"/>
  <c r="D8" i="17" s="1"/>
  <c r="A9" i="17"/>
  <c r="B9" i="17" s="1"/>
  <c r="A10" i="17"/>
  <c r="D10" i="17" s="1"/>
  <c r="A11" i="17"/>
  <c r="B11" i="17" s="1"/>
  <c r="A12" i="17"/>
  <c r="A13" i="17"/>
  <c r="B13" i="17" s="1"/>
  <c r="A14" i="17"/>
  <c r="B14" i="17" s="1"/>
  <c r="A15" i="17"/>
  <c r="C15" i="17" s="1"/>
  <c r="A16" i="17"/>
  <c r="B16" i="17" s="1"/>
  <c r="A17" i="17"/>
  <c r="D17" i="17" s="1"/>
  <c r="A18" i="17"/>
  <c r="B18" i="17" s="1"/>
  <c r="A19" i="17"/>
  <c r="B19" i="17" s="1"/>
  <c r="A20" i="17"/>
  <c r="B20" i="17" s="1"/>
  <c r="A21" i="17"/>
  <c r="B21" i="17" s="1"/>
  <c r="A22" i="17"/>
  <c r="C22" i="17" s="1"/>
  <c r="A23" i="17"/>
  <c r="B23" i="17" s="1"/>
  <c r="A24" i="17"/>
  <c r="D24" i="17" s="1"/>
  <c r="A25" i="17"/>
  <c r="B25" i="17" s="1"/>
  <c r="A26" i="17"/>
  <c r="D26" i="17" s="1"/>
  <c r="A27" i="17"/>
  <c r="B27" i="17" s="1"/>
  <c r="A28" i="17"/>
  <c r="B28" i="17" s="1"/>
  <c r="A29" i="17"/>
  <c r="B29" i="17" s="1"/>
  <c r="A30" i="17"/>
  <c r="B30" i="17" s="1"/>
  <c r="A31" i="17"/>
  <c r="C31" i="17" s="1"/>
  <c r="A32" i="17"/>
  <c r="B32" i="17" s="1"/>
  <c r="A33" i="17"/>
  <c r="D33" i="17" s="1"/>
  <c r="A34" i="17"/>
  <c r="B34" i="17" s="1"/>
  <c r="A35" i="17"/>
  <c r="B35" i="17" s="1"/>
  <c r="A36" i="17"/>
  <c r="B36" i="17" s="1"/>
  <c r="A37" i="17"/>
  <c r="B37" i="17" s="1"/>
  <c r="A38" i="17"/>
  <c r="C38" i="17" s="1"/>
  <c r="A39" i="17"/>
  <c r="B39" i="17" s="1"/>
  <c r="A40" i="17"/>
  <c r="D40" i="17" s="1"/>
  <c r="A41" i="17"/>
  <c r="B41" i="17" s="1"/>
  <c r="A42" i="17"/>
  <c r="D42" i="17" s="1"/>
  <c r="A43" i="17"/>
  <c r="B43" i="17" s="1"/>
  <c r="A44" i="17"/>
  <c r="A45" i="17"/>
  <c r="B45" i="17" s="1"/>
  <c r="A46" i="17"/>
  <c r="B46" i="17" s="1"/>
  <c r="A47" i="17"/>
  <c r="C47" i="17" s="1"/>
  <c r="A48" i="17"/>
  <c r="B48" i="17" s="1"/>
  <c r="A49" i="17"/>
  <c r="D49" i="17" s="1"/>
  <c r="E49" i="17" s="1"/>
  <c r="A50" i="17"/>
  <c r="B50" i="17" s="1"/>
  <c r="A51" i="17"/>
  <c r="B51" i="17" s="1"/>
  <c r="A52" i="17"/>
  <c r="B52" i="17" s="1"/>
  <c r="A53" i="17"/>
  <c r="B53" i="17" s="1"/>
  <c r="A54" i="17"/>
  <c r="C54" i="17" s="1"/>
  <c r="A55" i="17"/>
  <c r="B55" i="17" s="1"/>
  <c r="A56" i="17"/>
  <c r="D56" i="17" s="1"/>
  <c r="A57" i="17"/>
  <c r="B57" i="17" s="1"/>
  <c r="A58" i="17"/>
  <c r="D58" i="17" s="1"/>
  <c r="A59" i="17"/>
  <c r="B59" i="17" s="1"/>
  <c r="A60" i="17"/>
  <c r="A61" i="17"/>
  <c r="B61" i="17" s="1"/>
  <c r="A62" i="17"/>
  <c r="B62" i="17" s="1"/>
  <c r="A63" i="17"/>
  <c r="C63" i="17" s="1"/>
  <c r="A64" i="17"/>
  <c r="B64" i="17" s="1"/>
  <c r="A65" i="17"/>
  <c r="D65" i="17" s="1"/>
  <c r="A66" i="17"/>
  <c r="B66" i="17" s="1"/>
  <c r="A67" i="17"/>
  <c r="B67" i="17" s="1"/>
  <c r="A68" i="17"/>
  <c r="B68" i="17" s="1"/>
  <c r="A69" i="17"/>
  <c r="B69" i="17" s="1"/>
  <c r="A70" i="17"/>
  <c r="C70" i="17" s="1"/>
  <c r="A71" i="17"/>
  <c r="B71" i="17" s="1"/>
  <c r="A72" i="17"/>
  <c r="D72" i="17" s="1"/>
  <c r="A73" i="17"/>
  <c r="B73" i="17" s="1"/>
  <c r="A74" i="17"/>
  <c r="D74" i="17" s="1"/>
  <c r="A75" i="17"/>
  <c r="B75" i="17" s="1"/>
  <c r="A76" i="17"/>
  <c r="A77" i="17"/>
  <c r="B77" i="17" s="1"/>
  <c r="A78" i="17"/>
  <c r="B78" i="17" s="1"/>
  <c r="A79" i="17"/>
  <c r="C79" i="17" s="1"/>
  <c r="A80" i="17"/>
  <c r="B80" i="17" s="1"/>
  <c r="A81" i="17"/>
  <c r="D81" i="17" s="1"/>
  <c r="A82" i="17"/>
  <c r="B82" i="17" s="1"/>
  <c r="A83" i="17"/>
  <c r="B83" i="17" s="1"/>
  <c r="A84" i="17"/>
  <c r="B84" i="17" s="1"/>
  <c r="A85" i="17"/>
  <c r="B85" i="17" s="1"/>
  <c r="A86" i="17"/>
  <c r="C86" i="17" s="1"/>
  <c r="A87" i="17"/>
  <c r="B87" i="17" s="1"/>
  <c r="A88" i="17"/>
  <c r="D88" i="17" s="1"/>
  <c r="A89" i="17"/>
  <c r="B89" i="17" s="1"/>
  <c r="A90" i="17"/>
  <c r="D90" i="17" s="1"/>
  <c r="A91" i="17"/>
  <c r="B91" i="17" s="1"/>
  <c r="A92" i="17"/>
  <c r="A93" i="17"/>
  <c r="B93" i="17" s="1"/>
  <c r="A94" i="17"/>
  <c r="B94" i="17" s="1"/>
  <c r="A95" i="17"/>
  <c r="C95" i="17" s="1"/>
  <c r="A3" i="17"/>
  <c r="D3" i="17" s="1"/>
  <c r="E3" i="16"/>
  <c r="A3" i="16"/>
  <c r="D3" i="16" s="1"/>
  <c r="E2" i="16"/>
  <c r="D2" i="16"/>
  <c r="C2" i="16"/>
  <c r="B2" i="16"/>
  <c r="B3" i="15"/>
  <c r="C3" i="15"/>
  <c r="D3" i="15"/>
  <c r="E3" i="15"/>
  <c r="B4" i="15"/>
  <c r="C4" i="15"/>
  <c r="D4" i="15"/>
  <c r="E4" i="15"/>
  <c r="B5" i="15"/>
  <c r="C5" i="15"/>
  <c r="D5" i="15"/>
  <c r="E5" i="15"/>
  <c r="B6" i="15"/>
  <c r="C6" i="15"/>
  <c r="D6" i="15"/>
  <c r="E6" i="15"/>
  <c r="B7" i="15"/>
  <c r="C7" i="15"/>
  <c r="D7" i="15"/>
  <c r="E7" i="15"/>
  <c r="B8" i="15"/>
  <c r="C8" i="15"/>
  <c r="D8" i="15"/>
  <c r="E8" i="15"/>
  <c r="B9" i="15"/>
  <c r="C9" i="15"/>
  <c r="D9" i="15"/>
  <c r="E9" i="15"/>
  <c r="B10" i="15"/>
  <c r="C10" i="15"/>
  <c r="D10" i="15"/>
  <c r="E10" i="15"/>
  <c r="B11" i="15"/>
  <c r="C11" i="15"/>
  <c r="D11" i="15"/>
  <c r="E11" i="15"/>
  <c r="B12" i="15"/>
  <c r="C12" i="15"/>
  <c r="D12" i="15"/>
  <c r="E12" i="15"/>
  <c r="B13" i="15"/>
  <c r="C13" i="15"/>
  <c r="D13" i="15"/>
  <c r="E13" i="15"/>
  <c r="B14" i="15"/>
  <c r="C14" i="15"/>
  <c r="D14" i="15"/>
  <c r="E14" i="15"/>
  <c r="B15" i="15"/>
  <c r="C15" i="15"/>
  <c r="D15" i="15"/>
  <c r="E15" i="15"/>
  <c r="B16" i="15"/>
  <c r="C16" i="15"/>
  <c r="D16" i="15"/>
  <c r="E16" i="15"/>
  <c r="B17" i="15"/>
  <c r="C17" i="15"/>
  <c r="D17" i="15"/>
  <c r="E17" i="15"/>
  <c r="B18" i="15"/>
  <c r="C18" i="15"/>
  <c r="D18" i="15"/>
  <c r="E18" i="15"/>
  <c r="B19" i="15"/>
  <c r="C19" i="15"/>
  <c r="D19" i="15"/>
  <c r="E19" i="15"/>
  <c r="B20" i="15"/>
  <c r="C20" i="15"/>
  <c r="D20" i="15"/>
  <c r="E20" i="15"/>
  <c r="B21" i="15"/>
  <c r="C21" i="15"/>
  <c r="D21" i="15"/>
  <c r="E21" i="15"/>
  <c r="B22" i="15"/>
  <c r="C22" i="15"/>
  <c r="D22" i="15"/>
  <c r="E22" i="15"/>
  <c r="B23" i="15"/>
  <c r="C23" i="15"/>
  <c r="D23" i="15"/>
  <c r="E23" i="15"/>
  <c r="B24" i="15"/>
  <c r="C24" i="15"/>
  <c r="D24" i="15"/>
  <c r="E24" i="15"/>
  <c r="B25" i="15"/>
  <c r="C25" i="15"/>
  <c r="D25" i="15"/>
  <c r="E25" i="15"/>
  <c r="B26" i="15"/>
  <c r="C26" i="15"/>
  <c r="D26" i="15"/>
  <c r="E26" i="15"/>
  <c r="B27" i="15"/>
  <c r="C27" i="15"/>
  <c r="D27" i="15"/>
  <c r="E27" i="15"/>
  <c r="B28" i="15"/>
  <c r="C28" i="15"/>
  <c r="D28" i="15"/>
  <c r="E28" i="15"/>
  <c r="B29" i="15"/>
  <c r="C29" i="15"/>
  <c r="D29" i="15"/>
  <c r="E29" i="15"/>
  <c r="B30" i="15"/>
  <c r="C30" i="15"/>
  <c r="D30" i="15"/>
  <c r="E30" i="15"/>
  <c r="B31" i="15"/>
  <c r="C31" i="15"/>
  <c r="D31" i="15"/>
  <c r="E31" i="15"/>
  <c r="B32" i="15"/>
  <c r="C32" i="15"/>
  <c r="D32" i="15"/>
  <c r="E32" i="15"/>
  <c r="B33" i="15"/>
  <c r="C33" i="15"/>
  <c r="D33" i="15"/>
  <c r="E33" i="15"/>
  <c r="B34" i="15"/>
  <c r="C34" i="15"/>
  <c r="D34" i="15"/>
  <c r="E34" i="15"/>
  <c r="B35" i="15"/>
  <c r="C35" i="15"/>
  <c r="D35" i="15"/>
  <c r="E35" i="15"/>
  <c r="B36" i="15"/>
  <c r="C36" i="15"/>
  <c r="D36" i="15"/>
  <c r="E36" i="15"/>
  <c r="B37" i="15"/>
  <c r="C37" i="15"/>
  <c r="D37" i="15"/>
  <c r="E37" i="15"/>
  <c r="B38" i="15"/>
  <c r="C38" i="15"/>
  <c r="D38" i="15"/>
  <c r="E38" i="15"/>
  <c r="B39" i="15"/>
  <c r="C39" i="15"/>
  <c r="D39" i="15"/>
  <c r="E39" i="15"/>
  <c r="B40" i="15"/>
  <c r="C40" i="15"/>
  <c r="D40" i="15"/>
  <c r="E40" i="15"/>
  <c r="B41" i="15"/>
  <c r="C41" i="15"/>
  <c r="D41" i="15"/>
  <c r="E41" i="15"/>
  <c r="B42" i="15"/>
  <c r="C42" i="15"/>
  <c r="D42" i="15"/>
  <c r="E42" i="15"/>
  <c r="B43" i="15"/>
  <c r="C43" i="15"/>
  <c r="D43" i="15"/>
  <c r="E43" i="15"/>
  <c r="B44" i="15"/>
  <c r="C44" i="15"/>
  <c r="D44" i="15"/>
  <c r="E44" i="15"/>
  <c r="B45" i="15"/>
  <c r="C45" i="15"/>
  <c r="D45" i="15"/>
  <c r="E45" i="15"/>
  <c r="B46" i="15"/>
  <c r="C46" i="15"/>
  <c r="D46" i="15"/>
  <c r="E46" i="15"/>
  <c r="B47" i="15"/>
  <c r="C47" i="15"/>
  <c r="D47" i="15"/>
  <c r="E47" i="15"/>
  <c r="B48" i="15"/>
  <c r="C48" i="15"/>
  <c r="D48" i="15"/>
  <c r="E48" i="15"/>
  <c r="B49" i="15"/>
  <c r="C49" i="15"/>
  <c r="D49" i="15"/>
  <c r="E49" i="15"/>
  <c r="B50" i="15"/>
  <c r="C50" i="15"/>
  <c r="D50" i="15"/>
  <c r="E50" i="15"/>
  <c r="B51" i="15"/>
  <c r="C51" i="15"/>
  <c r="D51" i="15"/>
  <c r="E51" i="15"/>
  <c r="B52" i="15"/>
  <c r="C52" i="15"/>
  <c r="D52" i="15"/>
  <c r="E52" i="15"/>
  <c r="B53" i="15"/>
  <c r="C53" i="15"/>
  <c r="D53" i="15"/>
  <c r="E53" i="15"/>
  <c r="B54" i="15"/>
  <c r="C54" i="15"/>
  <c r="D54" i="15"/>
  <c r="E54" i="15"/>
  <c r="B55" i="15"/>
  <c r="C55" i="15"/>
  <c r="D55" i="15"/>
  <c r="E55" i="15"/>
  <c r="B56" i="15"/>
  <c r="C56" i="15"/>
  <c r="D56" i="15"/>
  <c r="E56" i="15"/>
  <c r="B57" i="15"/>
  <c r="C57" i="15"/>
  <c r="D57" i="15"/>
  <c r="E57" i="15"/>
  <c r="B58" i="15"/>
  <c r="C58" i="15"/>
  <c r="D58" i="15"/>
  <c r="E58" i="15"/>
  <c r="B59" i="15"/>
  <c r="C59" i="15"/>
  <c r="D59" i="15"/>
  <c r="E59" i="15"/>
  <c r="B60" i="15"/>
  <c r="C60" i="15"/>
  <c r="D60" i="15"/>
  <c r="E60" i="15"/>
  <c r="B61" i="15"/>
  <c r="C61" i="15"/>
  <c r="D61" i="15"/>
  <c r="E61" i="15"/>
  <c r="B62" i="15"/>
  <c r="C62" i="15"/>
  <c r="D62" i="15"/>
  <c r="E62" i="15"/>
  <c r="B63" i="15"/>
  <c r="C63" i="15"/>
  <c r="D63" i="15"/>
  <c r="E63" i="15"/>
  <c r="B64" i="15"/>
  <c r="C64" i="15"/>
  <c r="D64" i="15"/>
  <c r="E64" i="15"/>
  <c r="B65" i="15"/>
  <c r="C65" i="15"/>
  <c r="D65" i="15"/>
  <c r="E65" i="15"/>
  <c r="B66" i="15"/>
  <c r="C66" i="15"/>
  <c r="D66" i="15"/>
  <c r="E66" i="15"/>
  <c r="B67" i="15"/>
  <c r="C67" i="15"/>
  <c r="D67" i="15"/>
  <c r="E67" i="15"/>
  <c r="B68" i="15"/>
  <c r="C68" i="15"/>
  <c r="D68" i="15"/>
  <c r="E68" i="15"/>
  <c r="B69" i="15"/>
  <c r="C69" i="15"/>
  <c r="D69" i="15"/>
  <c r="E69" i="15"/>
  <c r="B70" i="15"/>
  <c r="C70" i="15"/>
  <c r="D70" i="15"/>
  <c r="E70" i="15"/>
  <c r="B71" i="15"/>
  <c r="C71" i="15"/>
  <c r="D71" i="15"/>
  <c r="E71" i="15"/>
  <c r="B72" i="15"/>
  <c r="C72" i="15"/>
  <c r="D72" i="15"/>
  <c r="E72" i="15"/>
  <c r="B73" i="15"/>
  <c r="C73" i="15"/>
  <c r="D73" i="15"/>
  <c r="E73" i="15"/>
  <c r="B74" i="15"/>
  <c r="C74" i="15"/>
  <c r="D74" i="15"/>
  <c r="E74" i="15"/>
  <c r="B75" i="15"/>
  <c r="C75" i="15"/>
  <c r="D75" i="15"/>
  <c r="E75" i="15"/>
  <c r="B76" i="15"/>
  <c r="C76" i="15"/>
  <c r="D76" i="15"/>
  <c r="E76" i="15"/>
  <c r="B77" i="15"/>
  <c r="C77" i="15"/>
  <c r="D77" i="15"/>
  <c r="E77" i="15"/>
  <c r="B78" i="15"/>
  <c r="C78" i="15"/>
  <c r="D78" i="15"/>
  <c r="E78" i="15"/>
  <c r="B79" i="15"/>
  <c r="C79" i="15"/>
  <c r="D79" i="15"/>
  <c r="E79" i="15"/>
  <c r="B80" i="15"/>
  <c r="C80" i="15"/>
  <c r="D80" i="15"/>
  <c r="E80" i="15"/>
  <c r="B81" i="15"/>
  <c r="C81" i="15"/>
  <c r="D81" i="15"/>
  <c r="E81" i="15"/>
  <c r="B82" i="15"/>
  <c r="C82" i="15"/>
  <c r="D82" i="15"/>
  <c r="E82" i="15"/>
  <c r="B83" i="15"/>
  <c r="C83" i="15"/>
  <c r="D83" i="15"/>
  <c r="E83" i="15"/>
  <c r="B84" i="15"/>
  <c r="C84" i="15"/>
  <c r="D84" i="15"/>
  <c r="E84" i="15"/>
  <c r="B85" i="15"/>
  <c r="C85" i="15"/>
  <c r="D85" i="15"/>
  <c r="E85" i="15"/>
  <c r="B86" i="15"/>
  <c r="C86" i="15"/>
  <c r="D86" i="15"/>
  <c r="E86" i="15"/>
  <c r="B87" i="15"/>
  <c r="C87" i="15"/>
  <c r="D87" i="15"/>
  <c r="E87" i="15"/>
  <c r="B88" i="15"/>
  <c r="C88" i="15"/>
  <c r="D88" i="15"/>
  <c r="E88" i="15"/>
  <c r="B89" i="15"/>
  <c r="C89" i="15"/>
  <c r="D89" i="15"/>
  <c r="E89" i="15"/>
  <c r="B90" i="15"/>
  <c r="C90" i="15"/>
  <c r="D90" i="15"/>
  <c r="E90" i="15"/>
  <c r="B91" i="15"/>
  <c r="C91" i="15"/>
  <c r="D91" i="15"/>
  <c r="E91" i="15"/>
  <c r="B92" i="15"/>
  <c r="C92" i="15"/>
  <c r="D92" i="15"/>
  <c r="E92" i="15"/>
  <c r="B93" i="15"/>
  <c r="C93" i="15"/>
  <c r="D93" i="15"/>
  <c r="E93" i="15"/>
  <c r="B94" i="15"/>
  <c r="C94" i="15"/>
  <c r="D94" i="15"/>
  <c r="E94" i="15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170" i="14" s="1"/>
  <c r="A171" i="14" s="1"/>
  <c r="A172" i="14" s="1"/>
  <c r="A173" i="14" s="1"/>
  <c r="A174" i="14" s="1"/>
  <c r="A175" i="14" s="1"/>
  <c r="A176" i="14" s="1"/>
  <c r="A177" i="14" s="1"/>
  <c r="A178" i="14" s="1"/>
  <c r="A179" i="14" s="1"/>
  <c r="A180" i="14" s="1"/>
  <c r="A181" i="14" s="1"/>
  <c r="A182" i="14" s="1"/>
  <c r="A183" i="14" s="1"/>
  <c r="A184" i="14" s="1"/>
  <c r="A185" i="14" s="1"/>
  <c r="A186" i="14" s="1"/>
  <c r="A187" i="14" s="1"/>
  <c r="A188" i="14" s="1"/>
  <c r="A189" i="14" s="1"/>
  <c r="A190" i="14" s="1"/>
  <c r="A191" i="14" s="1"/>
  <c r="A192" i="14" s="1"/>
  <c r="A193" i="14" s="1"/>
  <c r="A194" i="14" s="1"/>
  <c r="A195" i="14" s="1"/>
  <c r="A196" i="14" s="1"/>
  <c r="A197" i="14" s="1"/>
  <c r="A198" i="14" s="1"/>
  <c r="A199" i="14" s="1"/>
  <c r="A200" i="14" s="1"/>
  <c r="A201" i="14" s="1"/>
  <c r="A202" i="14" s="1"/>
  <c r="A203" i="14" s="1"/>
  <c r="A204" i="14" s="1"/>
  <c r="A205" i="14" s="1"/>
  <c r="A206" i="14" s="1"/>
  <c r="A207" i="14" s="1"/>
  <c r="A208" i="14" s="1"/>
  <c r="A209" i="14" s="1"/>
  <c r="A210" i="14" s="1"/>
  <c r="A211" i="14" s="1"/>
  <c r="A212" i="14" s="1"/>
  <c r="A213" i="14" s="1"/>
  <c r="A214" i="14" s="1"/>
  <c r="A215" i="14" s="1"/>
  <c r="A216" i="14" s="1"/>
  <c r="A217" i="14" s="1"/>
  <c r="A218" i="14" s="1"/>
  <c r="A219" i="14" s="1"/>
  <c r="A220" i="14" s="1"/>
  <c r="A221" i="14" s="1"/>
  <c r="A222" i="14" s="1"/>
  <c r="A223" i="14" s="1"/>
  <c r="A224" i="14" s="1"/>
  <c r="A225" i="14" s="1"/>
  <c r="A226" i="14" s="1"/>
  <c r="A227" i="14" s="1"/>
  <c r="A228" i="14" s="1"/>
  <c r="A229" i="14" s="1"/>
  <c r="A230" i="14" s="1"/>
  <c r="A231" i="14" s="1"/>
  <c r="A232" i="14" s="1"/>
  <c r="A233" i="14" s="1"/>
  <c r="A234" i="14" s="1"/>
  <c r="A235" i="14" s="1"/>
  <c r="A236" i="14" s="1"/>
  <c r="A237" i="14" s="1"/>
  <c r="A238" i="14" s="1"/>
  <c r="A239" i="14" s="1"/>
  <c r="A240" i="14" s="1"/>
  <c r="A241" i="14" s="1"/>
  <c r="A242" i="14" s="1"/>
  <c r="A243" i="14" s="1"/>
  <c r="A244" i="14" s="1"/>
  <c r="A245" i="14" s="1"/>
  <c r="A246" i="14" s="1"/>
  <c r="A247" i="14" s="1"/>
  <c r="A248" i="14" s="1"/>
  <c r="A249" i="14" s="1"/>
  <c r="A250" i="14" s="1"/>
  <c r="A251" i="14" s="1"/>
  <c r="A252" i="14" s="1"/>
  <c r="A253" i="14" s="1"/>
  <c r="A254" i="14" s="1"/>
  <c r="A255" i="14" s="1"/>
  <c r="A256" i="14" s="1"/>
  <c r="A257" i="14" s="1"/>
  <c r="A258" i="14" s="1"/>
  <c r="A259" i="14" s="1"/>
  <c r="A260" i="14" s="1"/>
  <c r="A261" i="14" s="1"/>
  <c r="A262" i="14" s="1"/>
  <c r="A263" i="14" s="1"/>
  <c r="A264" i="14" s="1"/>
  <c r="A265" i="14" s="1"/>
  <c r="A266" i="14" s="1"/>
  <c r="A267" i="14" s="1"/>
  <c r="A268" i="14" s="1"/>
  <c r="A269" i="14" s="1"/>
  <c r="A270" i="14" s="1"/>
  <c r="A271" i="14" s="1"/>
  <c r="A272" i="14" s="1"/>
  <c r="A273" i="14" s="1"/>
  <c r="A274" i="14" s="1"/>
  <c r="A275" i="14" s="1"/>
  <c r="A276" i="14" s="1"/>
  <c r="A277" i="14" s="1"/>
  <c r="A278" i="14" s="1"/>
  <c r="A279" i="14" s="1"/>
  <c r="A280" i="14" s="1"/>
  <c r="A281" i="14" s="1"/>
  <c r="A282" i="14" s="1"/>
  <c r="A283" i="14" s="1"/>
  <c r="A284" i="14" s="1"/>
  <c r="A285" i="14" s="1"/>
  <c r="A286" i="14" s="1"/>
  <c r="A287" i="14" s="1"/>
  <c r="A288" i="14" s="1"/>
  <c r="A289" i="14" s="1"/>
  <c r="A290" i="14" s="1"/>
  <c r="A291" i="14" s="1"/>
  <c r="A292" i="14" s="1"/>
  <c r="A293" i="14" s="1"/>
  <c r="A294" i="14" s="1"/>
  <c r="A295" i="14" s="1"/>
  <c r="A296" i="14" s="1"/>
  <c r="A297" i="14" s="1"/>
  <c r="A298" i="14" s="1"/>
  <c r="A299" i="14" s="1"/>
  <c r="A300" i="14" s="1"/>
  <c r="A301" i="14" s="1"/>
  <c r="A302" i="14" s="1"/>
  <c r="A303" i="14" s="1"/>
  <c r="A304" i="14" s="1"/>
  <c r="A305" i="14" s="1"/>
  <c r="A306" i="14" s="1"/>
  <c r="A307" i="14" s="1"/>
  <c r="A308" i="14" s="1"/>
  <c r="A309" i="14" s="1"/>
  <c r="A310" i="14" s="1"/>
  <c r="A311" i="14" s="1"/>
  <c r="A312" i="14" s="1"/>
  <c r="A313" i="14" s="1"/>
  <c r="A314" i="14" s="1"/>
  <c r="A315" i="14" s="1"/>
  <c r="A316" i="14" s="1"/>
  <c r="A317" i="14" s="1"/>
  <c r="A318" i="14" s="1"/>
  <c r="A319" i="14" s="1"/>
  <c r="A320" i="14" s="1"/>
  <c r="A321" i="14" s="1"/>
  <c r="A322" i="14" s="1"/>
  <c r="A323" i="14" s="1"/>
  <c r="A324" i="14" s="1"/>
  <c r="A325" i="14" s="1"/>
  <c r="A326" i="14" s="1"/>
  <c r="A327" i="14" s="1"/>
  <c r="A328" i="14" s="1"/>
  <c r="A329" i="14" s="1"/>
  <c r="A330" i="14" s="1"/>
  <c r="A331" i="14" s="1"/>
  <c r="A332" i="14" s="1"/>
  <c r="A333" i="14" s="1"/>
  <c r="A334" i="14" s="1"/>
  <c r="A335" i="14" s="1"/>
  <c r="A336" i="14" s="1"/>
  <c r="A337" i="14" s="1"/>
  <c r="A338" i="14" s="1"/>
  <c r="A339" i="14" s="1"/>
  <c r="A340" i="14" s="1"/>
  <c r="A341" i="14" s="1"/>
  <c r="A342" i="14" s="1"/>
  <c r="A343" i="14" s="1"/>
  <c r="A344" i="14" s="1"/>
  <c r="A345" i="14" s="1"/>
  <c r="A346" i="14" s="1"/>
  <c r="A347" i="14" s="1"/>
  <c r="A348" i="14" s="1"/>
  <c r="A349" i="14" s="1"/>
  <c r="A350" i="14" s="1"/>
  <c r="A351" i="14" s="1"/>
  <c r="A352" i="14" s="1"/>
  <c r="A353" i="14" s="1"/>
  <c r="A354" i="14" s="1"/>
  <c r="A355" i="14" s="1"/>
  <c r="A356" i="14" s="1"/>
  <c r="A357" i="14" s="1"/>
  <c r="A358" i="14" s="1"/>
  <c r="A359" i="14" s="1"/>
  <c r="A360" i="14" s="1"/>
  <c r="A361" i="14" s="1"/>
  <c r="A362" i="14" s="1"/>
  <c r="A363" i="14" s="1"/>
  <c r="A364" i="14" s="1"/>
  <c r="A365" i="14" s="1"/>
  <c r="A366" i="14" s="1"/>
  <c r="A367" i="14" s="1"/>
  <c r="A368" i="14" s="1"/>
  <c r="A369" i="14" s="1"/>
  <c r="A370" i="14" s="1"/>
  <c r="A371" i="14" s="1"/>
  <c r="A372" i="14" s="1"/>
  <c r="A373" i="14" s="1"/>
  <c r="A374" i="14" s="1"/>
  <c r="A375" i="14" s="1"/>
  <c r="A376" i="14" s="1"/>
  <c r="A377" i="14" s="1"/>
  <c r="A378" i="14" s="1"/>
  <c r="A379" i="14" s="1"/>
  <c r="A380" i="14" s="1"/>
  <c r="A381" i="14" s="1"/>
  <c r="A382" i="14" s="1"/>
  <c r="A383" i="14" s="1"/>
  <c r="A384" i="14" s="1"/>
  <c r="A385" i="14" s="1"/>
  <c r="A386" i="14" s="1"/>
  <c r="A387" i="14" s="1"/>
  <c r="A388" i="14" s="1"/>
  <c r="A389" i="14" s="1"/>
  <c r="A390" i="14" s="1"/>
  <c r="A391" i="14" s="1"/>
  <c r="A392" i="14" s="1"/>
  <c r="A393" i="14" s="1"/>
  <c r="A394" i="14" s="1"/>
  <c r="A395" i="14" s="1"/>
  <c r="A396" i="14" s="1"/>
  <c r="A397" i="14" s="1"/>
  <c r="A398" i="14" s="1"/>
  <c r="A399" i="14" s="1"/>
  <c r="A400" i="14" s="1"/>
  <c r="A401" i="14" s="1"/>
  <c r="A402" i="14" s="1"/>
  <c r="A403" i="14" s="1"/>
  <c r="A404" i="14" s="1"/>
  <c r="A405" i="14" s="1"/>
  <c r="A406" i="14" s="1"/>
  <c r="A407" i="14" s="1"/>
  <c r="A408" i="14" s="1"/>
  <c r="A409" i="14" s="1"/>
  <c r="A410" i="14" s="1"/>
  <c r="A411" i="14" s="1"/>
  <c r="A412" i="14" s="1"/>
  <c r="A413" i="14" s="1"/>
  <c r="A414" i="14" s="1"/>
  <c r="A415" i="14" s="1"/>
  <c r="A416" i="14" s="1"/>
  <c r="A417" i="14" s="1"/>
  <c r="A418" i="14" s="1"/>
  <c r="A419" i="14" s="1"/>
  <c r="A420" i="14" s="1"/>
  <c r="A421" i="14" s="1"/>
  <c r="A422" i="14" s="1"/>
  <c r="A423" i="14" s="1"/>
  <c r="A424" i="14" s="1"/>
  <c r="A425" i="14" s="1"/>
  <c r="A426" i="14" s="1"/>
  <c r="A427" i="14" s="1"/>
  <c r="A428" i="14" s="1"/>
  <c r="A429" i="14" s="1"/>
  <c r="A430" i="14" s="1"/>
  <c r="A431" i="14" s="1"/>
  <c r="A432" i="14" s="1"/>
  <c r="A433" i="14" s="1"/>
  <c r="A434" i="14" s="1"/>
  <c r="A435" i="14" s="1"/>
  <c r="A436" i="14" s="1"/>
  <c r="A437" i="14" s="1"/>
  <c r="A438" i="14" s="1"/>
  <c r="A439" i="14" s="1"/>
  <c r="A440" i="14" s="1"/>
  <c r="A441" i="14" s="1"/>
  <c r="A442" i="14" s="1"/>
  <c r="A443" i="14" s="1"/>
  <c r="A444" i="14" s="1"/>
  <c r="A445" i="14" s="1"/>
  <c r="A446" i="14" s="1"/>
  <c r="A447" i="14" s="1"/>
  <c r="A448" i="14" s="1"/>
  <c r="A449" i="14" s="1"/>
  <c r="A450" i="14" s="1"/>
  <c r="A451" i="14" s="1"/>
  <c r="A452" i="14" s="1"/>
  <c r="A453" i="14" s="1"/>
  <c r="A454" i="14" s="1"/>
  <c r="A455" i="14" s="1"/>
  <c r="A456" i="14" s="1"/>
  <c r="A457" i="14" s="1"/>
  <c r="A458" i="14" s="1"/>
  <c r="A459" i="14" s="1"/>
  <c r="A460" i="14" s="1"/>
  <c r="A461" i="14" s="1"/>
  <c r="A462" i="14" s="1"/>
  <c r="A463" i="14" s="1"/>
  <c r="A464" i="14" s="1"/>
  <c r="A465" i="14" s="1"/>
  <c r="A466" i="14" s="1"/>
  <c r="A467" i="14" s="1"/>
  <c r="A468" i="14" s="1"/>
  <c r="A469" i="14" s="1"/>
  <c r="A470" i="14" s="1"/>
  <c r="A471" i="14" s="1"/>
  <c r="A472" i="14" s="1"/>
  <c r="A473" i="14" s="1"/>
  <c r="A474" i="14" s="1"/>
  <c r="A475" i="14" s="1"/>
  <c r="A476" i="14" s="1"/>
  <c r="A477" i="14" s="1"/>
  <c r="A478" i="14" s="1"/>
  <c r="A479" i="14" s="1"/>
  <c r="A480" i="14" s="1"/>
  <c r="A481" i="14" s="1"/>
  <c r="A482" i="14" s="1"/>
  <c r="A483" i="14" s="1"/>
  <c r="A484" i="14" s="1"/>
  <c r="A485" i="14" s="1"/>
  <c r="A486" i="14" s="1"/>
  <c r="A487" i="14" s="1"/>
  <c r="A488" i="14" s="1"/>
  <c r="A489" i="14" s="1"/>
  <c r="A490" i="14" s="1"/>
  <c r="A491" i="14" s="1"/>
  <c r="A492" i="14" s="1"/>
  <c r="A493" i="14" s="1"/>
  <c r="A494" i="14" s="1"/>
  <c r="A495" i="14" s="1"/>
  <c r="A496" i="14" s="1"/>
  <c r="A497" i="14" s="1"/>
  <c r="A498" i="14" s="1"/>
  <c r="A499" i="14" s="1"/>
  <c r="A500" i="14" s="1"/>
  <c r="A501" i="14" s="1"/>
  <c r="A502" i="14" s="1"/>
  <c r="A503" i="14" s="1"/>
  <c r="A504" i="14" s="1"/>
  <c r="A505" i="14" s="1"/>
  <c r="A506" i="14" s="1"/>
  <c r="A507" i="14" s="1"/>
  <c r="A508" i="14" s="1"/>
  <c r="A509" i="14" s="1"/>
  <c r="A510" i="14" s="1"/>
  <c r="A511" i="14" s="1"/>
  <c r="A512" i="14" s="1"/>
  <c r="A513" i="14" s="1"/>
  <c r="A514" i="14" s="1"/>
  <c r="A515" i="14" s="1"/>
  <c r="A516" i="14" s="1"/>
  <c r="A517" i="14" s="1"/>
  <c r="A518" i="14" s="1"/>
  <c r="A519" i="14" s="1"/>
  <c r="A520" i="14" s="1"/>
  <c r="A521" i="14" s="1"/>
  <c r="A522" i="14" s="1"/>
  <c r="A523" i="14" s="1"/>
  <c r="A524" i="14" s="1"/>
  <c r="A525" i="14" s="1"/>
  <c r="A526" i="14" s="1"/>
  <c r="A527" i="14" s="1"/>
  <c r="A528" i="14" s="1"/>
  <c r="A529" i="14" s="1"/>
  <c r="A530" i="14" s="1"/>
  <c r="A531" i="14" s="1"/>
  <c r="A532" i="14" s="1"/>
  <c r="A533" i="14" s="1"/>
  <c r="A534" i="14" s="1"/>
  <c r="A535" i="14" s="1"/>
  <c r="A536" i="14" s="1"/>
  <c r="A537" i="14" s="1"/>
  <c r="A538" i="14" s="1"/>
  <c r="A539" i="14" s="1"/>
  <c r="A540" i="14" s="1"/>
  <c r="A541" i="14" s="1"/>
  <c r="A542" i="14" s="1"/>
  <c r="A543" i="14" s="1"/>
  <c r="A544" i="14" s="1"/>
  <c r="A545" i="14" s="1"/>
  <c r="A546" i="14" s="1"/>
  <c r="A547" i="14" s="1"/>
  <c r="A548" i="14" s="1"/>
  <c r="A549" i="14" s="1"/>
  <c r="A550" i="14" s="1"/>
  <c r="A551" i="14" s="1"/>
  <c r="A552" i="14" s="1"/>
  <c r="A553" i="14" s="1"/>
  <c r="A554" i="14" s="1"/>
  <c r="A555" i="14" s="1"/>
  <c r="A556" i="14" s="1"/>
  <c r="A557" i="14" s="1"/>
  <c r="A558" i="14" s="1"/>
  <c r="A559" i="14" s="1"/>
  <c r="A560" i="14" s="1"/>
  <c r="A561" i="14" s="1"/>
  <c r="A562" i="14" s="1"/>
  <c r="A563" i="14" s="1"/>
  <c r="A564" i="14" s="1"/>
  <c r="A565" i="14" s="1"/>
  <c r="A566" i="14" s="1"/>
  <c r="A567" i="14" s="1"/>
  <c r="A568" i="14" s="1"/>
  <c r="A569" i="14" s="1"/>
  <c r="A570" i="14" s="1"/>
  <c r="A571" i="14" s="1"/>
  <c r="A572" i="14" s="1"/>
  <c r="A573" i="14" s="1"/>
  <c r="A574" i="14" s="1"/>
  <c r="A575" i="14" s="1"/>
  <c r="A576" i="14" s="1"/>
  <c r="A577" i="14" s="1"/>
  <c r="A578" i="14" s="1"/>
  <c r="A579" i="14" s="1"/>
  <c r="A580" i="14" s="1"/>
  <c r="A581" i="14" s="1"/>
  <c r="A582" i="14" s="1"/>
  <c r="A583" i="14" s="1"/>
  <c r="A584" i="14" s="1"/>
  <c r="A585" i="14" s="1"/>
  <c r="A586" i="14" s="1"/>
  <c r="A587" i="14" s="1"/>
  <c r="A588" i="14" s="1"/>
  <c r="A589" i="14" s="1"/>
  <c r="A590" i="14" s="1"/>
  <c r="A591" i="14" s="1"/>
  <c r="A592" i="14" s="1"/>
  <c r="A593" i="14" s="1"/>
  <c r="A594" i="14" s="1"/>
  <c r="A595" i="14" s="1"/>
  <c r="A596" i="14" s="1"/>
  <c r="A597" i="14" s="1"/>
  <c r="A598" i="14" s="1"/>
  <c r="A599" i="14" s="1"/>
  <c r="A600" i="14" s="1"/>
  <c r="A601" i="14" s="1"/>
  <c r="A602" i="14" s="1"/>
  <c r="A603" i="14" s="1"/>
  <c r="A604" i="14" s="1"/>
  <c r="A605" i="14" s="1"/>
  <c r="A606" i="14" s="1"/>
  <c r="A607" i="14" s="1"/>
  <c r="A608" i="14" s="1"/>
  <c r="A609" i="14" s="1"/>
  <c r="A610" i="14" s="1"/>
  <c r="A611" i="14" s="1"/>
  <c r="A612" i="14" s="1"/>
  <c r="A613" i="14" s="1"/>
  <c r="A614" i="14" s="1"/>
  <c r="A615" i="14" s="1"/>
  <c r="A616" i="14" s="1"/>
  <c r="A617" i="14" s="1"/>
  <c r="A618" i="14" s="1"/>
  <c r="A619" i="14" s="1"/>
  <c r="A620" i="14" s="1"/>
  <c r="A621" i="14" s="1"/>
  <c r="A622" i="14" s="1"/>
  <c r="A623" i="14" s="1"/>
  <c r="A624" i="14" s="1"/>
  <c r="A625" i="14" s="1"/>
  <c r="A626" i="14" s="1"/>
  <c r="A627" i="14" s="1"/>
  <c r="A628" i="14" s="1"/>
  <c r="A629" i="14" s="1"/>
  <c r="A630" i="14" s="1"/>
  <c r="A631" i="14" s="1"/>
  <c r="A632" i="14" s="1"/>
  <c r="A633" i="14" s="1"/>
  <c r="A634" i="14" s="1"/>
  <c r="A635" i="14" s="1"/>
  <c r="A636" i="14" s="1"/>
  <c r="A637" i="14" s="1"/>
  <c r="A638" i="14" s="1"/>
  <c r="A639" i="14" s="1"/>
  <c r="A640" i="14" s="1"/>
  <c r="A641" i="14" s="1"/>
  <c r="A642" i="14" s="1"/>
  <c r="A643" i="14" s="1"/>
  <c r="A644" i="14" s="1"/>
  <c r="A645" i="14" s="1"/>
  <c r="A646" i="14" s="1"/>
  <c r="A647" i="14" s="1"/>
  <c r="A648" i="14" s="1"/>
  <c r="A649" i="14" s="1"/>
  <c r="A650" i="14" s="1"/>
  <c r="A651" i="14" s="1"/>
  <c r="A652" i="14" s="1"/>
  <c r="A653" i="14" s="1"/>
  <c r="A654" i="14" s="1"/>
  <c r="A655" i="14" s="1"/>
  <c r="A656" i="14" s="1"/>
  <c r="A657" i="14" s="1"/>
  <c r="A658" i="14" s="1"/>
  <c r="A659" i="14" s="1"/>
  <c r="A660" i="14" s="1"/>
  <c r="A661" i="14" s="1"/>
  <c r="A662" i="14" s="1"/>
  <c r="A663" i="14" s="1"/>
  <c r="A664" i="14" s="1"/>
  <c r="A665" i="14" s="1"/>
  <c r="A666" i="14" s="1"/>
  <c r="A667" i="14" s="1"/>
  <c r="A668" i="14" s="1"/>
  <c r="A669" i="14" s="1"/>
  <c r="A670" i="14" s="1"/>
  <c r="A671" i="14" s="1"/>
  <c r="A672" i="14" s="1"/>
  <c r="A673" i="14" s="1"/>
  <c r="A674" i="14" s="1"/>
  <c r="A675" i="14" s="1"/>
  <c r="A676" i="14" s="1"/>
  <c r="A677" i="14" s="1"/>
  <c r="A678" i="14" s="1"/>
  <c r="A679" i="14" s="1"/>
  <c r="A680" i="14" s="1"/>
  <c r="A681" i="14" s="1"/>
  <c r="A682" i="14" s="1"/>
  <c r="A683" i="14" s="1"/>
  <c r="A684" i="14" s="1"/>
  <c r="A685" i="14" s="1"/>
  <c r="A686" i="14" s="1"/>
  <c r="A687" i="14" s="1"/>
  <c r="A688" i="14" s="1"/>
  <c r="A689" i="14" s="1"/>
  <c r="A690" i="14" s="1"/>
  <c r="A691" i="14" s="1"/>
  <c r="A692" i="14" s="1"/>
  <c r="A693" i="14" s="1"/>
  <c r="A694" i="14" s="1"/>
  <c r="A695" i="14" s="1"/>
  <c r="A696" i="14" s="1"/>
  <c r="A697" i="14" s="1"/>
  <c r="A698" i="14" s="1"/>
  <c r="A699" i="14" s="1"/>
  <c r="A700" i="14" s="1"/>
  <c r="A701" i="14" s="1"/>
  <c r="A702" i="14" s="1"/>
  <c r="A703" i="14" s="1"/>
  <c r="A704" i="14" s="1"/>
  <c r="A705" i="14" s="1"/>
  <c r="A706" i="14" s="1"/>
  <c r="A707" i="14" s="1"/>
  <c r="A708" i="14" s="1"/>
  <c r="A709" i="14" s="1"/>
  <c r="A710" i="14" s="1"/>
  <c r="A711" i="14" s="1"/>
  <c r="A712" i="14" s="1"/>
  <c r="A713" i="14" s="1"/>
  <c r="A714" i="14" s="1"/>
  <c r="A715" i="14" s="1"/>
  <c r="A716" i="14" s="1"/>
  <c r="A717" i="14" s="1"/>
  <c r="A718" i="14" s="1"/>
  <c r="A719" i="14" s="1"/>
  <c r="A720" i="14" s="1"/>
  <c r="A721" i="14" s="1"/>
  <c r="A722" i="14" s="1"/>
  <c r="A723" i="14" s="1"/>
  <c r="A724" i="14" s="1"/>
  <c r="A725" i="14" s="1"/>
  <c r="A726" i="14" s="1"/>
  <c r="A727" i="14" s="1"/>
  <c r="A728" i="14" s="1"/>
  <c r="A729" i="14" s="1"/>
  <c r="A730" i="14" s="1"/>
  <c r="A731" i="14" s="1"/>
  <c r="A732" i="14" s="1"/>
  <c r="A733" i="14" s="1"/>
  <c r="A734" i="14" s="1"/>
  <c r="A735" i="14" s="1"/>
  <c r="A736" i="14" s="1"/>
  <c r="A737" i="14" s="1"/>
  <c r="A738" i="14" s="1"/>
  <c r="A739" i="14" s="1"/>
  <c r="A740" i="14" s="1"/>
  <c r="A741" i="14" s="1"/>
  <c r="A742" i="14" s="1"/>
  <c r="A743" i="14" s="1"/>
  <c r="A744" i="14" s="1"/>
  <c r="A745" i="14" s="1"/>
  <c r="A746" i="14" s="1"/>
  <c r="A747" i="14" s="1"/>
  <c r="A748" i="14" s="1"/>
  <c r="A749" i="14" s="1"/>
  <c r="A750" i="14" s="1"/>
  <c r="A751" i="14" s="1"/>
  <c r="A752" i="14" s="1"/>
  <c r="A753" i="14" s="1"/>
  <c r="A754" i="14" s="1"/>
  <c r="A755" i="14" s="1"/>
  <c r="A756" i="14" s="1"/>
  <c r="A757" i="14" s="1"/>
  <c r="A758" i="14" s="1"/>
  <c r="A759" i="14" s="1"/>
  <c r="A760" i="14" s="1"/>
  <c r="A761" i="14" s="1"/>
  <c r="A762" i="14" s="1"/>
  <c r="A763" i="14" s="1"/>
  <c r="A764" i="14" s="1"/>
  <c r="A765" i="14" s="1"/>
  <c r="A766" i="14" s="1"/>
  <c r="A767" i="14" s="1"/>
  <c r="A768" i="14" s="1"/>
  <c r="A769" i="14" s="1"/>
  <c r="A770" i="14" s="1"/>
  <c r="A771" i="14" s="1"/>
  <c r="A772" i="14" s="1"/>
  <c r="A773" i="14" s="1"/>
  <c r="A774" i="14" s="1"/>
  <c r="A775" i="14" s="1"/>
  <c r="A776" i="14" s="1"/>
  <c r="A777" i="14" s="1"/>
  <c r="A778" i="14" s="1"/>
  <c r="A779" i="14" s="1"/>
  <c r="A780" i="14" s="1"/>
  <c r="A781" i="14" s="1"/>
  <c r="A782" i="14" s="1"/>
  <c r="A783" i="14" s="1"/>
  <c r="A784" i="14" s="1"/>
  <c r="A785" i="14" s="1"/>
  <c r="A786" i="14" s="1"/>
  <c r="A787" i="14" s="1"/>
  <c r="A788" i="14" s="1"/>
  <c r="A789" i="14" s="1"/>
  <c r="A790" i="14" s="1"/>
  <c r="A791" i="14" s="1"/>
  <c r="A792" i="14" s="1"/>
  <c r="A793" i="14" s="1"/>
  <c r="A794" i="14" s="1"/>
  <c r="A795" i="14" s="1"/>
  <c r="A796" i="14" s="1"/>
  <c r="A797" i="14" s="1"/>
  <c r="A798" i="14" s="1"/>
  <c r="A799" i="14" s="1"/>
  <c r="A800" i="14" s="1"/>
  <c r="A801" i="14" s="1"/>
  <c r="A802" i="14" s="1"/>
  <c r="A803" i="14" s="1"/>
  <c r="A804" i="14" s="1"/>
  <c r="A805" i="14" s="1"/>
  <c r="A806" i="14" s="1"/>
  <c r="A807" i="14" s="1"/>
  <c r="A808" i="14" s="1"/>
  <c r="A809" i="14" s="1"/>
  <c r="A810" i="14" s="1"/>
  <c r="A811" i="14" s="1"/>
  <c r="A812" i="14" s="1"/>
  <c r="A813" i="14" s="1"/>
  <c r="A814" i="14" s="1"/>
  <c r="A815" i="14" s="1"/>
  <c r="A816" i="14" s="1"/>
  <c r="A817" i="14" s="1"/>
  <c r="A818" i="14" s="1"/>
  <c r="A819" i="14" s="1"/>
  <c r="A820" i="14" s="1"/>
  <c r="A821" i="14" s="1"/>
  <c r="A822" i="14" s="1"/>
  <c r="A823" i="14" s="1"/>
  <c r="A824" i="14" s="1"/>
  <c r="A825" i="14" s="1"/>
  <c r="A826" i="14" s="1"/>
  <c r="A827" i="14" s="1"/>
  <c r="A828" i="14" s="1"/>
  <c r="A829" i="14" s="1"/>
  <c r="A830" i="14" s="1"/>
  <c r="A831" i="14" s="1"/>
  <c r="A832" i="14" s="1"/>
  <c r="A833" i="14" s="1"/>
  <c r="A834" i="14" s="1"/>
  <c r="A835" i="14" s="1"/>
  <c r="A836" i="14" s="1"/>
  <c r="A837" i="14" s="1"/>
  <c r="A838" i="14" s="1"/>
  <c r="A839" i="14" s="1"/>
  <c r="A840" i="14" s="1"/>
  <c r="A841" i="14" s="1"/>
  <c r="A842" i="14" s="1"/>
  <c r="A843" i="14" s="1"/>
  <c r="A844" i="14" s="1"/>
  <c r="A845" i="14" s="1"/>
  <c r="A846" i="14" s="1"/>
  <c r="A847" i="14" s="1"/>
  <c r="A848" i="14" s="1"/>
  <c r="A849" i="14" s="1"/>
  <c r="A850" i="14" s="1"/>
  <c r="A851" i="14" s="1"/>
  <c r="A852" i="14" s="1"/>
  <c r="A853" i="14" s="1"/>
  <c r="A854" i="14" s="1"/>
  <c r="A855" i="14" s="1"/>
  <c r="A856" i="14" s="1"/>
  <c r="A857" i="14" s="1"/>
  <c r="A858" i="14" s="1"/>
  <c r="A859" i="14" s="1"/>
  <c r="A860" i="14" s="1"/>
  <c r="A861" i="14" s="1"/>
  <c r="A862" i="14" s="1"/>
  <c r="A863" i="14" s="1"/>
  <c r="A864" i="14" s="1"/>
  <c r="A865" i="14" s="1"/>
  <c r="A866" i="14" s="1"/>
  <c r="A867" i="14" s="1"/>
  <c r="A868" i="14" s="1"/>
  <c r="A869" i="14" s="1"/>
  <c r="A870" i="14" s="1"/>
  <c r="A871" i="14" s="1"/>
  <c r="A872" i="14" s="1"/>
  <c r="A873" i="14" s="1"/>
  <c r="A874" i="14" s="1"/>
  <c r="A875" i="14" s="1"/>
  <c r="A876" i="14" s="1"/>
  <c r="A877" i="14" s="1"/>
  <c r="A878" i="14" s="1"/>
  <c r="A879" i="14" s="1"/>
  <c r="A880" i="14" s="1"/>
  <c r="A881" i="14" s="1"/>
  <c r="A882" i="14" s="1"/>
  <c r="A883" i="14" s="1"/>
  <c r="A884" i="14" s="1"/>
  <c r="A885" i="14" s="1"/>
  <c r="A886" i="14" s="1"/>
  <c r="A887" i="14" s="1"/>
  <c r="A888" i="14" s="1"/>
  <c r="A889" i="14" s="1"/>
  <c r="A890" i="14" s="1"/>
  <c r="A891" i="14" s="1"/>
  <c r="A892" i="14" s="1"/>
  <c r="A893" i="14" s="1"/>
  <c r="A894" i="14" s="1"/>
  <c r="A895" i="14" s="1"/>
  <c r="A896" i="14" s="1"/>
  <c r="A897" i="14" s="1"/>
  <c r="A898" i="14" s="1"/>
  <c r="A899" i="14" s="1"/>
  <c r="A900" i="14" s="1"/>
  <c r="A901" i="14" s="1"/>
  <c r="A902" i="14" s="1"/>
  <c r="A903" i="14" s="1"/>
  <c r="A904" i="14" s="1"/>
  <c r="A905" i="14" s="1"/>
  <c r="A906" i="14" s="1"/>
  <c r="A907" i="14" s="1"/>
  <c r="A908" i="14" s="1"/>
  <c r="A909" i="14" s="1"/>
  <c r="A910" i="14" s="1"/>
  <c r="A911" i="14" s="1"/>
  <c r="A912" i="14" s="1"/>
  <c r="A913" i="14" s="1"/>
  <c r="A914" i="14" s="1"/>
  <c r="A915" i="14" s="1"/>
  <c r="A916" i="14" s="1"/>
  <c r="A917" i="14" s="1"/>
  <c r="A918" i="14" s="1"/>
  <c r="A919" i="14" s="1"/>
  <c r="A920" i="14" s="1"/>
  <c r="A921" i="14" s="1"/>
  <c r="A922" i="14" s="1"/>
  <c r="A923" i="14" s="1"/>
  <c r="A924" i="14" s="1"/>
  <c r="A925" i="14" s="1"/>
  <c r="A926" i="14" s="1"/>
  <c r="A927" i="14" s="1"/>
  <c r="A928" i="14" s="1"/>
  <c r="A929" i="14" s="1"/>
  <c r="A930" i="14" s="1"/>
  <c r="A931" i="14" s="1"/>
  <c r="A932" i="14" s="1"/>
  <c r="A933" i="14" s="1"/>
  <c r="A934" i="14" s="1"/>
  <c r="A935" i="14" s="1"/>
  <c r="A936" i="14" s="1"/>
  <c r="A937" i="14" s="1"/>
  <c r="A938" i="14" s="1"/>
  <c r="A939" i="14" s="1"/>
  <c r="A940" i="14" s="1"/>
  <c r="A941" i="14" s="1"/>
  <c r="A942" i="14" s="1"/>
  <c r="A943" i="14" s="1"/>
  <c r="A944" i="14" s="1"/>
  <c r="A945" i="14" s="1"/>
  <c r="A946" i="14" s="1"/>
  <c r="A947" i="14" s="1"/>
  <c r="A948" i="14" s="1"/>
  <c r="A949" i="14" s="1"/>
  <c r="A950" i="14" s="1"/>
  <c r="A951" i="14" s="1"/>
  <c r="A952" i="14" s="1"/>
  <c r="A953" i="14" s="1"/>
  <c r="A954" i="14" s="1"/>
  <c r="A955" i="14" s="1"/>
  <c r="A956" i="14" s="1"/>
  <c r="A957" i="14" s="1"/>
  <c r="A958" i="14" s="1"/>
  <c r="A959" i="14" s="1"/>
  <c r="A960" i="14" s="1"/>
  <c r="A961" i="14" s="1"/>
  <c r="A962" i="14" s="1"/>
  <c r="A963" i="14" s="1"/>
  <c r="A964" i="14" s="1"/>
  <c r="A965" i="14" s="1"/>
  <c r="A966" i="14" s="1"/>
  <c r="A967" i="14" s="1"/>
  <c r="A968" i="14" s="1"/>
  <c r="A969" i="14" s="1"/>
  <c r="A970" i="14" s="1"/>
  <c r="A971" i="14" s="1"/>
  <c r="A972" i="14" s="1"/>
  <c r="A973" i="14" s="1"/>
  <c r="A974" i="14" s="1"/>
  <c r="A975" i="14" s="1"/>
  <c r="A976" i="14" s="1"/>
  <c r="A977" i="14" s="1"/>
  <c r="A978" i="14" s="1"/>
  <c r="A979" i="14" s="1"/>
  <c r="A980" i="14" s="1"/>
  <c r="A981" i="14" s="1"/>
  <c r="A982" i="14" s="1"/>
  <c r="A983" i="14" s="1"/>
  <c r="A984" i="14" s="1"/>
  <c r="A985" i="14" s="1"/>
  <c r="A986" i="14" s="1"/>
  <c r="A987" i="14" s="1"/>
  <c r="A988" i="14" s="1"/>
  <c r="A989" i="14" s="1"/>
  <c r="A990" i="14" s="1"/>
  <c r="A991" i="14" s="1"/>
  <c r="A992" i="14" s="1"/>
  <c r="A993" i="14" s="1"/>
  <c r="A994" i="14" s="1"/>
  <c r="A995" i="14" s="1"/>
  <c r="A996" i="14" s="1"/>
  <c r="A997" i="14" s="1"/>
  <c r="A998" i="14" s="1"/>
  <c r="A999" i="14" s="1"/>
  <c r="A1000" i="14" s="1"/>
  <c r="A1001" i="14" s="1"/>
  <c r="A1002" i="14" s="1"/>
  <c r="A1003" i="14" s="1"/>
  <c r="A1004" i="14" s="1"/>
  <c r="A1005" i="14" s="1"/>
  <c r="A1006" i="14" s="1"/>
  <c r="A1007" i="14" s="1"/>
  <c r="A1008" i="14" s="1"/>
  <c r="A1009" i="14" s="1"/>
  <c r="A1010" i="14" s="1"/>
  <c r="A1011" i="14" s="1"/>
  <c r="A1012" i="14" s="1"/>
  <c r="A1013" i="14" s="1"/>
  <c r="A1014" i="14" s="1"/>
  <c r="A1015" i="14" s="1"/>
  <c r="A1016" i="14" s="1"/>
  <c r="A1017" i="14" s="1"/>
  <c r="A1018" i="14" s="1"/>
  <c r="A1019" i="14" s="1"/>
  <c r="A1020" i="14" s="1"/>
  <c r="A1021" i="14" s="1"/>
  <c r="A1022" i="14" s="1"/>
  <c r="A1023" i="14" s="1"/>
  <c r="A1024" i="14" s="1"/>
  <c r="A1025" i="14" s="1"/>
  <c r="A1026" i="14" s="1"/>
  <c r="A1027" i="14" s="1"/>
  <c r="A1028" i="14" s="1"/>
  <c r="A1029" i="14" s="1"/>
  <c r="A1030" i="14" s="1"/>
  <c r="A1031" i="14" s="1"/>
  <c r="A1032" i="14" s="1"/>
  <c r="A1033" i="14" s="1"/>
  <c r="A1034" i="14" s="1"/>
  <c r="A1035" i="14" s="1"/>
  <c r="A1036" i="14" s="1"/>
  <c r="A1037" i="14" s="1"/>
  <c r="A1038" i="14" s="1"/>
  <c r="A1039" i="14" s="1"/>
  <c r="A1040" i="14" s="1"/>
  <c r="A1041" i="14" s="1"/>
  <c r="A1042" i="14" s="1"/>
  <c r="A1043" i="14" s="1"/>
  <c r="A1044" i="14" s="1"/>
  <c r="A1045" i="14" s="1"/>
  <c r="A1046" i="14" s="1"/>
  <c r="A1047" i="14" s="1"/>
  <c r="A1048" i="14" s="1"/>
  <c r="A1049" i="14" s="1"/>
  <c r="A1050" i="14" s="1"/>
  <c r="A1051" i="14" s="1"/>
  <c r="A1052" i="14" s="1"/>
  <c r="A1053" i="14" s="1"/>
  <c r="A1054" i="14" s="1"/>
  <c r="A1055" i="14" s="1"/>
  <c r="A1056" i="14" s="1"/>
  <c r="A1057" i="14" s="1"/>
  <c r="A1058" i="14" s="1"/>
  <c r="A1059" i="14" s="1"/>
  <c r="A1060" i="14" s="1"/>
  <c r="A1061" i="14" s="1"/>
  <c r="A1062" i="14" s="1"/>
  <c r="A1063" i="14" s="1"/>
  <c r="A1064" i="14" s="1"/>
  <c r="A1065" i="14" s="1"/>
  <c r="A1066" i="14" s="1"/>
  <c r="A1067" i="14" s="1"/>
  <c r="A1068" i="14" s="1"/>
  <c r="A1069" i="14" s="1"/>
  <c r="A1070" i="14" s="1"/>
  <c r="A1071" i="14" s="1"/>
  <c r="A1072" i="14" s="1"/>
  <c r="A1073" i="14" s="1"/>
  <c r="A1074" i="14" s="1"/>
  <c r="A1075" i="14" s="1"/>
  <c r="A1076" i="14" s="1"/>
  <c r="A1077" i="14" s="1"/>
  <c r="A1078" i="14" s="1"/>
  <c r="A1079" i="14" s="1"/>
  <c r="A1080" i="14" s="1"/>
  <c r="A1081" i="14" s="1"/>
  <c r="A1082" i="14" s="1"/>
  <c r="A1083" i="14" s="1"/>
  <c r="A1084" i="14" s="1"/>
  <c r="A1085" i="14" s="1"/>
  <c r="A1086" i="14" s="1"/>
  <c r="A1087" i="14" s="1"/>
  <c r="A1088" i="14" s="1"/>
  <c r="A1089" i="14" s="1"/>
  <c r="A1090" i="14" s="1"/>
  <c r="A1091" i="14" s="1"/>
  <c r="A1092" i="14" s="1"/>
  <c r="A1093" i="14" s="1"/>
  <c r="A1094" i="14" s="1"/>
  <c r="A1095" i="14" s="1"/>
  <c r="A1096" i="14" s="1"/>
  <c r="A1097" i="14" s="1"/>
  <c r="A1098" i="14" s="1"/>
  <c r="A1099" i="14" s="1"/>
  <c r="A1100" i="14" s="1"/>
  <c r="A1101" i="14" s="1"/>
  <c r="A1102" i="14" s="1"/>
  <c r="A1103" i="14" s="1"/>
  <c r="A1104" i="14" s="1"/>
  <c r="A1105" i="14" s="1"/>
  <c r="A1106" i="14" s="1"/>
  <c r="A1107" i="14" s="1"/>
  <c r="A1108" i="14" s="1"/>
  <c r="A1109" i="14" s="1"/>
  <c r="A1110" i="14" s="1"/>
  <c r="A1111" i="14" s="1"/>
  <c r="A1112" i="14" s="1"/>
  <c r="A1113" i="14" s="1"/>
  <c r="A1114" i="14" s="1"/>
  <c r="A1115" i="14" s="1"/>
  <c r="A1116" i="14" s="1"/>
  <c r="A1117" i="14" s="1"/>
  <c r="A1118" i="14" s="1"/>
  <c r="A1119" i="14" s="1"/>
  <c r="A1120" i="14" s="1"/>
  <c r="A1121" i="14" s="1"/>
  <c r="A1122" i="14" s="1"/>
  <c r="A1123" i="14" s="1"/>
  <c r="A1124" i="14" s="1"/>
  <c r="A1125" i="14" s="1"/>
  <c r="A1126" i="14" s="1"/>
  <c r="A1127" i="14" s="1"/>
  <c r="A1128" i="14" s="1"/>
  <c r="A1129" i="14" s="1"/>
  <c r="A1130" i="14" s="1"/>
  <c r="A1131" i="14" s="1"/>
  <c r="A1132" i="14" s="1"/>
  <c r="A1133" i="14" s="1"/>
  <c r="A1134" i="14" s="1"/>
  <c r="A1135" i="14" s="1"/>
  <c r="A1136" i="14" s="1"/>
  <c r="A1137" i="14" s="1"/>
  <c r="A1138" i="14" s="1"/>
  <c r="A1139" i="14" s="1"/>
  <c r="A1140" i="14" s="1"/>
  <c r="A1141" i="14" s="1"/>
  <c r="A1142" i="14" s="1"/>
  <c r="A1143" i="14" s="1"/>
  <c r="A1144" i="14" s="1"/>
  <c r="A1145" i="14" s="1"/>
  <c r="A1146" i="14" s="1"/>
  <c r="A1147" i="14" s="1"/>
  <c r="A1148" i="14" s="1"/>
  <c r="A1149" i="14" s="1"/>
  <c r="A1150" i="14" s="1"/>
  <c r="A1151" i="14" s="1"/>
  <c r="A1152" i="14" s="1"/>
  <c r="A1153" i="14" s="1"/>
  <c r="A1154" i="14" s="1"/>
  <c r="A1155" i="14" s="1"/>
  <c r="A1156" i="14" s="1"/>
  <c r="A1157" i="14" s="1"/>
  <c r="A1158" i="14" s="1"/>
  <c r="A1159" i="14" s="1"/>
  <c r="A1160" i="14" s="1"/>
  <c r="A1161" i="14" s="1"/>
  <c r="A1162" i="14" s="1"/>
  <c r="A1163" i="14" s="1"/>
  <c r="A1164" i="14" s="1"/>
  <c r="A1165" i="14" s="1"/>
  <c r="A1166" i="14" s="1"/>
  <c r="A1167" i="14" s="1"/>
  <c r="A1168" i="14" s="1"/>
  <c r="A1169" i="14" s="1"/>
  <c r="A1170" i="14" s="1"/>
  <c r="A1171" i="14" s="1"/>
  <c r="A1172" i="14" s="1"/>
  <c r="A1173" i="14" s="1"/>
  <c r="A1174" i="14" s="1"/>
  <c r="A1175" i="14" s="1"/>
  <c r="A1176" i="14" s="1"/>
  <c r="A1177" i="14" s="1"/>
  <c r="A1178" i="14" s="1"/>
  <c r="A1179" i="14" s="1"/>
  <c r="A1180" i="14" s="1"/>
  <c r="A1181" i="14" s="1"/>
  <c r="A1182" i="14" s="1"/>
  <c r="A1183" i="14" s="1"/>
  <c r="A1184" i="14" s="1"/>
  <c r="A1185" i="14" s="1"/>
  <c r="A1186" i="14" s="1"/>
  <c r="A1187" i="14" s="1"/>
  <c r="A1188" i="14" s="1"/>
  <c r="A1189" i="14" s="1"/>
  <c r="A1190" i="14" s="1"/>
  <c r="A1191" i="14" s="1"/>
  <c r="A1192" i="14" s="1"/>
  <c r="A1193" i="14" s="1"/>
  <c r="A1194" i="14" s="1"/>
  <c r="A1195" i="14" s="1"/>
  <c r="A1196" i="14" s="1"/>
  <c r="A1197" i="14" s="1"/>
  <c r="A1198" i="14" s="1"/>
  <c r="A1199" i="14" s="1"/>
  <c r="A1200" i="14" s="1"/>
  <c r="A1201" i="14" s="1"/>
  <c r="A1202" i="14" s="1"/>
  <c r="A1203" i="14" s="1"/>
  <c r="A1204" i="14" s="1"/>
  <c r="A1205" i="14" s="1"/>
  <c r="A1206" i="14" s="1"/>
  <c r="A1207" i="14" s="1"/>
  <c r="A1208" i="14" s="1"/>
  <c r="A1209" i="14" s="1"/>
  <c r="A1210" i="14" s="1"/>
  <c r="A1211" i="14" s="1"/>
  <c r="A1212" i="14" s="1"/>
  <c r="A1213" i="14" s="1"/>
  <c r="A1214" i="14" s="1"/>
  <c r="A1215" i="14" s="1"/>
  <c r="A1216" i="14" s="1"/>
  <c r="A1217" i="14" s="1"/>
  <c r="A1218" i="14" s="1"/>
  <c r="A1219" i="14" s="1"/>
  <c r="A1220" i="14" s="1"/>
  <c r="A1221" i="14" s="1"/>
  <c r="A1222" i="14" s="1"/>
  <c r="A1223" i="14" s="1"/>
  <c r="A1224" i="14" s="1"/>
  <c r="A1225" i="14" s="1"/>
  <c r="A1226" i="14" s="1"/>
  <c r="A1227" i="14" s="1"/>
  <c r="A1228" i="14" s="1"/>
  <c r="A1229" i="14" s="1"/>
  <c r="A1230" i="14" s="1"/>
  <c r="A1231" i="14" s="1"/>
  <c r="A1232" i="14" s="1"/>
  <c r="A1233" i="14" s="1"/>
  <c r="A1234" i="14" s="1"/>
  <c r="A1235" i="14" s="1"/>
  <c r="A1236" i="14" s="1"/>
  <c r="A1237" i="14" s="1"/>
  <c r="A1238" i="14" s="1"/>
  <c r="A1239" i="14" s="1"/>
  <c r="A1240" i="14" s="1"/>
  <c r="A1241" i="14" s="1"/>
  <c r="A1242" i="14" s="1"/>
  <c r="A1243" i="14" s="1"/>
  <c r="A1244" i="14" s="1"/>
  <c r="A1245" i="14" s="1"/>
  <c r="A1246" i="14" s="1"/>
  <c r="A1247" i="14" s="1"/>
  <c r="A1248" i="14" s="1"/>
  <c r="A1249" i="14" s="1"/>
  <c r="A1250" i="14" s="1"/>
  <c r="A1251" i="14" s="1"/>
  <c r="A1252" i="14" s="1"/>
  <c r="A1253" i="14" s="1"/>
  <c r="A1254" i="14" s="1"/>
  <c r="A1255" i="14" s="1"/>
  <c r="A1256" i="14" s="1"/>
  <c r="A1257" i="14" s="1"/>
  <c r="A1258" i="14" s="1"/>
  <c r="A1259" i="14" s="1"/>
  <c r="A1260" i="14" s="1"/>
  <c r="A1261" i="14" s="1"/>
  <c r="A1262" i="14" s="1"/>
  <c r="A1263" i="14" s="1"/>
  <c r="A1264" i="14" s="1"/>
  <c r="A1265" i="14" s="1"/>
  <c r="A1266" i="14" s="1"/>
  <c r="A1267" i="14" s="1"/>
  <c r="A1268" i="14" s="1"/>
  <c r="A1269" i="14" s="1"/>
  <c r="A1270" i="14" s="1"/>
  <c r="A1271" i="14" s="1"/>
  <c r="A1272" i="14" s="1"/>
  <c r="A1273" i="14" s="1"/>
  <c r="A1274" i="14" s="1"/>
  <c r="A1275" i="14" s="1"/>
  <c r="A1276" i="14" s="1"/>
  <c r="A1277" i="14" s="1"/>
  <c r="A1278" i="14" s="1"/>
  <c r="A1279" i="14" s="1"/>
  <c r="A1280" i="14" s="1"/>
  <c r="A1281" i="14" s="1"/>
  <c r="A1282" i="14" s="1"/>
  <c r="A1283" i="14" s="1"/>
  <c r="A1284" i="14" s="1"/>
  <c r="A1285" i="14" s="1"/>
  <c r="A1286" i="14" s="1"/>
  <c r="A1287" i="14" s="1"/>
  <c r="A1288" i="14" s="1"/>
  <c r="A1289" i="14" s="1"/>
  <c r="A1290" i="14" s="1"/>
  <c r="A1291" i="14" s="1"/>
  <c r="A1292" i="14" s="1"/>
  <c r="A1293" i="14" s="1"/>
  <c r="A1294" i="14" s="1"/>
  <c r="A1295" i="14" s="1"/>
  <c r="A1296" i="14" s="1"/>
  <c r="A1297" i="14" s="1"/>
  <c r="A1298" i="14" s="1"/>
  <c r="A1299" i="14" s="1"/>
  <c r="A1300" i="14" s="1"/>
  <c r="A1301" i="14" s="1"/>
  <c r="A1302" i="14" s="1"/>
  <c r="A1303" i="14" s="1"/>
  <c r="A1304" i="14" s="1"/>
  <c r="A1305" i="14" s="1"/>
  <c r="A1306" i="14" s="1"/>
  <c r="A1307" i="14" s="1"/>
  <c r="A1308" i="14" s="1"/>
  <c r="A1309" i="14" s="1"/>
  <c r="A1310" i="14" s="1"/>
  <c r="A1311" i="14" s="1"/>
  <c r="A1312" i="14" s="1"/>
  <c r="A1313" i="14" s="1"/>
  <c r="A1314" i="14" s="1"/>
  <c r="A1315" i="14" s="1"/>
  <c r="A1316" i="14" s="1"/>
  <c r="A1317" i="14" s="1"/>
  <c r="A1318" i="14" s="1"/>
  <c r="A1319" i="14" s="1"/>
  <c r="A1320" i="14" s="1"/>
  <c r="A1321" i="14" s="1"/>
  <c r="A1322" i="14" s="1"/>
  <c r="A1323" i="14" s="1"/>
  <c r="A1324" i="14" s="1"/>
  <c r="A1325" i="14" s="1"/>
  <c r="A1326" i="14" s="1"/>
  <c r="A1327" i="14" s="1"/>
  <c r="A1328" i="14" s="1"/>
  <c r="A1329" i="14" s="1"/>
  <c r="A1330" i="14" s="1"/>
  <c r="A1331" i="14" s="1"/>
  <c r="A1332" i="14" s="1"/>
  <c r="A1333" i="14" s="1"/>
  <c r="A1334" i="14" s="1"/>
  <c r="A1335" i="14" s="1"/>
  <c r="A1336" i="14" s="1"/>
  <c r="A1337" i="14" s="1"/>
  <c r="A1338" i="14" s="1"/>
  <c r="A1339" i="14" s="1"/>
  <c r="A1340" i="14" s="1"/>
  <c r="A1341" i="14" s="1"/>
  <c r="A1342" i="14" s="1"/>
  <c r="A1343" i="14" s="1"/>
  <c r="A1344" i="14" s="1"/>
  <c r="A1345" i="14" s="1"/>
  <c r="A1346" i="14" s="1"/>
  <c r="A1347" i="14" s="1"/>
  <c r="A1348" i="14" s="1"/>
  <c r="A1349" i="14" s="1"/>
  <c r="A1350" i="14" s="1"/>
  <c r="A1351" i="14" s="1"/>
  <c r="A1352" i="14" s="1"/>
  <c r="A1353" i="14" s="1"/>
  <c r="A1354" i="14" s="1"/>
  <c r="A1355" i="14" s="1"/>
  <c r="A1356" i="14" s="1"/>
  <c r="A1357" i="14" s="1"/>
  <c r="A1358" i="14" s="1"/>
  <c r="A1359" i="14" s="1"/>
  <c r="A1360" i="14" s="1"/>
  <c r="A1361" i="14" s="1"/>
  <c r="A1362" i="14" s="1"/>
  <c r="A1363" i="14" s="1"/>
  <c r="A1364" i="14" s="1"/>
  <c r="A1365" i="14" s="1"/>
  <c r="A1366" i="14" s="1"/>
  <c r="A1367" i="14" s="1"/>
  <c r="A1368" i="14" s="1"/>
  <c r="A1369" i="14" s="1"/>
  <c r="A1370" i="14" s="1"/>
  <c r="A1371" i="14" s="1"/>
  <c r="A1372" i="14" s="1"/>
  <c r="A1373" i="14" s="1"/>
  <c r="A1374" i="14" s="1"/>
  <c r="A1375" i="14" s="1"/>
  <c r="A1376" i="14" s="1"/>
  <c r="A1377" i="14" s="1"/>
  <c r="A1378" i="14" s="1"/>
  <c r="A1379" i="14" s="1"/>
  <c r="A1380" i="14" s="1"/>
  <c r="A1381" i="14" s="1"/>
  <c r="A1382" i="14" s="1"/>
  <c r="A1383" i="14" s="1"/>
  <c r="A1384" i="14" s="1"/>
  <c r="A1385" i="14" s="1"/>
  <c r="A1386" i="14" s="1"/>
  <c r="A1387" i="14" s="1"/>
  <c r="A1388" i="14" s="1"/>
  <c r="A1389" i="14" s="1"/>
  <c r="A1390" i="14" s="1"/>
  <c r="A1391" i="14" s="1"/>
  <c r="A1392" i="14" s="1"/>
  <c r="A1393" i="14" s="1"/>
  <c r="A1394" i="14" s="1"/>
  <c r="A1395" i="14" s="1"/>
  <c r="A1396" i="14" s="1"/>
  <c r="A1397" i="14" s="1"/>
  <c r="A1398" i="14" s="1"/>
  <c r="A1399" i="14" s="1"/>
  <c r="A1400" i="14" s="1"/>
  <c r="A1401" i="14" s="1"/>
  <c r="A1402" i="14" s="1"/>
  <c r="A1403" i="14" s="1"/>
  <c r="A1404" i="14" s="1"/>
  <c r="A1405" i="14" s="1"/>
  <c r="A1406" i="14" s="1"/>
  <c r="A1407" i="14" s="1"/>
  <c r="A1408" i="14" s="1"/>
  <c r="A1409" i="14" s="1"/>
  <c r="A1410" i="14" s="1"/>
  <c r="A1411" i="14" s="1"/>
  <c r="A1412" i="14" s="1"/>
  <c r="A1413" i="14" s="1"/>
  <c r="A1414" i="14" s="1"/>
  <c r="A1415" i="14" s="1"/>
  <c r="A1416" i="14" s="1"/>
  <c r="A1417" i="14" s="1"/>
  <c r="A1418" i="14" s="1"/>
  <c r="A1419" i="14" s="1"/>
  <c r="A1420" i="14" s="1"/>
  <c r="A1421" i="14" s="1"/>
  <c r="A1422" i="14" s="1"/>
  <c r="A1423" i="14" s="1"/>
  <c r="A1424" i="14" s="1"/>
  <c r="A1425" i="14" s="1"/>
  <c r="A1426" i="14" s="1"/>
  <c r="A1427" i="14" s="1"/>
  <c r="A1428" i="14" s="1"/>
  <c r="A1429" i="14" s="1"/>
  <c r="A1430" i="14" s="1"/>
  <c r="A1431" i="14" s="1"/>
  <c r="A1432" i="14" s="1"/>
  <c r="A1433" i="14" s="1"/>
  <c r="A1434" i="14" s="1"/>
  <c r="A1435" i="14" s="1"/>
  <c r="A1436" i="14" s="1"/>
  <c r="A1437" i="14" s="1"/>
  <c r="A1438" i="14" s="1"/>
  <c r="A1439" i="14" s="1"/>
  <c r="A1440" i="14" s="1"/>
  <c r="A1441" i="14" s="1"/>
  <c r="A1442" i="14" s="1"/>
  <c r="A1443" i="14" s="1"/>
  <c r="A1444" i="14" s="1"/>
  <c r="A1445" i="14" s="1"/>
  <c r="A1446" i="14" s="1"/>
  <c r="A1447" i="14" s="1"/>
  <c r="A1448" i="14" s="1"/>
  <c r="A1449" i="14" s="1"/>
  <c r="A1450" i="14" s="1"/>
  <c r="A1451" i="14" s="1"/>
  <c r="A1452" i="14" s="1"/>
  <c r="A1453" i="14" s="1"/>
  <c r="A1454" i="14" s="1"/>
  <c r="A1455" i="14" s="1"/>
  <c r="A1456" i="14" s="1"/>
  <c r="A1457" i="14" s="1"/>
  <c r="A1458" i="14" s="1"/>
  <c r="A1459" i="14" s="1"/>
  <c r="A1460" i="14" s="1"/>
  <c r="A1461" i="14" s="1"/>
  <c r="A1462" i="14" s="1"/>
  <c r="A1463" i="14" s="1"/>
  <c r="A1464" i="14" s="1"/>
  <c r="A1465" i="14" s="1"/>
  <c r="A1466" i="14" s="1"/>
  <c r="A1467" i="14" s="1"/>
  <c r="A1468" i="14" s="1"/>
  <c r="A1469" i="14" s="1"/>
  <c r="A1470" i="14" s="1"/>
  <c r="A1471" i="14" s="1"/>
  <c r="A1472" i="14" s="1"/>
  <c r="A1473" i="14" s="1"/>
  <c r="A1474" i="14" s="1"/>
  <c r="A1475" i="14" s="1"/>
  <c r="A1476" i="14" s="1"/>
  <c r="A1477" i="14" s="1"/>
  <c r="A1478" i="14" s="1"/>
  <c r="A1479" i="14" s="1"/>
  <c r="A1480" i="14" s="1"/>
  <c r="A1481" i="14" s="1"/>
  <c r="A1482" i="14" s="1"/>
  <c r="A1483" i="14" s="1"/>
  <c r="A1484" i="14" s="1"/>
  <c r="A1485" i="14" s="1"/>
  <c r="A1486" i="14" s="1"/>
  <c r="A1487" i="14" s="1"/>
  <c r="A1488" i="14" s="1"/>
  <c r="A1489" i="14" s="1"/>
  <c r="A1490" i="14" s="1"/>
  <c r="A1491" i="14" s="1"/>
  <c r="A1492" i="14" s="1"/>
  <c r="A1493" i="14" s="1"/>
  <c r="A1494" i="14" s="1"/>
  <c r="A1495" i="14" s="1"/>
  <c r="A1496" i="14" s="1"/>
  <c r="A1497" i="14" s="1"/>
  <c r="A1498" i="14" s="1"/>
  <c r="A1499" i="14" s="1"/>
  <c r="A1500" i="14" s="1"/>
  <c r="A1501" i="14" s="1"/>
  <c r="A1502" i="14" s="1"/>
  <c r="A1503" i="14" s="1"/>
  <c r="A1504" i="14" s="1"/>
  <c r="A1505" i="14" s="1"/>
  <c r="A1506" i="14" s="1"/>
  <c r="A1507" i="14" s="1"/>
  <c r="A1508" i="14" s="1"/>
  <c r="A1509" i="14" s="1"/>
  <c r="A1510" i="14" s="1"/>
  <c r="A1511" i="14" s="1"/>
  <c r="A1512" i="14" s="1"/>
  <c r="A1513" i="14" s="1"/>
  <c r="A1514" i="14" s="1"/>
  <c r="A1515" i="14" s="1"/>
  <c r="A1516" i="14" s="1"/>
  <c r="A1517" i="14" s="1"/>
  <c r="A1518" i="14" s="1"/>
  <c r="A1519" i="14" s="1"/>
  <c r="A1520" i="14" s="1"/>
  <c r="A1521" i="14" s="1"/>
  <c r="A1522" i="14" s="1"/>
  <c r="A1523" i="14" s="1"/>
  <c r="A1524" i="14" s="1"/>
  <c r="A1525" i="14" s="1"/>
  <c r="A1526" i="14" s="1"/>
  <c r="A1527" i="14" s="1"/>
  <c r="A1528" i="14" s="1"/>
  <c r="A1529" i="14" s="1"/>
  <c r="A1530" i="14" s="1"/>
  <c r="A1531" i="14" s="1"/>
  <c r="A1532" i="14" s="1"/>
  <c r="A1533" i="14" s="1"/>
  <c r="A1534" i="14" s="1"/>
  <c r="A1535" i="14" s="1"/>
  <c r="A1536" i="14" s="1"/>
  <c r="A1537" i="14" s="1"/>
  <c r="A1538" i="14" s="1"/>
  <c r="A1539" i="14" s="1"/>
  <c r="A1540" i="14" s="1"/>
  <c r="A1541" i="14" s="1"/>
  <c r="A1542" i="14" s="1"/>
  <c r="A1543" i="14" s="1"/>
  <c r="A1544" i="14" s="1"/>
  <c r="A1545" i="14" s="1"/>
  <c r="A1546" i="14" s="1"/>
  <c r="A1547" i="14" s="1"/>
  <c r="A1548" i="14" s="1"/>
  <c r="A1549" i="14" s="1"/>
  <c r="A1550" i="14" s="1"/>
  <c r="A1551" i="14" s="1"/>
  <c r="A1552" i="14" s="1"/>
  <c r="A1553" i="14" s="1"/>
  <c r="A1554" i="14" s="1"/>
  <c r="A1555" i="14" s="1"/>
  <c r="A1556" i="14" s="1"/>
  <c r="A1557" i="14" s="1"/>
  <c r="A1558" i="14" s="1"/>
  <c r="A1559" i="14" s="1"/>
  <c r="A1560" i="14" s="1"/>
  <c r="A1561" i="14" s="1"/>
  <c r="A1562" i="14" s="1"/>
  <c r="A1563" i="14" s="1"/>
  <c r="A1564" i="14" s="1"/>
  <c r="A1565" i="14" s="1"/>
  <c r="A1566" i="14" s="1"/>
  <c r="A1567" i="14" s="1"/>
  <c r="A1568" i="14" s="1"/>
  <c r="A1569" i="14" s="1"/>
  <c r="A1570" i="14" s="1"/>
  <c r="A1571" i="14" s="1"/>
  <c r="A1572" i="14" s="1"/>
  <c r="A1573" i="14" s="1"/>
  <c r="A1574" i="14" s="1"/>
  <c r="A1575" i="14" s="1"/>
  <c r="A1576" i="14" s="1"/>
  <c r="A1577" i="14" s="1"/>
  <c r="A1578" i="14" s="1"/>
  <c r="A1579" i="14" s="1"/>
  <c r="A1580" i="14" s="1"/>
  <c r="A1581" i="14" s="1"/>
  <c r="A1582" i="14" s="1"/>
  <c r="A1583" i="14" s="1"/>
  <c r="A1584" i="14" s="1"/>
  <c r="A1585" i="14" s="1"/>
  <c r="A1586" i="14" s="1"/>
  <c r="A1587" i="14" s="1"/>
  <c r="A1588" i="14" s="1"/>
  <c r="A1589" i="14" s="1"/>
  <c r="A1590" i="14" s="1"/>
  <c r="A1591" i="14" s="1"/>
  <c r="A1592" i="14" s="1"/>
  <c r="A1593" i="14" s="1"/>
  <c r="A1594" i="14" s="1"/>
  <c r="A1595" i="14" s="1"/>
  <c r="A1596" i="14" s="1"/>
  <c r="A1597" i="14" s="1"/>
  <c r="A1598" i="14" s="1"/>
  <c r="A1599" i="14" s="1"/>
  <c r="A1600" i="14" s="1"/>
  <c r="A1601" i="14" s="1"/>
  <c r="A1602" i="14" s="1"/>
  <c r="A1603" i="14" s="1"/>
  <c r="A1604" i="14" s="1"/>
  <c r="A1605" i="14" s="1"/>
  <c r="A1606" i="14" s="1"/>
  <c r="A1607" i="14" s="1"/>
  <c r="A1608" i="14" s="1"/>
  <c r="A1609" i="14" s="1"/>
  <c r="A1610" i="14" s="1"/>
  <c r="A1611" i="14" s="1"/>
  <c r="A1612" i="14" s="1"/>
  <c r="A1613" i="14" s="1"/>
  <c r="A1614" i="14" s="1"/>
  <c r="A1615" i="14" s="1"/>
  <c r="A1616" i="14" s="1"/>
  <c r="A1617" i="14" s="1"/>
  <c r="A1618" i="14" s="1"/>
  <c r="A1619" i="14" s="1"/>
  <c r="A1620" i="14" s="1"/>
  <c r="A1621" i="14" s="1"/>
  <c r="A1622" i="14" s="1"/>
  <c r="A1623" i="14" s="1"/>
  <c r="A1624" i="14" s="1"/>
  <c r="A1625" i="14" s="1"/>
  <c r="A1626" i="14" s="1"/>
  <c r="A1627" i="14" s="1"/>
  <c r="A1628" i="14" s="1"/>
  <c r="A1629" i="14" s="1"/>
  <c r="A1630" i="14" s="1"/>
  <c r="A1631" i="14" s="1"/>
  <c r="A1632" i="14" s="1"/>
  <c r="A1633" i="14" s="1"/>
  <c r="A1634" i="14" s="1"/>
  <c r="A1635" i="14" s="1"/>
  <c r="A1636" i="14" s="1"/>
  <c r="A1637" i="14" s="1"/>
  <c r="A1638" i="14" s="1"/>
  <c r="A1639" i="14" s="1"/>
  <c r="A1640" i="14" s="1"/>
  <c r="A1641" i="14" s="1"/>
  <c r="A1642" i="14" s="1"/>
  <c r="A1643" i="14" s="1"/>
  <c r="A1644" i="14" s="1"/>
  <c r="A1645" i="14" s="1"/>
  <c r="A1646" i="14" s="1"/>
  <c r="A1647" i="14" s="1"/>
  <c r="A1648" i="14" s="1"/>
  <c r="A1649" i="14" s="1"/>
  <c r="A1650" i="14" s="1"/>
  <c r="A1651" i="14" s="1"/>
  <c r="A1652" i="14" s="1"/>
  <c r="A1653" i="14" s="1"/>
  <c r="A1654" i="14" s="1"/>
  <c r="A1655" i="14" s="1"/>
  <c r="A1656" i="14" s="1"/>
  <c r="A1657" i="14" s="1"/>
  <c r="A1658" i="14" s="1"/>
  <c r="A1659" i="14" s="1"/>
  <c r="A1660" i="14" s="1"/>
  <c r="A1661" i="14" s="1"/>
  <c r="A1662" i="14" s="1"/>
  <c r="A1663" i="14" s="1"/>
  <c r="A1664" i="14" s="1"/>
  <c r="A1665" i="14" s="1"/>
  <c r="A1666" i="14" s="1"/>
  <c r="A1667" i="14" s="1"/>
  <c r="A1668" i="14" s="1"/>
  <c r="A1669" i="14" s="1"/>
  <c r="A1670" i="14" s="1"/>
  <c r="A1671" i="14" s="1"/>
  <c r="A1672" i="14" s="1"/>
  <c r="A1673" i="14" s="1"/>
  <c r="A1674" i="14" s="1"/>
  <c r="A1675" i="14" s="1"/>
  <c r="A1676" i="14" s="1"/>
  <c r="A1677" i="14" s="1"/>
  <c r="A1678" i="14" s="1"/>
  <c r="A1679" i="14" s="1"/>
  <c r="A1680" i="14" s="1"/>
  <c r="A1681" i="14" s="1"/>
  <c r="A1682" i="14" s="1"/>
  <c r="A1683" i="14" s="1"/>
  <c r="A1684" i="14" s="1"/>
  <c r="A1685" i="14" s="1"/>
  <c r="A1686" i="14" s="1"/>
  <c r="A1687" i="14" s="1"/>
  <c r="A1688" i="14" s="1"/>
  <c r="A1689" i="14" s="1"/>
  <c r="A1690" i="14" s="1"/>
  <c r="A1691" i="14" s="1"/>
  <c r="A1692" i="14" s="1"/>
  <c r="A1693" i="14" s="1"/>
  <c r="A1694" i="14" s="1"/>
  <c r="A1695" i="14" s="1"/>
  <c r="A1696" i="14" s="1"/>
  <c r="A1697" i="14" s="1"/>
  <c r="A1698" i="14" s="1"/>
  <c r="A1699" i="14" s="1"/>
  <c r="A1700" i="14" s="1"/>
  <c r="A1701" i="14" s="1"/>
  <c r="A1702" i="14" s="1"/>
  <c r="A1703" i="14" s="1"/>
  <c r="A1704" i="14" s="1"/>
  <c r="A1705" i="14" s="1"/>
  <c r="A1706" i="14" s="1"/>
  <c r="A1707" i="14" s="1"/>
  <c r="A1708" i="14" s="1"/>
  <c r="A1709" i="14" s="1"/>
  <c r="A1710" i="14" s="1"/>
  <c r="A1711" i="14" s="1"/>
  <c r="A1712" i="14" s="1"/>
  <c r="A1713" i="14" s="1"/>
  <c r="A1714" i="14" s="1"/>
  <c r="A1715" i="14" s="1"/>
  <c r="A1716" i="14" s="1"/>
  <c r="A1717" i="14" s="1"/>
  <c r="A1718" i="14" s="1"/>
  <c r="A1719" i="14" s="1"/>
  <c r="A1720" i="14" s="1"/>
  <c r="A1721" i="14" s="1"/>
  <c r="A1722" i="14" s="1"/>
  <c r="A1723" i="14" s="1"/>
  <c r="A1724" i="14" s="1"/>
  <c r="A1725" i="14" s="1"/>
  <c r="A1726" i="14" s="1"/>
  <c r="A1727" i="14" s="1"/>
  <c r="A1728" i="14" s="1"/>
  <c r="A1729" i="14" s="1"/>
  <c r="A1730" i="14" s="1"/>
  <c r="A1731" i="14" s="1"/>
  <c r="A1732" i="14" s="1"/>
  <c r="A1733" i="14" s="1"/>
  <c r="A1734" i="14" s="1"/>
  <c r="A1735" i="14" s="1"/>
  <c r="A1736" i="14" s="1"/>
  <c r="A1737" i="14" s="1"/>
  <c r="A1738" i="14" s="1"/>
  <c r="A1739" i="14" s="1"/>
  <c r="A1740" i="14" s="1"/>
  <c r="A1741" i="14" s="1"/>
  <c r="A1742" i="14" s="1"/>
  <c r="A1743" i="14" s="1"/>
  <c r="A1744" i="14" s="1"/>
  <c r="A1745" i="14" s="1"/>
  <c r="A1746" i="14" s="1"/>
  <c r="A1747" i="14" s="1"/>
  <c r="A1748" i="14" s="1"/>
  <c r="A1749" i="14" s="1"/>
  <c r="A1750" i="14" s="1"/>
  <c r="A1751" i="14" s="1"/>
  <c r="A1752" i="14" s="1"/>
  <c r="A1753" i="14" s="1"/>
  <c r="A1754" i="14" s="1"/>
  <c r="A1755" i="14" s="1"/>
  <c r="A1756" i="14" s="1"/>
  <c r="A1757" i="14" s="1"/>
  <c r="A1758" i="14" s="1"/>
  <c r="A1759" i="14" s="1"/>
  <c r="A1760" i="14" s="1"/>
  <c r="A1761" i="14" s="1"/>
  <c r="A1762" i="14" s="1"/>
  <c r="A1763" i="14" s="1"/>
  <c r="A1764" i="14" s="1"/>
  <c r="A1765" i="14" s="1"/>
  <c r="A1766" i="14" s="1"/>
  <c r="A1767" i="14" s="1"/>
  <c r="A1768" i="14" s="1"/>
  <c r="A1769" i="14" s="1"/>
  <c r="A1770" i="14" s="1"/>
  <c r="A1771" i="14" s="1"/>
  <c r="A1772" i="14" s="1"/>
  <c r="A1773" i="14" s="1"/>
  <c r="A1774" i="14" s="1"/>
  <c r="A1775" i="14" s="1"/>
  <c r="A1776" i="14" s="1"/>
  <c r="A1777" i="14" s="1"/>
  <c r="A1778" i="14" s="1"/>
  <c r="A1779" i="14" s="1"/>
  <c r="A1780" i="14" s="1"/>
  <c r="A1781" i="14" s="1"/>
  <c r="A1782" i="14" s="1"/>
  <c r="A1783" i="14" s="1"/>
  <c r="A1784" i="14" s="1"/>
  <c r="A1785" i="14" s="1"/>
  <c r="A1786" i="14" s="1"/>
  <c r="A1787" i="14" s="1"/>
  <c r="A1788" i="14" s="1"/>
  <c r="A1789" i="14" s="1"/>
  <c r="A1790" i="14" s="1"/>
  <c r="A1791" i="14" s="1"/>
  <c r="A1792" i="14" s="1"/>
  <c r="A1793" i="14" s="1"/>
  <c r="A1794" i="14" s="1"/>
  <c r="A1795" i="14" s="1"/>
  <c r="A1796" i="14" s="1"/>
  <c r="A1797" i="14" s="1"/>
  <c r="A1798" i="14" s="1"/>
  <c r="A1799" i="14" s="1"/>
  <c r="A1800" i="14" s="1"/>
  <c r="A1801" i="14" s="1"/>
  <c r="A1802" i="14" s="1"/>
  <c r="A1803" i="14" s="1"/>
  <c r="A1804" i="14" s="1"/>
  <c r="A1805" i="14" s="1"/>
  <c r="A1806" i="14" s="1"/>
  <c r="A1807" i="14" s="1"/>
  <c r="A1808" i="14" s="1"/>
  <c r="A1809" i="14" s="1"/>
  <c r="A1810" i="14" s="1"/>
  <c r="A1811" i="14" s="1"/>
  <c r="A1812" i="14" s="1"/>
  <c r="A1813" i="14" s="1"/>
  <c r="A1814" i="14" s="1"/>
  <c r="A1815" i="14" s="1"/>
  <c r="A1816" i="14" s="1"/>
  <c r="A1817" i="14" s="1"/>
  <c r="A1818" i="14" s="1"/>
  <c r="A1819" i="14" s="1"/>
  <c r="A1820" i="14" s="1"/>
  <c r="A1821" i="14" s="1"/>
  <c r="A1822" i="14" s="1"/>
  <c r="A1823" i="14" s="1"/>
  <c r="A1824" i="14" s="1"/>
  <c r="A1825" i="14" s="1"/>
  <c r="A1826" i="14" s="1"/>
  <c r="A1827" i="14" s="1"/>
  <c r="A1828" i="14" s="1"/>
  <c r="A1829" i="14" s="1"/>
  <c r="A1830" i="14" s="1"/>
  <c r="A1831" i="14" s="1"/>
  <c r="A1832" i="14" s="1"/>
  <c r="A1833" i="14" s="1"/>
  <c r="A1834" i="14" s="1"/>
  <c r="A1835" i="14" s="1"/>
  <c r="A1836" i="14" s="1"/>
  <c r="A1837" i="14" s="1"/>
  <c r="A1838" i="14" s="1"/>
  <c r="A1839" i="14" s="1"/>
  <c r="A1840" i="14" s="1"/>
  <c r="A1841" i="14" s="1"/>
  <c r="A1842" i="14" s="1"/>
  <c r="A1843" i="14" s="1"/>
  <c r="A1844" i="14" s="1"/>
  <c r="A1845" i="14" s="1"/>
  <c r="A1846" i="14" s="1"/>
  <c r="A1847" i="14" s="1"/>
  <c r="A1848" i="14" s="1"/>
  <c r="A1849" i="14" s="1"/>
  <c r="A1850" i="14" s="1"/>
  <c r="A1851" i="14" s="1"/>
  <c r="A1852" i="14" s="1"/>
  <c r="A1853" i="14" s="1"/>
  <c r="A1854" i="14" s="1"/>
  <c r="A1855" i="14" s="1"/>
  <c r="A1856" i="14" s="1"/>
  <c r="A1857" i="14" s="1"/>
  <c r="A1858" i="14" s="1"/>
  <c r="A1859" i="14" s="1"/>
  <c r="A1860" i="14" s="1"/>
  <c r="A1861" i="14" s="1"/>
  <c r="A1862" i="14" s="1"/>
  <c r="A1863" i="14" s="1"/>
  <c r="A1864" i="14" s="1"/>
  <c r="A1865" i="14" s="1"/>
  <c r="A1866" i="14" s="1"/>
  <c r="A1867" i="14" s="1"/>
  <c r="A1868" i="14" s="1"/>
  <c r="A1869" i="14" s="1"/>
  <c r="A1870" i="14" s="1"/>
  <c r="A1871" i="14" s="1"/>
  <c r="A1872" i="14" s="1"/>
  <c r="A1873" i="14" s="1"/>
  <c r="A1874" i="14" s="1"/>
  <c r="A1875" i="14" s="1"/>
  <c r="A1876" i="14" s="1"/>
  <c r="A1877" i="14" s="1"/>
  <c r="A1878" i="14" s="1"/>
  <c r="A1879" i="14" s="1"/>
  <c r="A1880" i="14" s="1"/>
  <c r="A1881" i="14" s="1"/>
  <c r="A1882" i="14" s="1"/>
  <c r="A1883" i="14" s="1"/>
  <c r="A1884" i="14" s="1"/>
  <c r="A1885" i="14" s="1"/>
  <c r="A1886" i="14" s="1"/>
  <c r="A1887" i="14" s="1"/>
  <c r="A1888" i="14" s="1"/>
  <c r="A1889" i="14" s="1"/>
  <c r="A1890" i="14" s="1"/>
  <c r="A1891" i="14" s="1"/>
  <c r="A1892" i="14" s="1"/>
  <c r="A1893" i="14" s="1"/>
  <c r="A1894" i="14" s="1"/>
  <c r="A1895" i="14" s="1"/>
  <c r="A1896" i="14" s="1"/>
  <c r="A1897" i="14" s="1"/>
  <c r="A1898" i="14" s="1"/>
  <c r="A1899" i="14" s="1"/>
  <c r="A1900" i="14" s="1"/>
  <c r="A1901" i="14" s="1"/>
  <c r="A1902" i="14" s="1"/>
  <c r="A1903" i="14" s="1"/>
  <c r="A1904" i="14" s="1"/>
  <c r="A1905" i="14" s="1"/>
  <c r="A1906" i="14" s="1"/>
  <c r="A1907" i="14" s="1"/>
  <c r="A1908" i="14" s="1"/>
  <c r="A1909" i="14" s="1"/>
  <c r="A1910" i="14" s="1"/>
  <c r="A1911" i="14" s="1"/>
  <c r="A1912" i="14" s="1"/>
  <c r="A1913" i="14" s="1"/>
  <c r="A1914" i="14" s="1"/>
  <c r="A1915" i="14" s="1"/>
  <c r="A1916" i="14" s="1"/>
  <c r="A1917" i="14" s="1"/>
  <c r="A1918" i="14" s="1"/>
  <c r="A1919" i="14" s="1"/>
  <c r="A1920" i="14" s="1"/>
  <c r="A1921" i="14" s="1"/>
  <c r="A1922" i="14" s="1"/>
  <c r="A1923" i="14" s="1"/>
  <c r="A1924" i="14" s="1"/>
  <c r="A1925" i="14" s="1"/>
  <c r="A1926" i="14" s="1"/>
  <c r="A1927" i="14" s="1"/>
  <c r="A1928" i="14" s="1"/>
  <c r="A1929" i="14" s="1"/>
  <c r="A1930" i="14" s="1"/>
  <c r="A1931" i="14" s="1"/>
  <c r="A1932" i="14" s="1"/>
  <c r="A1933" i="14" s="1"/>
  <c r="A1934" i="14" s="1"/>
  <c r="A1935" i="14" s="1"/>
  <c r="A1936" i="14" s="1"/>
  <c r="A1937" i="14" s="1"/>
  <c r="A1938" i="14" s="1"/>
  <c r="A1939" i="14" s="1"/>
  <c r="A1940" i="14" s="1"/>
  <c r="A1941" i="14" s="1"/>
  <c r="A1942" i="14" s="1"/>
  <c r="A1943" i="14" s="1"/>
  <c r="A1944" i="14" s="1"/>
  <c r="A1945" i="14" s="1"/>
  <c r="A1946" i="14" s="1"/>
  <c r="A1947" i="14" s="1"/>
  <c r="A1948" i="14" s="1"/>
  <c r="A1949" i="14" s="1"/>
  <c r="A1950" i="14" s="1"/>
  <c r="A1951" i="14" s="1"/>
  <c r="A1952" i="14" s="1"/>
  <c r="A1953" i="14" s="1"/>
  <c r="A1954" i="14" s="1"/>
  <c r="A1955" i="14" s="1"/>
  <c r="A1956" i="14" s="1"/>
  <c r="A1957" i="14" s="1"/>
  <c r="A1958" i="14" s="1"/>
  <c r="A1959" i="14" s="1"/>
  <c r="A1960" i="14" s="1"/>
  <c r="A1961" i="14" s="1"/>
  <c r="A1962" i="14" s="1"/>
  <c r="A1963" i="14" s="1"/>
  <c r="A1964" i="14" s="1"/>
  <c r="A1965" i="14" s="1"/>
  <c r="A1966" i="14" s="1"/>
  <c r="A1967" i="14" s="1"/>
  <c r="A1968" i="14" s="1"/>
  <c r="A1969" i="14" s="1"/>
  <c r="A1970" i="14" s="1"/>
  <c r="A1971" i="14" s="1"/>
  <c r="A1972" i="14" s="1"/>
  <c r="A1973" i="14" s="1"/>
  <c r="A1974" i="14" s="1"/>
  <c r="A1975" i="14" s="1"/>
  <c r="A1976" i="14" s="1"/>
  <c r="A1977" i="14" s="1"/>
  <c r="A1978" i="14" s="1"/>
  <c r="A1979" i="14" s="1"/>
  <c r="A1980" i="14" s="1"/>
  <c r="A1981" i="14" s="1"/>
  <c r="A1982" i="14" s="1"/>
  <c r="A1983" i="14" s="1"/>
  <c r="A1984" i="14" s="1"/>
  <c r="A1985" i="14" s="1"/>
  <c r="A1986" i="14" s="1"/>
  <c r="A1987" i="14" s="1"/>
  <c r="A1988" i="14" s="1"/>
  <c r="A1989" i="14" s="1"/>
  <c r="A1990" i="14" s="1"/>
  <c r="A1991" i="14" s="1"/>
  <c r="A1992" i="14" s="1"/>
  <c r="A1993" i="14" s="1"/>
  <c r="A1994" i="14" s="1"/>
  <c r="A1995" i="14" s="1"/>
  <c r="A1996" i="14" s="1"/>
  <c r="A1997" i="14" s="1"/>
  <c r="A1998" i="14" s="1"/>
  <c r="A1999" i="14" s="1"/>
  <c r="A2000" i="14" s="1"/>
  <c r="A2001" i="14" s="1"/>
  <c r="A2002" i="14" s="1"/>
  <c r="A2003" i="14" s="1"/>
  <c r="A2004" i="14" s="1"/>
  <c r="A2005" i="14" s="1"/>
  <c r="A2006" i="14" s="1"/>
  <c r="A2007" i="14" s="1"/>
  <c r="A2008" i="14" s="1"/>
  <c r="A2009" i="14" s="1"/>
  <c r="A2010" i="14" s="1"/>
  <c r="A2011" i="14" s="1"/>
  <c r="A2012" i="14" s="1"/>
  <c r="A2013" i="14" s="1"/>
  <c r="A2014" i="14" s="1"/>
  <c r="A2015" i="14" s="1"/>
  <c r="A2016" i="14" s="1"/>
  <c r="A2017" i="14" s="1"/>
  <c r="A2018" i="14" s="1"/>
  <c r="A2019" i="14" s="1"/>
  <c r="A2020" i="14" s="1"/>
  <c r="A2021" i="14" s="1"/>
  <c r="A2022" i="14" s="1"/>
  <c r="A2023" i="14" s="1"/>
  <c r="A2024" i="14" s="1"/>
  <c r="A2025" i="14" s="1"/>
  <c r="A2026" i="14" s="1"/>
  <c r="A2027" i="14" s="1"/>
  <c r="A2028" i="14" s="1"/>
  <c r="A2029" i="14" s="1"/>
  <c r="A2030" i="14" s="1"/>
  <c r="A2031" i="14" s="1"/>
  <c r="A2032" i="14" s="1"/>
  <c r="A2033" i="14" s="1"/>
  <c r="A2034" i="14" s="1"/>
  <c r="A2035" i="14" s="1"/>
  <c r="A2036" i="14" s="1"/>
  <c r="A2037" i="14" s="1"/>
  <c r="A2038" i="14" s="1"/>
  <c r="A2039" i="14" s="1"/>
  <c r="A2040" i="14" s="1"/>
  <c r="A2041" i="14" s="1"/>
  <c r="A2042" i="14" s="1"/>
  <c r="A2043" i="14" s="1"/>
  <c r="A2044" i="14" s="1"/>
  <c r="A2045" i="14" s="1"/>
  <c r="A2046" i="14" s="1"/>
  <c r="A2047" i="14" s="1"/>
  <c r="A2048" i="14" s="1"/>
  <c r="A2049" i="14" s="1"/>
  <c r="A2050" i="14" s="1"/>
  <c r="A2051" i="14" s="1"/>
  <c r="A2052" i="14" s="1"/>
  <c r="A2053" i="14" s="1"/>
  <c r="A2054" i="14" s="1"/>
  <c r="A2055" i="14" s="1"/>
  <c r="A2056" i="14" s="1"/>
  <c r="A2057" i="14" s="1"/>
  <c r="A2058" i="14" s="1"/>
  <c r="A2059" i="14" s="1"/>
  <c r="A2060" i="14" s="1"/>
  <c r="A2061" i="14" s="1"/>
  <c r="A2062" i="14" s="1"/>
  <c r="A2063" i="14" s="1"/>
  <c r="A2064" i="14" s="1"/>
  <c r="A2065" i="14" s="1"/>
  <c r="A2066" i="14" s="1"/>
  <c r="A2067" i="14" s="1"/>
  <c r="A2068" i="14" s="1"/>
  <c r="A2069" i="14" s="1"/>
  <c r="A2070" i="14" s="1"/>
  <c r="A2071" i="14" s="1"/>
  <c r="A2072" i="14" s="1"/>
  <c r="A2073" i="14" s="1"/>
  <c r="A2074" i="14" s="1"/>
  <c r="A2075" i="14" s="1"/>
  <c r="A2076" i="14" s="1"/>
  <c r="A2077" i="14" s="1"/>
  <c r="A2078" i="14" s="1"/>
  <c r="A2079" i="14" s="1"/>
  <c r="A2080" i="14" s="1"/>
  <c r="A2081" i="14" s="1"/>
  <c r="A2082" i="14" s="1"/>
  <c r="A2083" i="14" s="1"/>
  <c r="A2084" i="14" s="1"/>
  <c r="A2085" i="14" s="1"/>
  <c r="A2086" i="14" s="1"/>
  <c r="A2087" i="14" s="1"/>
  <c r="A2088" i="14" s="1"/>
  <c r="A2089" i="14" s="1"/>
  <c r="A2090" i="14" s="1"/>
  <c r="A2091" i="14" s="1"/>
  <c r="A2092" i="14" s="1"/>
  <c r="A2093" i="14" s="1"/>
  <c r="A2094" i="14" s="1"/>
  <c r="A2095" i="14" s="1"/>
  <c r="A2096" i="14" s="1"/>
  <c r="A2097" i="14" s="1"/>
  <c r="A2098" i="14" s="1"/>
  <c r="A2099" i="14" s="1"/>
  <c r="A2100" i="14" s="1"/>
  <c r="A2101" i="14" s="1"/>
  <c r="A2102" i="14" s="1"/>
  <c r="A2103" i="14" s="1"/>
  <c r="A2104" i="14" s="1"/>
  <c r="A2105" i="14" s="1"/>
  <c r="A2106" i="14" s="1"/>
  <c r="A2107" i="14" s="1"/>
  <c r="A2108" i="14" s="1"/>
  <c r="A2109" i="14" s="1"/>
  <c r="A2110" i="14" s="1"/>
  <c r="A2111" i="14" s="1"/>
  <c r="A2112" i="14" s="1"/>
  <c r="A2113" i="14" s="1"/>
  <c r="A2114" i="14" s="1"/>
  <c r="A2115" i="14" s="1"/>
  <c r="A2116" i="14" s="1"/>
  <c r="A2117" i="14" s="1"/>
  <c r="A2118" i="14" s="1"/>
  <c r="A2119" i="14" s="1"/>
  <c r="A2120" i="14" s="1"/>
  <c r="A2121" i="14" s="1"/>
  <c r="A2122" i="14" s="1"/>
  <c r="A2123" i="14" s="1"/>
  <c r="A2124" i="14" s="1"/>
  <c r="A2125" i="14" s="1"/>
  <c r="A2126" i="14" s="1"/>
  <c r="A2127" i="14" s="1"/>
  <c r="A2128" i="14" s="1"/>
  <c r="A2129" i="14" s="1"/>
  <c r="A2130" i="14" s="1"/>
  <c r="A2131" i="14" s="1"/>
  <c r="A2132" i="14" s="1"/>
  <c r="A2133" i="14" s="1"/>
  <c r="A2134" i="14" s="1"/>
  <c r="A2135" i="14" s="1"/>
  <c r="A2136" i="14" s="1"/>
  <c r="A2137" i="14" s="1"/>
  <c r="A2138" i="14" s="1"/>
  <c r="A2139" i="14" s="1"/>
  <c r="A2140" i="14" s="1"/>
  <c r="A2141" i="14" s="1"/>
  <c r="A2142" i="14" s="1"/>
  <c r="A2143" i="14" s="1"/>
  <c r="A2144" i="14" s="1"/>
  <c r="A2145" i="14" s="1"/>
  <c r="A2146" i="14" s="1"/>
  <c r="A2147" i="14" s="1"/>
  <c r="A2148" i="14" s="1"/>
  <c r="A2149" i="14" s="1"/>
  <c r="A2150" i="14" s="1"/>
  <c r="A2151" i="14" s="1"/>
  <c r="A2152" i="14" s="1"/>
  <c r="A2153" i="14" s="1"/>
  <c r="A2154" i="14" s="1"/>
  <c r="A2155" i="14" s="1"/>
  <c r="A2156" i="14" s="1"/>
  <c r="A2157" i="14" s="1"/>
  <c r="A2158" i="14" s="1"/>
  <c r="A2159" i="14" s="1"/>
  <c r="A2160" i="14" s="1"/>
  <c r="A2161" i="14" s="1"/>
  <c r="A2162" i="14" s="1"/>
  <c r="A2163" i="14" s="1"/>
  <c r="A2164" i="14" s="1"/>
  <c r="A2165" i="14" s="1"/>
  <c r="A2166" i="14" s="1"/>
  <c r="A2167" i="14" s="1"/>
  <c r="A2168" i="14" s="1"/>
  <c r="A2169" i="14" s="1"/>
  <c r="A2170" i="14" s="1"/>
  <c r="A2171" i="14" s="1"/>
  <c r="A2172" i="14" s="1"/>
  <c r="A2173" i="14" s="1"/>
  <c r="A2174" i="14" s="1"/>
  <c r="A2175" i="14" s="1"/>
  <c r="A2176" i="14" s="1"/>
  <c r="A2177" i="14" s="1"/>
  <c r="A2178" i="14" s="1"/>
  <c r="A2179" i="14" s="1"/>
  <c r="A2180" i="14" s="1"/>
  <c r="A2181" i="14" s="1"/>
  <c r="A2182" i="14" s="1"/>
  <c r="A2183" i="14" s="1"/>
  <c r="A2184" i="14" s="1"/>
  <c r="A2185" i="14" s="1"/>
  <c r="A2186" i="14" s="1"/>
  <c r="A2187" i="14" s="1"/>
  <c r="A2188" i="14" s="1"/>
  <c r="A2189" i="14" s="1"/>
  <c r="A2190" i="14" s="1"/>
  <c r="A2191" i="14" s="1"/>
  <c r="A2192" i="14" s="1"/>
  <c r="A2193" i="14" s="1"/>
  <c r="A2194" i="14" s="1"/>
  <c r="A2195" i="14" s="1"/>
  <c r="A2196" i="14" s="1"/>
  <c r="A2197" i="14" s="1"/>
  <c r="A2198" i="14" s="1"/>
  <c r="A2199" i="14" s="1"/>
  <c r="A2200" i="14" s="1"/>
  <c r="A2201" i="14" s="1"/>
  <c r="A2202" i="14" s="1"/>
  <c r="A2203" i="14" s="1"/>
  <c r="A2204" i="14" s="1"/>
  <c r="A2205" i="14" s="1"/>
  <c r="A2206" i="14" s="1"/>
  <c r="A2207" i="14" s="1"/>
  <c r="A2208" i="14" s="1"/>
  <c r="A2209" i="14" s="1"/>
  <c r="A2210" i="14" s="1"/>
  <c r="A2211" i="14" s="1"/>
  <c r="A2212" i="14" s="1"/>
  <c r="A2213" i="14" s="1"/>
  <c r="A2214" i="14" s="1"/>
  <c r="A2215" i="14" s="1"/>
  <c r="A2216" i="14" s="1"/>
  <c r="A2217" i="14" s="1"/>
  <c r="A2218" i="14" s="1"/>
  <c r="A2219" i="14" s="1"/>
  <c r="A2220" i="14" s="1"/>
  <c r="A2221" i="14" s="1"/>
  <c r="A2222" i="14" s="1"/>
  <c r="A2223" i="14" s="1"/>
  <c r="A2224" i="14" s="1"/>
  <c r="A2225" i="14" s="1"/>
  <c r="A2226" i="14" s="1"/>
  <c r="A2227" i="14" s="1"/>
  <c r="A2228" i="14" s="1"/>
  <c r="A2229" i="14" s="1"/>
  <c r="A2230" i="14" s="1"/>
  <c r="A2231" i="14" s="1"/>
  <c r="A2232" i="14" s="1"/>
  <c r="A2233" i="14" s="1"/>
  <c r="A2234" i="14" s="1"/>
  <c r="A2235" i="14" s="1"/>
  <c r="A2236" i="14" s="1"/>
  <c r="A2237" i="14" s="1"/>
  <c r="A2238" i="14" s="1"/>
  <c r="A2239" i="14" s="1"/>
  <c r="A2240" i="14" s="1"/>
  <c r="A2241" i="14" s="1"/>
  <c r="A2242" i="14" s="1"/>
  <c r="A2243" i="14" s="1"/>
  <c r="A2244" i="14" s="1"/>
  <c r="A2245" i="14" s="1"/>
  <c r="A2246" i="14" s="1"/>
  <c r="A2247" i="14" s="1"/>
  <c r="A2248" i="14" s="1"/>
  <c r="A2249" i="14" s="1"/>
  <c r="A2250" i="14" s="1"/>
  <c r="A2251" i="14" s="1"/>
  <c r="A2252" i="14" s="1"/>
  <c r="A2253" i="14" s="1"/>
  <c r="A2254" i="14" s="1"/>
  <c r="A2255" i="14" s="1"/>
  <c r="A2256" i="14" s="1"/>
  <c r="A2257" i="14" s="1"/>
  <c r="A2258" i="14" s="1"/>
  <c r="A2259" i="14" s="1"/>
  <c r="A2260" i="14" s="1"/>
  <c r="A2261" i="14" s="1"/>
  <c r="A2262" i="14" s="1"/>
  <c r="A2263" i="14" s="1"/>
  <c r="A2264" i="14" s="1"/>
  <c r="A2265" i="14" s="1"/>
  <c r="A2266" i="14" s="1"/>
  <c r="A2267" i="14" s="1"/>
  <c r="A2268" i="14" s="1"/>
  <c r="A2269" i="14" s="1"/>
  <c r="A2270" i="14" s="1"/>
  <c r="A2271" i="14" s="1"/>
  <c r="A2272" i="14" s="1"/>
  <c r="A2273" i="14" s="1"/>
  <c r="A2274" i="14" s="1"/>
  <c r="A2275" i="14" s="1"/>
  <c r="A2276" i="14" s="1"/>
  <c r="A2277" i="14" s="1"/>
  <c r="A2278" i="14" s="1"/>
  <c r="A2279" i="14" s="1"/>
  <c r="A2280" i="14" s="1"/>
  <c r="A2281" i="14" s="1"/>
  <c r="A2282" i="14" s="1"/>
  <c r="A2283" i="14" s="1"/>
  <c r="A2284" i="14" s="1"/>
  <c r="A2285" i="14" s="1"/>
  <c r="A2286" i="14" s="1"/>
  <c r="A2287" i="14" s="1"/>
  <c r="A2288" i="14" s="1"/>
  <c r="A2289" i="14" s="1"/>
  <c r="A2290" i="14" s="1"/>
  <c r="A2291" i="14" s="1"/>
  <c r="A2292" i="14" s="1"/>
  <c r="A2293" i="14" s="1"/>
  <c r="A2294" i="14" s="1"/>
  <c r="A2295" i="14" s="1"/>
  <c r="A2296" i="14" s="1"/>
  <c r="A2297" i="14" s="1"/>
  <c r="A2298" i="14" s="1"/>
  <c r="A2299" i="14" s="1"/>
  <c r="A2300" i="14" s="1"/>
  <c r="A2301" i="14" s="1"/>
  <c r="A2302" i="14" s="1"/>
  <c r="A2303" i="14" s="1"/>
  <c r="A2304" i="14" s="1"/>
  <c r="A2305" i="14" s="1"/>
  <c r="A2306" i="14" s="1"/>
  <c r="A2307" i="14" s="1"/>
  <c r="A2308" i="14" s="1"/>
  <c r="A2309" i="14" s="1"/>
  <c r="A2310" i="14" s="1"/>
  <c r="A2311" i="14" s="1"/>
  <c r="A2312" i="14" s="1"/>
  <c r="A2313" i="14" s="1"/>
  <c r="A2314" i="14" s="1"/>
  <c r="A2315" i="14" s="1"/>
  <c r="A2316" i="14" s="1"/>
  <c r="A2317" i="14" s="1"/>
  <c r="A2318" i="14" s="1"/>
  <c r="A2319" i="14" s="1"/>
  <c r="A2320" i="14" s="1"/>
  <c r="A2321" i="14" s="1"/>
  <c r="A2322" i="14" s="1"/>
  <c r="A2323" i="14" s="1"/>
  <c r="A2324" i="14" s="1"/>
  <c r="A2325" i="14" s="1"/>
  <c r="A2326" i="14" s="1"/>
  <c r="A2327" i="14" s="1"/>
  <c r="A2328" i="14" s="1"/>
  <c r="A2329" i="14" s="1"/>
  <c r="A2330" i="14" s="1"/>
  <c r="A2331" i="14" s="1"/>
  <c r="A2332" i="14" s="1"/>
  <c r="A2333" i="14" s="1"/>
  <c r="A2334" i="14" s="1"/>
  <c r="A2335" i="14" s="1"/>
  <c r="A2336" i="14" s="1"/>
  <c r="A2337" i="14" s="1"/>
  <c r="A2338" i="14" s="1"/>
  <c r="A2339" i="14" s="1"/>
  <c r="A2340" i="14" s="1"/>
  <c r="A2341" i="14" s="1"/>
  <c r="A2342" i="14" s="1"/>
  <c r="A2343" i="14" s="1"/>
  <c r="A2344" i="14" s="1"/>
  <c r="A2345" i="14" s="1"/>
  <c r="A2346" i="14" s="1"/>
  <c r="A2347" i="14" s="1"/>
  <c r="A2348" i="14" s="1"/>
  <c r="A2349" i="14" s="1"/>
  <c r="A2350" i="14" s="1"/>
  <c r="A2351" i="14" s="1"/>
  <c r="A2352" i="14" s="1"/>
  <c r="A2353" i="14" s="1"/>
  <c r="A2354" i="14" s="1"/>
  <c r="A2355" i="14" s="1"/>
  <c r="A2356" i="14" s="1"/>
  <c r="A2357" i="14" s="1"/>
  <c r="A2358" i="14" s="1"/>
  <c r="A2359" i="14" s="1"/>
  <c r="A2360" i="14" s="1"/>
  <c r="A2361" i="14" s="1"/>
  <c r="A2362" i="14" s="1"/>
  <c r="A2363" i="14" s="1"/>
  <c r="A2364" i="14" s="1"/>
  <c r="A2365" i="14" s="1"/>
  <c r="A2366" i="14" s="1"/>
  <c r="A2367" i="14" s="1"/>
  <c r="A2368" i="14" s="1"/>
  <c r="A2369" i="14" s="1"/>
  <c r="A2370" i="14" s="1"/>
  <c r="A2371" i="14" s="1"/>
  <c r="A2372" i="14" s="1"/>
  <c r="A2373" i="14" s="1"/>
  <c r="A2374" i="14" s="1"/>
  <c r="A2375" i="14" s="1"/>
  <c r="A2376" i="14" s="1"/>
  <c r="A2377" i="14" s="1"/>
  <c r="A2378" i="14" s="1"/>
  <c r="A2379" i="14" s="1"/>
  <c r="A2380" i="14" s="1"/>
  <c r="A2381" i="14" s="1"/>
  <c r="A2382" i="14" s="1"/>
  <c r="A2383" i="14" s="1"/>
  <c r="A2384" i="14" s="1"/>
  <c r="A2385" i="14" s="1"/>
  <c r="A2386" i="14" s="1"/>
  <c r="A2387" i="14" s="1"/>
  <c r="A2388" i="14" s="1"/>
  <c r="A2389" i="14" s="1"/>
  <c r="A2390" i="14" s="1"/>
  <c r="A2391" i="14" s="1"/>
  <c r="A2392" i="14" s="1"/>
  <c r="A2393" i="14" s="1"/>
  <c r="A2394" i="14" s="1"/>
  <c r="A2395" i="14" s="1"/>
  <c r="A2396" i="14" s="1"/>
  <c r="A2397" i="14" s="1"/>
  <c r="A2398" i="14" s="1"/>
  <c r="A2399" i="14" s="1"/>
  <c r="A2400" i="14" s="1"/>
  <c r="A2401" i="14" s="1"/>
  <c r="A2402" i="14" s="1"/>
  <c r="A2403" i="14" s="1"/>
  <c r="A2404" i="14" s="1"/>
  <c r="A2405" i="14" s="1"/>
  <c r="A2406" i="14" s="1"/>
  <c r="A2407" i="14" s="1"/>
  <c r="A2408" i="14" s="1"/>
  <c r="A2409" i="14" s="1"/>
  <c r="A2410" i="14" s="1"/>
  <c r="A2411" i="14" s="1"/>
  <c r="A2412" i="14" s="1"/>
  <c r="A2413" i="14" s="1"/>
  <c r="A2414" i="14" s="1"/>
  <c r="A2415" i="14" s="1"/>
  <c r="A2416" i="14" s="1"/>
  <c r="A2417" i="14" s="1"/>
  <c r="A2418" i="14" s="1"/>
  <c r="A2419" i="14" s="1"/>
  <c r="A2420" i="14" s="1"/>
  <c r="A2421" i="14" s="1"/>
  <c r="A2422" i="14" s="1"/>
  <c r="A2423" i="14" s="1"/>
  <c r="A2424" i="14" s="1"/>
  <c r="A2425" i="14" s="1"/>
  <c r="A2426" i="14" s="1"/>
  <c r="A2427" i="14" s="1"/>
  <c r="A2428" i="14" s="1"/>
  <c r="A2429" i="14" s="1"/>
  <c r="A2430" i="14" s="1"/>
  <c r="A2431" i="14" s="1"/>
  <c r="A2432" i="14" s="1"/>
  <c r="A2433" i="14" s="1"/>
  <c r="A2434" i="14" s="1"/>
  <c r="A2435" i="14" s="1"/>
  <c r="A2436" i="14" s="1"/>
  <c r="A2437" i="14" s="1"/>
  <c r="A2438" i="14" s="1"/>
  <c r="A2439" i="14" s="1"/>
  <c r="A2440" i="14" s="1"/>
  <c r="A2441" i="14" s="1"/>
  <c r="A2442" i="14" s="1"/>
  <c r="A2443" i="14" s="1"/>
  <c r="A2444" i="14" s="1"/>
  <c r="A2445" i="14" s="1"/>
  <c r="A2446" i="14" s="1"/>
  <c r="A2447" i="14" s="1"/>
  <c r="A2448" i="14" s="1"/>
  <c r="A2449" i="14" s="1"/>
  <c r="A2450" i="14" s="1"/>
  <c r="A2451" i="14" s="1"/>
  <c r="A2452" i="14" s="1"/>
  <c r="A2453" i="14" s="1"/>
  <c r="A2454" i="14" s="1"/>
  <c r="A2455" i="14" s="1"/>
  <c r="A2456" i="14" s="1"/>
  <c r="A2457" i="14" s="1"/>
  <c r="A2458" i="14" s="1"/>
  <c r="A2459" i="14" s="1"/>
  <c r="A2460" i="14" s="1"/>
  <c r="A2461" i="14" s="1"/>
  <c r="A2462" i="14" s="1"/>
  <c r="A2463" i="14" s="1"/>
  <c r="A2464" i="14" s="1"/>
  <c r="A2465" i="14" s="1"/>
  <c r="A2466" i="14" s="1"/>
  <c r="A2467" i="14" s="1"/>
  <c r="A2468" i="14" s="1"/>
  <c r="A2469" i="14" s="1"/>
  <c r="A2470" i="14" s="1"/>
  <c r="A2471" i="14" s="1"/>
  <c r="A2472" i="14" s="1"/>
  <c r="A2473" i="14" s="1"/>
  <c r="A2474" i="14" s="1"/>
  <c r="A2475" i="14" s="1"/>
  <c r="A2476" i="14" s="1"/>
  <c r="A2477" i="14" s="1"/>
  <c r="A2478" i="14" s="1"/>
  <c r="A2479" i="14" s="1"/>
  <c r="A2480" i="14" s="1"/>
  <c r="A2481" i="14" s="1"/>
  <c r="A2482" i="14" s="1"/>
  <c r="A2483" i="14" s="1"/>
  <c r="A2484" i="14" s="1"/>
  <c r="A2485" i="14" s="1"/>
  <c r="A2486" i="14" s="1"/>
  <c r="A2487" i="14" s="1"/>
  <c r="A2488" i="14" s="1"/>
  <c r="A2489" i="14" s="1"/>
  <c r="A2490" i="14" s="1"/>
  <c r="A2491" i="14" s="1"/>
  <c r="A2492" i="14" s="1"/>
  <c r="A2493" i="14" s="1"/>
  <c r="A2494" i="14" s="1"/>
  <c r="A2495" i="14" s="1"/>
  <c r="A2496" i="14" s="1"/>
  <c r="A2497" i="14" s="1"/>
  <c r="A2498" i="14" s="1"/>
  <c r="A2499" i="14" s="1"/>
  <c r="A2500" i="14" s="1"/>
  <c r="A2501" i="14" s="1"/>
  <c r="A2502" i="14" s="1"/>
  <c r="A2503" i="14" s="1"/>
  <c r="A2504" i="14" s="1"/>
  <c r="A2505" i="14" s="1"/>
  <c r="A2506" i="14" s="1"/>
  <c r="A2507" i="14" s="1"/>
  <c r="A2508" i="14" s="1"/>
  <c r="A2509" i="14" s="1"/>
  <c r="A2510" i="14" s="1"/>
  <c r="A2511" i="14" s="1"/>
  <c r="A2512" i="14" s="1"/>
  <c r="A2513" i="14" s="1"/>
  <c r="A2514" i="14" s="1"/>
  <c r="A2515" i="14" s="1"/>
  <c r="A2516" i="14" s="1"/>
  <c r="A2517" i="14" s="1"/>
  <c r="A2518" i="14" s="1"/>
  <c r="A2519" i="14" s="1"/>
  <c r="A2520" i="14" s="1"/>
  <c r="A2521" i="14" s="1"/>
  <c r="A2522" i="14" s="1"/>
  <c r="A2523" i="14" s="1"/>
  <c r="A2524" i="14" s="1"/>
  <c r="A2525" i="14" s="1"/>
  <c r="A2526" i="14" s="1"/>
  <c r="A2527" i="14" s="1"/>
  <c r="A2528" i="14" s="1"/>
  <c r="A2529" i="14" s="1"/>
  <c r="A2530" i="14" s="1"/>
  <c r="A2531" i="14" s="1"/>
  <c r="A2532" i="14" s="1"/>
  <c r="A2533" i="14" s="1"/>
  <c r="A2534" i="14" s="1"/>
  <c r="A2535" i="14" s="1"/>
  <c r="A2536" i="14" s="1"/>
  <c r="A2537" i="14" s="1"/>
  <c r="A2538" i="14" s="1"/>
  <c r="A2539" i="14" s="1"/>
  <c r="A2540" i="14" s="1"/>
  <c r="A2541" i="14" s="1"/>
  <c r="A2542" i="14" s="1"/>
  <c r="A2543" i="14" s="1"/>
  <c r="A2544" i="14" s="1"/>
  <c r="A2545" i="14" s="1"/>
  <c r="A2546" i="14" s="1"/>
  <c r="A2547" i="14" s="1"/>
  <c r="A2548" i="14" s="1"/>
  <c r="A2549" i="14" s="1"/>
  <c r="A2550" i="14" s="1"/>
  <c r="A2551" i="14" s="1"/>
  <c r="A2552" i="14" s="1"/>
  <c r="A2553" i="14" s="1"/>
  <c r="A2554" i="14" s="1"/>
  <c r="A2555" i="14" s="1"/>
  <c r="A2556" i="14" s="1"/>
  <c r="A2557" i="14" s="1"/>
  <c r="A2558" i="14" s="1"/>
  <c r="A2559" i="14" s="1"/>
  <c r="A2560" i="14" s="1"/>
  <c r="A2561" i="14" s="1"/>
  <c r="A2562" i="14" s="1"/>
  <c r="A2563" i="14" s="1"/>
  <c r="A2564" i="14" s="1"/>
  <c r="A2565" i="14" s="1"/>
  <c r="A2566" i="14" s="1"/>
  <c r="A2567" i="14" s="1"/>
  <c r="A2568" i="14" s="1"/>
  <c r="A2569" i="14" s="1"/>
  <c r="A2570" i="14" s="1"/>
  <c r="A2571" i="14" s="1"/>
  <c r="A2572" i="14" s="1"/>
  <c r="A2573" i="14" s="1"/>
  <c r="A2574" i="14" s="1"/>
  <c r="A2575" i="14" s="1"/>
  <c r="A2576" i="14" s="1"/>
  <c r="A2577" i="14" s="1"/>
  <c r="A2578" i="14" s="1"/>
  <c r="A2579" i="14" s="1"/>
  <c r="A2580" i="14" s="1"/>
  <c r="A2581" i="14" s="1"/>
  <c r="A2582" i="14" s="1"/>
  <c r="A2583" i="14" s="1"/>
  <c r="A2584" i="14" s="1"/>
  <c r="A2585" i="14" s="1"/>
  <c r="A2586" i="14" s="1"/>
  <c r="A2587" i="14" s="1"/>
  <c r="A2588" i="14" s="1"/>
  <c r="A2589" i="14" s="1"/>
  <c r="A2590" i="14" s="1"/>
  <c r="A2591" i="14" s="1"/>
  <c r="A2592" i="14" s="1"/>
  <c r="A2593" i="14" s="1"/>
  <c r="A2594" i="14" s="1"/>
  <c r="A2595" i="14" s="1"/>
  <c r="A2596" i="14" s="1"/>
  <c r="A2597" i="14" s="1"/>
  <c r="A2598" i="14" s="1"/>
  <c r="A2599" i="14" s="1"/>
  <c r="A2600" i="14" s="1"/>
  <c r="A2601" i="14" s="1"/>
  <c r="A2602" i="14" s="1"/>
  <c r="A2603" i="14" s="1"/>
  <c r="A2604" i="14" s="1"/>
  <c r="A2605" i="14" s="1"/>
  <c r="A2606" i="14" s="1"/>
  <c r="A2607" i="14" s="1"/>
  <c r="A2608" i="14" s="1"/>
  <c r="A2609" i="14" s="1"/>
  <c r="A2610" i="14" s="1"/>
  <c r="A2611" i="14" s="1"/>
  <c r="A2612" i="14" s="1"/>
  <c r="A2613" i="14" s="1"/>
  <c r="A2614" i="14" s="1"/>
  <c r="A2615" i="14" s="1"/>
  <c r="A2616" i="14" s="1"/>
  <c r="A2617" i="14" s="1"/>
  <c r="A2618" i="14" s="1"/>
  <c r="A2619" i="14" s="1"/>
  <c r="A2620" i="14" s="1"/>
  <c r="A2621" i="14" s="1"/>
  <c r="A2622" i="14" s="1"/>
  <c r="A2623" i="14" s="1"/>
  <c r="A2624" i="14" s="1"/>
  <c r="A2625" i="14" s="1"/>
  <c r="A2626" i="14" s="1"/>
  <c r="A2627" i="14" s="1"/>
  <c r="A2628" i="14" s="1"/>
  <c r="A2629" i="14" s="1"/>
  <c r="A2630" i="14" s="1"/>
  <c r="A2631" i="14" s="1"/>
  <c r="A2632" i="14" s="1"/>
  <c r="A2633" i="14" s="1"/>
  <c r="A2634" i="14" s="1"/>
  <c r="A2635" i="14" s="1"/>
  <c r="A2636" i="14" s="1"/>
  <c r="A2637" i="14" s="1"/>
  <c r="A2638" i="14" s="1"/>
  <c r="A2639" i="14" s="1"/>
  <c r="A2640" i="14" s="1"/>
  <c r="A2641" i="14" s="1"/>
  <c r="A2642" i="14" s="1"/>
  <c r="A2643" i="14" s="1"/>
  <c r="A2644" i="14" s="1"/>
  <c r="A2645" i="14" s="1"/>
  <c r="A2646" i="14" s="1"/>
  <c r="A2647" i="14" s="1"/>
  <c r="A2648" i="14" s="1"/>
  <c r="A2649" i="14" s="1"/>
  <c r="A2650" i="14" s="1"/>
  <c r="A2651" i="14" s="1"/>
  <c r="A2652" i="14" s="1"/>
  <c r="A2653" i="14" s="1"/>
  <c r="A2654" i="14" s="1"/>
  <c r="A2655" i="14" s="1"/>
  <c r="A2656" i="14" s="1"/>
  <c r="A2657" i="14" s="1"/>
  <c r="A2658" i="14" s="1"/>
  <c r="A2659" i="14" s="1"/>
  <c r="A2660" i="14" s="1"/>
  <c r="A2661" i="14" s="1"/>
  <c r="A2662" i="14" s="1"/>
  <c r="A2663" i="14" s="1"/>
  <c r="A2664" i="14" s="1"/>
  <c r="A2665" i="14" s="1"/>
  <c r="A2666" i="14" s="1"/>
  <c r="A2667" i="14" s="1"/>
  <c r="A2668" i="14" s="1"/>
  <c r="A2669" i="14" s="1"/>
  <c r="A2670" i="14" s="1"/>
  <c r="A2671" i="14" s="1"/>
  <c r="A2672" i="14" s="1"/>
  <c r="A2673" i="14" s="1"/>
  <c r="A2674" i="14" s="1"/>
  <c r="A2675" i="14" s="1"/>
  <c r="A2676" i="14" s="1"/>
  <c r="A2677" i="14" s="1"/>
  <c r="A2678" i="14" s="1"/>
  <c r="A2679" i="14" s="1"/>
  <c r="A2680" i="14" s="1"/>
  <c r="A2681" i="14" s="1"/>
  <c r="A2682" i="14" s="1"/>
  <c r="A2683" i="14" s="1"/>
  <c r="A2684" i="14" s="1"/>
  <c r="A2685" i="14" s="1"/>
  <c r="A2686" i="14" s="1"/>
  <c r="A2687" i="14" s="1"/>
  <c r="A2688" i="14" s="1"/>
  <c r="A2689" i="14" s="1"/>
  <c r="A2690" i="14" s="1"/>
  <c r="A2691" i="14" s="1"/>
  <c r="A2692" i="14" s="1"/>
  <c r="A2693" i="14" s="1"/>
  <c r="A2694" i="14" s="1"/>
  <c r="A2695" i="14" s="1"/>
  <c r="A2696" i="14" s="1"/>
  <c r="A2697" i="14" s="1"/>
  <c r="A2698" i="14" s="1"/>
  <c r="A2699" i="14" s="1"/>
  <c r="A2700" i="14" s="1"/>
  <c r="A2701" i="14" s="1"/>
  <c r="A2702" i="14" s="1"/>
  <c r="A2703" i="14" s="1"/>
  <c r="A2704" i="14" s="1"/>
  <c r="A2705" i="14" s="1"/>
  <c r="A2706" i="14" s="1"/>
  <c r="A2707" i="14" s="1"/>
  <c r="A2708" i="14" s="1"/>
  <c r="A2709" i="14" s="1"/>
  <c r="A2710" i="14" s="1"/>
  <c r="A2711" i="14" s="1"/>
  <c r="A2712" i="14" s="1"/>
  <c r="A2713" i="14" s="1"/>
  <c r="A2714" i="14" s="1"/>
  <c r="A2715" i="14" s="1"/>
  <c r="A2716" i="14" s="1"/>
  <c r="A2717" i="14" s="1"/>
  <c r="A2718" i="14" s="1"/>
  <c r="A2719" i="14" s="1"/>
  <c r="A2720" i="14" s="1"/>
  <c r="A2721" i="14" s="1"/>
  <c r="A2722" i="14" s="1"/>
  <c r="A2723" i="14" s="1"/>
  <c r="A2724" i="14" s="1"/>
  <c r="A2725" i="14" s="1"/>
  <c r="A2726" i="14" s="1"/>
  <c r="A2727" i="14" s="1"/>
  <c r="A2728" i="14" s="1"/>
  <c r="A2729" i="14" s="1"/>
  <c r="A2730" i="14" s="1"/>
  <c r="A2731" i="14" s="1"/>
  <c r="A2732" i="14" s="1"/>
  <c r="A2733" i="14" s="1"/>
  <c r="A2734" i="14" s="1"/>
  <c r="A2735" i="14" s="1"/>
  <c r="A2736" i="14" s="1"/>
  <c r="A2737" i="14" s="1"/>
  <c r="A2738" i="14" s="1"/>
  <c r="A2739" i="14" s="1"/>
  <c r="A2740" i="14" s="1"/>
  <c r="A2741" i="14" s="1"/>
  <c r="A2742" i="14" s="1"/>
  <c r="A2743" i="14" s="1"/>
  <c r="A2744" i="14" s="1"/>
  <c r="A2745" i="14" s="1"/>
  <c r="A2746" i="14" s="1"/>
  <c r="A2747" i="14" s="1"/>
  <c r="A2748" i="14" s="1"/>
  <c r="A2749" i="14" s="1"/>
  <c r="A2750" i="14" s="1"/>
  <c r="A2751" i="14" s="1"/>
  <c r="A2752" i="14" s="1"/>
  <c r="A2753" i="14" s="1"/>
  <c r="A2754" i="14" s="1"/>
  <c r="A2755" i="14" s="1"/>
  <c r="A2756" i="14" s="1"/>
  <c r="A2757" i="14" s="1"/>
  <c r="A2758" i="14" s="1"/>
  <c r="A2759" i="14" s="1"/>
  <c r="A2760" i="14" s="1"/>
  <c r="A2761" i="14" s="1"/>
  <c r="A2762" i="14" s="1"/>
  <c r="A2763" i="14" s="1"/>
  <c r="A2764" i="14" s="1"/>
  <c r="A2765" i="14" s="1"/>
  <c r="A2766" i="14" s="1"/>
  <c r="A2767" i="14" s="1"/>
  <c r="A2768" i="14" s="1"/>
  <c r="A2769" i="14" s="1"/>
  <c r="A2770" i="14" s="1"/>
  <c r="A2771" i="14" s="1"/>
  <c r="A2772" i="14" s="1"/>
  <c r="A2773" i="14" s="1"/>
  <c r="A2774" i="14" s="1"/>
  <c r="A2775" i="14" s="1"/>
  <c r="A2776" i="14" s="1"/>
  <c r="A2777" i="14" s="1"/>
  <c r="A2778" i="14" s="1"/>
  <c r="A2779" i="14" s="1"/>
  <c r="A2780" i="14" s="1"/>
  <c r="A2781" i="14" s="1"/>
  <c r="A2782" i="14" s="1"/>
  <c r="A2783" i="14" s="1"/>
  <c r="A2784" i="14" s="1"/>
  <c r="A2785" i="14" s="1"/>
  <c r="A2786" i="14" s="1"/>
  <c r="A2787" i="14" s="1"/>
  <c r="A2788" i="14" s="1"/>
  <c r="A2789" i="14" s="1"/>
  <c r="A2790" i="14" s="1"/>
  <c r="A2791" i="14" s="1"/>
  <c r="A2792" i="14" s="1"/>
  <c r="A2793" i="14" s="1"/>
  <c r="A2794" i="14" s="1"/>
  <c r="A2795" i="14" s="1"/>
  <c r="A2796" i="14" s="1"/>
  <c r="A2797" i="14" s="1"/>
  <c r="A2798" i="14" s="1"/>
  <c r="A2799" i="14" s="1"/>
  <c r="A2800" i="14" s="1"/>
  <c r="A2801" i="14" s="1"/>
  <c r="A2802" i="14" s="1"/>
  <c r="A2803" i="14" s="1"/>
  <c r="A2804" i="14" s="1"/>
  <c r="A2805" i="14" s="1"/>
  <c r="A2806" i="14" s="1"/>
  <c r="A2807" i="14" s="1"/>
  <c r="A2808" i="14" s="1"/>
  <c r="A2809" i="14" s="1"/>
  <c r="A2810" i="14" s="1"/>
  <c r="A2811" i="14" s="1"/>
  <c r="A2812" i="14" s="1"/>
  <c r="A2813" i="14" s="1"/>
  <c r="A2814" i="14" s="1"/>
  <c r="A2815" i="14" s="1"/>
  <c r="A2816" i="14" s="1"/>
  <c r="A2817" i="14" s="1"/>
  <c r="A2818" i="14" s="1"/>
  <c r="A2819" i="14" s="1"/>
  <c r="A2820" i="14" s="1"/>
  <c r="A2821" i="14" s="1"/>
  <c r="A2822" i="14" s="1"/>
  <c r="A2823" i="14" s="1"/>
  <c r="A2824" i="14" s="1"/>
  <c r="A2825" i="14" s="1"/>
  <c r="A2826" i="14" s="1"/>
  <c r="A2827" i="14" s="1"/>
  <c r="A2828" i="14" s="1"/>
  <c r="A2829" i="14" s="1"/>
  <c r="A2830" i="14" s="1"/>
  <c r="A2831" i="14" s="1"/>
  <c r="A2832" i="14" s="1"/>
  <c r="A2833" i="14" s="1"/>
  <c r="A2834" i="14" s="1"/>
  <c r="A2835" i="14" s="1"/>
  <c r="A2836" i="14" s="1"/>
  <c r="A2837" i="14" s="1"/>
  <c r="A2838" i="14" s="1"/>
  <c r="A2839" i="14" s="1"/>
  <c r="A2840" i="14" s="1"/>
  <c r="A2841" i="14" s="1"/>
  <c r="A2842" i="14" s="1"/>
  <c r="A2843" i="14" s="1"/>
  <c r="A2844" i="14" s="1"/>
  <c r="A2845" i="14" s="1"/>
  <c r="A2846" i="14" s="1"/>
  <c r="A2847" i="14" s="1"/>
  <c r="A2848" i="14" s="1"/>
  <c r="A2849" i="14" s="1"/>
  <c r="A2850" i="14" s="1"/>
  <c r="A2851" i="14" s="1"/>
  <c r="A2852" i="14" s="1"/>
  <c r="A2853" i="14" s="1"/>
  <c r="A2854" i="14" s="1"/>
  <c r="A2855" i="14" s="1"/>
  <c r="A2856" i="14" s="1"/>
  <c r="A2857" i="14" s="1"/>
  <c r="A2858" i="14" s="1"/>
  <c r="A2859" i="14" s="1"/>
  <c r="A2860" i="14" s="1"/>
  <c r="A2861" i="14" s="1"/>
  <c r="A2862" i="14" s="1"/>
  <c r="A2863" i="14" s="1"/>
  <c r="A2864" i="14" s="1"/>
  <c r="A2865" i="14" s="1"/>
  <c r="A2866" i="14" s="1"/>
  <c r="A2867" i="14" s="1"/>
  <c r="A2868" i="14" s="1"/>
  <c r="A2869" i="14" s="1"/>
  <c r="A2870" i="14" s="1"/>
  <c r="A2871" i="14" s="1"/>
  <c r="A2872" i="14" s="1"/>
  <c r="A2873" i="14" s="1"/>
  <c r="A2874" i="14" s="1"/>
  <c r="A2875" i="14" s="1"/>
  <c r="A2876" i="14" s="1"/>
  <c r="A2877" i="14" s="1"/>
  <c r="A2878" i="14" s="1"/>
  <c r="A2879" i="14" s="1"/>
  <c r="A2880" i="14" s="1"/>
  <c r="A2881" i="14" s="1"/>
  <c r="A2882" i="14" s="1"/>
  <c r="A2883" i="14" s="1"/>
  <c r="A2884" i="14" s="1"/>
  <c r="A2885" i="14" s="1"/>
  <c r="A2886" i="14" s="1"/>
  <c r="A2887" i="14" s="1"/>
  <c r="A2888" i="14" s="1"/>
  <c r="A2889" i="14" s="1"/>
  <c r="A2890" i="14" s="1"/>
  <c r="A2891" i="14" s="1"/>
  <c r="A2892" i="14" s="1"/>
  <c r="A2893" i="14" s="1"/>
  <c r="A2894" i="14" s="1"/>
  <c r="A2895" i="14" s="1"/>
  <c r="A2896" i="14" s="1"/>
  <c r="A2897" i="14" s="1"/>
  <c r="A2898" i="14" s="1"/>
  <c r="A2899" i="14" s="1"/>
  <c r="A2900" i="14" s="1"/>
  <c r="A2901" i="14" s="1"/>
  <c r="A2902" i="14" s="1"/>
  <c r="A2903" i="14" s="1"/>
  <c r="A2904" i="14" s="1"/>
  <c r="A2905" i="14" s="1"/>
  <c r="A2906" i="14" s="1"/>
  <c r="A2907" i="14" s="1"/>
  <c r="A2908" i="14" s="1"/>
  <c r="A2909" i="14" s="1"/>
  <c r="A2910" i="14" s="1"/>
  <c r="A2911" i="14" s="1"/>
  <c r="A2912" i="14" s="1"/>
  <c r="A2913" i="14" s="1"/>
  <c r="A2914" i="14" s="1"/>
  <c r="A2915" i="14" s="1"/>
  <c r="A2916" i="14" s="1"/>
  <c r="A2917" i="14" s="1"/>
  <c r="A2918" i="14" s="1"/>
  <c r="A2919" i="14" s="1"/>
  <c r="A2920" i="14" s="1"/>
  <c r="A2921" i="14" s="1"/>
  <c r="A2922" i="14" s="1"/>
  <c r="A2923" i="14" s="1"/>
  <c r="A2924" i="14" s="1"/>
  <c r="A2925" i="14" s="1"/>
  <c r="A2926" i="14" s="1"/>
  <c r="A2927" i="14" s="1"/>
  <c r="A2928" i="14" s="1"/>
  <c r="A2929" i="14" s="1"/>
  <c r="A2930" i="14" s="1"/>
  <c r="A2931" i="14" s="1"/>
  <c r="A2932" i="14" s="1"/>
  <c r="A2933" i="14" s="1"/>
  <c r="A2934" i="14" s="1"/>
  <c r="A2935" i="14" s="1"/>
  <c r="A2936" i="14" s="1"/>
  <c r="A2937" i="14" s="1"/>
  <c r="A2938" i="14" s="1"/>
  <c r="A2939" i="14" s="1"/>
  <c r="A2940" i="14" s="1"/>
  <c r="A2941" i="14" s="1"/>
  <c r="A2942" i="14" s="1"/>
  <c r="A2943" i="14" s="1"/>
  <c r="A2944" i="14" s="1"/>
  <c r="A2945" i="14" s="1"/>
  <c r="A2946" i="14" s="1"/>
  <c r="A2947" i="14" s="1"/>
  <c r="A2948" i="14" s="1"/>
  <c r="A2949" i="14" s="1"/>
  <c r="A2950" i="14" s="1"/>
  <c r="A2951" i="14" s="1"/>
  <c r="A2952" i="14" s="1"/>
  <c r="A2953" i="14" s="1"/>
  <c r="A2954" i="14" s="1"/>
  <c r="A2955" i="14" s="1"/>
  <c r="A2956" i="14" s="1"/>
  <c r="A2957" i="14" s="1"/>
  <c r="A2958" i="14" s="1"/>
  <c r="A2959" i="14" s="1"/>
  <c r="A2960" i="14" s="1"/>
  <c r="A2961" i="14" s="1"/>
  <c r="A2962" i="14" s="1"/>
  <c r="A2963" i="14" s="1"/>
  <c r="A2964" i="14" s="1"/>
  <c r="A2965" i="14" s="1"/>
  <c r="A2966" i="14" s="1"/>
  <c r="A2967" i="14" s="1"/>
  <c r="A2968" i="14" s="1"/>
  <c r="A2969" i="14" s="1"/>
  <c r="A2970" i="14" s="1"/>
  <c r="A2971" i="14" s="1"/>
  <c r="A2972" i="14" s="1"/>
  <c r="A2973" i="14" s="1"/>
  <c r="A2974" i="14" s="1"/>
  <c r="A2975" i="14" s="1"/>
  <c r="A2976" i="14" s="1"/>
  <c r="A2977" i="14" s="1"/>
  <c r="A2978" i="14" s="1"/>
  <c r="A2979" i="14" s="1"/>
  <c r="A2980" i="14" s="1"/>
  <c r="A2981" i="14" s="1"/>
  <c r="A2982" i="14" s="1"/>
  <c r="A2983" i="14" s="1"/>
  <c r="A2984" i="14" s="1"/>
  <c r="A2985" i="14" s="1"/>
  <c r="A2986" i="14" s="1"/>
  <c r="A2987" i="14" s="1"/>
  <c r="A2988" i="14" s="1"/>
  <c r="A2989" i="14" s="1"/>
  <c r="A2990" i="14" s="1"/>
  <c r="A2991" i="14" s="1"/>
  <c r="A2992" i="14" s="1"/>
  <c r="A2993" i="14" s="1"/>
  <c r="A2994" i="14" s="1"/>
  <c r="A2995" i="14" s="1"/>
  <c r="A2996" i="14" s="1"/>
  <c r="A2997" i="14" s="1"/>
  <c r="A2998" i="14" s="1"/>
  <c r="A2999" i="14" s="1"/>
  <c r="A3000" i="14" s="1"/>
  <c r="A3001" i="14" s="1"/>
  <c r="A3002" i="14" s="1"/>
  <c r="A3003" i="14" s="1"/>
  <c r="A3004" i="14" s="1"/>
  <c r="A3005" i="14" s="1"/>
  <c r="A3006" i="14" s="1"/>
  <c r="A3007" i="14" s="1"/>
  <c r="A3008" i="14" s="1"/>
  <c r="A3009" i="14" s="1"/>
  <c r="A3010" i="14" s="1"/>
  <c r="A3011" i="14" s="1"/>
  <c r="A3012" i="14" s="1"/>
  <c r="A3013" i="14" s="1"/>
  <c r="A3014" i="14" s="1"/>
  <c r="A3015" i="14" s="1"/>
  <c r="A3016" i="14" s="1"/>
  <c r="A3017" i="14" s="1"/>
  <c r="A3018" i="14" s="1"/>
  <c r="A3019" i="14" s="1"/>
  <c r="A3020" i="14" s="1"/>
  <c r="A3021" i="14" s="1"/>
  <c r="A3022" i="14" s="1"/>
  <c r="A3023" i="14" s="1"/>
  <c r="A3024" i="14" s="1"/>
  <c r="A3025" i="14" s="1"/>
  <c r="A3026" i="14" s="1"/>
  <c r="A3027" i="14" s="1"/>
  <c r="A3028" i="14" s="1"/>
  <c r="A3029" i="14" s="1"/>
  <c r="A3030" i="14" s="1"/>
  <c r="A3031" i="14" s="1"/>
  <c r="A3032" i="14" s="1"/>
  <c r="A3033" i="14" s="1"/>
  <c r="A3034" i="14" s="1"/>
  <c r="A3035" i="14" s="1"/>
  <c r="A3036" i="14" s="1"/>
  <c r="A3037" i="14" s="1"/>
  <c r="A3038" i="14" s="1"/>
  <c r="A3039" i="14" s="1"/>
  <c r="A3040" i="14" s="1"/>
  <c r="A3041" i="14" s="1"/>
  <c r="A3042" i="14" s="1"/>
  <c r="A3043" i="14" s="1"/>
  <c r="A3044" i="14" s="1"/>
  <c r="A3045" i="14" s="1"/>
  <c r="A3046" i="14" s="1"/>
  <c r="A3047" i="14" s="1"/>
  <c r="A3048" i="14" s="1"/>
  <c r="A3049" i="14" s="1"/>
  <c r="A3050" i="14" s="1"/>
  <c r="A3051" i="14" s="1"/>
  <c r="A3052" i="14" s="1"/>
  <c r="A3053" i="14" s="1"/>
  <c r="A3054" i="14" s="1"/>
  <c r="A3055" i="14" s="1"/>
  <c r="A3056" i="14" s="1"/>
  <c r="A3057" i="14" s="1"/>
  <c r="A3058" i="14" s="1"/>
  <c r="A3059" i="14" s="1"/>
  <c r="A3060" i="14" s="1"/>
  <c r="A3061" i="14" s="1"/>
  <c r="A3062" i="14" s="1"/>
  <c r="A3063" i="14" s="1"/>
  <c r="A3064" i="14" s="1"/>
  <c r="A3065" i="14" s="1"/>
  <c r="A3066" i="14" s="1"/>
  <c r="A3067" i="14" s="1"/>
  <c r="A3068" i="14" s="1"/>
  <c r="A3069" i="14" s="1"/>
  <c r="A3070" i="14" s="1"/>
  <c r="A3071" i="14" s="1"/>
  <c r="A3072" i="14" s="1"/>
  <c r="A3073" i="14" s="1"/>
  <c r="A3074" i="14" s="1"/>
  <c r="A3075" i="14" s="1"/>
  <c r="A3076" i="14" s="1"/>
  <c r="A3077" i="14" s="1"/>
  <c r="A3078" i="14" s="1"/>
  <c r="A3079" i="14" s="1"/>
  <c r="A3080" i="14" s="1"/>
  <c r="A3081" i="14" s="1"/>
  <c r="A3082" i="14" s="1"/>
  <c r="A3083" i="14" s="1"/>
  <c r="A3084" i="14" s="1"/>
  <c r="A3085" i="14" s="1"/>
  <c r="A3086" i="14" s="1"/>
  <c r="A3087" i="14" s="1"/>
  <c r="A3088" i="14" s="1"/>
  <c r="A3089" i="14" s="1"/>
  <c r="A3090" i="14" s="1"/>
  <c r="A3091" i="14" s="1"/>
  <c r="A3092" i="14" s="1"/>
  <c r="A3093" i="14" s="1"/>
  <c r="A3094" i="14" s="1"/>
  <c r="A3095" i="14" s="1"/>
  <c r="A3096" i="14" s="1"/>
  <c r="A3097" i="14" s="1"/>
  <c r="A3098" i="14" s="1"/>
  <c r="A3099" i="14" s="1"/>
  <c r="A3100" i="14" s="1"/>
  <c r="A3101" i="14" s="1"/>
  <c r="A3102" i="14" s="1"/>
  <c r="A3103" i="14" s="1"/>
  <c r="A3104" i="14" s="1"/>
  <c r="A3105" i="14" s="1"/>
  <c r="A3106" i="14" s="1"/>
  <c r="A3107" i="14" s="1"/>
  <c r="A3108" i="14" s="1"/>
  <c r="A3109" i="14" s="1"/>
  <c r="A3110" i="14" s="1"/>
  <c r="A3111" i="14" s="1"/>
  <c r="A3112" i="14" s="1"/>
  <c r="A3113" i="14" s="1"/>
  <c r="A3114" i="14" s="1"/>
  <c r="A3115" i="14" s="1"/>
  <c r="A3116" i="14" s="1"/>
  <c r="A3117" i="14" s="1"/>
  <c r="A3118" i="14" s="1"/>
  <c r="A3119" i="14" s="1"/>
  <c r="A3120" i="14" s="1"/>
  <c r="A3121" i="14" s="1"/>
  <c r="A3122" i="14" s="1"/>
  <c r="A3123" i="14" s="1"/>
  <c r="A3124" i="14" s="1"/>
  <c r="A3125" i="14" s="1"/>
  <c r="A3126" i="14" s="1"/>
  <c r="A3127" i="14" s="1"/>
  <c r="A3128" i="14" s="1"/>
  <c r="A3129" i="14" s="1"/>
  <c r="A3130" i="14" s="1"/>
  <c r="A3131" i="14" s="1"/>
  <c r="A3132" i="14" s="1"/>
  <c r="A3133" i="14" s="1"/>
  <c r="A3134" i="14" s="1"/>
  <c r="A3135" i="14" s="1"/>
  <c r="A3136" i="14" s="1"/>
  <c r="A3137" i="14" s="1"/>
  <c r="A3138" i="14" s="1"/>
  <c r="A3139" i="14" s="1"/>
  <c r="A3140" i="14" s="1"/>
  <c r="A3141" i="14" s="1"/>
  <c r="A3142" i="14" s="1"/>
  <c r="A3143" i="14" s="1"/>
  <c r="A3144" i="14" s="1"/>
  <c r="A3145" i="14" s="1"/>
  <c r="A3146" i="14" s="1"/>
  <c r="A3147" i="14" s="1"/>
  <c r="A3148" i="14" s="1"/>
  <c r="A3149" i="14" s="1"/>
  <c r="A3150" i="14" s="1"/>
  <c r="A3151" i="14" s="1"/>
  <c r="A3152" i="14" s="1"/>
  <c r="A3153" i="14" s="1"/>
  <c r="A3154" i="14" s="1"/>
  <c r="A3155" i="14" s="1"/>
  <c r="A3156" i="14" s="1"/>
  <c r="A3157" i="14" s="1"/>
  <c r="A3158" i="14" s="1"/>
  <c r="A3159" i="14" s="1"/>
  <c r="A3160" i="14" s="1"/>
  <c r="A3161" i="14" s="1"/>
  <c r="A3162" i="14" s="1"/>
  <c r="A3163" i="14" s="1"/>
  <c r="A3164" i="14" s="1"/>
  <c r="A3165" i="14" s="1"/>
  <c r="A3166" i="14" s="1"/>
  <c r="A3167" i="14" s="1"/>
  <c r="A3168" i="14" s="1"/>
  <c r="A3169" i="14" s="1"/>
  <c r="A3170" i="14" s="1"/>
  <c r="A3171" i="14" s="1"/>
  <c r="A3172" i="14" s="1"/>
  <c r="A3173" i="14" s="1"/>
  <c r="A3174" i="14" s="1"/>
  <c r="A3175" i="14" s="1"/>
  <c r="A3176" i="14" s="1"/>
  <c r="A3177" i="14" s="1"/>
  <c r="A3178" i="14" s="1"/>
  <c r="A3179" i="14" s="1"/>
  <c r="A3180" i="14" s="1"/>
  <c r="A3181" i="14" s="1"/>
  <c r="A3182" i="14" s="1"/>
  <c r="A3183" i="14" s="1"/>
  <c r="A3184" i="14" s="1"/>
  <c r="A3185" i="14" s="1"/>
  <c r="A3186" i="14" s="1"/>
  <c r="A3187" i="14" s="1"/>
  <c r="A3188" i="14" s="1"/>
  <c r="A3189" i="14" s="1"/>
  <c r="A3190" i="14" s="1"/>
  <c r="A3191" i="14" s="1"/>
  <c r="A3192" i="14" s="1"/>
  <c r="A3193" i="14" s="1"/>
  <c r="A3194" i="14" s="1"/>
  <c r="A3195" i="14" s="1"/>
  <c r="A3196" i="14" s="1"/>
  <c r="A3197" i="14" s="1"/>
  <c r="A3198" i="14" s="1"/>
  <c r="A3199" i="14" s="1"/>
  <c r="A3200" i="14" s="1"/>
  <c r="A3201" i="14" s="1"/>
  <c r="A3202" i="14" s="1"/>
  <c r="A3203" i="14" s="1"/>
  <c r="A3204" i="14" s="1"/>
  <c r="A3205" i="14" s="1"/>
  <c r="A3206" i="14" s="1"/>
  <c r="A3207" i="14" s="1"/>
  <c r="A3208" i="14" s="1"/>
  <c r="A3209" i="14" s="1"/>
  <c r="A3210" i="14" s="1"/>
  <c r="A3211" i="14" s="1"/>
  <c r="A3212" i="14" s="1"/>
  <c r="A3213" i="14" s="1"/>
  <c r="A3214" i="14" s="1"/>
  <c r="A3215" i="14" s="1"/>
  <c r="A3216" i="14" s="1"/>
  <c r="A3217" i="14" s="1"/>
  <c r="A3218" i="14" s="1"/>
  <c r="A3219" i="14" s="1"/>
  <c r="A3220" i="14" s="1"/>
  <c r="A3221" i="14" s="1"/>
  <c r="A3222" i="14" s="1"/>
  <c r="A3223" i="14" s="1"/>
  <c r="A3224" i="14" s="1"/>
  <c r="A3225" i="14" s="1"/>
  <c r="A3226" i="14" s="1"/>
  <c r="A3227" i="14" s="1"/>
  <c r="A3228" i="14" s="1"/>
  <c r="A3229" i="14" s="1"/>
  <c r="A3230" i="14" s="1"/>
  <c r="A3231" i="14" s="1"/>
  <c r="A3232" i="14" s="1"/>
  <c r="A3233" i="14" s="1"/>
  <c r="A3234" i="14" s="1"/>
  <c r="A3235" i="14" s="1"/>
  <c r="A3236" i="14" s="1"/>
  <c r="A3237" i="14" s="1"/>
  <c r="A3238" i="14" s="1"/>
  <c r="A3239" i="14" s="1"/>
  <c r="A3240" i="14" s="1"/>
  <c r="A3241" i="14" s="1"/>
  <c r="A3242" i="14" s="1"/>
  <c r="A3243" i="14" s="1"/>
  <c r="A3244" i="14" s="1"/>
  <c r="A3245" i="14" s="1"/>
  <c r="A3246" i="14" s="1"/>
  <c r="A3247" i="14" s="1"/>
  <c r="A3248" i="14" s="1"/>
  <c r="A3249" i="14" s="1"/>
  <c r="A3250" i="14" s="1"/>
  <c r="A3251" i="14" s="1"/>
  <c r="A3252" i="14" s="1"/>
  <c r="A3253" i="14" s="1"/>
  <c r="A3254" i="14" s="1"/>
  <c r="A3255" i="14" s="1"/>
  <c r="A3256" i="14" s="1"/>
  <c r="A3257" i="14" s="1"/>
  <c r="A3258" i="14" s="1"/>
  <c r="A3259" i="14" s="1"/>
  <c r="A3260" i="14" s="1"/>
  <c r="A3261" i="14" s="1"/>
  <c r="A3262" i="14" s="1"/>
  <c r="A3263" i="14" s="1"/>
  <c r="A3264" i="14" s="1"/>
  <c r="A3265" i="14" s="1"/>
  <c r="A3266" i="14" s="1"/>
  <c r="A3267" i="14" s="1"/>
  <c r="A3268" i="14" s="1"/>
  <c r="A3269" i="14" s="1"/>
  <c r="A3270" i="14" s="1"/>
  <c r="A3271" i="14" s="1"/>
  <c r="A3272" i="14" s="1"/>
  <c r="A3273" i="14" s="1"/>
  <c r="A3274" i="14" s="1"/>
  <c r="A3275" i="14" s="1"/>
  <c r="A3276" i="14" s="1"/>
  <c r="A3277" i="14" s="1"/>
  <c r="A3278" i="14" s="1"/>
  <c r="A3279" i="14" s="1"/>
  <c r="A3280" i="14" s="1"/>
  <c r="A3281" i="14" s="1"/>
  <c r="A3282" i="14" s="1"/>
  <c r="A3283" i="14" s="1"/>
  <c r="A3284" i="14" s="1"/>
  <c r="A3285" i="14" s="1"/>
  <c r="A3286" i="14" s="1"/>
  <c r="A3287" i="14" s="1"/>
  <c r="A3288" i="14" s="1"/>
  <c r="A3289" i="14" s="1"/>
  <c r="A3290" i="14" s="1"/>
  <c r="A3291" i="14" s="1"/>
  <c r="A3292" i="14" s="1"/>
  <c r="A3293" i="14" s="1"/>
  <c r="A3294" i="14" s="1"/>
  <c r="A3295" i="14" s="1"/>
  <c r="A3296" i="14" s="1"/>
  <c r="A3297" i="14" s="1"/>
  <c r="A3298" i="14" s="1"/>
  <c r="A3299" i="14" s="1"/>
  <c r="A3300" i="14" s="1"/>
  <c r="A3301" i="14" s="1"/>
  <c r="A3302" i="14" s="1"/>
  <c r="A3303" i="14" s="1"/>
  <c r="A3304" i="14" s="1"/>
  <c r="A3305" i="14" s="1"/>
  <c r="A3306" i="14" s="1"/>
  <c r="A3307" i="14" s="1"/>
  <c r="A3308" i="14" s="1"/>
  <c r="A3309" i="14" s="1"/>
  <c r="A3310" i="14" s="1"/>
  <c r="A3311" i="14" s="1"/>
  <c r="A3312" i="14" s="1"/>
  <c r="A3313" i="14" s="1"/>
  <c r="A3314" i="14" s="1"/>
  <c r="A3315" i="14" s="1"/>
  <c r="A3316" i="14" s="1"/>
  <c r="A3317" i="14" s="1"/>
  <c r="A3318" i="14" s="1"/>
  <c r="A3319" i="14" s="1"/>
  <c r="A3320" i="14" s="1"/>
  <c r="A3321" i="14" s="1"/>
  <c r="A3322" i="14" s="1"/>
  <c r="A3323" i="14" s="1"/>
  <c r="A3324" i="14" s="1"/>
  <c r="A3325" i="14" s="1"/>
  <c r="A3326" i="14" s="1"/>
  <c r="A3327" i="14" s="1"/>
  <c r="A3328" i="14" s="1"/>
  <c r="A3329" i="14" s="1"/>
  <c r="A3330" i="14" s="1"/>
  <c r="A3331" i="14" s="1"/>
  <c r="A3332" i="14" s="1"/>
  <c r="A3333" i="14" s="1"/>
  <c r="A3334" i="14" s="1"/>
  <c r="A3335" i="14" s="1"/>
  <c r="A3336" i="14" s="1"/>
  <c r="A3337" i="14" s="1"/>
  <c r="A3338" i="14" s="1"/>
  <c r="A3339" i="14" s="1"/>
  <c r="A3340" i="14" s="1"/>
  <c r="A3341" i="14" s="1"/>
  <c r="A3342" i="14" s="1"/>
  <c r="A3343" i="14" s="1"/>
  <c r="A3344" i="14" s="1"/>
  <c r="A3345" i="14" s="1"/>
  <c r="A3346" i="14" s="1"/>
  <c r="A3347" i="14" s="1"/>
  <c r="A3348" i="14" s="1"/>
  <c r="A3349" i="14" s="1"/>
  <c r="A3350" i="14" s="1"/>
  <c r="A3351" i="14" s="1"/>
  <c r="A3352" i="14" s="1"/>
  <c r="A3353" i="14" s="1"/>
  <c r="A3354" i="14" s="1"/>
  <c r="A3355" i="14" s="1"/>
  <c r="A3356" i="14" s="1"/>
  <c r="A3357" i="14" s="1"/>
  <c r="A3358" i="14" s="1"/>
  <c r="A3359" i="14" s="1"/>
  <c r="A3360" i="14" s="1"/>
  <c r="A3361" i="14" s="1"/>
  <c r="A3362" i="14" s="1"/>
  <c r="A3363" i="14" s="1"/>
  <c r="A3364" i="14" s="1"/>
  <c r="A3365" i="14" s="1"/>
  <c r="A3366" i="14" s="1"/>
  <c r="A3367" i="14" s="1"/>
  <c r="A3368" i="14" s="1"/>
  <c r="A3369" i="14" s="1"/>
  <c r="A3370" i="14" s="1"/>
  <c r="A3371" i="14" s="1"/>
  <c r="A3372" i="14" s="1"/>
  <c r="A3373" i="14" s="1"/>
  <c r="A3374" i="14" s="1"/>
  <c r="A3375" i="14" s="1"/>
  <c r="A3376" i="14" s="1"/>
  <c r="A3377" i="14" s="1"/>
  <c r="A3378" i="14" s="1"/>
  <c r="A3379" i="14" s="1"/>
  <c r="A3380" i="14" s="1"/>
  <c r="A3381" i="14" s="1"/>
  <c r="A3382" i="14" s="1"/>
  <c r="A3383" i="14" s="1"/>
  <c r="A3384" i="14" s="1"/>
  <c r="A3385" i="14" s="1"/>
  <c r="A3386" i="14" s="1"/>
  <c r="A3387" i="14" s="1"/>
  <c r="A3388" i="14" s="1"/>
  <c r="A3389" i="14" s="1"/>
  <c r="A3390" i="14" s="1"/>
  <c r="A3391" i="14" s="1"/>
  <c r="A3392" i="14" s="1"/>
  <c r="A3393" i="14" s="1"/>
  <c r="A3394" i="14" s="1"/>
  <c r="A3395" i="14" s="1"/>
  <c r="A3396" i="14" s="1"/>
  <c r="A3397" i="14" s="1"/>
  <c r="A3398" i="14" s="1"/>
  <c r="A3399" i="14" s="1"/>
  <c r="A3400" i="14" s="1"/>
  <c r="A3401" i="14" s="1"/>
  <c r="A3402" i="14" s="1"/>
  <c r="A3403" i="14" s="1"/>
  <c r="A3404" i="14" s="1"/>
  <c r="A3405" i="14" s="1"/>
  <c r="A3406" i="14" s="1"/>
  <c r="A3407" i="14" s="1"/>
  <c r="A3408" i="14" s="1"/>
  <c r="A3409" i="14" s="1"/>
  <c r="A3410" i="14" s="1"/>
  <c r="A3411" i="14" s="1"/>
  <c r="A3412" i="14" s="1"/>
  <c r="A3413" i="14" s="1"/>
  <c r="A3414" i="14" s="1"/>
  <c r="A3415" i="14" s="1"/>
  <c r="A3416" i="14" s="1"/>
  <c r="A3417" i="14" s="1"/>
  <c r="A3418" i="14" s="1"/>
  <c r="A3419" i="14" s="1"/>
  <c r="A3420" i="14" s="1"/>
  <c r="A3421" i="14" s="1"/>
  <c r="A3422" i="14" s="1"/>
  <c r="A3423" i="14" s="1"/>
  <c r="A3424" i="14" s="1"/>
  <c r="A3425" i="14" s="1"/>
  <c r="A3426" i="14" s="1"/>
  <c r="A3427" i="14" s="1"/>
  <c r="A3428" i="14" s="1"/>
  <c r="A3429" i="14" s="1"/>
  <c r="A3430" i="14" s="1"/>
  <c r="A3431" i="14" s="1"/>
  <c r="A3432" i="14" s="1"/>
  <c r="A3433" i="14" s="1"/>
  <c r="A3434" i="14" s="1"/>
  <c r="A3435" i="14" s="1"/>
  <c r="A3436" i="14" s="1"/>
  <c r="A3437" i="14" s="1"/>
  <c r="A3438" i="14" s="1"/>
  <c r="A3439" i="14" s="1"/>
  <c r="A3440" i="14" s="1"/>
  <c r="A3441" i="14" s="1"/>
  <c r="A3442" i="14" s="1"/>
  <c r="A3443" i="14" s="1"/>
  <c r="A3444" i="14" s="1"/>
  <c r="A3445" i="14" s="1"/>
  <c r="A3446" i="14" s="1"/>
  <c r="A3447" i="14" s="1"/>
  <c r="A3448" i="14" s="1"/>
  <c r="A3449" i="14" s="1"/>
  <c r="A3450" i="14" s="1"/>
  <c r="A3451" i="14" s="1"/>
  <c r="A3452" i="14" s="1"/>
  <c r="A3453" i="14" s="1"/>
  <c r="A3454" i="14" s="1"/>
  <c r="A3455" i="14" s="1"/>
  <c r="A3456" i="14" s="1"/>
  <c r="A3457" i="14" s="1"/>
  <c r="A3458" i="14" s="1"/>
  <c r="A3459" i="14" s="1"/>
  <c r="A3460" i="14" s="1"/>
  <c r="A3461" i="14" s="1"/>
  <c r="A3462" i="14" s="1"/>
  <c r="A3463" i="14" s="1"/>
  <c r="A3464" i="14" s="1"/>
  <c r="A3465" i="14" s="1"/>
  <c r="A3466" i="14" s="1"/>
  <c r="A3467" i="14" s="1"/>
  <c r="A3468" i="14" s="1"/>
  <c r="A3469" i="14" s="1"/>
  <c r="A3470" i="14" s="1"/>
  <c r="A3471" i="14" s="1"/>
  <c r="A3472" i="14" s="1"/>
  <c r="A3473" i="14" s="1"/>
  <c r="A3474" i="14" s="1"/>
  <c r="A3475" i="14" s="1"/>
  <c r="A3476" i="14" s="1"/>
  <c r="A3477" i="14" s="1"/>
  <c r="A3478" i="14" s="1"/>
  <c r="A3479" i="14" s="1"/>
  <c r="A3480" i="14" s="1"/>
  <c r="A3481" i="14" s="1"/>
  <c r="A3482" i="14" s="1"/>
  <c r="A3483" i="14" s="1"/>
  <c r="A3484" i="14" s="1"/>
  <c r="A3485" i="14" s="1"/>
  <c r="A3486" i="14" s="1"/>
  <c r="A3487" i="14" s="1"/>
  <c r="A3488" i="14" s="1"/>
  <c r="A3489" i="14" s="1"/>
  <c r="A3490" i="14" s="1"/>
  <c r="A3491" i="14" s="1"/>
  <c r="A3492" i="14" s="1"/>
  <c r="A3493" i="14" s="1"/>
  <c r="A3494" i="14" s="1"/>
  <c r="A3495" i="14" s="1"/>
  <c r="A3496" i="14" s="1"/>
  <c r="A3497" i="14" s="1"/>
  <c r="A3498" i="14" s="1"/>
  <c r="A3499" i="14" s="1"/>
  <c r="A3500" i="14" s="1"/>
  <c r="A3501" i="14" s="1"/>
  <c r="A3502" i="14" s="1"/>
  <c r="A3503" i="14" s="1"/>
  <c r="A3504" i="14" s="1"/>
  <c r="A3505" i="14" s="1"/>
  <c r="A3506" i="14" s="1"/>
  <c r="A3507" i="14" s="1"/>
  <c r="A3508" i="14" s="1"/>
  <c r="A3509" i="14" s="1"/>
  <c r="A3510" i="14" s="1"/>
  <c r="A3511" i="14" s="1"/>
  <c r="A3512" i="14" s="1"/>
  <c r="A3513" i="14" s="1"/>
  <c r="A3514" i="14" s="1"/>
  <c r="A3515" i="14" s="1"/>
  <c r="A3516" i="14" s="1"/>
  <c r="A3517" i="14" s="1"/>
  <c r="A3518" i="14" s="1"/>
  <c r="A3519" i="14" s="1"/>
  <c r="A3520" i="14" s="1"/>
  <c r="A3521" i="14" s="1"/>
  <c r="A3522" i="14" s="1"/>
  <c r="A3523" i="14" s="1"/>
  <c r="A3524" i="14" s="1"/>
  <c r="A3525" i="14" s="1"/>
  <c r="A3526" i="14" s="1"/>
  <c r="A3527" i="14" s="1"/>
  <c r="A3528" i="14" s="1"/>
  <c r="A3529" i="14" s="1"/>
  <c r="A3530" i="14" s="1"/>
  <c r="A3531" i="14" s="1"/>
  <c r="A3532" i="14" s="1"/>
  <c r="A3533" i="14" s="1"/>
  <c r="A3534" i="14" s="1"/>
  <c r="A3535" i="14" s="1"/>
  <c r="A3536" i="14" s="1"/>
  <c r="A3537" i="14" s="1"/>
  <c r="A3538" i="14" s="1"/>
  <c r="A3539" i="14" s="1"/>
  <c r="A3540" i="14" s="1"/>
  <c r="A3541" i="14" s="1"/>
  <c r="A3542" i="14" s="1"/>
  <c r="A3543" i="14" s="1"/>
  <c r="A3544" i="14" s="1"/>
  <c r="A3545" i="14" s="1"/>
  <c r="A3546" i="14" s="1"/>
  <c r="A3547" i="14" s="1"/>
  <c r="A3548" i="14" s="1"/>
  <c r="A3549" i="14" s="1"/>
  <c r="A3550" i="14" s="1"/>
  <c r="A3551" i="14" s="1"/>
  <c r="A3552" i="14" s="1"/>
  <c r="A3553" i="14" s="1"/>
  <c r="A3554" i="14" s="1"/>
  <c r="A3555" i="14" s="1"/>
  <c r="A3556" i="14" s="1"/>
  <c r="A3557" i="14" s="1"/>
  <c r="A3558" i="14" s="1"/>
  <c r="A3559" i="14" s="1"/>
  <c r="A3560" i="14" s="1"/>
  <c r="A3561" i="14" s="1"/>
  <c r="A3562" i="14" s="1"/>
  <c r="A3563" i="14" s="1"/>
  <c r="A3564" i="14" s="1"/>
  <c r="A3565" i="14" s="1"/>
  <c r="A3566" i="14" s="1"/>
  <c r="A3567" i="14" s="1"/>
  <c r="A3568" i="14" s="1"/>
  <c r="A3569" i="14" s="1"/>
  <c r="A3570" i="14" s="1"/>
  <c r="A3571" i="14" s="1"/>
  <c r="A3572" i="14" s="1"/>
  <c r="A3573" i="14" s="1"/>
  <c r="A3574" i="14" s="1"/>
  <c r="A3575" i="14" s="1"/>
  <c r="A3576" i="14" s="1"/>
  <c r="A3577" i="14" s="1"/>
  <c r="A3578" i="14" s="1"/>
  <c r="A3579" i="14" s="1"/>
  <c r="A3580" i="14" s="1"/>
  <c r="A3581" i="14" s="1"/>
  <c r="A3582" i="14" s="1"/>
  <c r="A3583" i="14" s="1"/>
  <c r="A3584" i="14" s="1"/>
  <c r="A3585" i="14" s="1"/>
  <c r="A3586" i="14" s="1"/>
  <c r="A3587" i="14" s="1"/>
  <c r="A3588" i="14" s="1"/>
  <c r="A3589" i="14" s="1"/>
  <c r="A3590" i="14" s="1"/>
  <c r="A3591" i="14" s="1"/>
  <c r="A3592" i="14" s="1"/>
  <c r="A3593" i="14" s="1"/>
  <c r="A3594" i="14" s="1"/>
  <c r="A3595" i="14" s="1"/>
  <c r="A3596" i="14" s="1"/>
  <c r="A3597" i="14" s="1"/>
  <c r="A3598" i="14" s="1"/>
  <c r="A3599" i="14" s="1"/>
  <c r="A3600" i="14" s="1"/>
  <c r="A3601" i="14" s="1"/>
  <c r="A3602" i="14" s="1"/>
  <c r="A3603" i="14" s="1"/>
  <c r="A3604" i="14" s="1"/>
  <c r="A3605" i="14" s="1"/>
  <c r="A3606" i="14" s="1"/>
  <c r="A3607" i="14" s="1"/>
  <c r="A3608" i="14" s="1"/>
  <c r="A3609" i="14" s="1"/>
  <c r="A3610" i="14" s="1"/>
  <c r="A3611" i="14" s="1"/>
  <c r="A3612" i="14" s="1"/>
  <c r="A3613" i="14" s="1"/>
  <c r="A3614" i="14" s="1"/>
  <c r="A3615" i="14" s="1"/>
  <c r="A3616" i="14" s="1"/>
  <c r="A3617" i="14" s="1"/>
  <c r="A3618" i="14" s="1"/>
  <c r="A3619" i="14" s="1"/>
  <c r="A3620" i="14" s="1"/>
  <c r="A3621" i="14" s="1"/>
  <c r="A3622" i="14" s="1"/>
  <c r="A3623" i="14" s="1"/>
  <c r="A3624" i="14" s="1"/>
  <c r="A3625" i="14" s="1"/>
  <c r="A3626" i="14" s="1"/>
  <c r="A3627" i="14" s="1"/>
  <c r="A3628" i="14" s="1"/>
  <c r="A3629" i="14" s="1"/>
  <c r="A3630" i="14" s="1"/>
  <c r="A3631" i="14" s="1"/>
  <c r="A3632" i="14" s="1"/>
  <c r="A3633" i="14" s="1"/>
  <c r="A3634" i="14" s="1"/>
  <c r="A3635" i="14" s="1"/>
  <c r="A3636" i="14" s="1"/>
  <c r="A3637" i="14" s="1"/>
  <c r="A3638" i="14" s="1"/>
  <c r="A3639" i="14" s="1"/>
  <c r="A3640" i="14" s="1"/>
  <c r="A3641" i="14" s="1"/>
  <c r="A3642" i="14" s="1"/>
  <c r="A3643" i="14" s="1"/>
  <c r="A3644" i="14" s="1"/>
  <c r="A3645" i="14" s="1"/>
  <c r="A3646" i="14" s="1"/>
  <c r="A3647" i="14" s="1"/>
  <c r="A3648" i="14" s="1"/>
  <c r="A3649" i="14" s="1"/>
  <c r="A3650" i="14" s="1"/>
  <c r="A3651" i="14" s="1"/>
  <c r="A3652" i="14" s="1"/>
  <c r="A3653" i="14" s="1"/>
  <c r="A3654" i="14" s="1"/>
  <c r="A3655" i="14" s="1"/>
  <c r="A3656" i="14" s="1"/>
  <c r="A3657" i="14" s="1"/>
  <c r="A3658" i="14" s="1"/>
  <c r="A3659" i="14" s="1"/>
  <c r="A3660" i="14" s="1"/>
  <c r="A3661" i="14" s="1"/>
  <c r="A3662" i="14" s="1"/>
  <c r="A3663" i="14" s="1"/>
  <c r="A3664" i="14" s="1"/>
  <c r="A3665" i="14" s="1"/>
  <c r="A3666" i="14" s="1"/>
  <c r="A3667" i="14" s="1"/>
  <c r="A3668" i="14" s="1"/>
  <c r="A3669" i="14" s="1"/>
  <c r="A3670" i="14" s="1"/>
  <c r="A3671" i="14" s="1"/>
  <c r="A3672" i="14" s="1"/>
  <c r="A3673" i="14" s="1"/>
  <c r="A3674" i="14" s="1"/>
  <c r="A3675" i="14" s="1"/>
  <c r="A3676" i="14" s="1"/>
  <c r="A3677" i="14" s="1"/>
  <c r="A3678" i="14" s="1"/>
  <c r="A3679" i="14" s="1"/>
  <c r="A3680" i="14" s="1"/>
  <c r="A3681" i="14" s="1"/>
  <c r="A3682" i="14" s="1"/>
  <c r="A3683" i="14" s="1"/>
  <c r="A3684" i="14" s="1"/>
  <c r="A3685" i="14" s="1"/>
  <c r="A3686" i="14" s="1"/>
  <c r="A3687" i="14" s="1"/>
  <c r="A3688" i="14" s="1"/>
  <c r="A3689" i="14" s="1"/>
  <c r="A3690" i="14" s="1"/>
  <c r="A3691" i="14" s="1"/>
  <c r="A3692" i="14" s="1"/>
  <c r="A3693" i="14" s="1"/>
  <c r="A3694" i="14" s="1"/>
  <c r="A3695" i="14" s="1"/>
  <c r="A3696" i="14" s="1"/>
  <c r="A3697" i="14" s="1"/>
  <c r="A3698" i="14" s="1"/>
  <c r="A3699" i="14" s="1"/>
  <c r="A3700" i="14" s="1"/>
  <c r="A3701" i="14" s="1"/>
  <c r="A3702" i="14" s="1"/>
  <c r="A3703" i="14" s="1"/>
  <c r="A3704" i="14" s="1"/>
  <c r="A3705" i="14" s="1"/>
  <c r="A3706" i="14" s="1"/>
  <c r="A3707" i="14" s="1"/>
  <c r="A3708" i="14" s="1"/>
  <c r="A3709" i="14" s="1"/>
  <c r="A3710" i="14" s="1"/>
  <c r="A3711" i="14" s="1"/>
  <c r="A3712" i="14" s="1"/>
  <c r="A3713" i="14" s="1"/>
  <c r="A3714" i="14" s="1"/>
  <c r="A3715" i="14" s="1"/>
  <c r="A3716" i="14" s="1"/>
  <c r="A3717" i="14" s="1"/>
  <c r="A3718" i="14" s="1"/>
  <c r="A3719" i="14" s="1"/>
  <c r="A3720" i="14" s="1"/>
  <c r="A3721" i="14" s="1"/>
  <c r="A3722" i="14" s="1"/>
  <c r="A3723" i="14" s="1"/>
  <c r="A3724" i="14" s="1"/>
  <c r="A3725" i="14" s="1"/>
  <c r="A3726" i="14" s="1"/>
  <c r="A3727" i="14" s="1"/>
  <c r="A3728" i="14" s="1"/>
  <c r="A3729" i="14" s="1"/>
  <c r="A3730" i="14" s="1"/>
  <c r="A3731" i="14" s="1"/>
  <c r="A3732" i="14" s="1"/>
  <c r="A3733" i="14" s="1"/>
  <c r="A3734" i="14" s="1"/>
  <c r="A3735" i="14" s="1"/>
  <c r="A3736" i="14" s="1"/>
  <c r="A3737" i="14" s="1"/>
  <c r="A3738" i="14" s="1"/>
  <c r="A3739" i="14" s="1"/>
  <c r="A3740" i="14" s="1"/>
  <c r="A3741" i="14" s="1"/>
  <c r="A3742" i="14" s="1"/>
  <c r="A3743" i="14" s="1"/>
  <c r="A3744" i="14" s="1"/>
  <c r="A3745" i="14" s="1"/>
  <c r="A3746" i="14" s="1"/>
  <c r="A3747" i="14" s="1"/>
  <c r="A3748" i="14" s="1"/>
  <c r="A3749" i="14" s="1"/>
  <c r="A3750" i="14" s="1"/>
  <c r="A3751" i="14" s="1"/>
  <c r="A3752" i="14" s="1"/>
  <c r="A3753" i="14" s="1"/>
  <c r="A3754" i="14" s="1"/>
  <c r="A3755" i="14" s="1"/>
  <c r="A3756" i="14" s="1"/>
  <c r="A3757" i="14" s="1"/>
  <c r="A3758" i="14" s="1"/>
  <c r="A3759" i="14" s="1"/>
  <c r="A3760" i="14" s="1"/>
  <c r="A3761" i="14" s="1"/>
  <c r="A3762" i="14" s="1"/>
  <c r="A3763" i="14" s="1"/>
  <c r="A3764" i="14" s="1"/>
  <c r="A3765" i="14" s="1"/>
  <c r="A3766" i="14" s="1"/>
  <c r="A3767" i="14" s="1"/>
  <c r="A3768" i="14" s="1"/>
  <c r="A3769" i="14" s="1"/>
  <c r="A3770" i="14" s="1"/>
  <c r="A3771" i="14" s="1"/>
  <c r="A3772" i="14" s="1"/>
  <c r="A3773" i="14" s="1"/>
  <c r="A3774" i="14" s="1"/>
  <c r="A3775" i="14" s="1"/>
  <c r="A3776" i="14" s="1"/>
  <c r="A3777" i="14" s="1"/>
  <c r="A3778" i="14" s="1"/>
  <c r="A3779" i="14" s="1"/>
  <c r="A3780" i="14" s="1"/>
  <c r="A3781" i="14" s="1"/>
  <c r="A3782" i="14" s="1"/>
  <c r="A3783" i="14" s="1"/>
  <c r="A3784" i="14" s="1"/>
  <c r="A3785" i="14" s="1"/>
  <c r="A3786" i="14" s="1"/>
  <c r="A3787" i="14" s="1"/>
  <c r="A3788" i="14" s="1"/>
  <c r="A3789" i="14" s="1"/>
  <c r="A3790" i="14" s="1"/>
  <c r="A3791" i="14" s="1"/>
  <c r="A3792" i="14" s="1"/>
  <c r="A3793" i="14" s="1"/>
  <c r="A3794" i="14" s="1"/>
  <c r="A3795" i="14" s="1"/>
  <c r="A3796" i="14" s="1"/>
  <c r="A3797" i="14" s="1"/>
  <c r="A3798" i="14" s="1"/>
  <c r="A3799" i="14" s="1"/>
  <c r="A3800" i="14" s="1"/>
  <c r="A3801" i="14" s="1"/>
  <c r="A3802" i="14" s="1"/>
  <c r="A3803" i="14" s="1"/>
  <c r="A3804" i="14" s="1"/>
  <c r="A3805" i="14" s="1"/>
  <c r="A3806" i="14" s="1"/>
  <c r="A3807" i="14" s="1"/>
  <c r="A3808" i="14" s="1"/>
  <c r="A3809" i="14" s="1"/>
  <c r="A3810" i="14" s="1"/>
  <c r="A3811" i="14" s="1"/>
  <c r="A3812" i="14" s="1"/>
  <c r="A3813" i="14" s="1"/>
  <c r="A3814" i="14" s="1"/>
  <c r="A3815" i="14" s="1"/>
  <c r="A3816" i="14" s="1"/>
  <c r="A3817" i="14" s="1"/>
  <c r="A3818" i="14" s="1"/>
  <c r="A3819" i="14" s="1"/>
  <c r="A3820" i="14" s="1"/>
  <c r="A3821" i="14" s="1"/>
  <c r="A3822" i="14" s="1"/>
  <c r="A3823" i="14" s="1"/>
  <c r="A3824" i="14" s="1"/>
  <c r="A3825" i="14" s="1"/>
  <c r="A3826" i="14" s="1"/>
  <c r="A3827" i="14" s="1"/>
  <c r="A3828" i="14" s="1"/>
  <c r="A3829" i="14" s="1"/>
  <c r="A3830" i="14" s="1"/>
  <c r="A3831" i="14" s="1"/>
  <c r="A3832" i="14" s="1"/>
  <c r="A3833" i="14" s="1"/>
  <c r="A3834" i="14" s="1"/>
  <c r="A3835" i="14" s="1"/>
  <c r="A3836" i="14" s="1"/>
  <c r="A3837" i="14" s="1"/>
  <c r="A3838" i="14" s="1"/>
  <c r="A3839" i="14" s="1"/>
  <c r="A3840" i="14" s="1"/>
  <c r="A3841" i="14" s="1"/>
  <c r="A3842" i="14" s="1"/>
  <c r="A3843" i="14" s="1"/>
  <c r="A3844" i="14" s="1"/>
  <c r="A3845" i="14" s="1"/>
  <c r="A3846" i="14" s="1"/>
  <c r="A3847" i="14" s="1"/>
  <c r="A3848" i="14" s="1"/>
  <c r="A3849" i="14" s="1"/>
  <c r="A3850" i="14" s="1"/>
  <c r="A3851" i="14" s="1"/>
  <c r="A3852" i="14" s="1"/>
  <c r="A3853" i="14" s="1"/>
  <c r="A3854" i="14" s="1"/>
  <c r="A3855" i="14" s="1"/>
  <c r="A3856" i="14" s="1"/>
  <c r="A3857" i="14" s="1"/>
  <c r="A3858" i="14" s="1"/>
  <c r="A3859" i="14" s="1"/>
  <c r="A3860" i="14" s="1"/>
  <c r="A3861" i="14" s="1"/>
  <c r="A3862" i="14" s="1"/>
  <c r="A3863" i="14" s="1"/>
  <c r="A3864" i="14" s="1"/>
  <c r="A3865" i="14" s="1"/>
  <c r="A3866" i="14" s="1"/>
  <c r="A3867" i="14" s="1"/>
  <c r="A3868" i="14" s="1"/>
  <c r="A3869" i="14" s="1"/>
  <c r="A3870" i="14" s="1"/>
  <c r="A3871" i="14" s="1"/>
  <c r="A3872" i="14" s="1"/>
  <c r="A3873" i="14" s="1"/>
  <c r="A3874" i="14" s="1"/>
  <c r="A3875" i="14" s="1"/>
  <c r="A3876" i="14" s="1"/>
  <c r="A3877" i="14" s="1"/>
  <c r="A3878" i="14" s="1"/>
  <c r="A3879" i="14" s="1"/>
  <c r="A3880" i="14" s="1"/>
  <c r="A3881" i="14" s="1"/>
  <c r="A3882" i="14" s="1"/>
  <c r="A3883" i="14" s="1"/>
  <c r="A3884" i="14" s="1"/>
  <c r="A3885" i="14" s="1"/>
  <c r="A3886" i="14" s="1"/>
  <c r="A3887" i="14" s="1"/>
  <c r="A3888" i="14" s="1"/>
  <c r="A3889" i="14" s="1"/>
  <c r="A3890" i="14" s="1"/>
  <c r="A3891" i="14" s="1"/>
  <c r="A3892" i="14" s="1"/>
  <c r="A3893" i="14" s="1"/>
  <c r="A3894" i="14" s="1"/>
  <c r="A3895" i="14" s="1"/>
  <c r="A3896" i="14" s="1"/>
  <c r="A3897" i="14" s="1"/>
  <c r="A3898" i="14" s="1"/>
  <c r="A3899" i="14" s="1"/>
  <c r="A3900" i="14" s="1"/>
  <c r="A3901" i="14" s="1"/>
  <c r="A3902" i="14" s="1"/>
  <c r="A3903" i="14" s="1"/>
  <c r="A3904" i="14" s="1"/>
  <c r="A3905" i="14" s="1"/>
  <c r="A3906" i="14" s="1"/>
  <c r="A3907" i="14" s="1"/>
  <c r="A3908" i="14" s="1"/>
  <c r="A3909" i="14" s="1"/>
  <c r="A3910" i="14" s="1"/>
  <c r="A3911" i="14" s="1"/>
  <c r="A3912" i="14" s="1"/>
  <c r="A3913" i="14" s="1"/>
  <c r="A3914" i="14" s="1"/>
  <c r="A3915" i="14" s="1"/>
  <c r="A3916" i="14" s="1"/>
  <c r="A3917" i="14" s="1"/>
  <c r="A3918" i="14" s="1"/>
  <c r="A3919" i="14" s="1"/>
  <c r="A3920" i="14" s="1"/>
  <c r="A3921" i="14" s="1"/>
  <c r="A3922" i="14" s="1"/>
  <c r="A3923" i="14" s="1"/>
  <c r="A3924" i="14" s="1"/>
  <c r="A3925" i="14" s="1"/>
  <c r="A3926" i="14" s="1"/>
  <c r="A3927" i="14" s="1"/>
  <c r="A3928" i="14" s="1"/>
  <c r="A3929" i="14" s="1"/>
  <c r="A3930" i="14" s="1"/>
  <c r="A3931" i="14" s="1"/>
  <c r="A3932" i="14" s="1"/>
  <c r="A3933" i="14" s="1"/>
  <c r="A3934" i="14" s="1"/>
  <c r="A3935" i="14" s="1"/>
  <c r="A3936" i="14" s="1"/>
  <c r="A3937" i="14" s="1"/>
  <c r="A3938" i="14" s="1"/>
  <c r="A3939" i="14" s="1"/>
  <c r="A3940" i="14" s="1"/>
  <c r="A3941" i="14" s="1"/>
  <c r="A3942" i="14" s="1"/>
  <c r="A3943" i="14" s="1"/>
  <c r="A3944" i="14" s="1"/>
  <c r="A3945" i="14" s="1"/>
  <c r="A3946" i="14" s="1"/>
  <c r="A3947" i="14" s="1"/>
  <c r="A3948" i="14" s="1"/>
  <c r="A3949" i="14" s="1"/>
  <c r="A3950" i="14" s="1"/>
  <c r="A3951" i="14" s="1"/>
  <c r="A3952" i="14" s="1"/>
  <c r="A3953" i="14" s="1"/>
  <c r="A3954" i="14" s="1"/>
  <c r="A3955" i="14" s="1"/>
  <c r="A3956" i="14" s="1"/>
  <c r="A3957" i="14" s="1"/>
  <c r="A3958" i="14" s="1"/>
  <c r="A3959" i="14" s="1"/>
  <c r="A3960" i="14" s="1"/>
  <c r="A3961" i="14" s="1"/>
  <c r="A3962" i="14" s="1"/>
  <c r="A3963" i="14" s="1"/>
  <c r="A3964" i="14" s="1"/>
  <c r="A3965" i="14" s="1"/>
  <c r="A3966" i="14" s="1"/>
  <c r="A3967" i="14" s="1"/>
  <c r="A3968" i="14" s="1"/>
  <c r="A3969" i="14" s="1"/>
  <c r="A3970" i="14" s="1"/>
  <c r="A3971" i="14" s="1"/>
  <c r="A3972" i="14" s="1"/>
  <c r="A3973" i="14" s="1"/>
  <c r="A3974" i="14" s="1"/>
  <c r="A3975" i="14" s="1"/>
  <c r="A3976" i="14" s="1"/>
  <c r="A3977" i="14" s="1"/>
  <c r="A3978" i="14" s="1"/>
  <c r="A3979" i="14" s="1"/>
  <c r="A3980" i="14" s="1"/>
  <c r="A3981" i="14" s="1"/>
  <c r="A3982" i="14" s="1"/>
  <c r="A3983" i="14" s="1"/>
  <c r="A3984" i="14" s="1"/>
  <c r="A3985" i="14" s="1"/>
  <c r="A3986" i="14" s="1"/>
  <c r="A3987" i="14" s="1"/>
  <c r="A3988" i="14" s="1"/>
  <c r="A3989" i="14" s="1"/>
  <c r="A3990" i="14" s="1"/>
  <c r="A3991" i="14" s="1"/>
  <c r="A3992" i="14" s="1"/>
  <c r="A3993" i="14" s="1"/>
  <c r="A3994" i="14" s="1"/>
  <c r="A3995" i="14" s="1"/>
  <c r="A3996" i="14" s="1"/>
  <c r="A3997" i="14" s="1"/>
  <c r="A3998" i="14" s="1"/>
  <c r="A3999" i="14" s="1"/>
  <c r="A4000" i="14" s="1"/>
  <c r="A4001" i="14" s="1"/>
  <c r="A4002" i="14" s="1"/>
  <c r="A4003" i="14" s="1"/>
  <c r="A4004" i="14" s="1"/>
  <c r="A4005" i="14" s="1"/>
  <c r="A4006" i="14" s="1"/>
  <c r="A4007" i="14" s="1"/>
  <c r="A4008" i="14" s="1"/>
  <c r="A4009" i="14" s="1"/>
  <c r="A4010" i="14" s="1"/>
  <c r="A4011" i="14" s="1"/>
  <c r="A4012" i="14" s="1"/>
  <c r="A4013" i="14" s="1"/>
  <c r="A4014" i="14" s="1"/>
  <c r="A4015" i="14" s="1"/>
  <c r="A4016" i="14" s="1"/>
  <c r="A4017" i="14" s="1"/>
  <c r="A4018" i="14" s="1"/>
  <c r="A4019" i="14" s="1"/>
  <c r="A4020" i="14" s="1"/>
  <c r="A4021" i="14" s="1"/>
  <c r="A4022" i="14" s="1"/>
  <c r="A4023" i="14" s="1"/>
  <c r="A4024" i="14" s="1"/>
  <c r="A4025" i="14" s="1"/>
  <c r="A4026" i="14" s="1"/>
  <c r="A4027" i="14" s="1"/>
  <c r="A4028" i="14" s="1"/>
  <c r="A4029" i="14" s="1"/>
  <c r="A4030" i="14" s="1"/>
  <c r="A4031" i="14" s="1"/>
  <c r="A4032" i="14" s="1"/>
  <c r="A4033" i="14" s="1"/>
  <c r="A4034" i="14" s="1"/>
  <c r="A4035" i="14" s="1"/>
  <c r="A4036" i="14" s="1"/>
  <c r="A4037" i="14" s="1"/>
  <c r="A4038" i="14" s="1"/>
  <c r="A4039" i="14" s="1"/>
  <c r="A4040" i="14" s="1"/>
  <c r="A4041" i="14" s="1"/>
  <c r="A4042" i="14" s="1"/>
  <c r="A4043" i="14" s="1"/>
  <c r="A4044" i="14" s="1"/>
  <c r="A4045" i="14" s="1"/>
  <c r="A4046" i="14" s="1"/>
  <c r="A4047" i="14" s="1"/>
  <c r="A4048" i="14" s="1"/>
  <c r="A4049" i="14" s="1"/>
  <c r="A4050" i="14" s="1"/>
  <c r="A4051" i="14" s="1"/>
  <c r="A4052" i="14" s="1"/>
  <c r="A4053" i="14" s="1"/>
  <c r="A4054" i="14" s="1"/>
  <c r="A4055" i="14" s="1"/>
  <c r="A4056" i="14" s="1"/>
  <c r="A4057" i="14" s="1"/>
  <c r="A4058" i="14" s="1"/>
  <c r="A4059" i="14" s="1"/>
  <c r="A4060" i="14" s="1"/>
  <c r="A4061" i="14" s="1"/>
  <c r="A4062" i="14" s="1"/>
  <c r="A4063" i="14" s="1"/>
  <c r="A4064" i="14" s="1"/>
  <c r="A4065" i="14" s="1"/>
  <c r="A4066" i="14" s="1"/>
  <c r="A4067" i="14" s="1"/>
  <c r="A4068" i="14" s="1"/>
  <c r="A4069" i="14" s="1"/>
  <c r="A4070" i="14" s="1"/>
  <c r="A4071" i="14" s="1"/>
  <c r="A4072" i="14" s="1"/>
  <c r="A4073" i="14" s="1"/>
  <c r="A4074" i="14" s="1"/>
  <c r="A4075" i="14" s="1"/>
  <c r="A4076" i="14" s="1"/>
  <c r="A4077" i="14" s="1"/>
  <c r="A4078" i="14" s="1"/>
  <c r="A4079" i="14" s="1"/>
  <c r="A4080" i="14" s="1"/>
  <c r="A4081" i="14" s="1"/>
  <c r="A4082" i="14" s="1"/>
  <c r="A4083" i="14" s="1"/>
  <c r="A4084" i="14" s="1"/>
  <c r="A4085" i="14" s="1"/>
  <c r="A4086" i="14" s="1"/>
  <c r="A4087" i="14" s="1"/>
  <c r="A4088" i="14" s="1"/>
  <c r="A4089" i="14" s="1"/>
  <c r="A4090" i="14" s="1"/>
  <c r="A4091" i="14" s="1"/>
  <c r="A4092" i="14" s="1"/>
  <c r="A4093" i="14" s="1"/>
  <c r="A4094" i="14" s="1"/>
  <c r="A4095" i="14" s="1"/>
  <c r="A4096" i="14" s="1"/>
  <c r="A4097" i="14" s="1"/>
  <c r="A4098" i="14" s="1"/>
  <c r="A4099" i="14" s="1"/>
  <c r="A4100" i="14" s="1"/>
  <c r="A4101" i="14" s="1"/>
  <c r="A4102" i="14" s="1"/>
  <c r="A4103" i="14" s="1"/>
  <c r="A4104" i="14" s="1"/>
  <c r="A4105" i="14" s="1"/>
  <c r="A4106" i="14" s="1"/>
  <c r="A4107" i="14" s="1"/>
  <c r="A4108" i="14" s="1"/>
  <c r="A4109" i="14" s="1"/>
  <c r="A4110" i="14" s="1"/>
  <c r="A4111" i="14" s="1"/>
  <c r="A4112" i="14" s="1"/>
  <c r="A4113" i="14" s="1"/>
  <c r="A4114" i="14" s="1"/>
  <c r="A4115" i="14" s="1"/>
  <c r="A4116" i="14" s="1"/>
  <c r="A4117" i="14" s="1"/>
  <c r="A4118" i="14" s="1"/>
  <c r="A4119" i="14" s="1"/>
  <c r="A4120" i="14" s="1"/>
  <c r="A4121" i="14" s="1"/>
  <c r="A4122" i="14" s="1"/>
  <c r="A4123" i="14" s="1"/>
  <c r="A4124" i="14" s="1"/>
  <c r="A4125" i="14" s="1"/>
  <c r="A4126" i="14" s="1"/>
  <c r="A4127" i="14" s="1"/>
  <c r="A4128" i="14" s="1"/>
  <c r="A4129" i="14" s="1"/>
  <c r="A4130" i="14" s="1"/>
  <c r="A4131" i="14" s="1"/>
  <c r="A4132" i="14" s="1"/>
  <c r="A4133" i="14" s="1"/>
  <c r="A4134" i="14" s="1"/>
  <c r="A4135" i="14" s="1"/>
  <c r="A4136" i="14" s="1"/>
  <c r="A4137" i="14" s="1"/>
  <c r="A4138" i="14" s="1"/>
  <c r="A4139" i="14" s="1"/>
  <c r="A4140" i="14" s="1"/>
  <c r="A4141" i="14" s="1"/>
  <c r="A4142" i="14" s="1"/>
  <c r="A4143" i="14" s="1"/>
  <c r="A4144" i="14" s="1"/>
  <c r="A4145" i="14" s="1"/>
  <c r="A4146" i="14" s="1"/>
  <c r="A4147" i="14" s="1"/>
  <c r="A4148" i="14" s="1"/>
  <c r="A4149" i="14" s="1"/>
  <c r="A4150" i="14" s="1"/>
  <c r="A4151" i="14" s="1"/>
  <c r="A4152" i="14" s="1"/>
  <c r="A4153" i="14" s="1"/>
  <c r="A4154" i="14" s="1"/>
  <c r="A4155" i="14" s="1"/>
  <c r="A4156" i="14" s="1"/>
  <c r="A4157" i="14" s="1"/>
  <c r="A4158" i="14" s="1"/>
  <c r="A4159" i="14" s="1"/>
  <c r="A4160" i="14" s="1"/>
  <c r="A4161" i="14" s="1"/>
  <c r="A4162" i="14" s="1"/>
  <c r="A4163" i="14" s="1"/>
  <c r="A4164" i="14" s="1"/>
  <c r="A4165" i="14" s="1"/>
  <c r="A4166" i="14" s="1"/>
  <c r="A4167" i="14" s="1"/>
  <c r="A4168" i="14" s="1"/>
  <c r="A4169" i="14" s="1"/>
  <c r="A4170" i="14" s="1"/>
  <c r="A4171" i="14" s="1"/>
  <c r="A4172" i="14" s="1"/>
  <c r="A4173" i="14" s="1"/>
  <c r="A4174" i="14" s="1"/>
  <c r="A4175" i="14" s="1"/>
  <c r="A4176" i="14" s="1"/>
  <c r="A4177" i="14" s="1"/>
  <c r="A4178" i="14" s="1"/>
  <c r="A4179" i="14" s="1"/>
  <c r="A4180" i="14" s="1"/>
  <c r="A4181" i="14" s="1"/>
  <c r="A4182" i="14" s="1"/>
  <c r="A4183" i="14" s="1"/>
  <c r="A4184" i="14" s="1"/>
  <c r="A4185" i="14" s="1"/>
  <c r="A4186" i="14" s="1"/>
  <c r="A4187" i="14" s="1"/>
  <c r="A4188" i="14" s="1"/>
  <c r="A4189" i="14" s="1"/>
  <c r="A4190" i="14" s="1"/>
  <c r="A4191" i="14" s="1"/>
  <c r="A4192" i="14" s="1"/>
  <c r="A4193" i="14" s="1"/>
  <c r="A4194" i="14" s="1"/>
  <c r="A4195" i="14" s="1"/>
  <c r="A4196" i="14" s="1"/>
  <c r="A4197" i="14" s="1"/>
  <c r="A4198" i="14" s="1"/>
  <c r="A4199" i="14" s="1"/>
  <c r="A4200" i="14" s="1"/>
  <c r="A4201" i="14" s="1"/>
  <c r="A4202" i="14" s="1"/>
  <c r="A4203" i="14" s="1"/>
  <c r="A4204" i="14" s="1"/>
  <c r="A4205" i="14" s="1"/>
  <c r="A4206" i="14" s="1"/>
  <c r="A4207" i="14" s="1"/>
  <c r="A4208" i="14" s="1"/>
  <c r="A4209" i="14" s="1"/>
  <c r="A4210" i="14" s="1"/>
  <c r="A4211" i="14" s="1"/>
  <c r="A4212" i="14" s="1"/>
  <c r="A4213" i="14" s="1"/>
  <c r="A4214" i="14" s="1"/>
  <c r="A4215" i="14" s="1"/>
  <c r="A4216" i="14" s="1"/>
  <c r="A4217" i="14" s="1"/>
  <c r="A4218" i="14" s="1"/>
  <c r="A4219" i="14" s="1"/>
  <c r="A4220" i="14" s="1"/>
  <c r="A4221" i="14" s="1"/>
  <c r="A4222" i="14" s="1"/>
  <c r="A4223" i="14" s="1"/>
  <c r="A4224" i="14" s="1"/>
  <c r="A4225" i="14" s="1"/>
  <c r="A4226" i="14" s="1"/>
  <c r="A4227" i="14" s="1"/>
  <c r="A4228" i="14" s="1"/>
  <c r="A4229" i="14" s="1"/>
  <c r="A4230" i="14" s="1"/>
  <c r="A4231" i="14" s="1"/>
  <c r="A4232" i="14" s="1"/>
  <c r="A4233" i="14" s="1"/>
  <c r="A4234" i="14" s="1"/>
  <c r="A4235" i="14" s="1"/>
  <c r="A4236" i="14" s="1"/>
  <c r="A4237" i="14" s="1"/>
  <c r="A4238" i="14" s="1"/>
  <c r="A4239" i="14" s="1"/>
  <c r="A4240" i="14" s="1"/>
  <c r="A4241" i="14" s="1"/>
  <c r="A4242" i="14" s="1"/>
  <c r="A4243" i="14" s="1"/>
  <c r="A4244" i="14" s="1"/>
  <c r="A4245" i="14" s="1"/>
  <c r="A4246" i="14" s="1"/>
  <c r="A4247" i="14" s="1"/>
  <c r="A4248" i="14" s="1"/>
  <c r="A4249" i="14" s="1"/>
  <c r="A4250" i="14" s="1"/>
  <c r="A4251" i="14" s="1"/>
  <c r="A4252" i="14" s="1"/>
  <c r="A4253" i="14" s="1"/>
  <c r="A4254" i="14" s="1"/>
  <c r="A4255" i="14" s="1"/>
  <c r="A4256" i="14" s="1"/>
  <c r="A4257" i="14" s="1"/>
  <c r="A4258" i="14" s="1"/>
  <c r="A4259" i="14" s="1"/>
  <c r="A4260" i="14" s="1"/>
  <c r="A4261" i="14" s="1"/>
  <c r="A4262" i="14" s="1"/>
  <c r="A4263" i="14" s="1"/>
  <c r="A4264" i="14" s="1"/>
  <c r="A4265" i="14" s="1"/>
  <c r="A4266" i="14" s="1"/>
  <c r="A4267" i="14" s="1"/>
  <c r="A4268" i="14" s="1"/>
  <c r="A4269" i="14" s="1"/>
  <c r="A4270" i="14" s="1"/>
  <c r="A4271" i="14" s="1"/>
  <c r="A4272" i="14" s="1"/>
  <c r="A4273" i="14" s="1"/>
  <c r="A4274" i="14" s="1"/>
  <c r="A4275" i="14" s="1"/>
  <c r="A4276" i="14" s="1"/>
  <c r="A4277" i="14" s="1"/>
  <c r="A4278" i="14" s="1"/>
  <c r="A4279" i="14" s="1"/>
  <c r="A4280" i="14" s="1"/>
  <c r="A4281" i="14" s="1"/>
  <c r="A4282" i="14" s="1"/>
  <c r="A4283" i="14" s="1"/>
  <c r="A4284" i="14" s="1"/>
  <c r="A4285" i="14" s="1"/>
  <c r="A4286" i="14" s="1"/>
  <c r="A4287" i="14" s="1"/>
  <c r="A4288" i="14" s="1"/>
  <c r="A4289" i="14" s="1"/>
  <c r="A4290" i="14" s="1"/>
  <c r="A4291" i="14" s="1"/>
  <c r="A4292" i="14" s="1"/>
  <c r="A4293" i="14" s="1"/>
  <c r="A4294" i="14" s="1"/>
  <c r="A4295" i="14" s="1"/>
  <c r="A4296" i="14" s="1"/>
  <c r="A4297" i="14" s="1"/>
  <c r="A4298" i="14" s="1"/>
  <c r="A4299" i="14" s="1"/>
  <c r="A4300" i="14" s="1"/>
  <c r="A4301" i="14" s="1"/>
  <c r="A4302" i="14" s="1"/>
  <c r="A4303" i="14" s="1"/>
  <c r="A4304" i="14" s="1"/>
  <c r="A4305" i="14" s="1"/>
  <c r="A4306" i="14" s="1"/>
  <c r="A4307" i="14" s="1"/>
  <c r="A4308" i="14" s="1"/>
  <c r="A4309" i="14" s="1"/>
  <c r="A4310" i="14" s="1"/>
  <c r="A4311" i="14" s="1"/>
  <c r="A4312" i="14" s="1"/>
  <c r="A4313" i="14" s="1"/>
  <c r="A4314" i="14" s="1"/>
  <c r="A4315" i="14" s="1"/>
  <c r="A4316" i="14" s="1"/>
  <c r="A4317" i="14" s="1"/>
  <c r="A4318" i="14" s="1"/>
  <c r="A4319" i="14" s="1"/>
  <c r="A4320" i="14" s="1"/>
  <c r="A4321" i="14" s="1"/>
  <c r="A4322" i="14" s="1"/>
  <c r="A4323" i="14" s="1"/>
  <c r="A4324" i="14" s="1"/>
  <c r="A4325" i="14" s="1"/>
  <c r="A4326" i="14" s="1"/>
  <c r="A4327" i="14" s="1"/>
  <c r="A4328" i="14" s="1"/>
  <c r="A4329" i="14" s="1"/>
  <c r="A4330" i="14" s="1"/>
  <c r="A4331" i="14" s="1"/>
  <c r="A4332" i="14" s="1"/>
  <c r="A4333" i="14" s="1"/>
  <c r="A4334" i="14" s="1"/>
  <c r="A4335" i="14" s="1"/>
  <c r="A4336" i="14" s="1"/>
  <c r="A4337" i="14" s="1"/>
  <c r="A4338" i="14" s="1"/>
  <c r="A4339" i="14" s="1"/>
  <c r="A4340" i="14" s="1"/>
  <c r="A4341" i="14" s="1"/>
  <c r="A4342" i="14" s="1"/>
  <c r="A4343" i="14" s="1"/>
  <c r="A4344" i="14" s="1"/>
  <c r="A4345" i="14" s="1"/>
  <c r="A4346" i="14" s="1"/>
  <c r="A4347" i="14" s="1"/>
  <c r="A4348" i="14" s="1"/>
  <c r="A4349" i="14" s="1"/>
  <c r="A4350" i="14" s="1"/>
  <c r="A4351" i="14" s="1"/>
  <c r="A4352" i="14" s="1"/>
  <c r="A4353" i="14" s="1"/>
  <c r="A4354" i="14" s="1"/>
  <c r="A4355" i="14" s="1"/>
  <c r="A4356" i="14" s="1"/>
  <c r="A4357" i="14" s="1"/>
  <c r="A4358" i="14" s="1"/>
  <c r="A4359" i="14" s="1"/>
  <c r="A4360" i="14" s="1"/>
  <c r="A4361" i="14" s="1"/>
  <c r="A4362" i="14" s="1"/>
  <c r="A4363" i="14" s="1"/>
  <c r="A4364" i="14" s="1"/>
  <c r="A4365" i="14" s="1"/>
  <c r="A4366" i="14" s="1"/>
  <c r="A4367" i="14" s="1"/>
  <c r="A4368" i="14" s="1"/>
  <c r="A4369" i="14" s="1"/>
  <c r="A4370" i="14" s="1"/>
  <c r="A4371" i="14" s="1"/>
  <c r="A4372" i="14" s="1"/>
  <c r="A4373" i="14" s="1"/>
  <c r="A4374" i="14" s="1"/>
  <c r="A4375" i="14" s="1"/>
  <c r="A4376" i="14" s="1"/>
  <c r="A4377" i="14" s="1"/>
  <c r="A4378" i="14" s="1"/>
  <c r="A4379" i="14" s="1"/>
  <c r="A4380" i="14" s="1"/>
  <c r="A4381" i="14" s="1"/>
  <c r="A4382" i="14" s="1"/>
  <c r="A4383" i="14" s="1"/>
  <c r="A4384" i="14" s="1"/>
  <c r="A4385" i="14" s="1"/>
  <c r="A4386" i="14" s="1"/>
  <c r="A4387" i="14" s="1"/>
  <c r="A4388" i="14" s="1"/>
  <c r="A4389" i="14" s="1"/>
  <c r="A4390" i="14" s="1"/>
  <c r="A4391" i="14" s="1"/>
  <c r="A4392" i="14" s="1"/>
  <c r="A4393" i="14" s="1"/>
  <c r="A4394" i="14" s="1"/>
  <c r="A4395" i="14" s="1"/>
  <c r="A4396" i="14" s="1"/>
  <c r="A4397" i="14" s="1"/>
  <c r="A4398" i="14" s="1"/>
  <c r="A4399" i="14" s="1"/>
  <c r="A4400" i="14" s="1"/>
  <c r="A4401" i="14" s="1"/>
  <c r="A4402" i="14" s="1"/>
  <c r="A4403" i="14" s="1"/>
  <c r="A4404" i="14" s="1"/>
  <c r="A4405" i="14" s="1"/>
  <c r="A4406" i="14" s="1"/>
  <c r="A4407" i="14" s="1"/>
  <c r="A4408" i="14" s="1"/>
  <c r="A4409" i="14" s="1"/>
  <c r="A4410" i="14" s="1"/>
  <c r="A4411" i="14" s="1"/>
  <c r="A4412" i="14" s="1"/>
  <c r="A4413" i="14" s="1"/>
  <c r="A4414" i="14" s="1"/>
  <c r="A4415" i="14" s="1"/>
  <c r="A4416" i="14" s="1"/>
  <c r="A4417" i="14" s="1"/>
  <c r="A4418" i="14" s="1"/>
  <c r="A4419" i="14" s="1"/>
  <c r="A4420" i="14" s="1"/>
  <c r="A4421" i="14" s="1"/>
  <c r="A4422" i="14" s="1"/>
  <c r="A4423" i="14" s="1"/>
  <c r="A4424" i="14" s="1"/>
  <c r="A4425" i="14" s="1"/>
  <c r="A4426" i="14" s="1"/>
  <c r="A4427" i="14" s="1"/>
  <c r="A4428" i="14" s="1"/>
  <c r="A4429" i="14" s="1"/>
  <c r="A4430" i="14" s="1"/>
  <c r="A4431" i="14" s="1"/>
  <c r="A4432" i="14" s="1"/>
  <c r="A4433" i="14" s="1"/>
  <c r="A4434" i="14" s="1"/>
  <c r="A4435" i="14" s="1"/>
  <c r="A4436" i="14" s="1"/>
  <c r="A4437" i="14" s="1"/>
  <c r="A4438" i="14" s="1"/>
  <c r="A4439" i="14" s="1"/>
  <c r="A4440" i="14" s="1"/>
  <c r="A4441" i="14" s="1"/>
  <c r="A4442" i="14" s="1"/>
  <c r="A4443" i="14" s="1"/>
  <c r="A4444" i="14" s="1"/>
  <c r="A4445" i="14" s="1"/>
  <c r="A4446" i="14" s="1"/>
  <c r="A4447" i="14" s="1"/>
  <c r="A4448" i="14" s="1"/>
  <c r="A4449" i="14" s="1"/>
  <c r="A4450" i="14" s="1"/>
  <c r="A4451" i="14" s="1"/>
  <c r="A4452" i="14" s="1"/>
  <c r="A4453" i="14" s="1"/>
  <c r="A4454" i="14" s="1"/>
  <c r="A4455" i="14" s="1"/>
  <c r="A4456" i="14" s="1"/>
  <c r="A4457" i="14" s="1"/>
  <c r="A4458" i="14" s="1"/>
  <c r="A4459" i="14" s="1"/>
  <c r="A4460" i="14" s="1"/>
  <c r="A4461" i="14" s="1"/>
  <c r="A4462" i="14" s="1"/>
  <c r="A4463" i="14" s="1"/>
  <c r="A4464" i="14" s="1"/>
  <c r="A4465" i="14" s="1"/>
  <c r="A4466" i="14" s="1"/>
  <c r="A4467" i="14" s="1"/>
  <c r="A4468" i="14" s="1"/>
  <c r="A4469" i="14" s="1"/>
  <c r="A4470" i="14" s="1"/>
  <c r="A4471" i="14" s="1"/>
  <c r="A4472" i="14" s="1"/>
  <c r="A4473" i="14" s="1"/>
  <c r="A4474" i="14" s="1"/>
  <c r="A4475" i="14" s="1"/>
  <c r="A4476" i="14" s="1"/>
  <c r="A4477" i="14" s="1"/>
  <c r="A4478" i="14" s="1"/>
  <c r="A4479" i="14" s="1"/>
  <c r="A4480" i="14" s="1"/>
  <c r="A4481" i="14" s="1"/>
  <c r="A4482" i="14" s="1"/>
  <c r="A4483" i="14" s="1"/>
  <c r="A4484" i="14" s="1"/>
  <c r="A4485" i="14" s="1"/>
  <c r="A4486" i="14" s="1"/>
  <c r="A4487" i="14" s="1"/>
  <c r="A4488" i="14" s="1"/>
  <c r="A4489" i="14" s="1"/>
  <c r="A4490" i="14" s="1"/>
  <c r="A4491" i="14" s="1"/>
  <c r="A4492" i="14" s="1"/>
  <c r="A4493" i="14" s="1"/>
  <c r="A4494" i="14" s="1"/>
  <c r="A4495" i="14" s="1"/>
  <c r="A4496" i="14" s="1"/>
  <c r="A4497" i="14" s="1"/>
  <c r="A4498" i="14" s="1"/>
  <c r="A4499" i="14" s="1"/>
  <c r="A4500" i="14" s="1"/>
  <c r="A4501" i="14" s="1"/>
  <c r="A4502" i="14" s="1"/>
  <c r="A4503" i="14" s="1"/>
  <c r="A4504" i="14" s="1"/>
  <c r="A4505" i="14" s="1"/>
  <c r="A4506" i="14" s="1"/>
  <c r="A4507" i="14" s="1"/>
  <c r="A4508" i="14" s="1"/>
  <c r="A4509" i="14" s="1"/>
  <c r="A4510" i="14" s="1"/>
  <c r="A4511" i="14" s="1"/>
  <c r="A4512" i="14" s="1"/>
  <c r="A4513" i="14" s="1"/>
  <c r="A4514" i="14" s="1"/>
  <c r="A4515" i="14" s="1"/>
  <c r="A4516" i="14" s="1"/>
  <c r="A4517" i="14" s="1"/>
  <c r="A4518" i="14" s="1"/>
  <c r="A4519" i="14" s="1"/>
  <c r="A4520" i="14" s="1"/>
  <c r="A4521" i="14" s="1"/>
  <c r="A4522" i="14" s="1"/>
  <c r="A4523" i="14" s="1"/>
  <c r="A4524" i="14" s="1"/>
  <c r="A4525" i="14" s="1"/>
  <c r="A4526" i="14" s="1"/>
  <c r="A4527" i="14" s="1"/>
  <c r="A4528" i="14" s="1"/>
  <c r="A4529" i="14" s="1"/>
  <c r="A4530" i="14" s="1"/>
  <c r="A4531" i="14" s="1"/>
  <c r="A4532" i="14" s="1"/>
  <c r="A4533" i="14" s="1"/>
  <c r="A4534" i="14" s="1"/>
  <c r="A4535" i="14" s="1"/>
  <c r="A4536" i="14" s="1"/>
  <c r="A4537" i="14" s="1"/>
  <c r="A4538" i="14" s="1"/>
  <c r="A4539" i="14" s="1"/>
  <c r="A4540" i="14" s="1"/>
  <c r="A4541" i="14" s="1"/>
  <c r="A4542" i="14" s="1"/>
  <c r="A4543" i="14" s="1"/>
  <c r="A4544" i="14" s="1"/>
  <c r="A4545" i="14" s="1"/>
  <c r="A4546" i="14" s="1"/>
  <c r="A4547" i="14" s="1"/>
  <c r="A4548" i="14" s="1"/>
  <c r="A4549" i="14" s="1"/>
  <c r="A4550" i="14" s="1"/>
  <c r="A4551" i="14" s="1"/>
  <c r="A4552" i="14" s="1"/>
  <c r="A4553" i="14" s="1"/>
  <c r="A4554" i="14" s="1"/>
  <c r="A4555" i="14" s="1"/>
  <c r="A4556" i="14" s="1"/>
  <c r="A4557" i="14" s="1"/>
  <c r="A4558" i="14" s="1"/>
  <c r="A4559" i="14" s="1"/>
  <c r="A4560" i="14" s="1"/>
  <c r="A4561" i="14" s="1"/>
  <c r="A4562" i="14" s="1"/>
  <c r="A4563" i="14" s="1"/>
  <c r="A4564" i="14" s="1"/>
  <c r="A4565" i="14" s="1"/>
  <c r="A4566" i="14" s="1"/>
  <c r="A4567" i="14" s="1"/>
  <c r="A4568" i="14" s="1"/>
  <c r="A4569" i="14" s="1"/>
  <c r="A4570" i="14" s="1"/>
  <c r="A4571" i="14" s="1"/>
  <c r="A4572" i="14" s="1"/>
  <c r="A4573" i="14" s="1"/>
  <c r="A4574" i="14" s="1"/>
  <c r="A4575" i="14" s="1"/>
  <c r="A4576" i="14" s="1"/>
  <c r="A4577" i="14" s="1"/>
  <c r="A4578" i="14" s="1"/>
  <c r="A4579" i="14" s="1"/>
  <c r="A4580" i="14" s="1"/>
  <c r="A4581" i="14" s="1"/>
  <c r="A4582" i="14" s="1"/>
  <c r="A4583" i="14" s="1"/>
  <c r="A4584" i="14" s="1"/>
  <c r="A4585" i="14" s="1"/>
  <c r="A4586" i="14" s="1"/>
  <c r="A4587" i="14" s="1"/>
  <c r="A4588" i="14" s="1"/>
  <c r="A4589" i="14" s="1"/>
  <c r="A4590" i="14" s="1"/>
  <c r="A4591" i="14" s="1"/>
  <c r="A4592" i="14" s="1"/>
  <c r="A4593" i="14" s="1"/>
  <c r="A4594" i="14" s="1"/>
  <c r="A4595" i="14" s="1"/>
  <c r="A4596" i="14" s="1"/>
  <c r="A4597" i="14" s="1"/>
  <c r="A4598" i="14" s="1"/>
  <c r="A4599" i="14" s="1"/>
  <c r="A4600" i="14" s="1"/>
  <c r="A4601" i="14" s="1"/>
  <c r="A4602" i="14" s="1"/>
  <c r="A4603" i="14" s="1"/>
  <c r="A4604" i="14" s="1"/>
  <c r="A4605" i="14" s="1"/>
  <c r="A4606" i="14" s="1"/>
  <c r="A4607" i="14" s="1"/>
  <c r="A4608" i="14" s="1"/>
  <c r="A4609" i="14" s="1"/>
  <c r="A4610" i="14" s="1"/>
  <c r="A4611" i="14" s="1"/>
  <c r="A4612" i="14" s="1"/>
  <c r="A4613" i="14" s="1"/>
  <c r="A4614" i="14" s="1"/>
  <c r="A4615" i="14" s="1"/>
  <c r="A4616" i="14" s="1"/>
  <c r="A4617" i="14" s="1"/>
  <c r="A4618" i="14" s="1"/>
  <c r="A4619" i="14" s="1"/>
  <c r="A4620" i="14" s="1"/>
  <c r="A4621" i="14" s="1"/>
  <c r="A4622" i="14" s="1"/>
  <c r="A4623" i="14" s="1"/>
  <c r="A4624" i="14" s="1"/>
  <c r="A4625" i="14" s="1"/>
  <c r="A4626" i="14" s="1"/>
  <c r="A4627" i="14" s="1"/>
  <c r="A4628" i="14" s="1"/>
  <c r="A4629" i="14" s="1"/>
  <c r="A4630" i="14" s="1"/>
  <c r="A4631" i="14" s="1"/>
  <c r="A4632" i="14" s="1"/>
  <c r="A4633" i="14" s="1"/>
  <c r="A4634" i="14" s="1"/>
  <c r="A4635" i="14" s="1"/>
  <c r="A4636" i="14" s="1"/>
  <c r="A4637" i="14" s="1"/>
  <c r="A4638" i="14" s="1"/>
  <c r="A4639" i="14" s="1"/>
  <c r="A4640" i="14" s="1"/>
  <c r="A4641" i="14" s="1"/>
  <c r="A4642" i="14" s="1"/>
  <c r="A4643" i="14" s="1"/>
  <c r="A4644" i="14" s="1"/>
  <c r="A4645" i="14" s="1"/>
  <c r="A4646" i="14" s="1"/>
  <c r="A4647" i="14" s="1"/>
  <c r="A4648" i="14" s="1"/>
  <c r="A4649" i="14" s="1"/>
  <c r="A4650" i="14" s="1"/>
  <c r="A4651" i="14" s="1"/>
  <c r="A4652" i="14" s="1"/>
  <c r="A4653" i="14" s="1"/>
  <c r="A4654" i="14" s="1"/>
  <c r="A4655" i="14" s="1"/>
  <c r="A4656" i="14" s="1"/>
  <c r="A4657" i="14" s="1"/>
  <c r="A4658" i="14" s="1"/>
  <c r="A4659" i="14" s="1"/>
  <c r="A4660" i="14" s="1"/>
  <c r="A4661" i="14" s="1"/>
  <c r="A4662" i="14" s="1"/>
  <c r="A4663" i="14" s="1"/>
  <c r="A4664" i="14" s="1"/>
  <c r="A4665" i="14" s="1"/>
  <c r="A4666" i="14" s="1"/>
  <c r="A4667" i="14" s="1"/>
  <c r="A4668" i="14" s="1"/>
  <c r="A4669" i="14" s="1"/>
  <c r="A4670" i="14" s="1"/>
  <c r="A4671" i="14" s="1"/>
  <c r="A4672" i="14" s="1"/>
  <c r="A4673" i="14" s="1"/>
  <c r="A4674" i="14" s="1"/>
  <c r="A4675" i="14" s="1"/>
  <c r="A4676" i="14" s="1"/>
  <c r="A4677" i="14" s="1"/>
  <c r="A4678" i="14" s="1"/>
  <c r="A4679" i="14" s="1"/>
  <c r="A4680" i="14" s="1"/>
  <c r="A4681" i="14" s="1"/>
  <c r="A4682" i="14" s="1"/>
  <c r="A4683" i="14" s="1"/>
  <c r="A4684" i="14" s="1"/>
  <c r="A4685" i="14" s="1"/>
  <c r="A4686" i="14" s="1"/>
  <c r="A4687" i="14" s="1"/>
  <c r="A4688" i="14" s="1"/>
  <c r="A4689" i="14" s="1"/>
  <c r="A4690" i="14" s="1"/>
  <c r="A4691" i="14" s="1"/>
  <c r="A4692" i="14" s="1"/>
  <c r="A4693" i="14" s="1"/>
  <c r="A4694" i="14" s="1"/>
  <c r="A4695" i="14" s="1"/>
  <c r="A4696" i="14" s="1"/>
  <c r="A4697" i="14" s="1"/>
  <c r="A4698" i="14" s="1"/>
  <c r="A4699" i="14" s="1"/>
  <c r="A4700" i="14" s="1"/>
  <c r="A4701" i="14" s="1"/>
  <c r="A4702" i="14" s="1"/>
  <c r="A4703" i="14" s="1"/>
  <c r="A4704" i="14" s="1"/>
  <c r="A4705" i="14" s="1"/>
  <c r="A4706" i="14" s="1"/>
  <c r="A4707" i="14" s="1"/>
  <c r="A4708" i="14" s="1"/>
  <c r="A4709" i="14" s="1"/>
  <c r="A4710" i="14" s="1"/>
  <c r="A4711" i="14" s="1"/>
  <c r="A4712" i="14" s="1"/>
  <c r="A4713" i="14" s="1"/>
  <c r="A4714" i="14" s="1"/>
  <c r="A4715" i="14" s="1"/>
  <c r="A4716" i="14" s="1"/>
  <c r="A4717" i="14" s="1"/>
  <c r="A4718" i="14" s="1"/>
  <c r="A4719" i="14" s="1"/>
  <c r="A4720" i="14" s="1"/>
  <c r="A4721" i="14" s="1"/>
  <c r="A4722" i="14" s="1"/>
  <c r="A4723" i="14" s="1"/>
  <c r="A4724" i="14" s="1"/>
  <c r="A4725" i="14" s="1"/>
  <c r="A4726" i="14" s="1"/>
  <c r="A4727" i="14" s="1"/>
  <c r="A4728" i="14" s="1"/>
  <c r="A4729" i="14" s="1"/>
  <c r="A4730" i="14" s="1"/>
  <c r="A4731" i="14" s="1"/>
  <c r="A4732" i="14" s="1"/>
  <c r="A4733" i="14" s="1"/>
  <c r="A4734" i="14" s="1"/>
  <c r="A4735" i="14" s="1"/>
  <c r="A4736" i="14" s="1"/>
  <c r="A4737" i="14" s="1"/>
  <c r="A4738" i="14" s="1"/>
  <c r="A4739" i="14" s="1"/>
  <c r="A4740" i="14" s="1"/>
  <c r="A4741" i="14" s="1"/>
  <c r="A4742" i="14" s="1"/>
  <c r="A4743" i="14" s="1"/>
  <c r="A4744" i="14" s="1"/>
  <c r="A4745" i="14" s="1"/>
  <c r="A4746" i="14" s="1"/>
  <c r="A4747" i="14" s="1"/>
  <c r="A4748" i="14" s="1"/>
  <c r="A4749" i="14" s="1"/>
  <c r="A4750" i="14" s="1"/>
  <c r="A4751" i="14" s="1"/>
  <c r="A4752" i="14" s="1"/>
  <c r="A4753" i="14" s="1"/>
  <c r="A4754" i="14" s="1"/>
  <c r="A4755" i="14" s="1"/>
  <c r="A4756" i="14" s="1"/>
  <c r="A4757" i="14" s="1"/>
  <c r="A4758" i="14" s="1"/>
  <c r="A4759" i="14" s="1"/>
  <c r="A4760" i="14" s="1"/>
  <c r="A4761" i="14" s="1"/>
  <c r="A4762" i="14" s="1"/>
  <c r="A4763" i="14" s="1"/>
  <c r="A4764" i="14" s="1"/>
  <c r="A4765" i="14" s="1"/>
  <c r="A4766" i="14" s="1"/>
  <c r="A4767" i="14" s="1"/>
  <c r="A4768" i="14" s="1"/>
  <c r="A4769" i="14" s="1"/>
  <c r="A4770" i="14" s="1"/>
  <c r="A4771" i="14" s="1"/>
  <c r="A4772" i="14" s="1"/>
  <c r="A4773" i="14" s="1"/>
  <c r="A4774" i="14" s="1"/>
  <c r="A4775" i="14" s="1"/>
  <c r="A4776" i="14" s="1"/>
  <c r="A4777" i="14" s="1"/>
  <c r="A4778" i="14" s="1"/>
  <c r="A4779" i="14" s="1"/>
  <c r="A4780" i="14" s="1"/>
  <c r="A4781" i="14" s="1"/>
  <c r="A4782" i="14" s="1"/>
  <c r="A4783" i="14" s="1"/>
  <c r="A4784" i="14" s="1"/>
  <c r="A4785" i="14" s="1"/>
  <c r="A4786" i="14" s="1"/>
  <c r="A4787" i="14" s="1"/>
  <c r="A4788" i="14" s="1"/>
  <c r="A4789" i="14" s="1"/>
  <c r="A4790" i="14" s="1"/>
  <c r="A4791" i="14" s="1"/>
  <c r="A4792" i="14" s="1"/>
  <c r="A4793" i="14" s="1"/>
  <c r="A4794" i="14" s="1"/>
  <c r="A4795" i="14" s="1"/>
  <c r="A4796" i="14" s="1"/>
  <c r="A4797" i="14" s="1"/>
  <c r="A4798" i="14" s="1"/>
  <c r="A4799" i="14" s="1"/>
  <c r="A4800" i="14" s="1"/>
  <c r="A4801" i="14" s="1"/>
  <c r="A4802" i="14" s="1"/>
  <c r="A4803" i="14" s="1"/>
  <c r="A4804" i="14" s="1"/>
  <c r="A4805" i="14" s="1"/>
  <c r="A4806" i="14" s="1"/>
  <c r="A4807" i="14" s="1"/>
  <c r="A4808" i="14" s="1"/>
  <c r="A4809" i="14" s="1"/>
  <c r="A4810" i="14" s="1"/>
  <c r="A4811" i="14" s="1"/>
  <c r="A4812" i="14" s="1"/>
  <c r="A4813" i="14" s="1"/>
  <c r="A4814" i="14" s="1"/>
  <c r="A4815" i="14" s="1"/>
  <c r="A4816" i="14" s="1"/>
  <c r="A4817" i="14" s="1"/>
  <c r="A4818" i="14" s="1"/>
  <c r="A4819" i="14" s="1"/>
  <c r="A4820" i="14" s="1"/>
  <c r="A4821" i="14" s="1"/>
  <c r="A4822" i="14" s="1"/>
  <c r="A4823" i="14" s="1"/>
  <c r="A4824" i="14" s="1"/>
  <c r="A4825" i="14" s="1"/>
  <c r="A4826" i="14" s="1"/>
  <c r="A4827" i="14" s="1"/>
  <c r="A4828" i="14" s="1"/>
  <c r="A4829" i="14" s="1"/>
  <c r="A4830" i="14" s="1"/>
  <c r="A4831" i="14" s="1"/>
  <c r="A4832" i="14" s="1"/>
  <c r="A4833" i="14" s="1"/>
  <c r="A4834" i="14" s="1"/>
  <c r="A4835" i="14" s="1"/>
  <c r="A4836" i="14" s="1"/>
  <c r="A4837" i="14" s="1"/>
  <c r="A4838" i="14" s="1"/>
  <c r="A4839" i="14" s="1"/>
  <c r="A4840" i="14" s="1"/>
  <c r="A4841" i="14" s="1"/>
  <c r="A4842" i="14" s="1"/>
  <c r="A4843" i="14" s="1"/>
  <c r="A4844" i="14" s="1"/>
  <c r="A4845" i="14" s="1"/>
  <c r="A4846" i="14" s="1"/>
  <c r="A4847" i="14" s="1"/>
  <c r="A4848" i="14" s="1"/>
  <c r="A4849" i="14" s="1"/>
  <c r="A4850" i="14" s="1"/>
  <c r="A4851" i="14" s="1"/>
  <c r="A4852" i="14" s="1"/>
  <c r="A4853" i="14" s="1"/>
  <c r="A4854" i="14" s="1"/>
  <c r="A4855" i="14" s="1"/>
  <c r="A4856" i="14" s="1"/>
  <c r="A4857" i="14" s="1"/>
  <c r="A4858" i="14" s="1"/>
  <c r="A4859" i="14" s="1"/>
  <c r="A4860" i="14" s="1"/>
  <c r="A4861" i="14" s="1"/>
  <c r="A4862" i="14" s="1"/>
  <c r="A4863" i="14" s="1"/>
  <c r="A4864" i="14" s="1"/>
  <c r="A4865" i="14" s="1"/>
  <c r="A4866" i="14" s="1"/>
  <c r="A4867" i="14" s="1"/>
  <c r="A4868" i="14" s="1"/>
  <c r="A4869" i="14" s="1"/>
  <c r="A4870" i="14" s="1"/>
  <c r="A4871" i="14" s="1"/>
  <c r="A4872" i="14" s="1"/>
  <c r="A4873" i="14" s="1"/>
  <c r="A4874" i="14" s="1"/>
  <c r="A4875" i="14" s="1"/>
  <c r="A4876" i="14" s="1"/>
  <c r="A4877" i="14" s="1"/>
  <c r="A4878" i="14" s="1"/>
  <c r="A4879" i="14" s="1"/>
  <c r="A4880" i="14" s="1"/>
  <c r="A4881" i="14" s="1"/>
  <c r="A4882" i="14" s="1"/>
  <c r="A4883" i="14" s="1"/>
  <c r="A4884" i="14" s="1"/>
  <c r="A4885" i="14" s="1"/>
  <c r="A4886" i="14" s="1"/>
  <c r="A4887" i="14" s="1"/>
  <c r="A4888" i="14" s="1"/>
  <c r="A4889" i="14" s="1"/>
  <c r="A4890" i="14" s="1"/>
  <c r="A4891" i="14" s="1"/>
  <c r="A4892" i="14" s="1"/>
  <c r="A4893" i="14" s="1"/>
  <c r="A4894" i="14" s="1"/>
  <c r="A4895" i="14" s="1"/>
  <c r="A4896" i="14" s="1"/>
  <c r="A4897" i="14" s="1"/>
  <c r="A4898" i="14" s="1"/>
  <c r="A4899" i="14" s="1"/>
  <c r="A4900" i="14" s="1"/>
  <c r="A4901" i="14" s="1"/>
  <c r="A4902" i="14" s="1"/>
  <c r="A4903" i="14" s="1"/>
  <c r="A4904" i="14" s="1"/>
  <c r="A4905" i="14" s="1"/>
  <c r="A4906" i="14" s="1"/>
  <c r="A4907" i="14" s="1"/>
  <c r="A4908" i="14" s="1"/>
  <c r="A4909" i="14" s="1"/>
  <c r="A4910" i="14" s="1"/>
  <c r="A4911" i="14" s="1"/>
  <c r="A4912" i="14" s="1"/>
  <c r="A4913" i="14" s="1"/>
  <c r="A4914" i="14" s="1"/>
  <c r="A4915" i="14" s="1"/>
  <c r="A4916" i="14" s="1"/>
  <c r="A4917" i="14" s="1"/>
  <c r="A4918" i="14" s="1"/>
  <c r="A4919" i="14" s="1"/>
  <c r="A4920" i="14" s="1"/>
  <c r="A4921" i="14" s="1"/>
  <c r="A4922" i="14" s="1"/>
  <c r="A4923" i="14" s="1"/>
  <c r="A4924" i="14" s="1"/>
  <c r="A4925" i="14" s="1"/>
  <c r="A4926" i="14" s="1"/>
  <c r="A4927" i="14" s="1"/>
  <c r="A4928" i="14" s="1"/>
  <c r="A4929" i="14" s="1"/>
  <c r="A4930" i="14" s="1"/>
  <c r="A4931" i="14" s="1"/>
  <c r="A4932" i="14" s="1"/>
  <c r="A4933" i="14" s="1"/>
  <c r="A4934" i="14" s="1"/>
  <c r="A4935" i="14" s="1"/>
  <c r="A4936" i="14" s="1"/>
  <c r="A4937" i="14" s="1"/>
  <c r="A4938" i="14" s="1"/>
  <c r="A4939" i="14" s="1"/>
  <c r="A4940" i="14" s="1"/>
  <c r="A4941" i="14" s="1"/>
  <c r="A4942" i="14" s="1"/>
  <c r="A4943" i="14" s="1"/>
  <c r="A4944" i="14" s="1"/>
  <c r="A4945" i="14" s="1"/>
  <c r="A4946" i="14" s="1"/>
  <c r="A4947" i="14" s="1"/>
  <c r="A4948" i="14" s="1"/>
  <c r="A4949" i="14" s="1"/>
  <c r="A4950" i="14" s="1"/>
  <c r="A4951" i="14" s="1"/>
  <c r="A4952" i="14" s="1"/>
  <c r="A4953" i="14" s="1"/>
  <c r="A4954" i="14" s="1"/>
  <c r="A4955" i="14" s="1"/>
  <c r="A4956" i="14" s="1"/>
  <c r="A4957" i="14" s="1"/>
  <c r="A4958" i="14" s="1"/>
  <c r="A4959" i="14" s="1"/>
  <c r="A4960" i="14" s="1"/>
  <c r="A4961" i="14" s="1"/>
  <c r="A4962" i="14" s="1"/>
  <c r="A4963" i="14" s="1"/>
  <c r="A4964" i="14" s="1"/>
  <c r="A4965" i="14" s="1"/>
  <c r="A4966" i="14" s="1"/>
  <c r="A4967" i="14" s="1"/>
  <c r="A4968" i="14" s="1"/>
  <c r="A4969" i="14" s="1"/>
  <c r="A4970" i="14" s="1"/>
  <c r="A4971" i="14" s="1"/>
  <c r="A4972" i="14" s="1"/>
  <c r="A4973" i="14" s="1"/>
  <c r="A4974" i="14" s="1"/>
  <c r="A4975" i="14" s="1"/>
  <c r="A4976" i="14" s="1"/>
  <c r="A4977" i="14" s="1"/>
  <c r="A4978" i="14" s="1"/>
  <c r="A4979" i="14" s="1"/>
  <c r="A4980" i="14" s="1"/>
  <c r="A4981" i="14" s="1"/>
  <c r="A4982" i="14" s="1"/>
  <c r="A4983" i="14" s="1"/>
  <c r="A4984" i="14" s="1"/>
  <c r="A4985" i="14" s="1"/>
  <c r="A4986" i="14" s="1"/>
  <c r="A4987" i="14" s="1"/>
  <c r="A4988" i="14" s="1"/>
  <c r="A4989" i="14" s="1"/>
  <c r="A4990" i="14" s="1"/>
  <c r="A4991" i="14" s="1"/>
  <c r="A4992" i="14" s="1"/>
  <c r="A4993" i="14" s="1"/>
  <c r="A4994" i="14" s="1"/>
  <c r="A4995" i="14" s="1"/>
  <c r="A4996" i="14" s="1"/>
  <c r="A4997" i="14" s="1"/>
  <c r="A4998" i="14" s="1"/>
  <c r="A4999" i="14" s="1"/>
  <c r="A5000" i="14" s="1"/>
  <c r="A5001" i="14" s="1"/>
  <c r="A5002" i="14" s="1"/>
  <c r="A5003" i="14" s="1"/>
  <c r="A5004" i="14" s="1"/>
  <c r="A5005" i="14" s="1"/>
  <c r="A5006" i="14" s="1"/>
  <c r="A5007" i="14" s="1"/>
  <c r="A5008" i="14" s="1"/>
  <c r="A5009" i="14" s="1"/>
  <c r="A5010" i="14" s="1"/>
  <c r="A5011" i="14" s="1"/>
  <c r="A5012" i="14" s="1"/>
  <c r="A5013" i="14" s="1"/>
  <c r="A5014" i="14" s="1"/>
  <c r="A5015" i="14" s="1"/>
  <c r="A5016" i="14" s="1"/>
  <c r="A5017" i="14" s="1"/>
  <c r="A5018" i="14" s="1"/>
  <c r="A5019" i="14" s="1"/>
  <c r="A5020" i="14" s="1"/>
  <c r="A5021" i="14" s="1"/>
  <c r="A5022" i="14" s="1"/>
  <c r="A5023" i="14" s="1"/>
  <c r="A5024" i="14" s="1"/>
  <c r="A5025" i="14" s="1"/>
  <c r="A5026" i="14" s="1"/>
  <c r="A5027" i="14" s="1"/>
  <c r="A5028" i="14" s="1"/>
  <c r="A5029" i="14" s="1"/>
  <c r="A5030" i="14" s="1"/>
  <c r="A5031" i="14" s="1"/>
  <c r="A5032" i="14" s="1"/>
  <c r="A5033" i="14" s="1"/>
  <c r="A5034" i="14" s="1"/>
  <c r="A5035" i="14" s="1"/>
  <c r="A5036" i="14" s="1"/>
  <c r="A5037" i="14" s="1"/>
  <c r="A5038" i="14" s="1"/>
  <c r="A5039" i="14" s="1"/>
  <c r="A5040" i="14" s="1"/>
  <c r="A5041" i="14" s="1"/>
  <c r="A5042" i="14" s="1"/>
  <c r="A5043" i="14" s="1"/>
  <c r="A5044" i="14" s="1"/>
  <c r="A5045" i="14" s="1"/>
  <c r="A5046" i="14" s="1"/>
  <c r="A5047" i="14" s="1"/>
  <c r="A5048" i="14" s="1"/>
  <c r="A5049" i="14" s="1"/>
  <c r="A5050" i="14" s="1"/>
  <c r="A5051" i="14" s="1"/>
  <c r="A5052" i="14" s="1"/>
  <c r="A5053" i="14" s="1"/>
  <c r="A5054" i="14" s="1"/>
  <c r="A5055" i="14" s="1"/>
  <c r="A5056" i="14" s="1"/>
  <c r="A5057" i="14" s="1"/>
  <c r="A5058" i="14" s="1"/>
  <c r="A5059" i="14" s="1"/>
  <c r="A5060" i="14" s="1"/>
  <c r="A5061" i="14" s="1"/>
  <c r="A5062" i="14" s="1"/>
  <c r="A5063" i="14" s="1"/>
  <c r="A5064" i="14" s="1"/>
  <c r="A5065" i="14" s="1"/>
  <c r="A5066" i="14" s="1"/>
  <c r="A5067" i="14" s="1"/>
  <c r="A5068" i="14" s="1"/>
  <c r="A5069" i="14" s="1"/>
  <c r="A5070" i="14" s="1"/>
  <c r="A5071" i="14" s="1"/>
  <c r="A5072" i="14" s="1"/>
  <c r="A5073" i="14" s="1"/>
  <c r="A5074" i="14" s="1"/>
  <c r="A5075" i="14" s="1"/>
  <c r="A5076" i="14" s="1"/>
  <c r="A5077" i="14" s="1"/>
  <c r="A5078" i="14" s="1"/>
  <c r="A5079" i="14" s="1"/>
  <c r="A5080" i="14" s="1"/>
  <c r="A5081" i="14" s="1"/>
  <c r="A5082" i="14" s="1"/>
  <c r="A5083" i="14" s="1"/>
  <c r="A5084" i="14" s="1"/>
  <c r="A5085" i="14" s="1"/>
  <c r="A5086" i="14" s="1"/>
  <c r="A5087" i="14" s="1"/>
  <c r="A5088" i="14" s="1"/>
  <c r="A5089" i="14" s="1"/>
  <c r="A5090" i="14" s="1"/>
  <c r="A5091" i="14" s="1"/>
  <c r="A5092" i="14" s="1"/>
  <c r="A5093" i="14" s="1"/>
  <c r="A5094" i="14" s="1"/>
  <c r="A5095" i="14" s="1"/>
  <c r="A5096" i="14" s="1"/>
  <c r="A5097" i="14" s="1"/>
  <c r="A5098" i="14" s="1"/>
  <c r="A5099" i="14" s="1"/>
  <c r="A5100" i="14" s="1"/>
  <c r="A5101" i="14" s="1"/>
  <c r="A5102" i="14" s="1"/>
  <c r="A5103" i="14" s="1"/>
  <c r="A5104" i="14" s="1"/>
  <c r="A5105" i="14" s="1"/>
  <c r="A5106" i="14" s="1"/>
  <c r="A5107" i="14" s="1"/>
  <c r="A5108" i="14" s="1"/>
  <c r="A5109" i="14" s="1"/>
  <c r="A5110" i="14" s="1"/>
  <c r="A5111" i="14" s="1"/>
  <c r="A5112" i="14" s="1"/>
  <c r="A5113" i="14" s="1"/>
  <c r="A5114" i="14" s="1"/>
  <c r="A5115" i="14" s="1"/>
  <c r="A5116" i="14" s="1"/>
  <c r="A5117" i="14" s="1"/>
  <c r="A5118" i="14" s="1"/>
  <c r="A5119" i="14" s="1"/>
  <c r="A5120" i="14" s="1"/>
  <c r="A5121" i="14" s="1"/>
  <c r="A5122" i="14" s="1"/>
  <c r="A5123" i="14" s="1"/>
  <c r="A5124" i="14" s="1"/>
  <c r="A5125" i="14" s="1"/>
  <c r="A5126" i="14" s="1"/>
  <c r="A5127" i="14" s="1"/>
  <c r="A5128" i="14" s="1"/>
  <c r="A5129" i="14" s="1"/>
  <c r="A5130" i="14" s="1"/>
  <c r="A5131" i="14" s="1"/>
  <c r="A5132" i="14" s="1"/>
  <c r="A5133" i="14" s="1"/>
  <c r="A5134" i="14" s="1"/>
  <c r="A5135" i="14" s="1"/>
  <c r="A5136" i="14" s="1"/>
  <c r="A5137" i="14" s="1"/>
  <c r="A5138" i="14" s="1"/>
  <c r="A5139" i="14" s="1"/>
  <c r="A5140" i="14" s="1"/>
  <c r="A5141" i="14" s="1"/>
  <c r="A5142" i="14" s="1"/>
  <c r="A5143" i="14" s="1"/>
  <c r="A5144" i="14" s="1"/>
  <c r="A5145" i="14" s="1"/>
  <c r="A5146" i="14" s="1"/>
  <c r="A5147" i="14" s="1"/>
  <c r="A5148" i="14" s="1"/>
  <c r="A5149" i="14" s="1"/>
  <c r="A5150" i="14" s="1"/>
  <c r="A5151" i="14" s="1"/>
  <c r="A5152" i="14" s="1"/>
  <c r="A5153" i="14" s="1"/>
  <c r="A5154" i="14" s="1"/>
  <c r="A5155" i="14" s="1"/>
  <c r="A5156" i="14" s="1"/>
  <c r="A5157" i="14" s="1"/>
  <c r="A5158" i="14" s="1"/>
  <c r="A5159" i="14" s="1"/>
  <c r="A5160" i="14" s="1"/>
  <c r="A5161" i="14" s="1"/>
  <c r="A5162" i="14" s="1"/>
  <c r="A5163" i="14" s="1"/>
  <c r="A5164" i="14" s="1"/>
  <c r="A5165" i="14" s="1"/>
  <c r="A5166" i="14" s="1"/>
  <c r="A5167" i="14" s="1"/>
  <c r="A5168" i="14" s="1"/>
  <c r="A5169" i="14" s="1"/>
  <c r="A5170" i="14" s="1"/>
  <c r="A5171" i="14" s="1"/>
  <c r="A5172" i="14" s="1"/>
  <c r="A5173" i="14" s="1"/>
  <c r="A5174" i="14" s="1"/>
  <c r="A5175" i="14" s="1"/>
  <c r="A5176" i="14" s="1"/>
  <c r="A5177" i="14" s="1"/>
  <c r="A5178" i="14" s="1"/>
  <c r="A5179" i="14" s="1"/>
  <c r="A5180" i="14" s="1"/>
  <c r="A5181" i="14" s="1"/>
  <c r="A5182" i="14" s="1"/>
  <c r="A5183" i="14" s="1"/>
  <c r="A5184" i="14" s="1"/>
  <c r="A5185" i="14" s="1"/>
  <c r="A5186" i="14" s="1"/>
  <c r="A5187" i="14" s="1"/>
  <c r="A5188" i="14" s="1"/>
  <c r="A5189" i="14" s="1"/>
  <c r="A5190" i="14" s="1"/>
  <c r="A5191" i="14" s="1"/>
  <c r="A5192" i="14" s="1"/>
  <c r="A5193" i="14" s="1"/>
  <c r="A5194" i="14" s="1"/>
  <c r="A5195" i="14" s="1"/>
  <c r="A5196" i="14" s="1"/>
  <c r="A5197" i="14" s="1"/>
  <c r="A5198" i="14" s="1"/>
  <c r="A5199" i="14" s="1"/>
  <c r="A5200" i="14" s="1"/>
  <c r="A5201" i="14" s="1"/>
  <c r="A5202" i="14" s="1"/>
  <c r="A5203" i="14" s="1"/>
  <c r="A5204" i="14" s="1"/>
  <c r="A5205" i="14" s="1"/>
  <c r="A5206" i="14" s="1"/>
  <c r="A5207" i="14" s="1"/>
  <c r="A5208" i="14" s="1"/>
  <c r="A5209" i="14" s="1"/>
  <c r="A5210" i="14" s="1"/>
  <c r="A5211" i="14" s="1"/>
  <c r="A5212" i="14" s="1"/>
  <c r="A5213" i="14" s="1"/>
  <c r="A5214" i="14" s="1"/>
  <c r="A5215" i="14" s="1"/>
  <c r="A5216" i="14" s="1"/>
  <c r="A5217" i="14" s="1"/>
  <c r="A5218" i="14" s="1"/>
  <c r="A5219" i="14" s="1"/>
  <c r="A5220" i="14" s="1"/>
  <c r="A5221" i="14" s="1"/>
  <c r="A5222" i="14" s="1"/>
  <c r="A5223" i="14" s="1"/>
  <c r="A5224" i="14" s="1"/>
  <c r="A5225" i="14" s="1"/>
  <c r="A5226" i="14" s="1"/>
  <c r="A5227" i="14" s="1"/>
  <c r="A5228" i="14" s="1"/>
  <c r="A5229" i="14" s="1"/>
  <c r="A5230" i="14" s="1"/>
  <c r="A5231" i="14" s="1"/>
  <c r="A5232" i="14" s="1"/>
  <c r="A5233" i="14" s="1"/>
  <c r="A5234" i="14" s="1"/>
  <c r="A5235" i="14" s="1"/>
  <c r="A5236" i="14" s="1"/>
  <c r="A5237" i="14" s="1"/>
  <c r="A5238" i="14" s="1"/>
  <c r="A5239" i="14" s="1"/>
  <c r="A5240" i="14" s="1"/>
  <c r="A5241" i="14" s="1"/>
  <c r="A5242" i="14" s="1"/>
  <c r="A5243" i="14" s="1"/>
  <c r="A5244" i="14" s="1"/>
  <c r="A5245" i="14" s="1"/>
  <c r="A5246" i="14" s="1"/>
  <c r="A5247" i="14" s="1"/>
  <c r="A5248" i="14" s="1"/>
  <c r="A5249" i="14" s="1"/>
  <c r="A5250" i="14" s="1"/>
  <c r="A5251" i="14" s="1"/>
  <c r="A5252" i="14" s="1"/>
  <c r="A5253" i="14" s="1"/>
  <c r="A5254" i="14" s="1"/>
  <c r="A5255" i="14" s="1"/>
  <c r="A5256" i="14" s="1"/>
  <c r="A5257" i="14" s="1"/>
  <c r="A5258" i="14" s="1"/>
  <c r="A5259" i="14" s="1"/>
  <c r="A5260" i="14" s="1"/>
  <c r="A5261" i="14" s="1"/>
  <c r="A5262" i="14" s="1"/>
  <c r="A5263" i="14" s="1"/>
  <c r="A5264" i="14" s="1"/>
  <c r="A5265" i="14" s="1"/>
  <c r="A5266" i="14" s="1"/>
  <c r="A5267" i="14" s="1"/>
  <c r="A5268" i="14" s="1"/>
  <c r="A5269" i="14" s="1"/>
  <c r="A5270" i="14" s="1"/>
  <c r="A5271" i="14" s="1"/>
  <c r="A5272" i="14" s="1"/>
  <c r="A5273" i="14" s="1"/>
  <c r="A5274" i="14" s="1"/>
  <c r="A5275" i="14" s="1"/>
  <c r="A5276" i="14" s="1"/>
  <c r="A5277" i="14" s="1"/>
  <c r="A5278" i="14" s="1"/>
  <c r="A5279" i="14" s="1"/>
  <c r="A5280" i="14" s="1"/>
  <c r="A5281" i="14" s="1"/>
  <c r="A5282" i="14" s="1"/>
  <c r="A5283" i="14" s="1"/>
  <c r="A5284" i="14" s="1"/>
  <c r="A5285" i="14" s="1"/>
  <c r="A5286" i="14" s="1"/>
  <c r="A5287" i="14" s="1"/>
  <c r="A5288" i="14" s="1"/>
  <c r="A5289" i="14" s="1"/>
  <c r="A5290" i="14" s="1"/>
  <c r="A5291" i="14" s="1"/>
  <c r="A5292" i="14" s="1"/>
  <c r="A5293" i="14" s="1"/>
  <c r="A5294" i="14" s="1"/>
  <c r="A5295" i="14" s="1"/>
  <c r="A5296" i="14" s="1"/>
  <c r="A5297" i="14" s="1"/>
  <c r="A5298" i="14" s="1"/>
  <c r="A5299" i="14" s="1"/>
  <c r="A5300" i="14" s="1"/>
  <c r="A5301" i="14" s="1"/>
  <c r="A5302" i="14" s="1"/>
  <c r="A5303" i="14" s="1"/>
  <c r="A5304" i="14" s="1"/>
  <c r="A5305" i="14" s="1"/>
  <c r="A5306" i="14" s="1"/>
  <c r="A5307" i="14" s="1"/>
  <c r="A5308" i="14" s="1"/>
  <c r="A5309" i="14" s="1"/>
  <c r="A5310" i="14" s="1"/>
  <c r="A5311" i="14" s="1"/>
  <c r="A5312" i="14" s="1"/>
  <c r="A5313" i="14" s="1"/>
  <c r="A5314" i="14" s="1"/>
  <c r="A5315" i="14" s="1"/>
  <c r="A5316" i="14" s="1"/>
  <c r="A5317" i="14" s="1"/>
  <c r="A5318" i="14" s="1"/>
  <c r="A5319" i="14" s="1"/>
  <c r="A5320" i="14" s="1"/>
  <c r="A5321" i="14" s="1"/>
  <c r="A5322" i="14" s="1"/>
  <c r="A5323" i="14" s="1"/>
  <c r="A5324" i="14" s="1"/>
  <c r="A5325" i="14" s="1"/>
  <c r="A5326" i="14" s="1"/>
  <c r="A5327" i="14" s="1"/>
  <c r="A5328" i="14" s="1"/>
  <c r="A5329" i="14" s="1"/>
  <c r="A5330" i="14" s="1"/>
  <c r="A5331" i="14" s="1"/>
  <c r="A5332" i="14" s="1"/>
  <c r="A5333" i="14" s="1"/>
  <c r="A5334" i="14" s="1"/>
  <c r="A5335" i="14" s="1"/>
  <c r="A5336" i="14" s="1"/>
  <c r="A5337" i="14" s="1"/>
  <c r="A5338" i="14" s="1"/>
  <c r="A5339" i="14" s="1"/>
  <c r="A5340" i="14" s="1"/>
  <c r="A5341" i="14" s="1"/>
  <c r="A5342" i="14" s="1"/>
  <c r="A5343" i="14" s="1"/>
  <c r="A5344" i="14" s="1"/>
  <c r="A5345" i="14" s="1"/>
  <c r="A5346" i="14" s="1"/>
  <c r="A5347" i="14" s="1"/>
  <c r="A5348" i="14" s="1"/>
  <c r="A5349" i="14" s="1"/>
  <c r="A5350" i="14" s="1"/>
  <c r="A5351" i="14" s="1"/>
  <c r="A5352" i="14" s="1"/>
  <c r="A5353" i="14" s="1"/>
  <c r="A5354" i="14" s="1"/>
  <c r="A5355" i="14" s="1"/>
  <c r="A5356" i="14" s="1"/>
  <c r="A5357" i="14" s="1"/>
  <c r="A5358" i="14" s="1"/>
  <c r="A5359" i="14" s="1"/>
  <c r="A5360" i="14" s="1"/>
  <c r="A5361" i="14" s="1"/>
  <c r="A5362" i="14" s="1"/>
  <c r="A5363" i="14" s="1"/>
  <c r="A5364" i="14" s="1"/>
  <c r="A5365" i="14" s="1"/>
  <c r="A5366" i="14" s="1"/>
  <c r="A5367" i="14" s="1"/>
  <c r="A5368" i="14" s="1"/>
  <c r="A5369" i="14" s="1"/>
  <c r="A5370" i="14" s="1"/>
  <c r="A5371" i="14" s="1"/>
  <c r="A5372" i="14" s="1"/>
  <c r="A5373" i="14" s="1"/>
  <c r="A5374" i="14" s="1"/>
  <c r="A5375" i="14" s="1"/>
  <c r="A5376" i="14" s="1"/>
  <c r="A5377" i="14" s="1"/>
  <c r="A5378" i="14" s="1"/>
  <c r="A5379" i="14" s="1"/>
  <c r="A5380" i="14" s="1"/>
  <c r="A5381" i="14" s="1"/>
  <c r="A5382" i="14" s="1"/>
  <c r="A5383" i="14" s="1"/>
  <c r="A5384" i="14" s="1"/>
  <c r="A5385" i="14" s="1"/>
  <c r="A5386" i="14" s="1"/>
  <c r="A5387" i="14" s="1"/>
  <c r="A5388" i="14" s="1"/>
  <c r="A5389" i="14" s="1"/>
  <c r="A5390" i="14" s="1"/>
  <c r="A5391" i="14" s="1"/>
  <c r="A5392" i="14" s="1"/>
  <c r="A5393" i="14" s="1"/>
  <c r="A5394" i="14" s="1"/>
  <c r="A5395" i="14" s="1"/>
  <c r="A5396" i="14" s="1"/>
  <c r="A5397" i="14" s="1"/>
  <c r="A5398" i="14" s="1"/>
  <c r="A5399" i="14" s="1"/>
  <c r="A5400" i="14" s="1"/>
  <c r="A5401" i="14" s="1"/>
  <c r="A5402" i="14" s="1"/>
  <c r="A5403" i="14" s="1"/>
  <c r="A5404" i="14" s="1"/>
  <c r="A5405" i="14" s="1"/>
  <c r="A5406" i="14" s="1"/>
  <c r="A5407" i="14" s="1"/>
  <c r="A5408" i="14" s="1"/>
  <c r="A5409" i="14" s="1"/>
  <c r="A5410" i="14" s="1"/>
  <c r="A5411" i="14" s="1"/>
  <c r="A5412" i="14" s="1"/>
  <c r="A5413" i="14" s="1"/>
  <c r="A5414" i="14" s="1"/>
  <c r="A5415" i="14" s="1"/>
  <c r="A5416" i="14" s="1"/>
  <c r="A5417" i="14" s="1"/>
  <c r="A5418" i="14" s="1"/>
  <c r="A5419" i="14" s="1"/>
  <c r="A5420" i="14" s="1"/>
  <c r="A5421" i="14" s="1"/>
  <c r="A5422" i="14" s="1"/>
  <c r="A5423" i="14" s="1"/>
  <c r="A5424" i="14" s="1"/>
  <c r="A5425" i="14" s="1"/>
  <c r="A5426" i="14" s="1"/>
  <c r="A5427" i="14" s="1"/>
  <c r="A5428" i="14" s="1"/>
  <c r="A5429" i="14" s="1"/>
  <c r="A5430" i="14" s="1"/>
  <c r="A5431" i="14" s="1"/>
  <c r="A5432" i="14" s="1"/>
  <c r="A5433" i="14" s="1"/>
  <c r="A5434" i="14" s="1"/>
  <c r="A5435" i="14" s="1"/>
  <c r="A5436" i="14" s="1"/>
  <c r="A5437" i="14" s="1"/>
  <c r="A5438" i="14" s="1"/>
  <c r="A5439" i="14" s="1"/>
  <c r="A5440" i="14" s="1"/>
  <c r="A5441" i="14" s="1"/>
  <c r="A5442" i="14" s="1"/>
  <c r="A5443" i="14" s="1"/>
  <c r="A5444" i="14" s="1"/>
  <c r="A5445" i="14" s="1"/>
  <c r="A5446" i="14" s="1"/>
  <c r="A5447" i="14" s="1"/>
  <c r="A5448" i="14" s="1"/>
  <c r="A5449" i="14" s="1"/>
  <c r="A5450" i="14" s="1"/>
  <c r="A5451" i="14" s="1"/>
  <c r="A5452" i="14" s="1"/>
  <c r="A5453" i="14" s="1"/>
  <c r="A5454" i="14" s="1"/>
  <c r="A5455" i="14" s="1"/>
  <c r="A5456" i="14" s="1"/>
  <c r="A5457" i="14" s="1"/>
  <c r="A5458" i="14" s="1"/>
  <c r="A5459" i="14" s="1"/>
  <c r="A5460" i="14" s="1"/>
  <c r="A5461" i="14" s="1"/>
  <c r="A5462" i="14" s="1"/>
  <c r="A5463" i="14" s="1"/>
  <c r="A5464" i="14" s="1"/>
  <c r="A5465" i="14" s="1"/>
  <c r="A5466" i="14" s="1"/>
  <c r="A5467" i="14" s="1"/>
  <c r="A5468" i="14" s="1"/>
  <c r="A5469" i="14" s="1"/>
  <c r="A5470" i="14" s="1"/>
  <c r="A5471" i="14" s="1"/>
  <c r="A5472" i="14" s="1"/>
  <c r="A5473" i="14" s="1"/>
  <c r="A5474" i="14" s="1"/>
  <c r="A5475" i="14" s="1"/>
  <c r="A5476" i="14" s="1"/>
  <c r="A5477" i="14" s="1"/>
  <c r="A5478" i="14" s="1"/>
  <c r="A5479" i="14" s="1"/>
  <c r="A5480" i="14" s="1"/>
  <c r="A5481" i="14" s="1"/>
  <c r="A5482" i="14" s="1"/>
  <c r="A5483" i="14" s="1"/>
  <c r="A5484" i="14" s="1"/>
  <c r="A5485" i="14" s="1"/>
  <c r="A5486" i="14" s="1"/>
  <c r="A5487" i="14" s="1"/>
  <c r="A5488" i="14" s="1"/>
  <c r="A5489" i="14" s="1"/>
  <c r="A5490" i="14" s="1"/>
  <c r="A5491" i="14" s="1"/>
  <c r="A5492" i="14" s="1"/>
  <c r="A5493" i="14" s="1"/>
  <c r="A5494" i="14" s="1"/>
  <c r="A5495" i="14" s="1"/>
  <c r="A5496" i="14" s="1"/>
  <c r="A5497" i="14" s="1"/>
  <c r="A5498" i="14" s="1"/>
  <c r="A5499" i="14" s="1"/>
  <c r="A5500" i="14" s="1"/>
  <c r="A5501" i="14" s="1"/>
  <c r="A5502" i="14" s="1"/>
  <c r="A5503" i="14" s="1"/>
  <c r="A5504" i="14" s="1"/>
  <c r="A5505" i="14" s="1"/>
  <c r="A5506" i="14" s="1"/>
  <c r="A5507" i="14" s="1"/>
  <c r="A5508" i="14" s="1"/>
  <c r="A5509" i="14" s="1"/>
  <c r="A5510" i="14" s="1"/>
  <c r="A5511" i="14" s="1"/>
  <c r="A5512" i="14" s="1"/>
  <c r="A5513" i="14" s="1"/>
  <c r="A5514" i="14" s="1"/>
  <c r="A5515" i="14" s="1"/>
  <c r="A5516" i="14" s="1"/>
  <c r="A5517" i="14" s="1"/>
  <c r="A5518" i="14" s="1"/>
  <c r="A5519" i="14" s="1"/>
  <c r="A5520" i="14" s="1"/>
  <c r="A5521" i="14" s="1"/>
  <c r="A5522" i="14" s="1"/>
  <c r="A5523" i="14" s="1"/>
  <c r="A5524" i="14" s="1"/>
  <c r="A5525" i="14" s="1"/>
  <c r="A5526" i="14" s="1"/>
  <c r="A5527" i="14" s="1"/>
  <c r="A5528" i="14" s="1"/>
  <c r="A5529" i="14" s="1"/>
  <c r="A5530" i="14" s="1"/>
  <c r="A5531" i="14" s="1"/>
  <c r="A5532" i="14" s="1"/>
  <c r="A5533" i="14" s="1"/>
  <c r="A5534" i="14" s="1"/>
  <c r="A5535" i="14" s="1"/>
  <c r="A5536" i="14" s="1"/>
  <c r="A5537" i="14" s="1"/>
  <c r="A5538" i="14" s="1"/>
  <c r="A5539" i="14" s="1"/>
  <c r="A5540" i="14" s="1"/>
  <c r="A5541" i="14" s="1"/>
  <c r="A5542" i="14" s="1"/>
  <c r="A5543" i="14" s="1"/>
  <c r="A5544" i="14" s="1"/>
  <c r="A5545" i="14" s="1"/>
  <c r="A5546" i="14" s="1"/>
  <c r="A5547" i="14" s="1"/>
  <c r="A5548" i="14" s="1"/>
  <c r="A5549" i="14" s="1"/>
  <c r="A5550" i="14" s="1"/>
  <c r="A5551" i="14" s="1"/>
  <c r="A5552" i="14" s="1"/>
  <c r="A5553" i="14" s="1"/>
  <c r="A5554" i="14" s="1"/>
  <c r="A5555" i="14" s="1"/>
  <c r="A5556" i="14" s="1"/>
  <c r="A5557" i="14" s="1"/>
  <c r="A5558" i="14" s="1"/>
  <c r="A5559" i="14" s="1"/>
  <c r="A5560" i="14" s="1"/>
  <c r="A5561" i="14" s="1"/>
  <c r="A5562" i="14" s="1"/>
  <c r="A5563" i="14" s="1"/>
  <c r="A5564" i="14" s="1"/>
  <c r="A5565" i="14" s="1"/>
  <c r="A5566" i="14" s="1"/>
  <c r="A5567" i="14" s="1"/>
  <c r="A5568" i="14" s="1"/>
  <c r="A5569" i="14" s="1"/>
  <c r="A5570" i="14" s="1"/>
  <c r="A5571" i="14" s="1"/>
  <c r="A5572" i="14" s="1"/>
  <c r="A5573" i="14" s="1"/>
  <c r="A5574" i="14" s="1"/>
  <c r="A5575" i="14" s="1"/>
  <c r="A5576" i="14" s="1"/>
  <c r="A5577" i="14" s="1"/>
  <c r="A5578" i="14" s="1"/>
  <c r="A5579" i="14" s="1"/>
  <c r="A5580" i="14" s="1"/>
  <c r="A5581" i="14" s="1"/>
  <c r="A5582" i="14" s="1"/>
  <c r="A5583" i="14" s="1"/>
  <c r="A5584" i="14" s="1"/>
  <c r="A5585" i="14" s="1"/>
  <c r="A5586" i="14" s="1"/>
  <c r="A5587" i="14" s="1"/>
  <c r="A5588" i="14" s="1"/>
  <c r="A5589" i="14" s="1"/>
  <c r="A5590" i="14" s="1"/>
  <c r="A5591" i="14" s="1"/>
  <c r="A5592" i="14" s="1"/>
  <c r="A5593" i="14" s="1"/>
  <c r="A5594" i="14" s="1"/>
  <c r="A5595" i="14" s="1"/>
  <c r="A5596" i="14" s="1"/>
  <c r="A5597" i="14" s="1"/>
  <c r="A5598" i="14" s="1"/>
  <c r="A5599" i="14" s="1"/>
  <c r="A5600" i="14" s="1"/>
  <c r="A5601" i="14" s="1"/>
  <c r="A5602" i="14" s="1"/>
  <c r="A5603" i="14" s="1"/>
  <c r="A5604" i="14" s="1"/>
  <c r="A5605" i="14" s="1"/>
  <c r="A5606" i="14" s="1"/>
  <c r="A5607" i="14" s="1"/>
  <c r="A5608" i="14" s="1"/>
  <c r="A5609" i="14" s="1"/>
  <c r="A5610" i="14" s="1"/>
  <c r="A5611" i="14" s="1"/>
  <c r="A5612" i="14" s="1"/>
  <c r="A5613" i="14" s="1"/>
  <c r="A5614" i="14" s="1"/>
  <c r="A5615" i="14" s="1"/>
  <c r="A5616" i="14" s="1"/>
  <c r="A5617" i="14" s="1"/>
  <c r="A5618" i="14" s="1"/>
  <c r="A5619" i="14" s="1"/>
  <c r="A5620" i="14" s="1"/>
  <c r="A5621" i="14" s="1"/>
  <c r="A5622" i="14" s="1"/>
  <c r="A5623" i="14" s="1"/>
  <c r="A5624" i="14" s="1"/>
  <c r="A5625" i="14" s="1"/>
  <c r="A5626" i="14" s="1"/>
  <c r="A5627" i="14" s="1"/>
  <c r="A5628" i="14" s="1"/>
  <c r="A5629" i="14" s="1"/>
  <c r="A5630" i="14" s="1"/>
  <c r="A5631" i="14" s="1"/>
  <c r="A5632" i="14" s="1"/>
  <c r="A5633" i="14" s="1"/>
  <c r="A5634" i="14" s="1"/>
  <c r="A5635" i="14" s="1"/>
  <c r="A5636" i="14" s="1"/>
  <c r="A5637" i="14" s="1"/>
  <c r="A5638" i="14" s="1"/>
  <c r="A5639" i="14" s="1"/>
  <c r="A5640" i="14" s="1"/>
  <c r="A5641" i="14" s="1"/>
  <c r="A5642" i="14" s="1"/>
  <c r="A5643" i="14" s="1"/>
  <c r="A5644" i="14" s="1"/>
  <c r="A5645" i="14" s="1"/>
  <c r="A5646" i="14" s="1"/>
  <c r="A5647" i="14" s="1"/>
  <c r="A5648" i="14" s="1"/>
  <c r="A5649" i="14" s="1"/>
  <c r="A5650" i="14" s="1"/>
  <c r="A5651" i="14" s="1"/>
  <c r="A5652" i="14" s="1"/>
  <c r="A5653" i="14" s="1"/>
  <c r="A5654" i="14" s="1"/>
  <c r="A5655" i="14" s="1"/>
  <c r="A5656" i="14" s="1"/>
  <c r="A5657" i="14" s="1"/>
  <c r="A5658" i="14" s="1"/>
  <c r="A5659" i="14" s="1"/>
  <c r="A5660" i="14" s="1"/>
  <c r="A5661" i="14" s="1"/>
  <c r="A5662" i="14" s="1"/>
  <c r="A5663" i="14" s="1"/>
  <c r="A5664" i="14" s="1"/>
  <c r="A5665" i="14" s="1"/>
  <c r="A5666" i="14" s="1"/>
  <c r="A5667" i="14" s="1"/>
  <c r="A5668" i="14" s="1"/>
  <c r="A5669" i="14" s="1"/>
  <c r="A5670" i="14" s="1"/>
  <c r="A5671" i="14" s="1"/>
  <c r="A5672" i="14" s="1"/>
  <c r="A5673" i="14" s="1"/>
  <c r="A5674" i="14" s="1"/>
  <c r="A5675" i="14" s="1"/>
  <c r="A5676" i="14" s="1"/>
  <c r="A5677" i="14" s="1"/>
  <c r="A5678" i="14" s="1"/>
  <c r="A5679" i="14" s="1"/>
  <c r="A5680" i="14" s="1"/>
  <c r="A5681" i="14" s="1"/>
  <c r="A5682" i="14" s="1"/>
  <c r="A5683" i="14" s="1"/>
  <c r="A5684" i="14" s="1"/>
  <c r="A5685" i="14" s="1"/>
  <c r="A5686" i="14" s="1"/>
  <c r="A5687" i="14" s="1"/>
  <c r="A5688" i="14" s="1"/>
  <c r="A5689" i="14" s="1"/>
  <c r="A5690" i="14" s="1"/>
  <c r="A5691" i="14" s="1"/>
  <c r="A5692" i="14" s="1"/>
  <c r="A5693" i="14" s="1"/>
  <c r="A5694" i="14" s="1"/>
  <c r="A5695" i="14" s="1"/>
  <c r="A5696" i="14" s="1"/>
  <c r="A5697" i="14" s="1"/>
  <c r="A5698" i="14" s="1"/>
  <c r="A5699" i="14" s="1"/>
  <c r="A5700" i="14" s="1"/>
  <c r="A5701" i="14" s="1"/>
  <c r="A5702" i="14" s="1"/>
  <c r="A5703" i="14" s="1"/>
  <c r="A5704" i="14" s="1"/>
  <c r="A5705" i="14" s="1"/>
  <c r="A5706" i="14" s="1"/>
  <c r="A5707" i="14" s="1"/>
  <c r="A5708" i="14" s="1"/>
  <c r="A5709" i="14" s="1"/>
  <c r="A5710" i="14" s="1"/>
  <c r="A5711" i="14" s="1"/>
  <c r="A5712" i="14" s="1"/>
  <c r="A5713" i="14" s="1"/>
  <c r="A5714" i="14" s="1"/>
  <c r="A5715" i="14" s="1"/>
  <c r="A5716" i="14" s="1"/>
  <c r="A5717" i="14" s="1"/>
  <c r="A5718" i="14" s="1"/>
  <c r="A5719" i="14" s="1"/>
  <c r="A5720" i="14" s="1"/>
  <c r="A5721" i="14" s="1"/>
  <c r="A5722" i="14" s="1"/>
  <c r="A5723" i="14" s="1"/>
  <c r="A5724" i="14" s="1"/>
  <c r="A5725" i="14" s="1"/>
  <c r="A5726" i="14" s="1"/>
  <c r="A5727" i="14" s="1"/>
  <c r="A5728" i="14" s="1"/>
  <c r="A5729" i="14" s="1"/>
  <c r="A5730" i="14" s="1"/>
  <c r="A5731" i="14" s="1"/>
  <c r="A5732" i="14" s="1"/>
  <c r="A5733" i="14" s="1"/>
  <c r="A5734" i="14" s="1"/>
  <c r="A5735" i="14" s="1"/>
  <c r="A5736" i="14" s="1"/>
  <c r="A5737" i="14" s="1"/>
  <c r="A5738" i="14" s="1"/>
  <c r="A5739" i="14" s="1"/>
  <c r="A5740" i="14" s="1"/>
  <c r="A5741" i="14" s="1"/>
  <c r="A5742" i="14" s="1"/>
  <c r="A5743" i="14" s="1"/>
  <c r="A5744" i="14" s="1"/>
  <c r="A5745" i="14" s="1"/>
  <c r="A5746" i="14" s="1"/>
  <c r="A5747" i="14" s="1"/>
  <c r="A5748" i="14" s="1"/>
  <c r="A5749" i="14" s="1"/>
  <c r="A5750" i="14" s="1"/>
  <c r="A5751" i="14" s="1"/>
  <c r="A5752" i="14" s="1"/>
  <c r="A5753" i="14" s="1"/>
  <c r="A5754" i="14" s="1"/>
  <c r="A5755" i="14" s="1"/>
  <c r="A5756" i="14" s="1"/>
  <c r="A5757" i="14" s="1"/>
  <c r="A5758" i="14" s="1"/>
  <c r="A5759" i="14" s="1"/>
  <c r="A5760" i="14" s="1"/>
  <c r="A5761" i="14" s="1"/>
  <c r="A5762" i="14" s="1"/>
  <c r="A5763" i="14" s="1"/>
  <c r="A5764" i="14" s="1"/>
  <c r="A5765" i="14" s="1"/>
  <c r="A5766" i="14" s="1"/>
  <c r="A5767" i="14" s="1"/>
  <c r="A5768" i="14" s="1"/>
  <c r="A5769" i="14" s="1"/>
  <c r="A5770" i="14" s="1"/>
  <c r="A5771" i="14" s="1"/>
  <c r="A5772" i="14" s="1"/>
  <c r="A5773" i="14" s="1"/>
  <c r="A5774" i="14" s="1"/>
  <c r="A5775" i="14" s="1"/>
  <c r="A5776" i="14" s="1"/>
  <c r="A5777" i="14" s="1"/>
  <c r="A5778" i="14" s="1"/>
  <c r="A5779" i="14" s="1"/>
  <c r="A5780" i="14" s="1"/>
  <c r="A5781" i="14" s="1"/>
  <c r="A5782" i="14" s="1"/>
  <c r="A5783" i="14" s="1"/>
  <c r="A5784" i="14" s="1"/>
  <c r="A5785" i="14" s="1"/>
  <c r="A5786" i="14" s="1"/>
  <c r="A5787" i="14" s="1"/>
  <c r="A5788" i="14" s="1"/>
  <c r="A5789" i="14" s="1"/>
  <c r="A5790" i="14" s="1"/>
  <c r="A5791" i="14" s="1"/>
  <c r="A5792" i="14" s="1"/>
  <c r="A5793" i="14" s="1"/>
  <c r="A5794" i="14" s="1"/>
  <c r="A5795" i="14" s="1"/>
  <c r="A5796" i="14" s="1"/>
  <c r="A5797" i="14" s="1"/>
  <c r="A5798" i="14" s="1"/>
  <c r="A5799" i="14" s="1"/>
  <c r="A5800" i="14" s="1"/>
  <c r="A5801" i="14" s="1"/>
  <c r="A5802" i="14" s="1"/>
  <c r="A5803" i="14" s="1"/>
  <c r="A5804" i="14" s="1"/>
  <c r="A5805" i="14" s="1"/>
  <c r="A5806" i="14" s="1"/>
  <c r="A5807" i="14" s="1"/>
  <c r="A5808" i="14" s="1"/>
  <c r="A5809" i="14" s="1"/>
  <c r="A5810" i="14" s="1"/>
  <c r="A5811" i="14" s="1"/>
  <c r="A5812" i="14" s="1"/>
  <c r="A5813" i="14" s="1"/>
  <c r="A5814" i="14" s="1"/>
  <c r="A5815" i="14" s="1"/>
  <c r="A5816" i="14" s="1"/>
  <c r="A5817" i="14" s="1"/>
  <c r="A5818" i="14" s="1"/>
  <c r="A5819" i="14" s="1"/>
  <c r="A5820" i="14" s="1"/>
  <c r="A5821" i="14" s="1"/>
  <c r="A5822" i="14" s="1"/>
  <c r="A5823" i="14" s="1"/>
  <c r="A5824" i="14" s="1"/>
  <c r="A5825" i="14" s="1"/>
  <c r="A5826" i="14" s="1"/>
  <c r="A5827" i="14" s="1"/>
  <c r="A5828" i="14" s="1"/>
  <c r="A5829" i="14" s="1"/>
  <c r="A5830" i="14" s="1"/>
  <c r="A5831" i="14" s="1"/>
  <c r="A5832" i="14" s="1"/>
  <c r="A5833" i="14" s="1"/>
  <c r="A5834" i="14" s="1"/>
  <c r="A5835" i="14" s="1"/>
  <c r="A5836" i="14" s="1"/>
  <c r="A5837" i="14" s="1"/>
  <c r="A5838" i="14" s="1"/>
  <c r="A5839" i="14" s="1"/>
  <c r="A5840" i="14" s="1"/>
  <c r="A5841" i="14" s="1"/>
  <c r="A5842" i="14" s="1"/>
  <c r="A5843" i="14" s="1"/>
  <c r="A5844" i="14" s="1"/>
  <c r="A5845" i="14" s="1"/>
  <c r="A5846" i="14" s="1"/>
  <c r="A5847" i="14" s="1"/>
  <c r="A5848" i="14" s="1"/>
  <c r="A5849" i="14" s="1"/>
  <c r="A5850" i="14" s="1"/>
  <c r="A5851" i="14" s="1"/>
  <c r="A5852" i="14" s="1"/>
  <c r="A5853" i="14" s="1"/>
  <c r="A5854" i="14" s="1"/>
  <c r="A5855" i="14" s="1"/>
  <c r="A5856" i="14" s="1"/>
  <c r="A5857" i="14" s="1"/>
  <c r="A5858" i="14" s="1"/>
  <c r="A5859" i="14" s="1"/>
  <c r="A5860" i="14" s="1"/>
  <c r="A5861" i="14" s="1"/>
  <c r="A5862" i="14" s="1"/>
  <c r="A5863" i="14" s="1"/>
  <c r="A5864" i="14" s="1"/>
  <c r="A5865" i="14" s="1"/>
  <c r="A5866" i="14" s="1"/>
  <c r="A5867" i="14" s="1"/>
  <c r="A5868" i="14" s="1"/>
  <c r="A5869" i="14" s="1"/>
  <c r="A5870" i="14" s="1"/>
  <c r="A5871" i="14" s="1"/>
  <c r="A5872" i="14" s="1"/>
  <c r="A5873" i="14" s="1"/>
  <c r="A5874" i="14" s="1"/>
  <c r="A5875" i="14" s="1"/>
  <c r="A5876" i="14" s="1"/>
  <c r="A5877" i="14" s="1"/>
  <c r="A5878" i="14" s="1"/>
  <c r="A5879" i="14" s="1"/>
  <c r="A5880" i="14" s="1"/>
  <c r="A5881" i="14" s="1"/>
  <c r="A5882" i="14" s="1"/>
  <c r="A5883" i="14" s="1"/>
  <c r="A5884" i="14" s="1"/>
  <c r="A5885" i="14" s="1"/>
  <c r="A5886" i="14" s="1"/>
  <c r="A5887" i="14" s="1"/>
  <c r="A5888" i="14" s="1"/>
  <c r="A5889" i="14" s="1"/>
  <c r="A5890" i="14" s="1"/>
  <c r="A5891" i="14" s="1"/>
  <c r="A5892" i="14" s="1"/>
  <c r="A5893" i="14" s="1"/>
  <c r="A5894" i="14" s="1"/>
  <c r="A5895" i="14" s="1"/>
  <c r="A5896" i="14" s="1"/>
  <c r="A5897" i="14" s="1"/>
  <c r="A5898" i="14" s="1"/>
  <c r="A5899" i="14" s="1"/>
  <c r="A5900" i="14" s="1"/>
  <c r="A5901" i="14" s="1"/>
  <c r="A5902" i="14" s="1"/>
  <c r="A5903" i="14" s="1"/>
  <c r="A5904" i="14" s="1"/>
  <c r="A5905" i="14" s="1"/>
  <c r="A5906" i="14" s="1"/>
  <c r="A5907" i="14" s="1"/>
  <c r="A5908" i="14" s="1"/>
  <c r="A5909" i="14" s="1"/>
  <c r="A5910" i="14" s="1"/>
  <c r="A5911" i="14" s="1"/>
  <c r="A5912" i="14" s="1"/>
  <c r="A5913" i="14" s="1"/>
  <c r="A5914" i="14" s="1"/>
  <c r="A5915" i="14" s="1"/>
  <c r="A5916" i="14" s="1"/>
  <c r="A5917" i="14" s="1"/>
  <c r="A5918" i="14" s="1"/>
  <c r="A5919" i="14" s="1"/>
  <c r="A5920" i="14" s="1"/>
  <c r="A5921" i="14" s="1"/>
  <c r="A5922" i="14" s="1"/>
  <c r="A5923" i="14" s="1"/>
  <c r="A5924" i="14" s="1"/>
  <c r="A5925" i="14" s="1"/>
  <c r="A5926" i="14" s="1"/>
  <c r="A5927" i="14" s="1"/>
  <c r="A5928" i="14" s="1"/>
  <c r="A5929" i="14" s="1"/>
  <c r="A5930" i="14" s="1"/>
  <c r="A5931" i="14" s="1"/>
  <c r="A5932" i="14" s="1"/>
  <c r="A5933" i="14" s="1"/>
  <c r="A5934" i="14" s="1"/>
  <c r="A5935" i="14" s="1"/>
  <c r="A5936" i="14" s="1"/>
  <c r="A5937" i="14" s="1"/>
  <c r="A5938" i="14" s="1"/>
  <c r="A5939" i="14" s="1"/>
  <c r="A5940" i="14" s="1"/>
  <c r="A5941" i="14" s="1"/>
  <c r="A5942" i="14" s="1"/>
  <c r="A5943" i="14" s="1"/>
  <c r="A5944" i="14" s="1"/>
  <c r="A5945" i="14" s="1"/>
  <c r="A5946" i="14" s="1"/>
  <c r="A5947" i="14" s="1"/>
  <c r="A5948" i="14" s="1"/>
  <c r="A5949" i="14" s="1"/>
  <c r="A5950" i="14" s="1"/>
  <c r="A5951" i="14" s="1"/>
  <c r="A5952" i="14" s="1"/>
  <c r="A5953" i="14" s="1"/>
  <c r="A5954" i="14" s="1"/>
  <c r="A5955" i="14" s="1"/>
  <c r="A5956" i="14" s="1"/>
  <c r="A5957" i="14" s="1"/>
  <c r="A5958" i="14" s="1"/>
  <c r="A5959" i="14" s="1"/>
  <c r="A5960" i="14" s="1"/>
  <c r="A5961" i="14" s="1"/>
  <c r="A5962" i="14" s="1"/>
  <c r="A5963" i="14" s="1"/>
  <c r="A5964" i="14" s="1"/>
  <c r="A5965" i="14" s="1"/>
  <c r="A5966" i="14" s="1"/>
  <c r="A5967" i="14" s="1"/>
  <c r="A5968" i="14" s="1"/>
  <c r="A5969" i="14" s="1"/>
  <c r="A5970" i="14" s="1"/>
  <c r="A5971" i="14" s="1"/>
  <c r="A5972" i="14" s="1"/>
  <c r="A5973" i="14" s="1"/>
  <c r="A5974" i="14" s="1"/>
  <c r="A5975" i="14" s="1"/>
  <c r="A5976" i="14" s="1"/>
  <c r="A5977" i="14" s="1"/>
  <c r="A5978" i="14" s="1"/>
  <c r="A5979" i="14" s="1"/>
  <c r="A5980" i="14" s="1"/>
  <c r="A5981" i="14" s="1"/>
  <c r="A5982" i="14" s="1"/>
  <c r="A5983" i="14" s="1"/>
  <c r="A5984" i="14" s="1"/>
  <c r="A5985" i="14" s="1"/>
  <c r="A5986" i="14" s="1"/>
  <c r="A5987" i="14" s="1"/>
  <c r="A5988" i="14" s="1"/>
  <c r="A5989" i="14" s="1"/>
  <c r="A5990" i="14" s="1"/>
  <c r="A5991" i="14" s="1"/>
  <c r="A5992" i="14" s="1"/>
  <c r="A5993" i="14" s="1"/>
  <c r="A5994" i="14" s="1"/>
  <c r="A5995" i="14" s="1"/>
  <c r="A5996" i="14" s="1"/>
  <c r="A5997" i="14" s="1"/>
  <c r="A5998" i="14" s="1"/>
  <c r="A5999" i="14" s="1"/>
  <c r="A6000" i="14" s="1"/>
  <c r="A6001" i="14" s="1"/>
  <c r="A6002" i="14" s="1"/>
  <c r="A6003" i="14" s="1"/>
  <c r="A6004" i="14" s="1"/>
  <c r="A6005" i="14" s="1"/>
  <c r="A6006" i="14" s="1"/>
  <c r="A6007" i="14" s="1"/>
  <c r="A6008" i="14" s="1"/>
  <c r="A6009" i="14" s="1"/>
  <c r="A6010" i="14" s="1"/>
  <c r="A6011" i="14" s="1"/>
  <c r="A6012" i="14" s="1"/>
  <c r="A6013" i="14" s="1"/>
  <c r="A6014" i="14" s="1"/>
  <c r="A6015" i="14" s="1"/>
  <c r="A6016" i="14" s="1"/>
  <c r="A6017" i="14" s="1"/>
  <c r="A6018" i="14" s="1"/>
  <c r="A6019" i="14" s="1"/>
  <c r="A6020" i="14" s="1"/>
  <c r="A6021" i="14" s="1"/>
  <c r="A6022" i="14" s="1"/>
  <c r="A6023" i="14" s="1"/>
  <c r="A6024" i="14" s="1"/>
  <c r="A6025" i="14" s="1"/>
  <c r="A6026" i="14" s="1"/>
  <c r="A6027" i="14" s="1"/>
  <c r="A6028" i="14" s="1"/>
  <c r="A6029" i="14" s="1"/>
  <c r="A6030" i="14" s="1"/>
  <c r="A6031" i="14" s="1"/>
  <c r="A6032" i="14" s="1"/>
  <c r="A6033" i="14" s="1"/>
  <c r="A6034" i="14" s="1"/>
  <c r="A6035" i="14" s="1"/>
  <c r="A6036" i="14" s="1"/>
  <c r="A6037" i="14" s="1"/>
  <c r="A6038" i="14" s="1"/>
  <c r="A6039" i="14" s="1"/>
  <c r="A6040" i="14" s="1"/>
  <c r="A6041" i="14" s="1"/>
  <c r="A6042" i="14" s="1"/>
  <c r="A6043" i="14" s="1"/>
  <c r="A6044" i="14" s="1"/>
  <c r="A6045" i="14" s="1"/>
  <c r="A6046" i="14" s="1"/>
  <c r="A6047" i="14" s="1"/>
  <c r="A6048" i="14" s="1"/>
  <c r="A6049" i="14" s="1"/>
  <c r="A6050" i="14" s="1"/>
  <c r="A6051" i="14" s="1"/>
  <c r="A6052" i="14" s="1"/>
  <c r="A6053" i="14" s="1"/>
  <c r="A6054" i="14" s="1"/>
  <c r="A6055" i="14" s="1"/>
  <c r="A6056" i="14" s="1"/>
  <c r="A6057" i="14" s="1"/>
  <c r="A6058" i="14" s="1"/>
  <c r="A6059" i="14" s="1"/>
  <c r="A6060" i="14" s="1"/>
  <c r="A6061" i="14" s="1"/>
  <c r="A6062" i="14" s="1"/>
  <c r="A6063" i="14" s="1"/>
  <c r="A6064" i="14" s="1"/>
  <c r="A6065" i="14" s="1"/>
  <c r="A6066" i="14" s="1"/>
  <c r="A6067" i="14" s="1"/>
  <c r="A6068" i="14" s="1"/>
  <c r="A6069" i="14" s="1"/>
  <c r="A6070" i="14" s="1"/>
  <c r="A6071" i="14" s="1"/>
  <c r="A6072" i="14" s="1"/>
  <c r="A6073" i="14" s="1"/>
  <c r="A6074" i="14" s="1"/>
  <c r="A6075" i="14" s="1"/>
  <c r="A6076" i="14" s="1"/>
  <c r="A6077" i="14" s="1"/>
  <c r="A6078" i="14" s="1"/>
  <c r="A6079" i="14" s="1"/>
  <c r="A6080" i="14" s="1"/>
  <c r="A6081" i="14" s="1"/>
  <c r="A6082" i="14" s="1"/>
  <c r="A6083" i="14" s="1"/>
  <c r="A6084" i="14" s="1"/>
  <c r="A6085" i="14" s="1"/>
  <c r="A6086" i="14" s="1"/>
  <c r="A6087" i="14" s="1"/>
  <c r="A6088" i="14" s="1"/>
  <c r="A6089" i="14" s="1"/>
  <c r="A6090" i="14" s="1"/>
  <c r="A6091" i="14" s="1"/>
  <c r="A6092" i="14" s="1"/>
  <c r="A6093" i="14" s="1"/>
  <c r="A6094" i="14" s="1"/>
  <c r="A6095" i="14" s="1"/>
  <c r="A6096" i="14" s="1"/>
  <c r="A6097" i="14" s="1"/>
  <c r="A6098" i="14" s="1"/>
  <c r="A6099" i="14" s="1"/>
  <c r="A6100" i="14" s="1"/>
  <c r="A6101" i="14" s="1"/>
  <c r="A6102" i="14" s="1"/>
  <c r="A6103" i="14" s="1"/>
  <c r="A6104" i="14" s="1"/>
  <c r="A6105" i="14" s="1"/>
  <c r="A6106" i="14" s="1"/>
  <c r="A6107" i="14" s="1"/>
  <c r="A6108" i="14" s="1"/>
  <c r="A6109" i="14" s="1"/>
  <c r="A6110" i="14" s="1"/>
  <c r="A6111" i="14" s="1"/>
  <c r="A6112" i="14" s="1"/>
  <c r="A6113" i="14" s="1"/>
  <c r="A6114" i="14" s="1"/>
  <c r="A6115" i="14" s="1"/>
  <c r="A6116" i="14" s="1"/>
  <c r="A6117" i="14" s="1"/>
  <c r="A6118" i="14" s="1"/>
  <c r="A6119" i="14" s="1"/>
  <c r="A6120" i="14" s="1"/>
  <c r="A6121" i="14" s="1"/>
  <c r="A6122" i="14" s="1"/>
  <c r="A6123" i="14" s="1"/>
  <c r="A6124" i="14" s="1"/>
  <c r="A6125" i="14" s="1"/>
  <c r="A6126" i="14" s="1"/>
  <c r="A6127" i="14" s="1"/>
  <c r="A6128" i="14" s="1"/>
  <c r="A6129" i="14" s="1"/>
  <c r="A6130" i="14" s="1"/>
  <c r="A6131" i="14" s="1"/>
  <c r="A6132" i="14" s="1"/>
  <c r="A6133" i="14" s="1"/>
  <c r="A6134" i="14" s="1"/>
  <c r="A6135" i="14" s="1"/>
  <c r="A6136" i="14" s="1"/>
  <c r="A6137" i="14" s="1"/>
  <c r="A6138" i="14" s="1"/>
  <c r="A6139" i="14" s="1"/>
  <c r="A6140" i="14" s="1"/>
  <c r="A6141" i="14" s="1"/>
  <c r="A6142" i="14" s="1"/>
  <c r="A6143" i="14" s="1"/>
  <c r="A6144" i="14" s="1"/>
  <c r="A6145" i="14" s="1"/>
  <c r="A6146" i="14" s="1"/>
  <c r="A6147" i="14" s="1"/>
  <c r="A6148" i="14" s="1"/>
  <c r="A6149" i="14" s="1"/>
  <c r="A6150" i="14" s="1"/>
  <c r="A6151" i="14" s="1"/>
  <c r="A6152" i="14" s="1"/>
  <c r="A6153" i="14" s="1"/>
  <c r="A6154" i="14" s="1"/>
  <c r="A6155" i="14" s="1"/>
  <c r="A6156" i="14" s="1"/>
  <c r="A6157" i="14" s="1"/>
  <c r="A6158" i="14" s="1"/>
  <c r="A6159" i="14" s="1"/>
  <c r="A6160" i="14" s="1"/>
  <c r="A6161" i="14" s="1"/>
  <c r="A6162" i="14" s="1"/>
  <c r="A6163" i="14" s="1"/>
  <c r="A6164" i="14" s="1"/>
  <c r="A6165" i="14" s="1"/>
  <c r="A6166" i="14" s="1"/>
  <c r="A6167" i="14" s="1"/>
  <c r="A6168" i="14" s="1"/>
  <c r="A6169" i="14" s="1"/>
  <c r="A6170" i="14" s="1"/>
  <c r="A6171" i="14" s="1"/>
  <c r="A6172" i="14" s="1"/>
  <c r="A6173" i="14" s="1"/>
  <c r="A6174" i="14" s="1"/>
  <c r="A6175" i="14" s="1"/>
  <c r="A6176" i="14" s="1"/>
  <c r="A6177" i="14" s="1"/>
  <c r="A6178" i="14" s="1"/>
  <c r="A6179" i="14" s="1"/>
  <c r="A6180" i="14" s="1"/>
  <c r="A6181" i="14" s="1"/>
  <c r="A6182" i="14" s="1"/>
  <c r="A6183" i="14" s="1"/>
  <c r="A6184" i="14" s="1"/>
  <c r="A6185" i="14" s="1"/>
  <c r="A6186" i="14" s="1"/>
  <c r="A6187" i="14" s="1"/>
  <c r="A6188" i="14" s="1"/>
  <c r="A6189" i="14" s="1"/>
  <c r="A6190" i="14" s="1"/>
  <c r="A6191" i="14" s="1"/>
  <c r="A6192" i="14" s="1"/>
  <c r="A6193" i="14" s="1"/>
  <c r="A6194" i="14" s="1"/>
  <c r="A6195" i="14" s="1"/>
  <c r="A6196" i="14" s="1"/>
  <c r="A6197" i="14" s="1"/>
  <c r="A6198" i="14" s="1"/>
  <c r="A6199" i="14" s="1"/>
  <c r="A6200" i="14" s="1"/>
  <c r="A6201" i="14" s="1"/>
  <c r="A6202" i="14" s="1"/>
  <c r="A6203" i="14" s="1"/>
  <c r="A6204" i="14" s="1"/>
  <c r="A6205" i="14" s="1"/>
  <c r="A6206" i="14" s="1"/>
  <c r="A6207" i="14" s="1"/>
  <c r="A6208" i="14" s="1"/>
  <c r="A6209" i="14" s="1"/>
  <c r="A6210" i="14" s="1"/>
  <c r="A6211" i="14" s="1"/>
  <c r="A6212" i="14" s="1"/>
  <c r="A6213" i="14" s="1"/>
  <c r="A6214" i="14" s="1"/>
  <c r="A6215" i="14" s="1"/>
  <c r="A6216" i="14" s="1"/>
  <c r="A6217" i="14" s="1"/>
  <c r="A6218" i="14" s="1"/>
  <c r="A6219" i="14" s="1"/>
  <c r="A6220" i="14" s="1"/>
  <c r="A6221" i="14" s="1"/>
  <c r="A6222" i="14" s="1"/>
  <c r="A6223" i="14" s="1"/>
  <c r="A6224" i="14" s="1"/>
  <c r="A6225" i="14" s="1"/>
  <c r="A6226" i="14" s="1"/>
  <c r="A6227" i="14" s="1"/>
  <c r="A6228" i="14" s="1"/>
  <c r="A6229" i="14" s="1"/>
  <c r="A6230" i="14" s="1"/>
  <c r="A6231" i="14" s="1"/>
  <c r="A6232" i="14" s="1"/>
  <c r="A6233" i="14" s="1"/>
  <c r="A6234" i="14" s="1"/>
  <c r="A6235" i="14" s="1"/>
  <c r="A6236" i="14" s="1"/>
  <c r="A6237" i="14" s="1"/>
  <c r="A6238" i="14" s="1"/>
  <c r="A6239" i="14" s="1"/>
  <c r="A6240" i="14" s="1"/>
  <c r="A6241" i="14" s="1"/>
  <c r="A6242" i="14" s="1"/>
  <c r="A6243" i="14" s="1"/>
  <c r="A6244" i="14" s="1"/>
  <c r="A6245" i="14" s="1"/>
  <c r="A6246" i="14" s="1"/>
  <c r="A6247" i="14" s="1"/>
  <c r="A6248" i="14" s="1"/>
  <c r="A6249" i="14" s="1"/>
  <c r="A6250" i="14" s="1"/>
  <c r="A6251" i="14" s="1"/>
  <c r="A6252" i="14" s="1"/>
  <c r="A6253" i="14" s="1"/>
  <c r="A6254" i="14" s="1"/>
  <c r="A6255" i="14" s="1"/>
  <c r="A6256" i="14" s="1"/>
  <c r="A6257" i="14" s="1"/>
  <c r="A6258" i="14" s="1"/>
  <c r="A6259" i="14" s="1"/>
  <c r="A6260" i="14" s="1"/>
  <c r="A6261" i="14" s="1"/>
  <c r="A6262" i="14" s="1"/>
  <c r="A6263" i="14" s="1"/>
  <c r="A6264" i="14" s="1"/>
  <c r="A6265" i="14" s="1"/>
  <c r="A6266" i="14" s="1"/>
  <c r="A6267" i="14" s="1"/>
  <c r="A6268" i="14" s="1"/>
  <c r="A6269" i="14" s="1"/>
  <c r="A6270" i="14" s="1"/>
  <c r="A6271" i="14" s="1"/>
  <c r="A6272" i="14" s="1"/>
  <c r="A6273" i="14" s="1"/>
  <c r="A6274" i="14" s="1"/>
  <c r="A6275" i="14" s="1"/>
  <c r="A6276" i="14" s="1"/>
  <c r="A6277" i="14" s="1"/>
  <c r="A6278" i="14" s="1"/>
  <c r="A6279" i="14" s="1"/>
  <c r="A6280" i="14" s="1"/>
  <c r="A6281" i="14" s="1"/>
  <c r="A6282" i="14" s="1"/>
  <c r="A6283" i="14" s="1"/>
  <c r="A6284" i="14" s="1"/>
  <c r="A6285" i="14" s="1"/>
  <c r="A6286" i="14" s="1"/>
  <c r="A6287" i="14" s="1"/>
  <c r="A6288" i="14" s="1"/>
  <c r="A6289" i="14" s="1"/>
  <c r="A6290" i="14" s="1"/>
  <c r="A6291" i="14" s="1"/>
  <c r="A6292" i="14" s="1"/>
  <c r="A6293" i="14" s="1"/>
  <c r="A6294" i="14" s="1"/>
  <c r="A6295" i="14" s="1"/>
  <c r="A6296" i="14" s="1"/>
  <c r="A6297" i="14" s="1"/>
  <c r="A6298" i="14" s="1"/>
  <c r="A6299" i="14" s="1"/>
  <c r="A6300" i="14" s="1"/>
  <c r="A6301" i="14" s="1"/>
  <c r="A6302" i="14" s="1"/>
  <c r="A6303" i="14" s="1"/>
  <c r="A6304" i="14" s="1"/>
  <c r="A6305" i="14" s="1"/>
  <c r="A6306" i="14" s="1"/>
  <c r="A6307" i="14" s="1"/>
  <c r="A6308" i="14" s="1"/>
  <c r="A6309" i="14" s="1"/>
  <c r="A6310" i="14" s="1"/>
  <c r="A6311" i="14" s="1"/>
  <c r="A6312" i="14" s="1"/>
  <c r="A6313" i="14" s="1"/>
  <c r="A6314" i="14" s="1"/>
  <c r="A6315" i="14" s="1"/>
  <c r="A6316" i="14" s="1"/>
  <c r="A6317" i="14" s="1"/>
  <c r="A6318" i="14" s="1"/>
  <c r="A6319" i="14" s="1"/>
  <c r="A6320" i="14" s="1"/>
  <c r="A6321" i="14" s="1"/>
  <c r="A6322" i="14" s="1"/>
  <c r="A6323" i="14" s="1"/>
  <c r="A6324" i="14" s="1"/>
  <c r="A6325" i="14" s="1"/>
  <c r="A6326" i="14" s="1"/>
  <c r="A6327" i="14" s="1"/>
  <c r="A6328" i="14" s="1"/>
  <c r="A6329" i="14" s="1"/>
  <c r="A6330" i="14" s="1"/>
  <c r="A6331" i="14" s="1"/>
  <c r="A6332" i="14" s="1"/>
  <c r="A6333" i="14" s="1"/>
  <c r="A6334" i="14" s="1"/>
  <c r="A6335" i="14" s="1"/>
  <c r="A6336" i="14" s="1"/>
  <c r="A6337" i="14" s="1"/>
  <c r="A6338" i="14" s="1"/>
  <c r="A6339" i="14" s="1"/>
  <c r="A6340" i="14" s="1"/>
  <c r="A6341" i="14" s="1"/>
  <c r="A6342" i="14" s="1"/>
  <c r="A6343" i="14" s="1"/>
  <c r="A6344" i="14" s="1"/>
  <c r="A6345" i="14" s="1"/>
  <c r="A6346" i="14" s="1"/>
  <c r="A6347" i="14" s="1"/>
  <c r="A6348" i="14" s="1"/>
  <c r="A6349" i="14" s="1"/>
  <c r="A6350" i="14" s="1"/>
  <c r="A6351" i="14" s="1"/>
  <c r="A6352" i="14" s="1"/>
  <c r="A6353" i="14" s="1"/>
  <c r="A6354" i="14" s="1"/>
  <c r="A6355" i="14" s="1"/>
  <c r="A6356" i="14" s="1"/>
  <c r="A6357" i="14" s="1"/>
  <c r="A6358" i="14" s="1"/>
  <c r="A6359" i="14" s="1"/>
  <c r="A6360" i="14" s="1"/>
  <c r="A6361" i="14" s="1"/>
  <c r="A6362" i="14" s="1"/>
  <c r="A6363" i="14" s="1"/>
  <c r="A6364" i="14" s="1"/>
  <c r="A6365" i="14" s="1"/>
  <c r="A6366" i="14" s="1"/>
  <c r="A6367" i="14" s="1"/>
  <c r="A6368" i="14" s="1"/>
  <c r="A6369" i="14" s="1"/>
  <c r="A6370" i="14" s="1"/>
  <c r="A6371" i="14" s="1"/>
  <c r="A6372" i="14" s="1"/>
  <c r="A6373" i="14" s="1"/>
  <c r="A6374" i="14" s="1"/>
  <c r="A6375" i="14" s="1"/>
  <c r="A6376" i="14" s="1"/>
  <c r="A6377" i="14" s="1"/>
  <c r="A6378" i="14" s="1"/>
  <c r="A6379" i="14" s="1"/>
  <c r="A6380" i="14" s="1"/>
  <c r="A6381" i="14" s="1"/>
  <c r="A6382" i="14" s="1"/>
  <c r="A6383" i="14" s="1"/>
  <c r="A6384" i="14" s="1"/>
  <c r="A6385" i="14" s="1"/>
  <c r="A6386" i="14" s="1"/>
  <c r="A6387" i="14" s="1"/>
  <c r="A6388" i="14" s="1"/>
  <c r="A6389" i="14" s="1"/>
  <c r="A6390" i="14" s="1"/>
  <c r="A6391" i="14" s="1"/>
  <c r="A6392" i="14" s="1"/>
  <c r="A6393" i="14" s="1"/>
  <c r="A6394" i="14" s="1"/>
  <c r="A6395" i="14" s="1"/>
  <c r="A6396" i="14" s="1"/>
  <c r="A6397" i="14" s="1"/>
  <c r="A6398" i="14" s="1"/>
  <c r="A6399" i="14" s="1"/>
  <c r="A6400" i="14" s="1"/>
  <c r="A6401" i="14" s="1"/>
  <c r="A6402" i="14" s="1"/>
  <c r="A6403" i="14" s="1"/>
  <c r="A6404" i="14" s="1"/>
  <c r="A6405" i="14" s="1"/>
  <c r="A6406" i="14" s="1"/>
  <c r="A6407" i="14" s="1"/>
  <c r="A6408" i="14" s="1"/>
  <c r="A6409" i="14" s="1"/>
  <c r="A6410" i="14" s="1"/>
  <c r="A6411" i="14" s="1"/>
  <c r="A6412" i="14" s="1"/>
  <c r="A6413" i="14" s="1"/>
  <c r="A6414" i="14" s="1"/>
  <c r="A6415" i="14" s="1"/>
  <c r="A6416" i="14" s="1"/>
  <c r="A6417" i="14" s="1"/>
  <c r="A6418" i="14" s="1"/>
  <c r="A6419" i="14" s="1"/>
  <c r="A6420" i="14" s="1"/>
  <c r="A6421" i="14" s="1"/>
  <c r="A6422" i="14" s="1"/>
  <c r="A6423" i="14" s="1"/>
  <c r="A6424" i="14" s="1"/>
  <c r="A6425" i="14" s="1"/>
  <c r="A6426" i="14" s="1"/>
  <c r="A6427" i="14" s="1"/>
  <c r="A6428" i="14" s="1"/>
  <c r="A6429" i="14" s="1"/>
  <c r="A6430" i="14" s="1"/>
  <c r="A6431" i="14" s="1"/>
  <c r="A6432" i="14" s="1"/>
  <c r="A6433" i="14" s="1"/>
  <c r="A6434" i="14" s="1"/>
  <c r="A6435" i="14" s="1"/>
  <c r="A6436" i="14" s="1"/>
  <c r="A6437" i="14" s="1"/>
  <c r="A6438" i="14" s="1"/>
  <c r="A6439" i="14" s="1"/>
  <c r="A6440" i="14" s="1"/>
  <c r="A6441" i="14" s="1"/>
  <c r="A6442" i="14" s="1"/>
  <c r="A6443" i="14" s="1"/>
  <c r="A6444" i="14" s="1"/>
  <c r="A6445" i="14" s="1"/>
  <c r="A6446" i="14" s="1"/>
  <c r="A6447" i="14" s="1"/>
  <c r="A6448" i="14" s="1"/>
  <c r="A6449" i="14" s="1"/>
  <c r="A6450" i="14" s="1"/>
  <c r="A6451" i="14" s="1"/>
  <c r="A6452" i="14" s="1"/>
  <c r="A6453" i="14" s="1"/>
  <c r="A6454" i="14" s="1"/>
  <c r="A6455" i="14" s="1"/>
  <c r="A6456" i="14" s="1"/>
  <c r="A6457" i="14" s="1"/>
  <c r="A6458" i="14" s="1"/>
  <c r="A6459" i="14" s="1"/>
  <c r="A6460" i="14" s="1"/>
  <c r="A6461" i="14" s="1"/>
  <c r="A6462" i="14" s="1"/>
  <c r="A6463" i="14" s="1"/>
  <c r="A6464" i="14" s="1"/>
  <c r="A6465" i="14" s="1"/>
  <c r="A6466" i="14" s="1"/>
  <c r="A6467" i="14" s="1"/>
  <c r="A6468" i="14" s="1"/>
  <c r="A6469" i="14" s="1"/>
  <c r="A6470" i="14" s="1"/>
  <c r="A6471" i="14" s="1"/>
  <c r="A6472" i="14" s="1"/>
  <c r="A6473" i="14" s="1"/>
  <c r="A6474" i="14" s="1"/>
  <c r="A6475" i="14" s="1"/>
  <c r="A6476" i="14" s="1"/>
  <c r="A6477" i="14" s="1"/>
  <c r="A6478" i="14" s="1"/>
  <c r="A6479" i="14" s="1"/>
  <c r="A6480" i="14" s="1"/>
  <c r="A6481" i="14" s="1"/>
  <c r="A6482" i="14" s="1"/>
  <c r="A6483" i="14" s="1"/>
  <c r="A6484" i="14" s="1"/>
  <c r="A6485" i="14" s="1"/>
  <c r="A6486" i="14" s="1"/>
  <c r="A6487" i="14" s="1"/>
  <c r="A6488" i="14" s="1"/>
  <c r="A6489" i="14" s="1"/>
  <c r="A6490" i="14" s="1"/>
  <c r="A6491" i="14" s="1"/>
  <c r="A6492" i="14" s="1"/>
  <c r="A6493" i="14" s="1"/>
  <c r="A6494" i="14" s="1"/>
  <c r="A6495" i="14" s="1"/>
  <c r="A6496" i="14" s="1"/>
  <c r="A6497" i="14" s="1"/>
  <c r="A6498" i="14" s="1"/>
  <c r="A6499" i="14" s="1"/>
  <c r="A6500" i="14" s="1"/>
  <c r="A6501" i="14" s="1"/>
  <c r="A6502" i="14" s="1"/>
  <c r="A6503" i="14" s="1"/>
  <c r="A6504" i="14" s="1"/>
  <c r="A6505" i="14" s="1"/>
  <c r="A6506" i="14" s="1"/>
  <c r="A6507" i="14" s="1"/>
  <c r="A6508" i="14" s="1"/>
  <c r="A6509" i="14" s="1"/>
  <c r="A6510" i="14" s="1"/>
  <c r="A6511" i="14" s="1"/>
  <c r="A6512" i="14" s="1"/>
  <c r="A6513" i="14" s="1"/>
  <c r="A6514" i="14" s="1"/>
  <c r="A6515" i="14" s="1"/>
  <c r="A6516" i="14" s="1"/>
  <c r="A6517" i="14" s="1"/>
  <c r="A6518" i="14" s="1"/>
  <c r="A6519" i="14" s="1"/>
  <c r="A6520" i="14" s="1"/>
  <c r="A6521" i="14" s="1"/>
  <c r="A6522" i="14" s="1"/>
  <c r="A6523" i="14" s="1"/>
  <c r="A6524" i="14" s="1"/>
  <c r="A6525" i="14" s="1"/>
  <c r="A6526" i="14" s="1"/>
  <c r="A6527" i="14" s="1"/>
  <c r="A6528" i="14" s="1"/>
  <c r="A6529" i="14" s="1"/>
  <c r="A6530" i="14" s="1"/>
  <c r="A6531" i="14" s="1"/>
  <c r="A6532" i="14" s="1"/>
  <c r="A6533" i="14" s="1"/>
  <c r="A6534" i="14" s="1"/>
  <c r="A6535" i="14" s="1"/>
  <c r="A6536" i="14" s="1"/>
  <c r="A6537" i="14" s="1"/>
  <c r="A6538" i="14" s="1"/>
  <c r="A6539" i="14" s="1"/>
  <c r="A6540" i="14" s="1"/>
  <c r="A6541" i="14" s="1"/>
  <c r="A6542" i="14" s="1"/>
  <c r="A6543" i="14" s="1"/>
  <c r="A6544" i="14" s="1"/>
  <c r="A6545" i="14" s="1"/>
  <c r="A6546" i="14" s="1"/>
  <c r="A6547" i="14" s="1"/>
  <c r="A6548" i="14" s="1"/>
  <c r="A6549" i="14" s="1"/>
  <c r="A6550" i="14" s="1"/>
  <c r="A6551" i="14" s="1"/>
  <c r="A6552" i="14" s="1"/>
  <c r="A6553" i="14" s="1"/>
  <c r="A6554" i="14" s="1"/>
  <c r="A6555" i="14" s="1"/>
  <c r="A6556" i="14" s="1"/>
  <c r="A6557" i="14" s="1"/>
  <c r="A6558" i="14" s="1"/>
  <c r="A6559" i="14" s="1"/>
  <c r="A6560" i="14" s="1"/>
  <c r="A6561" i="14" s="1"/>
  <c r="A6562" i="14" s="1"/>
  <c r="A6563" i="14" s="1"/>
  <c r="A6564" i="14" s="1"/>
  <c r="A6565" i="14" s="1"/>
  <c r="A6566" i="14" s="1"/>
  <c r="A6567" i="14" s="1"/>
  <c r="A6568" i="14" s="1"/>
  <c r="A6569" i="14" s="1"/>
  <c r="A6570" i="14" s="1"/>
  <c r="A6571" i="14" s="1"/>
  <c r="A6572" i="14" s="1"/>
  <c r="A6573" i="14" s="1"/>
  <c r="A6574" i="14" s="1"/>
  <c r="A6575" i="14" s="1"/>
  <c r="A6576" i="14" s="1"/>
  <c r="A6577" i="14" s="1"/>
  <c r="A6578" i="14" s="1"/>
  <c r="A6579" i="14" s="1"/>
  <c r="A6580" i="14" s="1"/>
  <c r="A6581" i="14" s="1"/>
  <c r="A6582" i="14" s="1"/>
  <c r="A6583" i="14" s="1"/>
  <c r="A6584" i="14" s="1"/>
  <c r="A6585" i="14" s="1"/>
  <c r="A6586" i="14" s="1"/>
  <c r="A6587" i="14" s="1"/>
  <c r="A6588" i="14" s="1"/>
  <c r="A6589" i="14" s="1"/>
  <c r="A6590" i="14" s="1"/>
  <c r="A6591" i="14" s="1"/>
  <c r="A6592" i="14" s="1"/>
  <c r="A6593" i="14" s="1"/>
  <c r="A6594" i="14" s="1"/>
  <c r="A6595" i="14" s="1"/>
  <c r="A6596" i="14" s="1"/>
  <c r="A6597" i="14" s="1"/>
  <c r="A6598" i="14" s="1"/>
  <c r="A6599" i="14" s="1"/>
  <c r="A6600" i="14" s="1"/>
  <c r="A6601" i="14" s="1"/>
  <c r="A6602" i="14" s="1"/>
  <c r="A6603" i="14" s="1"/>
  <c r="A6604" i="14" s="1"/>
  <c r="A6605" i="14" s="1"/>
  <c r="A6606" i="14" s="1"/>
  <c r="A6607" i="14" s="1"/>
  <c r="A6608" i="14" s="1"/>
  <c r="A6609" i="14" s="1"/>
  <c r="A6610" i="14" s="1"/>
  <c r="A6611" i="14" s="1"/>
  <c r="A6612" i="14" s="1"/>
  <c r="A6613" i="14" s="1"/>
  <c r="A6614" i="14" s="1"/>
  <c r="A6615" i="14" s="1"/>
  <c r="A6616" i="14" s="1"/>
  <c r="A6617" i="14" s="1"/>
  <c r="A6618" i="14" s="1"/>
  <c r="A6619" i="14" s="1"/>
  <c r="A6620" i="14" s="1"/>
  <c r="A6621" i="14" s="1"/>
  <c r="A6622" i="14" s="1"/>
  <c r="A6623" i="14" s="1"/>
  <c r="A6624" i="14" s="1"/>
  <c r="A6625" i="14" s="1"/>
  <c r="A6626" i="14" s="1"/>
  <c r="A6627" i="14" s="1"/>
  <c r="A6628" i="14" s="1"/>
  <c r="A6629" i="14" s="1"/>
  <c r="A6630" i="14" s="1"/>
  <c r="A6631" i="14" s="1"/>
  <c r="A6632" i="14" s="1"/>
  <c r="A6633" i="14" s="1"/>
  <c r="A6634" i="14" s="1"/>
  <c r="A6635" i="14" s="1"/>
  <c r="A6636" i="14" s="1"/>
  <c r="A6637" i="14" s="1"/>
  <c r="A6638" i="14" s="1"/>
  <c r="A6639" i="14" s="1"/>
  <c r="A6640" i="14" s="1"/>
  <c r="A6641" i="14" s="1"/>
  <c r="A6642" i="14" s="1"/>
  <c r="A6643" i="14" s="1"/>
  <c r="A6644" i="14" s="1"/>
  <c r="A6645" i="14" s="1"/>
  <c r="A6646" i="14" s="1"/>
  <c r="A6647" i="14" s="1"/>
  <c r="A6648" i="14" s="1"/>
  <c r="A6649" i="14" s="1"/>
  <c r="A6650" i="14" s="1"/>
  <c r="A6651" i="14" s="1"/>
  <c r="A6652" i="14" s="1"/>
  <c r="A6653" i="14" s="1"/>
  <c r="A6654" i="14" s="1"/>
  <c r="A6655" i="14" s="1"/>
  <c r="A6656" i="14" s="1"/>
  <c r="A6657" i="14" s="1"/>
  <c r="A6658" i="14" s="1"/>
  <c r="A6659" i="14" s="1"/>
  <c r="A6660" i="14" s="1"/>
  <c r="A6661" i="14" s="1"/>
  <c r="A6662" i="14" s="1"/>
  <c r="A6663" i="14" s="1"/>
  <c r="A6664" i="14" s="1"/>
  <c r="A6665" i="14" s="1"/>
  <c r="A6666" i="14" s="1"/>
  <c r="A6667" i="14" s="1"/>
  <c r="A6668" i="14" s="1"/>
  <c r="A6669" i="14" s="1"/>
  <c r="A6670" i="14" s="1"/>
  <c r="A6671" i="14" s="1"/>
  <c r="A6672" i="14" s="1"/>
  <c r="A6673" i="14" s="1"/>
  <c r="A6674" i="14" s="1"/>
  <c r="A6675" i="14" s="1"/>
  <c r="A6676" i="14" s="1"/>
  <c r="A6677" i="14" s="1"/>
  <c r="A6678" i="14" s="1"/>
  <c r="A6679" i="14" s="1"/>
  <c r="A6680" i="14" s="1"/>
  <c r="A6681" i="14" s="1"/>
  <c r="A6682" i="14" s="1"/>
  <c r="A6683" i="14" s="1"/>
  <c r="A6684" i="14" s="1"/>
  <c r="A6685" i="14" s="1"/>
  <c r="A6686" i="14" s="1"/>
  <c r="A6687" i="14" s="1"/>
  <c r="A6688" i="14" s="1"/>
  <c r="A6689" i="14" s="1"/>
  <c r="A6690" i="14" s="1"/>
  <c r="A6691" i="14" s="1"/>
  <c r="A6692" i="14" s="1"/>
  <c r="A6693" i="14" s="1"/>
  <c r="A6694" i="14" s="1"/>
  <c r="A6695" i="14" s="1"/>
  <c r="A6696" i="14" s="1"/>
  <c r="A6697" i="14" s="1"/>
  <c r="A6698" i="14" s="1"/>
  <c r="A6699" i="14" s="1"/>
  <c r="A6700" i="14" s="1"/>
  <c r="A6701" i="14" s="1"/>
  <c r="A6702" i="14" s="1"/>
  <c r="A6703" i="14" s="1"/>
  <c r="A6704" i="14" s="1"/>
  <c r="A6705" i="14" s="1"/>
  <c r="A6706" i="14" s="1"/>
  <c r="A6707" i="14" s="1"/>
  <c r="A6708" i="14" s="1"/>
  <c r="A6709" i="14" s="1"/>
  <c r="A6710" i="14" s="1"/>
  <c r="A6711" i="14" s="1"/>
  <c r="A6712" i="14" s="1"/>
  <c r="A6713" i="14" s="1"/>
  <c r="A6714" i="14" s="1"/>
  <c r="A6715" i="14" s="1"/>
  <c r="A6716" i="14" s="1"/>
  <c r="A6717" i="14" s="1"/>
  <c r="A6718" i="14" s="1"/>
  <c r="A6719" i="14" s="1"/>
  <c r="A6720" i="14" s="1"/>
  <c r="A6721" i="14" s="1"/>
  <c r="A6722" i="14" s="1"/>
  <c r="A6723" i="14" s="1"/>
  <c r="A6724" i="14" s="1"/>
  <c r="A6725" i="14" s="1"/>
  <c r="A6726" i="14" s="1"/>
  <c r="A6727" i="14" s="1"/>
  <c r="A6728" i="14" s="1"/>
  <c r="A6729" i="14" s="1"/>
  <c r="A6730" i="14" s="1"/>
  <c r="A6731" i="14" s="1"/>
  <c r="A6732" i="14" s="1"/>
  <c r="A6733" i="14" s="1"/>
  <c r="A6734" i="14" s="1"/>
  <c r="A6735" i="14" s="1"/>
  <c r="A6736" i="14" s="1"/>
  <c r="A6737" i="14" s="1"/>
  <c r="A6738" i="14" s="1"/>
  <c r="A6739" i="14" s="1"/>
  <c r="A6740" i="14" s="1"/>
  <c r="A6741" i="14" s="1"/>
  <c r="A6742" i="14" s="1"/>
  <c r="A6743" i="14" s="1"/>
  <c r="A6744" i="14" s="1"/>
  <c r="A6745" i="14" s="1"/>
  <c r="A6746" i="14" s="1"/>
  <c r="A6747" i="14" s="1"/>
  <c r="A6748" i="14" s="1"/>
  <c r="A6749" i="14" s="1"/>
  <c r="A6750" i="14" s="1"/>
  <c r="A6751" i="14" s="1"/>
  <c r="A6752" i="14" s="1"/>
  <c r="A6753" i="14" s="1"/>
  <c r="A6754" i="14" s="1"/>
  <c r="A6755" i="14" s="1"/>
  <c r="A6756" i="14" s="1"/>
  <c r="A6757" i="14" s="1"/>
  <c r="A6758" i="14" s="1"/>
  <c r="A6759" i="14" s="1"/>
  <c r="A6760" i="14" s="1"/>
  <c r="A6761" i="14" s="1"/>
  <c r="A6762" i="14" s="1"/>
  <c r="A6763" i="14" s="1"/>
  <c r="A6764" i="14" s="1"/>
  <c r="A6765" i="14" s="1"/>
  <c r="A6766" i="14" s="1"/>
  <c r="A6767" i="14" s="1"/>
  <c r="A6768" i="14" s="1"/>
  <c r="A6769" i="14" s="1"/>
  <c r="A6770" i="14" s="1"/>
  <c r="A6771" i="14" s="1"/>
  <c r="A6772" i="14" s="1"/>
  <c r="A6773" i="14" s="1"/>
  <c r="A6774" i="14" s="1"/>
  <c r="A6775" i="14" s="1"/>
  <c r="A6776" i="14" s="1"/>
  <c r="A6777" i="14" s="1"/>
  <c r="A6778" i="14" s="1"/>
  <c r="A6779" i="14" s="1"/>
  <c r="A6780" i="14" s="1"/>
  <c r="A6781" i="14" s="1"/>
  <c r="A6782" i="14" s="1"/>
  <c r="A6783" i="14" s="1"/>
  <c r="A6784" i="14" s="1"/>
  <c r="A6785" i="14" s="1"/>
  <c r="A6786" i="14" s="1"/>
  <c r="A6787" i="14" s="1"/>
  <c r="A6788" i="14" s="1"/>
  <c r="A6789" i="14" s="1"/>
  <c r="A6790" i="14" s="1"/>
  <c r="A6791" i="14" s="1"/>
  <c r="A6792" i="14" s="1"/>
  <c r="A6793" i="14" s="1"/>
  <c r="A6794" i="14" s="1"/>
  <c r="A6795" i="14" s="1"/>
  <c r="A6796" i="14" s="1"/>
  <c r="A6797" i="14" s="1"/>
  <c r="A6798" i="14" s="1"/>
  <c r="A6799" i="14" s="1"/>
  <c r="A6800" i="14" s="1"/>
  <c r="A6801" i="14" s="1"/>
  <c r="A6802" i="14" s="1"/>
  <c r="A6803" i="14" s="1"/>
  <c r="A6804" i="14" s="1"/>
  <c r="A6805" i="14" s="1"/>
  <c r="A6806" i="14" s="1"/>
  <c r="A6807" i="14" s="1"/>
  <c r="A6808" i="14" s="1"/>
  <c r="A6809" i="14" s="1"/>
  <c r="A6810" i="14" s="1"/>
  <c r="A6811" i="14" s="1"/>
  <c r="A6812" i="14" s="1"/>
  <c r="A6813" i="14" s="1"/>
  <c r="A6814" i="14" s="1"/>
  <c r="A6815" i="14" s="1"/>
  <c r="A6816" i="14" s="1"/>
  <c r="A6817" i="14" s="1"/>
  <c r="A6818" i="14" s="1"/>
  <c r="A6819" i="14" s="1"/>
  <c r="A6820" i="14" s="1"/>
  <c r="A6821" i="14" s="1"/>
  <c r="A6822" i="14" s="1"/>
  <c r="A6823" i="14" s="1"/>
  <c r="A6824" i="14" s="1"/>
  <c r="A6825" i="14" s="1"/>
  <c r="A6826" i="14" s="1"/>
  <c r="A6827" i="14" s="1"/>
  <c r="A6828" i="14" s="1"/>
  <c r="A6829" i="14" s="1"/>
  <c r="A6830" i="14" s="1"/>
  <c r="A6831" i="14" s="1"/>
  <c r="A6832" i="14" s="1"/>
  <c r="A6833" i="14" s="1"/>
  <c r="A6834" i="14" s="1"/>
  <c r="A6835" i="14" s="1"/>
  <c r="A6836" i="14" s="1"/>
  <c r="A6837" i="14" s="1"/>
  <c r="A6838" i="14" s="1"/>
  <c r="A6839" i="14" s="1"/>
  <c r="A6840" i="14" s="1"/>
  <c r="A6841" i="14" s="1"/>
  <c r="A6842" i="14" s="1"/>
  <c r="A6843" i="14" s="1"/>
  <c r="A6844" i="14" s="1"/>
  <c r="A6845" i="14" s="1"/>
  <c r="A6846" i="14" s="1"/>
  <c r="A6847" i="14" s="1"/>
  <c r="A6848" i="14" s="1"/>
  <c r="A6849" i="14" s="1"/>
  <c r="A6850" i="14" s="1"/>
  <c r="A6851" i="14" s="1"/>
  <c r="A6852" i="14" s="1"/>
  <c r="A6853" i="14" s="1"/>
  <c r="A6854" i="14" s="1"/>
  <c r="A6855" i="14" s="1"/>
  <c r="A6856" i="14" s="1"/>
  <c r="A6857" i="14" s="1"/>
  <c r="A6858" i="14" s="1"/>
  <c r="A6859" i="14" s="1"/>
  <c r="A6860" i="14" s="1"/>
  <c r="A6861" i="14" s="1"/>
  <c r="A6862" i="14" s="1"/>
  <c r="A6863" i="14" s="1"/>
  <c r="A6864" i="14" s="1"/>
  <c r="A6865" i="14" s="1"/>
  <c r="A6866" i="14" s="1"/>
  <c r="A6867" i="14" s="1"/>
  <c r="A6868" i="14" s="1"/>
  <c r="A6869" i="14" s="1"/>
  <c r="A6870" i="14" s="1"/>
  <c r="A6871" i="14" s="1"/>
  <c r="A6872" i="14" s="1"/>
  <c r="A6873" i="14" s="1"/>
  <c r="A6874" i="14" s="1"/>
  <c r="A6875" i="14" s="1"/>
  <c r="A6876" i="14" s="1"/>
  <c r="A6877" i="14" s="1"/>
  <c r="A6878" i="14" s="1"/>
  <c r="A6879" i="14" s="1"/>
  <c r="A6880" i="14" s="1"/>
  <c r="A6881" i="14" s="1"/>
  <c r="A6882" i="14" s="1"/>
  <c r="A6883" i="14" s="1"/>
  <c r="A6884" i="14" s="1"/>
  <c r="A6885" i="14" s="1"/>
  <c r="A6886" i="14" s="1"/>
  <c r="A6887" i="14" s="1"/>
  <c r="A6888" i="14" s="1"/>
  <c r="A6889" i="14" s="1"/>
  <c r="A6890" i="14" s="1"/>
  <c r="A6891" i="14" s="1"/>
  <c r="A6892" i="14" s="1"/>
  <c r="A6893" i="14" s="1"/>
  <c r="A6894" i="14" s="1"/>
  <c r="A6895" i="14" s="1"/>
  <c r="A6896" i="14" s="1"/>
  <c r="A6897" i="14" s="1"/>
  <c r="A6898" i="14" s="1"/>
  <c r="A6899" i="14" s="1"/>
  <c r="A6900" i="14" s="1"/>
  <c r="A6901" i="14" s="1"/>
  <c r="A6902" i="14" s="1"/>
  <c r="A6903" i="14" s="1"/>
  <c r="A6904" i="14" s="1"/>
  <c r="A6905" i="14" s="1"/>
  <c r="A6906" i="14" s="1"/>
  <c r="A6907" i="14" s="1"/>
  <c r="A6908" i="14" s="1"/>
  <c r="A6909" i="14" s="1"/>
  <c r="A6910" i="14" s="1"/>
  <c r="A6911" i="14" s="1"/>
  <c r="A6912" i="14" s="1"/>
  <c r="A6913" i="14" s="1"/>
  <c r="A6914" i="14" s="1"/>
  <c r="A6915" i="14" s="1"/>
  <c r="A6916" i="14" s="1"/>
  <c r="A6917" i="14" s="1"/>
  <c r="A6918" i="14" s="1"/>
  <c r="A6919" i="14" s="1"/>
  <c r="A6920" i="14" s="1"/>
  <c r="A6921" i="14" s="1"/>
  <c r="A6922" i="14" s="1"/>
  <c r="A6923" i="14" s="1"/>
  <c r="A6924" i="14" s="1"/>
  <c r="A6925" i="14" s="1"/>
  <c r="A6926" i="14" s="1"/>
  <c r="A6927" i="14" s="1"/>
  <c r="A6928" i="14" s="1"/>
  <c r="A6929" i="14" s="1"/>
  <c r="A6930" i="14" s="1"/>
  <c r="A6931" i="14" s="1"/>
  <c r="A6932" i="14" s="1"/>
  <c r="A6933" i="14" s="1"/>
  <c r="A6934" i="14" s="1"/>
  <c r="A6935" i="14" s="1"/>
  <c r="A6936" i="14" s="1"/>
  <c r="A6937" i="14" s="1"/>
  <c r="A6938" i="14" s="1"/>
  <c r="A6939" i="14" s="1"/>
  <c r="A6940" i="14" s="1"/>
  <c r="A6941" i="14" s="1"/>
  <c r="A6942" i="14" s="1"/>
  <c r="A6943" i="14" s="1"/>
  <c r="A6944" i="14" s="1"/>
  <c r="A6945" i="14" s="1"/>
  <c r="A6946" i="14" s="1"/>
  <c r="A6947" i="14" s="1"/>
  <c r="A6948" i="14" s="1"/>
  <c r="A6949" i="14" s="1"/>
  <c r="A6950" i="14" s="1"/>
  <c r="A6951" i="14" s="1"/>
  <c r="A6952" i="14" s="1"/>
  <c r="A6953" i="14" s="1"/>
  <c r="A6954" i="14" s="1"/>
  <c r="A6955" i="14" s="1"/>
  <c r="A6956" i="14" s="1"/>
  <c r="A6957" i="14" s="1"/>
  <c r="A6958" i="14" s="1"/>
  <c r="A6959" i="14" s="1"/>
  <c r="A6960" i="14" s="1"/>
  <c r="A6961" i="14" s="1"/>
  <c r="A6962" i="14" s="1"/>
  <c r="A6963" i="14" s="1"/>
  <c r="A6964" i="14" s="1"/>
  <c r="A6965" i="14" s="1"/>
  <c r="A6966" i="14" s="1"/>
  <c r="A6967" i="14" s="1"/>
  <c r="A6968" i="14" s="1"/>
  <c r="A6969" i="14" s="1"/>
  <c r="A6970" i="14" s="1"/>
  <c r="A6971" i="14" s="1"/>
  <c r="A6972" i="14" s="1"/>
  <c r="A6973" i="14" s="1"/>
  <c r="A6974" i="14" s="1"/>
  <c r="A6975" i="14" s="1"/>
  <c r="A6976" i="14" s="1"/>
  <c r="A6977" i="14" s="1"/>
  <c r="A6978" i="14" s="1"/>
  <c r="A6979" i="14" s="1"/>
  <c r="A6980" i="14" s="1"/>
  <c r="A6981" i="14" s="1"/>
  <c r="A6982" i="14" s="1"/>
  <c r="A6983" i="14" s="1"/>
  <c r="A6984" i="14" s="1"/>
  <c r="A6985" i="14" s="1"/>
  <c r="A6986" i="14" s="1"/>
  <c r="A6987" i="14" s="1"/>
  <c r="A6988" i="14" s="1"/>
  <c r="A6989" i="14" s="1"/>
  <c r="A6990" i="14" s="1"/>
  <c r="A6991" i="14" s="1"/>
  <c r="A6992" i="14" s="1"/>
  <c r="A6993" i="14" s="1"/>
  <c r="A6994" i="14" s="1"/>
  <c r="A6995" i="14" s="1"/>
  <c r="A6996" i="14" s="1"/>
  <c r="A6997" i="14" s="1"/>
  <c r="A6998" i="14" s="1"/>
  <c r="A6999" i="14" s="1"/>
  <c r="A7000" i="14" s="1"/>
  <c r="A7001" i="14" s="1"/>
  <c r="A7002" i="14" s="1"/>
  <c r="A7003" i="14" s="1"/>
  <c r="A7004" i="14" s="1"/>
  <c r="A7005" i="14" s="1"/>
  <c r="A7006" i="14" s="1"/>
  <c r="A7007" i="14" s="1"/>
  <c r="A7008" i="14" s="1"/>
  <c r="A7009" i="14" s="1"/>
  <c r="A7010" i="14" s="1"/>
  <c r="A7011" i="14" s="1"/>
  <c r="A7012" i="14" s="1"/>
  <c r="A7013" i="14" s="1"/>
  <c r="A7014" i="14" s="1"/>
  <c r="A7015" i="14" s="1"/>
  <c r="A7016" i="14" s="1"/>
  <c r="A7017" i="14" s="1"/>
  <c r="A7018" i="14" s="1"/>
  <c r="A7019" i="14" s="1"/>
  <c r="A7020" i="14" s="1"/>
  <c r="A7021" i="14" s="1"/>
  <c r="A7022" i="14" s="1"/>
  <c r="A7023" i="14" s="1"/>
  <c r="A7024" i="14" s="1"/>
  <c r="A7025" i="14" s="1"/>
  <c r="A7026" i="14" s="1"/>
  <c r="A7027" i="14" s="1"/>
  <c r="A7028" i="14" s="1"/>
  <c r="A7029" i="14" s="1"/>
  <c r="A7030" i="14" s="1"/>
  <c r="A7031" i="14" s="1"/>
  <c r="A7032" i="14" s="1"/>
  <c r="A7033" i="14" s="1"/>
  <c r="A7034" i="14" s="1"/>
  <c r="A7035" i="14" s="1"/>
  <c r="A7036" i="14" s="1"/>
  <c r="A7037" i="14" s="1"/>
  <c r="A7038" i="14" s="1"/>
  <c r="A7039" i="14" s="1"/>
  <c r="A7040" i="14" s="1"/>
  <c r="A7041" i="14" s="1"/>
  <c r="A7042" i="14" s="1"/>
  <c r="A7043" i="14" s="1"/>
  <c r="A7044" i="14" s="1"/>
  <c r="A7045" i="14" s="1"/>
  <c r="A7046" i="14" s="1"/>
  <c r="A7047" i="14" s="1"/>
  <c r="A7048" i="14" s="1"/>
  <c r="A7049" i="14" s="1"/>
  <c r="A7050" i="14" s="1"/>
  <c r="A7051" i="14" s="1"/>
  <c r="A7052" i="14" s="1"/>
  <c r="A7053" i="14" s="1"/>
  <c r="A7054" i="14" s="1"/>
  <c r="A7055" i="14" s="1"/>
  <c r="A7056" i="14" s="1"/>
  <c r="A7057" i="14" s="1"/>
  <c r="A7058" i="14" s="1"/>
  <c r="A7059" i="14" s="1"/>
  <c r="A7060" i="14" s="1"/>
  <c r="A7061" i="14" s="1"/>
  <c r="A7062" i="14" s="1"/>
  <c r="A7063" i="14" s="1"/>
  <c r="A7064" i="14" s="1"/>
  <c r="A7065" i="14" s="1"/>
  <c r="A7066" i="14" s="1"/>
  <c r="A7067" i="14" s="1"/>
  <c r="A7068" i="14" s="1"/>
  <c r="A7069" i="14" s="1"/>
  <c r="A7070" i="14" s="1"/>
  <c r="A7071" i="14" s="1"/>
  <c r="A7072" i="14" s="1"/>
  <c r="A7073" i="14" s="1"/>
  <c r="A7074" i="14" s="1"/>
  <c r="A7075" i="14" s="1"/>
  <c r="A7076" i="14" s="1"/>
  <c r="A7077" i="14" s="1"/>
  <c r="A7078" i="14" s="1"/>
  <c r="A7079" i="14" s="1"/>
  <c r="A7080" i="14" s="1"/>
  <c r="A7081" i="14" s="1"/>
  <c r="A7082" i="14" s="1"/>
  <c r="A7083" i="14" s="1"/>
  <c r="A7084" i="14" s="1"/>
  <c r="A7085" i="14" s="1"/>
  <c r="A7086" i="14" s="1"/>
  <c r="A7087" i="14" s="1"/>
  <c r="A7088" i="14" s="1"/>
  <c r="A7089" i="14" s="1"/>
  <c r="A7090" i="14" s="1"/>
  <c r="A7091" i="14" s="1"/>
  <c r="A7092" i="14" s="1"/>
  <c r="A7093" i="14" s="1"/>
  <c r="A7094" i="14" s="1"/>
  <c r="A7095" i="14" s="1"/>
  <c r="A7096" i="14" s="1"/>
  <c r="A7097" i="14" s="1"/>
  <c r="A7098" i="14" s="1"/>
  <c r="A7099" i="14" s="1"/>
  <c r="A7100" i="14" s="1"/>
  <c r="A7101" i="14" s="1"/>
  <c r="A7102" i="14" s="1"/>
  <c r="A7103" i="14" s="1"/>
  <c r="A7104" i="14" s="1"/>
  <c r="A7105" i="14" s="1"/>
  <c r="A7106" i="14" s="1"/>
  <c r="A7107" i="14" s="1"/>
  <c r="A7108" i="14" s="1"/>
  <c r="A7109" i="14" s="1"/>
  <c r="A7110" i="14" s="1"/>
  <c r="A7111" i="14" s="1"/>
  <c r="A7112" i="14" s="1"/>
  <c r="A7113" i="14" s="1"/>
  <c r="A7114" i="14" s="1"/>
  <c r="A7115" i="14" s="1"/>
  <c r="A7116" i="14" s="1"/>
  <c r="A7117" i="14" s="1"/>
  <c r="A7118" i="14" s="1"/>
  <c r="A7119" i="14" s="1"/>
  <c r="A7120" i="14" s="1"/>
  <c r="A7121" i="14" s="1"/>
  <c r="A7122" i="14" s="1"/>
  <c r="A7123" i="14" s="1"/>
  <c r="A7124" i="14" s="1"/>
  <c r="A7125" i="14" s="1"/>
  <c r="A7126" i="14" s="1"/>
  <c r="A7127" i="14" s="1"/>
  <c r="A7128" i="14" s="1"/>
  <c r="A7129" i="14" s="1"/>
  <c r="A7130" i="14" s="1"/>
  <c r="A7131" i="14" s="1"/>
  <c r="A7132" i="14" s="1"/>
  <c r="A7133" i="14" s="1"/>
  <c r="A7134" i="14" s="1"/>
  <c r="A7135" i="14" s="1"/>
  <c r="A7136" i="14" s="1"/>
  <c r="A7137" i="14" s="1"/>
  <c r="A7138" i="14" s="1"/>
  <c r="A7139" i="14" s="1"/>
  <c r="A7140" i="14" s="1"/>
  <c r="A7141" i="14" s="1"/>
  <c r="A7142" i="14" s="1"/>
  <c r="A7143" i="14" s="1"/>
  <c r="A7144" i="14" s="1"/>
  <c r="A7145" i="14" s="1"/>
  <c r="A7146" i="14" s="1"/>
  <c r="A7147" i="14" s="1"/>
  <c r="A7148" i="14" s="1"/>
  <c r="A7149" i="14" s="1"/>
  <c r="A7150" i="14" s="1"/>
  <c r="A7151" i="14" s="1"/>
  <c r="A7152" i="14" s="1"/>
  <c r="A7153" i="14" s="1"/>
  <c r="A7154" i="14" s="1"/>
  <c r="A7155" i="14" s="1"/>
  <c r="A7156" i="14" s="1"/>
  <c r="A7157" i="14" s="1"/>
  <c r="A7158" i="14" s="1"/>
  <c r="A7159" i="14" s="1"/>
  <c r="A7160" i="14" s="1"/>
  <c r="A7161" i="14" s="1"/>
  <c r="A7162" i="14" s="1"/>
  <c r="A7163" i="14" s="1"/>
  <c r="A7164" i="14" s="1"/>
  <c r="A7165" i="14" s="1"/>
  <c r="A7166" i="14" s="1"/>
  <c r="A7167" i="14" s="1"/>
  <c r="A7168" i="14" s="1"/>
  <c r="A7169" i="14" s="1"/>
  <c r="A7170" i="14" s="1"/>
  <c r="A7171" i="14" s="1"/>
  <c r="A7172" i="14" s="1"/>
  <c r="A7173" i="14" s="1"/>
  <c r="A7174" i="14" s="1"/>
  <c r="A7175" i="14" s="1"/>
  <c r="A7176" i="14" s="1"/>
  <c r="A7177" i="14" s="1"/>
  <c r="A7178" i="14" s="1"/>
  <c r="A7179" i="14" s="1"/>
  <c r="A7180" i="14" s="1"/>
  <c r="A7181" i="14" s="1"/>
  <c r="A7182" i="14" s="1"/>
  <c r="A7183" i="14" s="1"/>
  <c r="A7184" i="14" s="1"/>
  <c r="A7185" i="14" s="1"/>
  <c r="A7186" i="14" s="1"/>
  <c r="A7187" i="14" s="1"/>
  <c r="A7188" i="14" s="1"/>
  <c r="A7189" i="14" s="1"/>
  <c r="A7190" i="14" s="1"/>
  <c r="A7191" i="14" s="1"/>
  <c r="A7192" i="14" s="1"/>
  <c r="A7193" i="14" s="1"/>
  <c r="A7194" i="14" s="1"/>
  <c r="A7195" i="14" s="1"/>
  <c r="A7196" i="14" s="1"/>
  <c r="A7197" i="14" s="1"/>
  <c r="A7198" i="14" s="1"/>
  <c r="A7199" i="14" s="1"/>
  <c r="A7200" i="14" s="1"/>
  <c r="A7201" i="14" s="1"/>
  <c r="A7202" i="14" s="1"/>
  <c r="A7203" i="14" s="1"/>
  <c r="A7204" i="14" s="1"/>
  <c r="A7205" i="14" s="1"/>
  <c r="A7206" i="14" s="1"/>
  <c r="A7207" i="14" s="1"/>
  <c r="A7208" i="14" s="1"/>
  <c r="A7209" i="14" s="1"/>
  <c r="A7210" i="14" s="1"/>
  <c r="A7211" i="14" s="1"/>
  <c r="A7212" i="14" s="1"/>
  <c r="A7213" i="14" s="1"/>
  <c r="A7214" i="14" s="1"/>
  <c r="A7215" i="14" s="1"/>
  <c r="A7216" i="14" s="1"/>
  <c r="A7217" i="14" s="1"/>
  <c r="A7218" i="14" s="1"/>
  <c r="A7219" i="14" s="1"/>
  <c r="A7220" i="14" s="1"/>
  <c r="A7221" i="14" s="1"/>
  <c r="A7222" i="14" s="1"/>
  <c r="A7223" i="14" s="1"/>
  <c r="A7224" i="14" s="1"/>
  <c r="A7225" i="14" s="1"/>
  <c r="A7226" i="14" s="1"/>
  <c r="A7227" i="14" s="1"/>
  <c r="A7228" i="14" s="1"/>
  <c r="A7229" i="14" s="1"/>
  <c r="A7230" i="14" s="1"/>
  <c r="A7231" i="14" s="1"/>
  <c r="A7232" i="14" s="1"/>
  <c r="A7233" i="14" s="1"/>
  <c r="A7234" i="14" s="1"/>
  <c r="A7235" i="14" s="1"/>
  <c r="A7236" i="14" s="1"/>
  <c r="A7237" i="14" s="1"/>
  <c r="A7238" i="14" s="1"/>
  <c r="A7239" i="14" s="1"/>
  <c r="A7240" i="14" s="1"/>
  <c r="A7241" i="14" s="1"/>
  <c r="A7242" i="14" s="1"/>
  <c r="A7243" i="14" s="1"/>
  <c r="A7244" i="14" s="1"/>
  <c r="A7245" i="14" s="1"/>
  <c r="A7246" i="14" s="1"/>
  <c r="A7247" i="14" s="1"/>
  <c r="A7248" i="14" s="1"/>
  <c r="A7249" i="14" s="1"/>
  <c r="A7250" i="14" s="1"/>
  <c r="A7251" i="14" s="1"/>
  <c r="A7252" i="14" s="1"/>
  <c r="A7253" i="14" s="1"/>
  <c r="A7254" i="14" s="1"/>
  <c r="A7255" i="14" s="1"/>
  <c r="A7256" i="14" s="1"/>
  <c r="A7257" i="14" s="1"/>
  <c r="A7258" i="14" s="1"/>
  <c r="A7259" i="14" s="1"/>
  <c r="A7260" i="14" s="1"/>
  <c r="A7261" i="14" s="1"/>
  <c r="A7262" i="14" s="1"/>
  <c r="A7263" i="14" s="1"/>
  <c r="A7264" i="14" s="1"/>
  <c r="A7265" i="14" s="1"/>
  <c r="A7266" i="14" s="1"/>
  <c r="A7267" i="14" s="1"/>
  <c r="A7268" i="14" s="1"/>
  <c r="A7269" i="14" s="1"/>
  <c r="A7270" i="14" s="1"/>
  <c r="A7271" i="14" s="1"/>
  <c r="A7272" i="14" s="1"/>
  <c r="A7273" i="14" s="1"/>
  <c r="A7274" i="14" s="1"/>
  <c r="A7275" i="14" s="1"/>
  <c r="A7276" i="14" s="1"/>
  <c r="A7277" i="14" s="1"/>
  <c r="A7278" i="14" s="1"/>
  <c r="A7279" i="14" s="1"/>
  <c r="A7280" i="14" s="1"/>
  <c r="A7281" i="14" s="1"/>
  <c r="A7282" i="14" s="1"/>
  <c r="A7283" i="14" s="1"/>
  <c r="A7284" i="14" s="1"/>
  <c r="A7285" i="14" s="1"/>
  <c r="A7286" i="14" s="1"/>
  <c r="A7287" i="14" s="1"/>
  <c r="A7288" i="14" s="1"/>
  <c r="A7289" i="14" s="1"/>
  <c r="A7290" i="14" s="1"/>
  <c r="A7291" i="14" s="1"/>
  <c r="A7292" i="14" s="1"/>
  <c r="A7293" i="14" s="1"/>
  <c r="A7294" i="14" s="1"/>
  <c r="A7295" i="14" s="1"/>
  <c r="A7296" i="14" s="1"/>
  <c r="A7297" i="14" s="1"/>
  <c r="A7298" i="14" s="1"/>
  <c r="A7299" i="14" s="1"/>
  <c r="A7300" i="14" s="1"/>
  <c r="A7301" i="14" s="1"/>
  <c r="A90" i="15"/>
  <c r="A91" i="15"/>
  <c r="A92" i="15" s="1"/>
  <c r="A93" i="15" s="1"/>
  <c r="A94" i="15" s="1"/>
  <c r="A4" i="15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3" i="15"/>
  <c r="E2" i="15"/>
  <c r="D2" i="15"/>
  <c r="C2" i="15"/>
  <c r="B2" i="15"/>
  <c r="H88" i="15" l="1"/>
  <c r="L88" i="15" s="1"/>
  <c r="H72" i="15"/>
  <c r="L72" i="15" s="1"/>
  <c r="G57" i="15"/>
  <c r="K57" i="15" s="1"/>
  <c r="I93" i="15"/>
  <c r="M93" i="15" s="1"/>
  <c r="H2" i="15"/>
  <c r="L2" i="15" s="1"/>
  <c r="I81" i="15"/>
  <c r="M81" i="15" s="1"/>
  <c r="H67" i="15"/>
  <c r="L67" i="15" s="1"/>
  <c r="H54" i="15"/>
  <c r="L54" i="15" s="1"/>
  <c r="H94" i="15"/>
  <c r="L94" i="15" s="1"/>
  <c r="H87" i="15"/>
  <c r="L87" i="15" s="1"/>
  <c r="H80" i="15"/>
  <c r="L80" i="15" s="1"/>
  <c r="I72" i="15"/>
  <c r="M72" i="15" s="1"/>
  <c r="I67" i="15"/>
  <c r="M67" i="15" s="1"/>
  <c r="F59" i="15"/>
  <c r="J59" i="15" s="1"/>
  <c r="G90" i="15"/>
  <c r="K90" i="15" s="1"/>
  <c r="G87" i="15"/>
  <c r="K87" i="15" s="1"/>
  <c r="H82" i="15"/>
  <c r="L82" i="15" s="1"/>
  <c r="I77" i="15"/>
  <c r="M77" i="15" s="1"/>
  <c r="H73" i="15"/>
  <c r="L73" i="15" s="1"/>
  <c r="G70" i="15"/>
  <c r="K70" i="15" s="1"/>
  <c r="H66" i="15"/>
  <c r="L66" i="15" s="1"/>
  <c r="H57" i="15"/>
  <c r="L57" i="15" s="1"/>
  <c r="I51" i="15"/>
  <c r="M51" i="15" s="1"/>
  <c r="F49" i="15"/>
  <c r="J49" i="15" s="1"/>
  <c r="G36" i="15"/>
  <c r="K36" i="15" s="1"/>
  <c r="I4" i="16"/>
  <c r="I6" i="16"/>
  <c r="I8" i="16"/>
  <c r="I10" i="16"/>
  <c r="I12" i="16"/>
  <c r="I14" i="16"/>
  <c r="I16" i="16"/>
  <c r="I18" i="16"/>
  <c r="I20" i="16"/>
  <c r="I22" i="16"/>
  <c r="I24" i="16"/>
  <c r="I26" i="16"/>
  <c r="I28" i="16"/>
  <c r="I30" i="16"/>
  <c r="I32" i="16"/>
  <c r="I34" i="16"/>
  <c r="I36" i="16"/>
  <c r="I38" i="16"/>
  <c r="I40" i="16"/>
  <c r="I42" i="16"/>
  <c r="I44" i="16"/>
  <c r="I46" i="16"/>
  <c r="I48" i="16"/>
  <c r="I50" i="16"/>
  <c r="I52" i="16"/>
  <c r="I54" i="16"/>
  <c r="I56" i="16"/>
  <c r="I58" i="16"/>
  <c r="I60" i="16"/>
  <c r="I62" i="16"/>
  <c r="I64" i="16"/>
  <c r="I66" i="16"/>
  <c r="I68" i="16"/>
  <c r="I70" i="16"/>
  <c r="I72" i="16"/>
  <c r="I74" i="16"/>
  <c r="I76" i="16"/>
  <c r="I78" i="16"/>
  <c r="I80" i="16"/>
  <c r="I82" i="16"/>
  <c r="I84" i="16"/>
  <c r="I86" i="16"/>
  <c r="I88" i="16"/>
  <c r="I90" i="16"/>
  <c r="I92" i="16"/>
  <c r="I94" i="16"/>
  <c r="F4" i="15"/>
  <c r="J4" i="15" s="1"/>
  <c r="F3" i="16"/>
  <c r="F5" i="16"/>
  <c r="F7" i="16"/>
  <c r="F9" i="16"/>
  <c r="F11" i="16"/>
  <c r="F13" i="16"/>
  <c r="F15" i="16"/>
  <c r="F17" i="16"/>
  <c r="F19" i="16"/>
  <c r="F21" i="16"/>
  <c r="F23" i="16"/>
  <c r="F25" i="16"/>
  <c r="F27" i="16"/>
  <c r="F29" i="16"/>
  <c r="F31" i="16"/>
  <c r="F33" i="16"/>
  <c r="F35" i="16"/>
  <c r="F37" i="16"/>
  <c r="F39" i="16"/>
  <c r="F41" i="16"/>
  <c r="F43" i="16"/>
  <c r="F45" i="16"/>
  <c r="F47" i="16"/>
  <c r="F49" i="16"/>
  <c r="F51" i="16"/>
  <c r="F53" i="16"/>
  <c r="F55" i="16"/>
  <c r="F57" i="16"/>
  <c r="F59" i="16"/>
  <c r="F61" i="16"/>
  <c r="F63" i="16"/>
  <c r="F65" i="16"/>
  <c r="F67" i="16"/>
  <c r="F69" i="16"/>
  <c r="F71" i="16"/>
  <c r="F73" i="16"/>
  <c r="F75" i="16"/>
  <c r="F77" i="16"/>
  <c r="F79" i="16"/>
  <c r="F81" i="16"/>
  <c r="F83" i="16"/>
  <c r="F85" i="16"/>
  <c r="F87" i="16"/>
  <c r="F89" i="16"/>
  <c r="F91" i="16"/>
  <c r="F93" i="16"/>
  <c r="G2" i="16"/>
  <c r="G4" i="15"/>
  <c r="K4" i="15" s="1"/>
  <c r="F8" i="15"/>
  <c r="J8" i="15" s="1"/>
  <c r="G3" i="16"/>
  <c r="G5" i="16"/>
  <c r="G7" i="16"/>
  <c r="G9" i="16"/>
  <c r="G11" i="16"/>
  <c r="G13" i="16"/>
  <c r="G15" i="16"/>
  <c r="G17" i="16"/>
  <c r="G19" i="16"/>
  <c r="G21" i="16"/>
  <c r="G23" i="16"/>
  <c r="G25" i="16"/>
  <c r="G27" i="16"/>
  <c r="G29" i="16"/>
  <c r="G31" i="16"/>
  <c r="G33" i="16"/>
  <c r="G35" i="16"/>
  <c r="G37" i="16"/>
  <c r="G39" i="16"/>
  <c r="G41" i="16"/>
  <c r="G43" i="16"/>
  <c r="G45" i="16"/>
  <c r="G47" i="16"/>
  <c r="G49" i="16"/>
  <c r="G51" i="16"/>
  <c r="G53" i="16"/>
  <c r="G55" i="16"/>
  <c r="G57" i="16"/>
  <c r="G59" i="16"/>
  <c r="G61" i="16"/>
  <c r="G63" i="16"/>
  <c r="G65" i="16"/>
  <c r="G67" i="16"/>
  <c r="G69" i="16"/>
  <c r="G71" i="16"/>
  <c r="G73" i="16"/>
  <c r="G75" i="16"/>
  <c r="G77" i="16"/>
  <c r="G79" i="16"/>
  <c r="G81" i="16"/>
  <c r="G83" i="16"/>
  <c r="G85" i="16"/>
  <c r="G87" i="16"/>
  <c r="G89" i="16"/>
  <c r="G91" i="16"/>
  <c r="G93" i="16"/>
  <c r="H2" i="16"/>
  <c r="L2" i="16" s="1"/>
  <c r="I4" i="15"/>
  <c r="M4" i="15" s="1"/>
  <c r="H3" i="16"/>
  <c r="H5" i="16"/>
  <c r="H7" i="16"/>
  <c r="H9" i="16"/>
  <c r="H11" i="16"/>
  <c r="H13" i="16"/>
  <c r="H15" i="16"/>
  <c r="H17" i="16"/>
  <c r="H19" i="16"/>
  <c r="H21" i="16"/>
  <c r="H23" i="16"/>
  <c r="H25" i="16"/>
  <c r="H27" i="16"/>
  <c r="H29" i="16"/>
  <c r="H31" i="16"/>
  <c r="H33" i="16"/>
  <c r="H35" i="16"/>
  <c r="H37" i="16"/>
  <c r="H39" i="16"/>
  <c r="H41" i="16"/>
  <c r="H43" i="16"/>
  <c r="H45" i="16"/>
  <c r="H47" i="16"/>
  <c r="H49" i="16"/>
  <c r="H51" i="16"/>
  <c r="H53" i="16"/>
  <c r="H55" i="16"/>
  <c r="H57" i="16"/>
  <c r="H59" i="16"/>
  <c r="H61" i="16"/>
  <c r="H63" i="16"/>
  <c r="H65" i="16"/>
  <c r="H67" i="16"/>
  <c r="H69" i="16"/>
  <c r="H71" i="16"/>
  <c r="H73" i="16"/>
  <c r="H75" i="16"/>
  <c r="H77" i="16"/>
  <c r="H79" i="16"/>
  <c r="H81" i="16"/>
  <c r="H83" i="16"/>
  <c r="H85" i="16"/>
  <c r="H87" i="16"/>
  <c r="H89" i="16"/>
  <c r="H91" i="16"/>
  <c r="H93" i="16"/>
  <c r="I2" i="16"/>
  <c r="M2" i="16" s="1"/>
  <c r="H3" i="15"/>
  <c r="L3" i="15" s="1"/>
  <c r="I3" i="16"/>
  <c r="M3" i="16" s="1"/>
  <c r="I5" i="16"/>
  <c r="I7" i="16"/>
  <c r="I9" i="16"/>
  <c r="I11" i="16"/>
  <c r="I13" i="16"/>
  <c r="I15" i="16"/>
  <c r="I17" i="16"/>
  <c r="I19" i="16"/>
  <c r="I21" i="16"/>
  <c r="I23" i="16"/>
  <c r="I25" i="16"/>
  <c r="I27" i="16"/>
  <c r="I29" i="16"/>
  <c r="I31" i="16"/>
  <c r="I33" i="16"/>
  <c r="I35" i="16"/>
  <c r="I37" i="16"/>
  <c r="I39" i="16"/>
  <c r="I41" i="16"/>
  <c r="I43" i="16"/>
  <c r="I45" i="16"/>
  <c r="I47" i="16"/>
  <c r="I49" i="16"/>
  <c r="I51" i="16"/>
  <c r="I53" i="16"/>
  <c r="I55" i="16"/>
  <c r="I57" i="16"/>
  <c r="I59" i="16"/>
  <c r="I61" i="16"/>
  <c r="I63" i="16"/>
  <c r="I65" i="16"/>
  <c r="I67" i="16"/>
  <c r="I69" i="16"/>
  <c r="I71" i="16"/>
  <c r="I73" i="16"/>
  <c r="I75" i="16"/>
  <c r="I77" i="16"/>
  <c r="I79" i="16"/>
  <c r="I81" i="16"/>
  <c r="I83" i="16"/>
  <c r="I85" i="16"/>
  <c r="I87" i="16"/>
  <c r="I89" i="16"/>
  <c r="I91" i="16"/>
  <c r="I93" i="16"/>
  <c r="F2" i="16"/>
  <c r="J2" i="16" s="1"/>
  <c r="F6" i="15"/>
  <c r="J6" i="15" s="1"/>
  <c r="F4" i="16"/>
  <c r="F6" i="16"/>
  <c r="F8" i="16"/>
  <c r="F10" i="16"/>
  <c r="F12" i="16"/>
  <c r="F14" i="16"/>
  <c r="F16" i="16"/>
  <c r="F18" i="16"/>
  <c r="F20" i="16"/>
  <c r="F22" i="16"/>
  <c r="F24" i="16"/>
  <c r="F26" i="16"/>
  <c r="F28" i="16"/>
  <c r="F30" i="16"/>
  <c r="F32" i="16"/>
  <c r="F34" i="16"/>
  <c r="F36" i="16"/>
  <c r="F38" i="16"/>
  <c r="F40" i="16"/>
  <c r="F42" i="16"/>
  <c r="F44" i="16"/>
  <c r="F46" i="16"/>
  <c r="F48" i="16"/>
  <c r="F50" i="16"/>
  <c r="F52" i="16"/>
  <c r="F54" i="16"/>
  <c r="F56" i="16"/>
  <c r="F58" i="16"/>
  <c r="F60" i="16"/>
  <c r="F62" i="16"/>
  <c r="F64" i="16"/>
  <c r="F66" i="16"/>
  <c r="F68" i="16"/>
  <c r="F70" i="16"/>
  <c r="F72" i="16"/>
  <c r="F74" i="16"/>
  <c r="F76" i="16"/>
  <c r="F78" i="16"/>
  <c r="F80" i="16"/>
  <c r="F82" i="16"/>
  <c r="F84" i="16"/>
  <c r="F86" i="16"/>
  <c r="F88" i="16"/>
  <c r="F90" i="16"/>
  <c r="F92" i="16"/>
  <c r="F94" i="16"/>
  <c r="G6" i="15"/>
  <c r="K6" i="15" s="1"/>
  <c r="G4" i="16"/>
  <c r="G6" i="16"/>
  <c r="G8" i="16"/>
  <c r="G10" i="16"/>
  <c r="G12" i="16"/>
  <c r="G14" i="16"/>
  <c r="G16" i="16"/>
  <c r="G18" i="16"/>
  <c r="G20" i="16"/>
  <c r="G22" i="16"/>
  <c r="G24" i="16"/>
  <c r="G26" i="16"/>
  <c r="G28" i="16"/>
  <c r="G30" i="16"/>
  <c r="G32" i="16"/>
  <c r="G34" i="16"/>
  <c r="G36" i="16"/>
  <c r="G38" i="16"/>
  <c r="G40" i="16"/>
  <c r="G42" i="16"/>
  <c r="G44" i="16"/>
  <c r="G46" i="16"/>
  <c r="G48" i="16"/>
  <c r="G50" i="16"/>
  <c r="G52" i="16"/>
  <c r="G54" i="16"/>
  <c r="G56" i="16"/>
  <c r="G58" i="16"/>
  <c r="G60" i="16"/>
  <c r="G62" i="16"/>
  <c r="G64" i="16"/>
  <c r="G66" i="16"/>
  <c r="G68" i="16"/>
  <c r="G70" i="16"/>
  <c r="G72" i="16"/>
  <c r="G74" i="16"/>
  <c r="G76" i="16"/>
  <c r="G78" i="16"/>
  <c r="G80" i="16"/>
  <c r="G82" i="16"/>
  <c r="G84" i="16"/>
  <c r="G86" i="16"/>
  <c r="G88" i="16"/>
  <c r="G90" i="16"/>
  <c r="G92" i="16"/>
  <c r="G94" i="16"/>
  <c r="I6" i="15"/>
  <c r="M6" i="15" s="1"/>
  <c r="H4" i="16"/>
  <c r="H6" i="16"/>
  <c r="H8" i="16"/>
  <c r="H10" i="16"/>
  <c r="H12" i="16"/>
  <c r="H14" i="16"/>
  <c r="H16" i="16"/>
  <c r="H18" i="16"/>
  <c r="H20" i="16"/>
  <c r="H22" i="16"/>
  <c r="H24" i="16"/>
  <c r="H26" i="16"/>
  <c r="H28" i="16"/>
  <c r="H30" i="16"/>
  <c r="H32" i="16"/>
  <c r="H34" i="16"/>
  <c r="H36" i="16"/>
  <c r="H38" i="16"/>
  <c r="H40" i="16"/>
  <c r="H42" i="16"/>
  <c r="H44" i="16"/>
  <c r="H46" i="16"/>
  <c r="H48" i="16"/>
  <c r="H50" i="16"/>
  <c r="H52" i="16"/>
  <c r="H54" i="16"/>
  <c r="H56" i="16"/>
  <c r="H58" i="16"/>
  <c r="H60" i="16"/>
  <c r="H62" i="16"/>
  <c r="H64" i="16"/>
  <c r="H66" i="16"/>
  <c r="H68" i="16"/>
  <c r="H70" i="16"/>
  <c r="H72" i="16"/>
  <c r="H74" i="16"/>
  <c r="H76" i="16"/>
  <c r="H78" i="16"/>
  <c r="H80" i="16"/>
  <c r="H82" i="16"/>
  <c r="H84" i="16"/>
  <c r="H86" i="16"/>
  <c r="H88" i="16"/>
  <c r="H90" i="16"/>
  <c r="H92" i="16"/>
  <c r="H94" i="16"/>
  <c r="H5" i="15"/>
  <c r="L5" i="15" s="1"/>
  <c r="F94" i="15"/>
  <c r="J94" i="15" s="1"/>
  <c r="I92" i="15"/>
  <c r="M92" i="15" s="1"/>
  <c r="I91" i="15"/>
  <c r="M91" i="15" s="1"/>
  <c r="F90" i="15"/>
  <c r="J90" i="15" s="1"/>
  <c r="I88" i="15"/>
  <c r="M88" i="15" s="1"/>
  <c r="F87" i="15"/>
  <c r="J87" i="15" s="1"/>
  <c r="F84" i="15"/>
  <c r="J84" i="15" s="1"/>
  <c r="F81" i="15"/>
  <c r="J81" i="15" s="1"/>
  <c r="F78" i="15"/>
  <c r="J78" i="15" s="1"/>
  <c r="G74" i="15"/>
  <c r="K74" i="15" s="1"/>
  <c r="G73" i="15"/>
  <c r="K73" i="15" s="1"/>
  <c r="F72" i="15"/>
  <c r="J72" i="15" s="1"/>
  <c r="F68" i="15"/>
  <c r="J68" i="15" s="1"/>
  <c r="G67" i="15"/>
  <c r="K67" i="15" s="1"/>
  <c r="I64" i="15"/>
  <c r="M64" i="15" s="1"/>
  <c r="H63" i="15"/>
  <c r="L63" i="15" s="1"/>
  <c r="G61" i="15"/>
  <c r="K61" i="15" s="1"/>
  <c r="G58" i="15"/>
  <c r="K58" i="15" s="1"/>
  <c r="I57" i="15"/>
  <c r="M57" i="15" s="1"/>
  <c r="H56" i="15"/>
  <c r="L56" i="15" s="1"/>
  <c r="F55" i="15"/>
  <c r="J55" i="15" s="1"/>
  <c r="F52" i="15"/>
  <c r="J52" i="15" s="1"/>
  <c r="I48" i="15"/>
  <c r="M48" i="15" s="1"/>
  <c r="H47" i="15"/>
  <c r="L47" i="15" s="1"/>
  <c r="G45" i="15"/>
  <c r="K45" i="15" s="1"/>
  <c r="G42" i="15"/>
  <c r="K42" i="15" s="1"/>
  <c r="I41" i="15"/>
  <c r="M41" i="15" s="1"/>
  <c r="H40" i="15"/>
  <c r="L40" i="15" s="1"/>
  <c r="F39" i="15"/>
  <c r="J39" i="15" s="1"/>
  <c r="F36" i="15"/>
  <c r="J36" i="15" s="1"/>
  <c r="G32" i="15"/>
  <c r="K32" i="15" s="1"/>
  <c r="G28" i="15"/>
  <c r="K28" i="15" s="1"/>
  <c r="I24" i="15"/>
  <c r="M24" i="15" s="1"/>
  <c r="H23" i="15"/>
  <c r="L23" i="15" s="1"/>
  <c r="G21" i="15"/>
  <c r="K21" i="15" s="1"/>
  <c r="G18" i="15"/>
  <c r="K18" i="15" s="1"/>
  <c r="I17" i="15"/>
  <c r="M17" i="15" s="1"/>
  <c r="H16" i="15"/>
  <c r="L16" i="15" s="1"/>
  <c r="F15" i="15"/>
  <c r="J15" i="15" s="1"/>
  <c r="H13" i="15"/>
  <c r="L13" i="15" s="1"/>
  <c r="F11" i="15"/>
  <c r="J11" i="15" s="1"/>
  <c r="I8" i="15"/>
  <c r="M8" i="15" s="1"/>
  <c r="G93" i="15"/>
  <c r="K93" i="15" s="1"/>
  <c r="H84" i="15"/>
  <c r="L84" i="15" s="1"/>
  <c r="H79" i="15"/>
  <c r="L79" i="15" s="1"/>
  <c r="F64" i="15"/>
  <c r="J64" i="15" s="1"/>
  <c r="G85" i="15"/>
  <c r="K85" i="15" s="1"/>
  <c r="G79" i="15"/>
  <c r="K79" i="15" s="1"/>
  <c r="G69" i="15"/>
  <c r="K69" i="15" s="1"/>
  <c r="H61" i="15"/>
  <c r="L61" i="15" s="1"/>
  <c r="H90" i="15"/>
  <c r="L90" i="15" s="1"/>
  <c r="H83" i="15"/>
  <c r="L83" i="15" s="1"/>
  <c r="H76" i="15"/>
  <c r="L76" i="15" s="1"/>
  <c r="F69" i="15"/>
  <c r="J69" i="15" s="1"/>
  <c r="G62" i="15"/>
  <c r="K62" i="15" s="1"/>
  <c r="F91" i="15"/>
  <c r="J91" i="15" s="1"/>
  <c r="G86" i="15"/>
  <c r="K86" i="15" s="1"/>
  <c r="I83" i="15"/>
  <c r="M83" i="15" s="1"/>
  <c r="G76" i="15"/>
  <c r="K76" i="15" s="1"/>
  <c r="G72" i="15"/>
  <c r="K72" i="15" s="1"/>
  <c r="I68" i="15"/>
  <c r="M68" i="15" s="1"/>
  <c r="F65" i="15"/>
  <c r="J65" i="15" s="1"/>
  <c r="I58" i="15"/>
  <c r="M58" i="15" s="1"/>
  <c r="G55" i="15"/>
  <c r="K55" i="15" s="1"/>
  <c r="H50" i="15"/>
  <c r="L50" i="15" s="1"/>
  <c r="I42" i="15"/>
  <c r="M42" i="15" s="1"/>
  <c r="H34" i="15"/>
  <c r="L34" i="15" s="1"/>
  <c r="H93" i="15"/>
  <c r="L93" i="15" s="1"/>
  <c r="H89" i="15"/>
  <c r="L89" i="15" s="1"/>
  <c r="G83" i="15"/>
  <c r="K83" i="15" s="1"/>
  <c r="G77" i="15"/>
  <c r="K77" i="15" s="1"/>
  <c r="H75" i="15"/>
  <c r="L75" i="15" s="1"/>
  <c r="F74" i="15"/>
  <c r="J74" i="15" s="1"/>
  <c r="I73" i="15"/>
  <c r="M73" i="15" s="1"/>
  <c r="G71" i="15"/>
  <c r="K71" i="15" s="1"/>
  <c r="F67" i="15"/>
  <c r="J67" i="15" s="1"/>
  <c r="G64" i="15"/>
  <c r="K64" i="15" s="1"/>
  <c r="I63" i="15"/>
  <c r="M63" i="15" s="1"/>
  <c r="H62" i="15"/>
  <c r="L62" i="15" s="1"/>
  <c r="F61" i="15"/>
  <c r="J61" i="15" s="1"/>
  <c r="F58" i="15"/>
  <c r="J58" i="15" s="1"/>
  <c r="I54" i="15"/>
  <c r="M54" i="15" s="1"/>
  <c r="H53" i="15"/>
  <c r="L53" i="15" s="1"/>
  <c r="G51" i="15"/>
  <c r="K51" i="15" s="1"/>
  <c r="G48" i="15"/>
  <c r="K48" i="15" s="1"/>
  <c r="I47" i="15"/>
  <c r="M47" i="15" s="1"/>
  <c r="H46" i="15"/>
  <c r="L46" i="15" s="1"/>
  <c r="F45" i="15"/>
  <c r="J45" i="15" s="1"/>
  <c r="F42" i="15"/>
  <c r="J42" i="15" s="1"/>
  <c r="I38" i="15"/>
  <c r="M38" i="15" s="1"/>
  <c r="H37" i="15"/>
  <c r="L37" i="15" s="1"/>
  <c r="G35" i="15"/>
  <c r="K35" i="15" s="1"/>
  <c r="F32" i="15"/>
  <c r="J32" i="15" s="1"/>
  <c r="G31" i="15"/>
  <c r="K31" i="15" s="1"/>
  <c r="F28" i="15"/>
  <c r="J28" i="15" s="1"/>
  <c r="G27" i="15"/>
  <c r="K27" i="15" s="1"/>
  <c r="G24" i="15"/>
  <c r="K24" i="15" s="1"/>
  <c r="I23" i="15"/>
  <c r="M23" i="15" s="1"/>
  <c r="H22" i="15"/>
  <c r="L22" i="15" s="1"/>
  <c r="F21" i="15"/>
  <c r="J21" i="15" s="1"/>
  <c r="F18" i="15"/>
  <c r="J18" i="15" s="1"/>
  <c r="I14" i="15"/>
  <c r="M14" i="15" s="1"/>
  <c r="I13" i="15"/>
  <c r="M13" i="15" s="1"/>
  <c r="H12" i="15"/>
  <c r="L12" i="15" s="1"/>
  <c r="G8" i="15"/>
  <c r="K8" i="15" s="1"/>
  <c r="G7" i="15"/>
  <c r="K7" i="15" s="1"/>
  <c r="H92" i="15"/>
  <c r="L92" i="15" s="1"/>
  <c r="I80" i="15"/>
  <c r="M80" i="15" s="1"/>
  <c r="H68" i="15"/>
  <c r="L68" i="15" s="1"/>
  <c r="H59" i="15"/>
  <c r="L59" i="15" s="1"/>
  <c r="H52" i="15"/>
  <c r="L52" i="15" s="1"/>
  <c r="H43" i="15"/>
  <c r="L43" i="15" s="1"/>
  <c r="G41" i="15"/>
  <c r="K41" i="15" s="1"/>
  <c r="G38" i="15"/>
  <c r="K38" i="15" s="1"/>
  <c r="I37" i="15"/>
  <c r="M37" i="15" s="1"/>
  <c r="H36" i="15"/>
  <c r="L36" i="15" s="1"/>
  <c r="F35" i="15"/>
  <c r="J35" i="15" s="1"/>
  <c r="H33" i="15"/>
  <c r="L33" i="15" s="1"/>
  <c r="F31" i="15"/>
  <c r="J31" i="15" s="1"/>
  <c r="H29" i="15"/>
  <c r="L29" i="15" s="1"/>
  <c r="F27" i="15"/>
  <c r="J27" i="15" s="1"/>
  <c r="F24" i="15"/>
  <c r="J24" i="15" s="1"/>
  <c r="I20" i="15"/>
  <c r="M20" i="15" s="1"/>
  <c r="H19" i="15"/>
  <c r="L19" i="15" s="1"/>
  <c r="G17" i="15"/>
  <c r="K17" i="15" s="1"/>
  <c r="G14" i="15"/>
  <c r="K14" i="15" s="1"/>
  <c r="I10" i="15"/>
  <c r="M10" i="15" s="1"/>
  <c r="H85" i="15"/>
  <c r="L85" i="15" s="1"/>
  <c r="I75" i="15"/>
  <c r="M75" i="15" s="1"/>
  <c r="I53" i="15"/>
  <c r="M53" i="15" s="1"/>
  <c r="F2" i="15"/>
  <c r="J2" i="15" s="1"/>
  <c r="F93" i="15"/>
  <c r="J93" i="15" s="1"/>
  <c r="G92" i="15"/>
  <c r="K92" i="15" s="1"/>
  <c r="F89" i="15"/>
  <c r="J89" i="15" s="1"/>
  <c r="G88" i="15"/>
  <c r="K88" i="15" s="1"/>
  <c r="H86" i="15"/>
  <c r="L86" i="15" s="1"/>
  <c r="I85" i="15"/>
  <c r="M85" i="15" s="1"/>
  <c r="G84" i="15"/>
  <c r="K84" i="15" s="1"/>
  <c r="I82" i="15"/>
  <c r="M82" i="15" s="1"/>
  <c r="H81" i="15"/>
  <c r="L81" i="15" s="1"/>
  <c r="G80" i="15"/>
  <c r="K80" i="15" s="1"/>
  <c r="I79" i="15"/>
  <c r="M79" i="15" s="1"/>
  <c r="G78" i="15"/>
  <c r="K78" i="15" s="1"/>
  <c r="I76" i="15"/>
  <c r="M76" i="15" s="1"/>
  <c r="H74" i="15"/>
  <c r="L74" i="15" s="1"/>
  <c r="I70" i="15"/>
  <c r="M70" i="15" s="1"/>
  <c r="I69" i="15"/>
  <c r="M69" i="15" s="1"/>
  <c r="G68" i="15"/>
  <c r="K68" i="15" s="1"/>
  <c r="I66" i="15"/>
  <c r="M66" i="15" s="1"/>
  <c r="H65" i="15"/>
  <c r="L65" i="15" s="1"/>
  <c r="G63" i="15"/>
  <c r="K63" i="15" s="1"/>
  <c r="G60" i="15"/>
  <c r="K60" i="15" s="1"/>
  <c r="I59" i="15"/>
  <c r="M59" i="15" s="1"/>
  <c r="H58" i="15"/>
  <c r="L58" i="15" s="1"/>
  <c r="F57" i="15"/>
  <c r="J57" i="15" s="1"/>
  <c r="F54" i="15"/>
  <c r="J54" i="15" s="1"/>
  <c r="I50" i="15"/>
  <c r="M50" i="15" s="1"/>
  <c r="H49" i="15"/>
  <c r="L49" i="15" s="1"/>
  <c r="G47" i="15"/>
  <c r="K47" i="15" s="1"/>
  <c r="G44" i="15"/>
  <c r="K44" i="15" s="1"/>
  <c r="I43" i="15"/>
  <c r="M43" i="15" s="1"/>
  <c r="H42" i="15"/>
  <c r="L42" i="15" s="1"/>
  <c r="F41" i="15"/>
  <c r="J41" i="15" s="1"/>
  <c r="F38" i="15"/>
  <c r="J38" i="15" s="1"/>
  <c r="I34" i="15"/>
  <c r="M34" i="15" s="1"/>
  <c r="I33" i="15"/>
  <c r="M33" i="15" s="1"/>
  <c r="H32" i="15"/>
  <c r="L32" i="15" s="1"/>
  <c r="I30" i="15"/>
  <c r="M30" i="15" s="1"/>
  <c r="I29" i="15"/>
  <c r="M29" i="15" s="1"/>
  <c r="H28" i="15"/>
  <c r="L28" i="15" s="1"/>
  <c r="I26" i="15"/>
  <c r="M26" i="15" s="1"/>
  <c r="H25" i="15"/>
  <c r="L25" i="15" s="1"/>
  <c r="G23" i="15"/>
  <c r="K23" i="15" s="1"/>
  <c r="G20" i="15"/>
  <c r="K20" i="15" s="1"/>
  <c r="I19" i="15"/>
  <c r="M19" i="15" s="1"/>
  <c r="H18" i="15"/>
  <c r="L18" i="15" s="1"/>
  <c r="F17" i="15"/>
  <c r="J17" i="15" s="1"/>
  <c r="F14" i="15"/>
  <c r="J14" i="15" s="1"/>
  <c r="G13" i="15"/>
  <c r="K13" i="15" s="1"/>
  <c r="G10" i="15"/>
  <c r="K10" i="15" s="1"/>
  <c r="H9" i="15"/>
  <c r="L9" i="15" s="1"/>
  <c r="H8" i="15"/>
  <c r="L8" i="15" s="1"/>
  <c r="G89" i="15"/>
  <c r="K89" i="15" s="1"/>
  <c r="H78" i="15"/>
  <c r="L78" i="15" s="1"/>
  <c r="I60" i="15"/>
  <c r="M60" i="15" s="1"/>
  <c r="F51" i="15"/>
  <c r="J51" i="15" s="1"/>
  <c r="I2" i="15"/>
  <c r="M2" i="15" s="1"/>
  <c r="I90" i="15"/>
  <c r="M90" i="15" s="1"/>
  <c r="N90" i="15" s="1"/>
  <c r="T91" i="17" s="1"/>
  <c r="I89" i="15"/>
  <c r="M89" i="15" s="1"/>
  <c r="F88" i="15"/>
  <c r="J88" i="15" s="1"/>
  <c r="F86" i="15"/>
  <c r="J86" i="15" s="1"/>
  <c r="G82" i="15"/>
  <c r="K82" i="15" s="1"/>
  <c r="G81" i="15"/>
  <c r="K81" i="15" s="1"/>
  <c r="F80" i="15"/>
  <c r="J80" i="15" s="1"/>
  <c r="F76" i="15"/>
  <c r="J76" i="15" s="1"/>
  <c r="G75" i="15"/>
  <c r="K75" i="15" s="1"/>
  <c r="F73" i="15"/>
  <c r="J73" i="15" s="1"/>
  <c r="F70" i="15"/>
  <c r="J70" i="15" s="1"/>
  <c r="G66" i="15"/>
  <c r="K66" i="15" s="1"/>
  <c r="I65" i="15"/>
  <c r="M65" i="15" s="1"/>
  <c r="H64" i="15"/>
  <c r="L64" i="15" s="1"/>
  <c r="F63" i="15"/>
  <c r="J63" i="15" s="1"/>
  <c r="F60" i="15"/>
  <c r="J60" i="15" s="1"/>
  <c r="I56" i="15"/>
  <c r="M56" i="15" s="1"/>
  <c r="H55" i="15"/>
  <c r="L55" i="15" s="1"/>
  <c r="G53" i="15"/>
  <c r="K53" i="15" s="1"/>
  <c r="G50" i="15"/>
  <c r="K50" i="15" s="1"/>
  <c r="I49" i="15"/>
  <c r="M49" i="15" s="1"/>
  <c r="H48" i="15"/>
  <c r="L48" i="15" s="1"/>
  <c r="F47" i="15"/>
  <c r="J47" i="15" s="1"/>
  <c r="F44" i="15"/>
  <c r="J44" i="15" s="1"/>
  <c r="I40" i="15"/>
  <c r="M40" i="15" s="1"/>
  <c r="H39" i="15"/>
  <c r="L39" i="15" s="1"/>
  <c r="G37" i="15"/>
  <c r="K37" i="15" s="1"/>
  <c r="G34" i="15"/>
  <c r="K34" i="15" s="1"/>
  <c r="G30" i="15"/>
  <c r="K30" i="15" s="1"/>
  <c r="G26" i="15"/>
  <c r="K26" i="15" s="1"/>
  <c r="I25" i="15"/>
  <c r="M25" i="15" s="1"/>
  <c r="H24" i="15"/>
  <c r="L24" i="15" s="1"/>
  <c r="F23" i="15"/>
  <c r="J23" i="15" s="1"/>
  <c r="F20" i="15"/>
  <c r="J20" i="15" s="1"/>
  <c r="I16" i="15"/>
  <c r="M16" i="15" s="1"/>
  <c r="H15" i="15"/>
  <c r="L15" i="15" s="1"/>
  <c r="F13" i="15"/>
  <c r="J13" i="15" s="1"/>
  <c r="H11" i="15"/>
  <c r="L11" i="15" s="1"/>
  <c r="F10" i="15"/>
  <c r="J10" i="15" s="1"/>
  <c r="I9" i="15"/>
  <c r="M9" i="15" s="1"/>
  <c r="F71" i="15"/>
  <c r="J71" i="15" s="1"/>
  <c r="I44" i="15"/>
  <c r="M44" i="15" s="1"/>
  <c r="F92" i="15"/>
  <c r="J92" i="15" s="1"/>
  <c r="F82" i="15"/>
  <c r="J82" i="15" s="1"/>
  <c r="F66" i="15"/>
  <c r="J66" i="15" s="1"/>
  <c r="G59" i="15"/>
  <c r="K59" i="15" s="1"/>
  <c r="G56" i="15"/>
  <c r="K56" i="15" s="1"/>
  <c r="F53" i="15"/>
  <c r="J53" i="15" s="1"/>
  <c r="I46" i="15"/>
  <c r="M46" i="15" s="1"/>
  <c r="H45" i="15"/>
  <c r="L45" i="15" s="1"/>
  <c r="G43" i="15"/>
  <c r="K43" i="15" s="1"/>
  <c r="G40" i="15"/>
  <c r="K40" i="15" s="1"/>
  <c r="I39" i="15"/>
  <c r="M39" i="15" s="1"/>
  <c r="H38" i="15"/>
  <c r="L38" i="15" s="1"/>
  <c r="F37" i="15"/>
  <c r="J37" i="15" s="1"/>
  <c r="F34" i="15"/>
  <c r="J34" i="15" s="1"/>
  <c r="G33" i="15"/>
  <c r="K33" i="15" s="1"/>
  <c r="F30" i="15"/>
  <c r="J30" i="15" s="1"/>
  <c r="G29" i="15"/>
  <c r="K29" i="15" s="1"/>
  <c r="F26" i="15"/>
  <c r="J26" i="15" s="1"/>
  <c r="I22" i="15"/>
  <c r="M22" i="15" s="1"/>
  <c r="H21" i="15"/>
  <c r="L21" i="15" s="1"/>
  <c r="G19" i="15"/>
  <c r="K19" i="15" s="1"/>
  <c r="G16" i="15"/>
  <c r="K16" i="15" s="1"/>
  <c r="I15" i="15"/>
  <c r="M15" i="15" s="1"/>
  <c r="H14" i="15"/>
  <c r="L14" i="15" s="1"/>
  <c r="I12" i="15"/>
  <c r="M12" i="15" s="1"/>
  <c r="I11" i="15"/>
  <c r="M11" i="15" s="1"/>
  <c r="I86" i="15"/>
  <c r="M86" i="15" s="1"/>
  <c r="F77" i="15"/>
  <c r="J77" i="15" s="1"/>
  <c r="G54" i="15"/>
  <c r="K54" i="15" s="1"/>
  <c r="I87" i="15"/>
  <c r="M87" i="15" s="1"/>
  <c r="F75" i="15"/>
  <c r="J75" i="15" s="1"/>
  <c r="I62" i="15"/>
  <c r="M62" i="15" s="1"/>
  <c r="F50" i="15"/>
  <c r="J50" i="15" s="1"/>
  <c r="F85" i="15"/>
  <c r="J85" i="15" s="1"/>
  <c r="F79" i="15"/>
  <c r="J79" i="15" s="1"/>
  <c r="H70" i="15"/>
  <c r="L70" i="15" s="1"/>
  <c r="G65" i="15"/>
  <c r="K65" i="15" s="1"/>
  <c r="I61" i="15"/>
  <c r="M61" i="15" s="1"/>
  <c r="F56" i="15"/>
  <c r="J56" i="15" s="1"/>
  <c r="I52" i="15"/>
  <c r="M52" i="15" s="1"/>
  <c r="H51" i="15"/>
  <c r="L51" i="15" s="1"/>
  <c r="G49" i="15"/>
  <c r="K49" i="15" s="1"/>
  <c r="G46" i="15"/>
  <c r="K46" i="15" s="1"/>
  <c r="I45" i="15"/>
  <c r="M45" i="15" s="1"/>
  <c r="H44" i="15"/>
  <c r="L44" i="15" s="1"/>
  <c r="F43" i="15"/>
  <c r="J43" i="15" s="1"/>
  <c r="F40" i="15"/>
  <c r="J40" i="15" s="1"/>
  <c r="I36" i="15"/>
  <c r="M36" i="15" s="1"/>
  <c r="H35" i="15"/>
  <c r="L35" i="15" s="1"/>
  <c r="F33" i="15"/>
  <c r="J33" i="15" s="1"/>
  <c r="H31" i="15"/>
  <c r="L31" i="15" s="1"/>
  <c r="F29" i="15"/>
  <c r="J29" i="15" s="1"/>
  <c r="H27" i="15"/>
  <c r="L27" i="15" s="1"/>
  <c r="G25" i="15"/>
  <c r="K25" i="15" s="1"/>
  <c r="G22" i="15"/>
  <c r="K22" i="15" s="1"/>
  <c r="I21" i="15"/>
  <c r="M21" i="15" s="1"/>
  <c r="H20" i="15"/>
  <c r="L20" i="15" s="1"/>
  <c r="F19" i="15"/>
  <c r="J19" i="15" s="1"/>
  <c r="F16" i="15"/>
  <c r="J16" i="15" s="1"/>
  <c r="G12" i="15"/>
  <c r="K12" i="15" s="1"/>
  <c r="H10" i="15"/>
  <c r="L10" i="15" s="1"/>
  <c r="H7" i="15"/>
  <c r="L7" i="15" s="1"/>
  <c r="F83" i="15"/>
  <c r="J83" i="15" s="1"/>
  <c r="H69" i="15"/>
  <c r="L69" i="15" s="1"/>
  <c r="F48" i="15"/>
  <c r="J48" i="15" s="1"/>
  <c r="I94" i="15"/>
  <c r="M94" i="15" s="1"/>
  <c r="H91" i="15"/>
  <c r="L91" i="15" s="1"/>
  <c r="I55" i="15"/>
  <c r="M55" i="15" s="1"/>
  <c r="G2" i="15"/>
  <c r="K2" i="15" s="1"/>
  <c r="G91" i="15"/>
  <c r="K91" i="15" s="1"/>
  <c r="H77" i="15"/>
  <c r="L77" i="15" s="1"/>
  <c r="H71" i="15"/>
  <c r="L71" i="15" s="1"/>
  <c r="H60" i="15"/>
  <c r="L60" i="15" s="1"/>
  <c r="G94" i="15"/>
  <c r="K94" i="15" s="1"/>
  <c r="I84" i="15"/>
  <c r="M84" i="15" s="1"/>
  <c r="I78" i="15"/>
  <c r="M78" i="15" s="1"/>
  <c r="I74" i="15"/>
  <c r="M74" i="15" s="1"/>
  <c r="N74" i="15" s="1"/>
  <c r="T75" i="17" s="1"/>
  <c r="I71" i="15"/>
  <c r="M71" i="15" s="1"/>
  <c r="F62" i="15"/>
  <c r="J62" i="15" s="1"/>
  <c r="G52" i="15"/>
  <c r="K52" i="15" s="1"/>
  <c r="F46" i="15"/>
  <c r="J46" i="15" s="1"/>
  <c r="H41" i="15"/>
  <c r="L41" i="15" s="1"/>
  <c r="G39" i="15"/>
  <c r="K39" i="15" s="1"/>
  <c r="I35" i="15"/>
  <c r="M35" i="15" s="1"/>
  <c r="I32" i="15"/>
  <c r="M32" i="15" s="1"/>
  <c r="N32" i="15" s="1"/>
  <c r="T33" i="17" s="1"/>
  <c r="I31" i="15"/>
  <c r="M31" i="15" s="1"/>
  <c r="H30" i="15"/>
  <c r="L30" i="15" s="1"/>
  <c r="I28" i="15"/>
  <c r="M28" i="15" s="1"/>
  <c r="I27" i="15"/>
  <c r="M27" i="15" s="1"/>
  <c r="H26" i="15"/>
  <c r="L26" i="15" s="1"/>
  <c r="F25" i="15"/>
  <c r="J25" i="15" s="1"/>
  <c r="F22" i="15"/>
  <c r="J22" i="15" s="1"/>
  <c r="I18" i="15"/>
  <c r="M18" i="15" s="1"/>
  <c r="H17" i="15"/>
  <c r="L17" i="15" s="1"/>
  <c r="G15" i="15"/>
  <c r="K15" i="15" s="1"/>
  <c r="F12" i="15"/>
  <c r="J12" i="15" s="1"/>
  <c r="G11" i="15"/>
  <c r="K11" i="15" s="1"/>
  <c r="F9" i="15"/>
  <c r="J9" i="15" s="1"/>
  <c r="I7" i="15"/>
  <c r="M7" i="15" s="1"/>
  <c r="F7" i="15"/>
  <c r="J7" i="15" s="1"/>
  <c r="F3" i="15"/>
  <c r="J3" i="15" s="1"/>
  <c r="I5" i="15"/>
  <c r="M5" i="15" s="1"/>
  <c r="H4" i="15"/>
  <c r="L4" i="15" s="1"/>
  <c r="L3" i="16"/>
  <c r="G9" i="15"/>
  <c r="K9" i="15" s="1"/>
  <c r="G5" i="15"/>
  <c r="K5" i="15" s="1"/>
  <c r="F5" i="15"/>
  <c r="J5" i="15" s="1"/>
  <c r="H6" i="15"/>
  <c r="L6" i="15" s="1"/>
  <c r="I3" i="15"/>
  <c r="M3" i="15" s="1"/>
  <c r="K2" i="16"/>
  <c r="G3" i="15"/>
  <c r="K3" i="15" s="1"/>
  <c r="J3" i="17"/>
  <c r="M3" i="17"/>
  <c r="R3" i="17" s="1"/>
  <c r="L3" i="17"/>
  <c r="B3" i="18"/>
  <c r="B54" i="17"/>
  <c r="C33" i="17"/>
  <c r="E33" i="17" s="1"/>
  <c r="F33" i="17" s="1"/>
  <c r="C17" i="17"/>
  <c r="E17" i="17" s="1"/>
  <c r="F17" i="17" s="1"/>
  <c r="B95" i="17"/>
  <c r="C72" i="17"/>
  <c r="D51" i="17"/>
  <c r="E51" i="17" s="1"/>
  <c r="F51" i="17" s="1"/>
  <c r="B31" i="17"/>
  <c r="C8" i="17"/>
  <c r="E8" i="17" s="1"/>
  <c r="F8" i="17" s="1"/>
  <c r="B70" i="17"/>
  <c r="C49" i="17"/>
  <c r="B6" i="17"/>
  <c r="F49" i="17"/>
  <c r="C88" i="17"/>
  <c r="E88" i="17" s="1"/>
  <c r="F88" i="17" s="1"/>
  <c r="D67" i="17"/>
  <c r="B47" i="17"/>
  <c r="C24" i="17"/>
  <c r="E24" i="17" s="1"/>
  <c r="F24" i="17" s="1"/>
  <c r="B86" i="17"/>
  <c r="C65" i="17"/>
  <c r="E65" i="17" s="1"/>
  <c r="F65" i="17" s="1"/>
  <c r="B22" i="17"/>
  <c r="D83" i="17"/>
  <c r="B63" i="17"/>
  <c r="C40" i="17"/>
  <c r="E40" i="17" s="1"/>
  <c r="F40" i="17" s="1"/>
  <c r="D19" i="17"/>
  <c r="C81" i="17"/>
  <c r="E81" i="17" s="1"/>
  <c r="F81" i="17" s="1"/>
  <c r="B38" i="17"/>
  <c r="B79" i="17"/>
  <c r="C56" i="17"/>
  <c r="D35" i="17"/>
  <c r="B15" i="17"/>
  <c r="D92" i="17"/>
  <c r="C90" i="17"/>
  <c r="E90" i="17" s="1"/>
  <c r="F90" i="17" s="1"/>
  <c r="B88" i="17"/>
  <c r="D85" i="17"/>
  <c r="C83" i="17"/>
  <c r="B81" i="17"/>
  <c r="D76" i="17"/>
  <c r="C74" i="17"/>
  <c r="E74" i="17" s="1"/>
  <c r="F74" i="17" s="1"/>
  <c r="B72" i="17"/>
  <c r="D69" i="17"/>
  <c r="C67" i="17"/>
  <c r="B65" i="17"/>
  <c r="D60" i="17"/>
  <c r="C58" i="17"/>
  <c r="E58" i="17" s="1"/>
  <c r="F58" i="17" s="1"/>
  <c r="B56" i="17"/>
  <c r="D53" i="17"/>
  <c r="E53" i="17" s="1"/>
  <c r="F53" i="17" s="1"/>
  <c r="C51" i="17"/>
  <c r="B49" i="17"/>
  <c r="D44" i="17"/>
  <c r="C42" i="17"/>
  <c r="E42" i="17" s="1"/>
  <c r="F42" i="17" s="1"/>
  <c r="B40" i="17"/>
  <c r="D37" i="17"/>
  <c r="C35" i="17"/>
  <c r="B33" i="17"/>
  <c r="D28" i="17"/>
  <c r="C26" i="17"/>
  <c r="E26" i="17" s="1"/>
  <c r="F26" i="17" s="1"/>
  <c r="B24" i="17"/>
  <c r="D21" i="17"/>
  <c r="C19" i="17"/>
  <c r="B17" i="17"/>
  <c r="D12" i="17"/>
  <c r="C10" i="17"/>
  <c r="E10" i="17" s="1"/>
  <c r="F10" i="17" s="1"/>
  <c r="B8" i="17"/>
  <c r="D5" i="17"/>
  <c r="D94" i="17"/>
  <c r="C92" i="17"/>
  <c r="B90" i="17"/>
  <c r="D87" i="17"/>
  <c r="C85" i="17"/>
  <c r="D78" i="17"/>
  <c r="C76" i="17"/>
  <c r="B74" i="17"/>
  <c r="D71" i="17"/>
  <c r="C69" i="17"/>
  <c r="D62" i="17"/>
  <c r="C60" i="17"/>
  <c r="B58" i="17"/>
  <c r="D55" i="17"/>
  <c r="E55" i="17" s="1"/>
  <c r="F55" i="17" s="1"/>
  <c r="C53" i="17"/>
  <c r="D46" i="17"/>
  <c r="C44" i="17"/>
  <c r="B42" i="17"/>
  <c r="D39" i="17"/>
  <c r="C37" i="17"/>
  <c r="D30" i="17"/>
  <c r="C28" i="17"/>
  <c r="B26" i="17"/>
  <c r="D23" i="17"/>
  <c r="C21" i="17"/>
  <c r="D14" i="17"/>
  <c r="C12" i="17"/>
  <c r="B10" i="17"/>
  <c r="D7" i="17"/>
  <c r="C5" i="17"/>
  <c r="B3" i="17"/>
  <c r="C94" i="17"/>
  <c r="B92" i="17"/>
  <c r="D89" i="17"/>
  <c r="C87" i="17"/>
  <c r="D80" i="17"/>
  <c r="C78" i="17"/>
  <c r="B76" i="17"/>
  <c r="D73" i="17"/>
  <c r="C71" i="17"/>
  <c r="D64" i="17"/>
  <c r="C62" i="17"/>
  <c r="B60" i="17"/>
  <c r="D57" i="17"/>
  <c r="C55" i="17"/>
  <c r="D48" i="17"/>
  <c r="C46" i="17"/>
  <c r="B44" i="17"/>
  <c r="D41" i="17"/>
  <c r="C39" i="17"/>
  <c r="D32" i="17"/>
  <c r="C30" i="17"/>
  <c r="D25" i="17"/>
  <c r="C23" i="17"/>
  <c r="D16" i="17"/>
  <c r="C14" i="17"/>
  <c r="B12" i="17"/>
  <c r="D9" i="17"/>
  <c r="C7" i="17"/>
  <c r="C3" i="17"/>
  <c r="E3" i="17" s="1"/>
  <c r="F3" i="17" s="1"/>
  <c r="D91" i="17"/>
  <c r="C89" i="17"/>
  <c r="D82" i="17"/>
  <c r="C80" i="17"/>
  <c r="D75" i="17"/>
  <c r="C73" i="17"/>
  <c r="D66" i="17"/>
  <c r="C64" i="17"/>
  <c r="D59" i="17"/>
  <c r="C57" i="17"/>
  <c r="D50" i="17"/>
  <c r="E50" i="17" s="1"/>
  <c r="F50" i="17" s="1"/>
  <c r="C48" i="17"/>
  <c r="D43" i="17"/>
  <c r="C41" i="17"/>
  <c r="D34" i="17"/>
  <c r="C32" i="17"/>
  <c r="D27" i="17"/>
  <c r="C25" i="17"/>
  <c r="D18" i="17"/>
  <c r="C16" i="17"/>
  <c r="D11" i="17"/>
  <c r="C9" i="17"/>
  <c r="D93" i="17"/>
  <c r="C91" i="17"/>
  <c r="D84" i="17"/>
  <c r="C82" i="17"/>
  <c r="D77" i="17"/>
  <c r="C75" i="17"/>
  <c r="D68" i="17"/>
  <c r="C66" i="17"/>
  <c r="D61" i="17"/>
  <c r="C59" i="17"/>
  <c r="D52" i="17"/>
  <c r="E52" i="17" s="1"/>
  <c r="F52" i="17" s="1"/>
  <c r="C50" i="17"/>
  <c r="D45" i="17"/>
  <c r="C43" i="17"/>
  <c r="D36" i="17"/>
  <c r="C34" i="17"/>
  <c r="D29" i="17"/>
  <c r="C27" i="17"/>
  <c r="D20" i="17"/>
  <c r="C18" i="17"/>
  <c r="D13" i="17"/>
  <c r="C11" i="17"/>
  <c r="D4" i="17"/>
  <c r="D95" i="17"/>
  <c r="E95" i="17" s="1"/>
  <c r="F95" i="17" s="1"/>
  <c r="C93" i="17"/>
  <c r="D86" i="17"/>
  <c r="E86" i="17" s="1"/>
  <c r="F86" i="17" s="1"/>
  <c r="C84" i="17"/>
  <c r="D79" i="17"/>
  <c r="E79" i="17" s="1"/>
  <c r="F79" i="17" s="1"/>
  <c r="C77" i="17"/>
  <c r="E72" i="17"/>
  <c r="F72" i="17" s="1"/>
  <c r="D70" i="17"/>
  <c r="E70" i="17" s="1"/>
  <c r="F70" i="17" s="1"/>
  <c r="C68" i="17"/>
  <c r="D63" i="17"/>
  <c r="E63" i="17" s="1"/>
  <c r="F63" i="17" s="1"/>
  <c r="C61" i="17"/>
  <c r="E56" i="17"/>
  <c r="F56" i="17" s="1"/>
  <c r="D54" i="17"/>
  <c r="E54" i="17" s="1"/>
  <c r="F54" i="17" s="1"/>
  <c r="C52" i="17"/>
  <c r="D47" i="17"/>
  <c r="E47" i="17" s="1"/>
  <c r="F47" i="17" s="1"/>
  <c r="C45" i="17"/>
  <c r="D38" i="17"/>
  <c r="E38" i="17" s="1"/>
  <c r="F38" i="17" s="1"/>
  <c r="C36" i="17"/>
  <c r="D31" i="17"/>
  <c r="E31" i="17" s="1"/>
  <c r="F31" i="17" s="1"/>
  <c r="C29" i="17"/>
  <c r="D22" i="17"/>
  <c r="E22" i="17" s="1"/>
  <c r="F22" i="17" s="1"/>
  <c r="C20" i="17"/>
  <c r="D15" i="17"/>
  <c r="E15" i="17" s="1"/>
  <c r="F15" i="17" s="1"/>
  <c r="C13" i="17"/>
  <c r="D6" i="17"/>
  <c r="E6" i="17" s="1"/>
  <c r="F6" i="17" s="1"/>
  <c r="C4" i="17"/>
  <c r="A4" i="16"/>
  <c r="B3" i="16"/>
  <c r="J3" i="16" s="1"/>
  <c r="C3" i="16"/>
  <c r="E82" i="17" l="1"/>
  <c r="F82" i="17" s="1"/>
  <c r="N86" i="15"/>
  <c r="T87" i="17" s="1"/>
  <c r="N12" i="15"/>
  <c r="T13" i="17" s="1"/>
  <c r="N16" i="15"/>
  <c r="T17" i="17" s="1"/>
  <c r="N33" i="15"/>
  <c r="T34" i="17" s="1"/>
  <c r="N79" i="15"/>
  <c r="T80" i="17" s="1"/>
  <c r="N47" i="15"/>
  <c r="T48" i="17" s="1"/>
  <c r="N63" i="15"/>
  <c r="T64" i="17" s="1"/>
  <c r="N28" i="15"/>
  <c r="T29" i="17" s="1"/>
  <c r="N5" i="15"/>
  <c r="T6" i="17" s="1"/>
  <c r="N80" i="15"/>
  <c r="T81" i="17" s="1"/>
  <c r="N27" i="15"/>
  <c r="T28" i="17" s="1"/>
  <c r="N61" i="15"/>
  <c r="T62" i="17" s="1"/>
  <c r="N9" i="15"/>
  <c r="T10" i="17" s="1"/>
  <c r="N2" i="15"/>
  <c r="T3" i="17" s="1"/>
  <c r="N26" i="15"/>
  <c r="T27" i="17" s="1"/>
  <c r="N82" i="15"/>
  <c r="T83" i="17" s="1"/>
  <c r="N15" i="15"/>
  <c r="T16" i="17" s="1"/>
  <c r="N87" i="15"/>
  <c r="T88" i="17" s="1"/>
  <c r="N4" i="15"/>
  <c r="T5" i="17" s="1"/>
  <c r="N18" i="15"/>
  <c r="T19" i="17" s="1"/>
  <c r="N70" i="15"/>
  <c r="T71" i="17" s="1"/>
  <c r="N53" i="15"/>
  <c r="T54" i="17" s="1"/>
  <c r="N23" i="15"/>
  <c r="T24" i="17" s="1"/>
  <c r="N38" i="15"/>
  <c r="T39" i="17" s="1"/>
  <c r="N54" i="15"/>
  <c r="T55" i="17" s="1"/>
  <c r="N73" i="15"/>
  <c r="T74" i="17" s="1"/>
  <c r="N42" i="15"/>
  <c r="T43" i="17" s="1"/>
  <c r="N83" i="15"/>
  <c r="T84" i="17" s="1"/>
  <c r="N8" i="15"/>
  <c r="T9" i="17" s="1"/>
  <c r="N92" i="15"/>
  <c r="T93" i="17" s="1"/>
  <c r="N46" i="15"/>
  <c r="T47" i="17" s="1"/>
  <c r="N91" i="15"/>
  <c r="T92" i="17" s="1"/>
  <c r="N25" i="15"/>
  <c r="T26" i="17" s="1"/>
  <c r="N35" i="15"/>
  <c r="T36" i="17" s="1"/>
  <c r="N78" i="15"/>
  <c r="T79" i="17" s="1"/>
  <c r="N55" i="15"/>
  <c r="T56" i="17" s="1"/>
  <c r="N45" i="15"/>
  <c r="T46" i="17" s="1"/>
  <c r="N60" i="15"/>
  <c r="T61" i="17" s="1"/>
  <c r="N29" i="15"/>
  <c r="T30" i="17" s="1"/>
  <c r="N43" i="15"/>
  <c r="T44" i="17" s="1"/>
  <c r="N59" i="15"/>
  <c r="T60" i="17" s="1"/>
  <c r="N85" i="15"/>
  <c r="T86" i="17" s="1"/>
  <c r="N75" i="15"/>
  <c r="T76" i="17" s="1"/>
  <c r="N24" i="15"/>
  <c r="T25" i="17" s="1"/>
  <c r="N6" i="15"/>
  <c r="T7" i="17" s="1"/>
  <c r="N51" i="15"/>
  <c r="T52" i="17" s="1"/>
  <c r="N3" i="15"/>
  <c r="T4" i="17" s="1"/>
  <c r="N40" i="15"/>
  <c r="T41" i="17" s="1"/>
  <c r="N2" i="16"/>
  <c r="U3" i="17" s="1"/>
  <c r="N31" i="15"/>
  <c r="T32" i="17" s="1"/>
  <c r="N69" i="15"/>
  <c r="T70" i="17" s="1"/>
  <c r="N37" i="15"/>
  <c r="T38" i="17" s="1"/>
  <c r="N41" i="15"/>
  <c r="T42" i="17" s="1"/>
  <c r="N7" i="15"/>
  <c r="T8" i="17" s="1"/>
  <c r="N81" i="15"/>
  <c r="T82" i="17" s="1"/>
  <c r="N56" i="15"/>
  <c r="T57" i="17" s="1"/>
  <c r="N71" i="15"/>
  <c r="T72" i="17" s="1"/>
  <c r="N20" i="15"/>
  <c r="T21" i="17" s="1"/>
  <c r="N57" i="15"/>
  <c r="T58" i="17" s="1"/>
  <c r="N84" i="15"/>
  <c r="T85" i="17" s="1"/>
  <c r="N22" i="15"/>
  <c r="T23" i="17" s="1"/>
  <c r="N39" i="15"/>
  <c r="T40" i="17" s="1"/>
  <c r="N49" i="15"/>
  <c r="T50" i="17" s="1"/>
  <c r="N65" i="15"/>
  <c r="T66" i="17" s="1"/>
  <c r="N30" i="15"/>
  <c r="T31" i="17" s="1"/>
  <c r="N76" i="15"/>
  <c r="T77" i="17" s="1"/>
  <c r="K3" i="16"/>
  <c r="N3" i="16" s="1"/>
  <c r="U4" i="17" s="1"/>
  <c r="N94" i="15"/>
  <c r="T95" i="17" s="1"/>
  <c r="N11" i="15"/>
  <c r="T12" i="17" s="1"/>
  <c r="N19" i="15"/>
  <c r="T20" i="17" s="1"/>
  <c r="N10" i="15"/>
  <c r="T11" i="17" s="1"/>
  <c r="N13" i="15"/>
  <c r="T14" i="17" s="1"/>
  <c r="N58" i="15"/>
  <c r="T59" i="17" s="1"/>
  <c r="N48" i="15"/>
  <c r="T49" i="17" s="1"/>
  <c r="N64" i="15"/>
  <c r="T65" i="17" s="1"/>
  <c r="N67" i="15"/>
  <c r="T68" i="17" s="1"/>
  <c r="N72" i="15"/>
  <c r="T73" i="17" s="1"/>
  <c r="N93" i="15"/>
  <c r="T94" i="17" s="1"/>
  <c r="N14" i="15"/>
  <c r="T15" i="17" s="1"/>
  <c r="N21" i="15"/>
  <c r="T22" i="17" s="1"/>
  <c r="N36" i="15"/>
  <c r="T37" i="17" s="1"/>
  <c r="N52" i="15"/>
  <c r="T53" i="17" s="1"/>
  <c r="N62" i="15"/>
  <c r="T63" i="17" s="1"/>
  <c r="N44" i="15"/>
  <c r="T45" i="17" s="1"/>
  <c r="N89" i="15"/>
  <c r="T90" i="17" s="1"/>
  <c r="N34" i="15"/>
  <c r="T35" i="17" s="1"/>
  <c r="N50" i="15"/>
  <c r="T51" i="17" s="1"/>
  <c r="N66" i="15"/>
  <c r="T67" i="17" s="1"/>
  <c r="N68" i="15"/>
  <c r="T69" i="17" s="1"/>
  <c r="N17" i="15"/>
  <c r="T18" i="17" s="1"/>
  <c r="N88" i="15"/>
  <c r="T89" i="17" s="1"/>
  <c r="N77" i="15"/>
  <c r="T78" i="17" s="1"/>
  <c r="O3" i="17"/>
  <c r="N3" i="17"/>
  <c r="B4" i="18"/>
  <c r="B5" i="18" s="1"/>
  <c r="B6" i="18" s="1"/>
  <c r="E12" i="17"/>
  <c r="F12" i="17" s="1"/>
  <c r="E62" i="17"/>
  <c r="F62" i="17" s="1"/>
  <c r="E60" i="17"/>
  <c r="F60" i="17" s="1"/>
  <c r="E35" i="17"/>
  <c r="F35" i="17" s="1"/>
  <c r="E13" i="17"/>
  <c r="F13" i="17" s="1"/>
  <c r="E43" i="17"/>
  <c r="F43" i="17" s="1"/>
  <c r="E46" i="17"/>
  <c r="F46" i="17" s="1"/>
  <c r="E32" i="17"/>
  <c r="F32" i="17" s="1"/>
  <c r="E57" i="17"/>
  <c r="F57" i="17" s="1"/>
  <c r="E80" i="17"/>
  <c r="F80" i="17" s="1"/>
  <c r="E19" i="17"/>
  <c r="F19" i="17" s="1"/>
  <c r="E77" i="17"/>
  <c r="F77" i="17" s="1"/>
  <c r="E83" i="17"/>
  <c r="F83" i="17" s="1"/>
  <c r="E20" i="17"/>
  <c r="F20" i="17" s="1"/>
  <c r="E67" i="17"/>
  <c r="F67" i="17" s="1"/>
  <c r="E48" i="17"/>
  <c r="F48" i="17" s="1"/>
  <c r="E28" i="17"/>
  <c r="F28" i="17" s="1"/>
  <c r="E68" i="17"/>
  <c r="F68" i="17" s="1"/>
  <c r="E91" i="17"/>
  <c r="F91" i="17" s="1"/>
  <c r="E25" i="17"/>
  <c r="F25" i="17" s="1"/>
  <c r="E78" i="17"/>
  <c r="F78" i="17" s="1"/>
  <c r="E30" i="17"/>
  <c r="F30" i="17" s="1"/>
  <c r="E5" i="17"/>
  <c r="F5" i="17" s="1"/>
  <c r="E45" i="17"/>
  <c r="F45" i="17" s="1"/>
  <c r="E34" i="17"/>
  <c r="F34" i="17" s="1"/>
  <c r="E66" i="17"/>
  <c r="F66" i="17" s="1"/>
  <c r="E94" i="17"/>
  <c r="F94" i="17" s="1"/>
  <c r="E44" i="17"/>
  <c r="F44" i="17" s="1"/>
  <c r="E7" i="17"/>
  <c r="F7" i="17" s="1"/>
  <c r="E84" i="17"/>
  <c r="F84" i="17" s="1"/>
  <c r="E18" i="17"/>
  <c r="F18" i="17" s="1"/>
  <c r="E4" i="17"/>
  <c r="F4" i="17" s="1"/>
  <c r="G4" i="17" s="1"/>
  <c r="H4" i="17" s="1"/>
  <c r="E61" i="17"/>
  <c r="F61" i="17" s="1"/>
  <c r="E64" i="17"/>
  <c r="F64" i="17" s="1"/>
  <c r="E89" i="17"/>
  <c r="F89" i="17" s="1"/>
  <c r="E92" i="17"/>
  <c r="F92" i="17" s="1"/>
  <c r="E36" i="17"/>
  <c r="F36" i="17" s="1"/>
  <c r="E16" i="17"/>
  <c r="F16" i="17" s="1"/>
  <c r="E14" i="17"/>
  <c r="F14" i="17" s="1"/>
  <c r="E39" i="17"/>
  <c r="F39" i="17" s="1"/>
  <c r="E76" i="17"/>
  <c r="F76" i="17" s="1"/>
  <c r="E59" i="17"/>
  <c r="F59" i="17" s="1"/>
  <c r="E41" i="17"/>
  <c r="F41" i="17" s="1"/>
  <c r="E37" i="17"/>
  <c r="F37" i="17" s="1"/>
  <c r="E29" i="17"/>
  <c r="F29" i="17" s="1"/>
  <c r="E11" i="17"/>
  <c r="F11" i="17" s="1"/>
  <c r="E21" i="17"/>
  <c r="F21" i="17" s="1"/>
  <c r="E73" i="17"/>
  <c r="F73" i="17" s="1"/>
  <c r="E93" i="17"/>
  <c r="F93" i="17" s="1"/>
  <c r="E75" i="17"/>
  <c r="F75" i="17" s="1"/>
  <c r="E9" i="17"/>
  <c r="F9" i="17" s="1"/>
  <c r="E85" i="17"/>
  <c r="F85" i="17" s="1"/>
  <c r="E27" i="17"/>
  <c r="F27" i="17" s="1"/>
  <c r="E23" i="17"/>
  <c r="F23" i="17" s="1"/>
  <c r="E87" i="17"/>
  <c r="F87" i="17" s="1"/>
  <c r="E69" i="17"/>
  <c r="F69" i="17" s="1"/>
  <c r="E71" i="17"/>
  <c r="F71" i="17" s="1"/>
  <c r="E4" i="16"/>
  <c r="M4" i="16" s="1"/>
  <c r="A5" i="16"/>
  <c r="D4" i="16"/>
  <c r="L4" i="16" s="1"/>
  <c r="C4" i="16"/>
  <c r="K4" i="16" s="1"/>
  <c r="B4" i="16"/>
  <c r="J4" i="16" s="1"/>
  <c r="V3" i="17" l="1"/>
  <c r="V4" i="17"/>
  <c r="N4" i="16"/>
  <c r="U5" i="17" s="1"/>
  <c r="V5" i="17" s="1"/>
  <c r="P3" i="17"/>
  <c r="S3" i="17" s="1"/>
  <c r="I4" i="17"/>
  <c r="L4" i="17"/>
  <c r="B7" i="18"/>
  <c r="B8" i="18" s="1"/>
  <c r="G5" i="17"/>
  <c r="A6" i="16"/>
  <c r="E5" i="16"/>
  <c r="M5" i="16" s="1"/>
  <c r="D5" i="16"/>
  <c r="L5" i="16" s="1"/>
  <c r="C5" i="16"/>
  <c r="K5" i="16" s="1"/>
  <c r="B5" i="16"/>
  <c r="J5" i="16" s="1"/>
  <c r="J4" i="17" l="1"/>
  <c r="O4" i="17" s="1"/>
  <c r="M4" i="17"/>
  <c r="R4" i="17" s="1"/>
  <c r="B9" i="18"/>
  <c r="B10" i="18" s="1"/>
  <c r="G6" i="17"/>
  <c r="H5" i="17"/>
  <c r="N5" i="16"/>
  <c r="U6" i="17" s="1"/>
  <c r="V6" i="17" s="1"/>
  <c r="B6" i="16"/>
  <c r="J6" i="16" s="1"/>
  <c r="A7" i="16"/>
  <c r="C6" i="16"/>
  <c r="K6" i="16" s="1"/>
  <c r="E6" i="16"/>
  <c r="M6" i="16" s="1"/>
  <c r="D6" i="16"/>
  <c r="L6" i="16" s="1"/>
  <c r="B1728" i="12"/>
  <c r="D1726" i="12"/>
  <c r="B1725" i="12"/>
  <c r="C1724" i="12"/>
  <c r="B1723" i="12"/>
  <c r="B1722" i="12"/>
  <c r="C1720" i="12"/>
  <c r="B1719" i="12"/>
  <c r="AB1718" i="12"/>
  <c r="AC1716" i="12"/>
  <c r="AC1715" i="12"/>
  <c r="B1715" i="12"/>
  <c r="C1714" i="12"/>
  <c r="B1712" i="12"/>
  <c r="B1711" i="12"/>
  <c r="B1710" i="12"/>
  <c r="C1708" i="12"/>
  <c r="B1707" i="12"/>
  <c r="D1705" i="12"/>
  <c r="D1703" i="12"/>
  <c r="B1701" i="12"/>
  <c r="D1697" i="12"/>
  <c r="AB1696" i="12"/>
  <c r="AC1695" i="12"/>
  <c r="B1695" i="12"/>
  <c r="B1694" i="12"/>
  <c r="D1693" i="12"/>
  <c r="B1691" i="12"/>
  <c r="C1689" i="12"/>
  <c r="C1688" i="12"/>
  <c r="C1687" i="12"/>
  <c r="B1682" i="12"/>
  <c r="C1680" i="12"/>
  <c r="B1676" i="12"/>
  <c r="D1674" i="12"/>
  <c r="C1673" i="12"/>
  <c r="D1671" i="12"/>
  <c r="D1665" i="12"/>
  <c r="C1664" i="12"/>
  <c r="B1663" i="12"/>
  <c r="B1662" i="12"/>
  <c r="C1660" i="12"/>
  <c r="C1656" i="12"/>
  <c r="B1655" i="12"/>
  <c r="B1653" i="12"/>
  <c r="B1651" i="12"/>
  <c r="D1650" i="12"/>
  <c r="C1648" i="12"/>
  <c r="B1646" i="12"/>
  <c r="C1646" i="12"/>
  <c r="B1645" i="12"/>
  <c r="C1644" i="12"/>
  <c r="C1633" i="12"/>
  <c r="B1632" i="12"/>
  <c r="D1631" i="12"/>
  <c r="C1630" i="12"/>
  <c r="B1624" i="12"/>
  <c r="C1622" i="12"/>
  <c r="C1621" i="12"/>
  <c r="D1619" i="12"/>
  <c r="D1618" i="12"/>
  <c r="C1616" i="12"/>
  <c r="D1615" i="12"/>
  <c r="D1614" i="12"/>
  <c r="B1612" i="12"/>
  <c r="B1609" i="12"/>
  <c r="D1606" i="12"/>
  <c r="B1605" i="12"/>
  <c r="B1604" i="12"/>
  <c r="D1598" i="12"/>
  <c r="C1596" i="12"/>
  <c r="B1594" i="12"/>
  <c r="B1586" i="12"/>
  <c r="C1585" i="12"/>
  <c r="B1583" i="12"/>
  <c r="B1580" i="12"/>
  <c r="D1574" i="12"/>
  <c r="B1573" i="12"/>
  <c r="D1571" i="12"/>
  <c r="B1568" i="12"/>
  <c r="D1565" i="12"/>
  <c r="D1564" i="12"/>
  <c r="C1562" i="12"/>
  <c r="B1561" i="12"/>
  <c r="C1559" i="12"/>
  <c r="B1555" i="12"/>
  <c r="B1553" i="12"/>
  <c r="D1550" i="12"/>
  <c r="B1549" i="12"/>
  <c r="C1547" i="12"/>
  <c r="C1544" i="12"/>
  <c r="B1543" i="12"/>
  <c r="C1541" i="12"/>
  <c r="C1539" i="12"/>
  <c r="B1537" i="12"/>
  <c r="B1535" i="12"/>
  <c r="D1530" i="12"/>
  <c r="B1529" i="12"/>
  <c r="D1527" i="12"/>
  <c r="B1521" i="12"/>
  <c r="B1519" i="12"/>
  <c r="D1516" i="12"/>
  <c r="B1515" i="12"/>
  <c r="D1514" i="12"/>
  <c r="B1513" i="12"/>
  <c r="B1511" i="12"/>
  <c r="B1505" i="12"/>
  <c r="B1503" i="12"/>
  <c r="B1499" i="12"/>
  <c r="B1497" i="12"/>
  <c r="B1495" i="12"/>
  <c r="B1491" i="12"/>
  <c r="B1487" i="12"/>
  <c r="B1485" i="12"/>
  <c r="B1479" i="12"/>
  <c r="B1477" i="12"/>
  <c r="B1475" i="12"/>
  <c r="B1473" i="12"/>
  <c r="B1469" i="12"/>
  <c r="B1465" i="12"/>
  <c r="B1463" i="12"/>
  <c r="B1461" i="12"/>
  <c r="B1459" i="12"/>
  <c r="B1457" i="12"/>
  <c r="C1455" i="12"/>
  <c r="D1453" i="12"/>
  <c r="C1451" i="12"/>
  <c r="D1449" i="12"/>
  <c r="C1447" i="12"/>
  <c r="D1445" i="12"/>
  <c r="C1443" i="12"/>
  <c r="D1441" i="12"/>
  <c r="C1439" i="12"/>
  <c r="D1438" i="12"/>
  <c r="D1437" i="12"/>
  <c r="C1435" i="12"/>
  <c r="D1434" i="12"/>
  <c r="D1433" i="12"/>
  <c r="C1431" i="12"/>
  <c r="C1430" i="12"/>
  <c r="D1429" i="12"/>
  <c r="C1427" i="12"/>
  <c r="D1425" i="12"/>
  <c r="C1423" i="12"/>
  <c r="C1422" i="12"/>
  <c r="C1421" i="12"/>
  <c r="C1419" i="12"/>
  <c r="D1418" i="12"/>
  <c r="D1417" i="12"/>
  <c r="C1415" i="12"/>
  <c r="D1414" i="12"/>
  <c r="D1413" i="12"/>
  <c r="C1411" i="12"/>
  <c r="C1410" i="12"/>
  <c r="C1407" i="12"/>
  <c r="D1405" i="12"/>
  <c r="C1402" i="12"/>
  <c r="B1399" i="12"/>
  <c r="D1397" i="12"/>
  <c r="C1394" i="12"/>
  <c r="C1391" i="12"/>
  <c r="B1390" i="12"/>
  <c r="C1388" i="12"/>
  <c r="C1383" i="12"/>
  <c r="B1382" i="12"/>
  <c r="D1381" i="12"/>
  <c r="B1380" i="12"/>
  <c r="B1375" i="12"/>
  <c r="B1374" i="12"/>
  <c r="C1373" i="12"/>
  <c r="D1370" i="12"/>
  <c r="D1368" i="12"/>
  <c r="D1366" i="12"/>
  <c r="D1364" i="12"/>
  <c r="D1362" i="12"/>
  <c r="D1360" i="12"/>
  <c r="D1358" i="12"/>
  <c r="C1310" i="12"/>
  <c r="C1307" i="12"/>
  <c r="C1306" i="12"/>
  <c r="C1305" i="12"/>
  <c r="C1304" i="12"/>
  <c r="C1303" i="12"/>
  <c r="D1300" i="12"/>
  <c r="D1296" i="12"/>
  <c r="D1292" i="12"/>
  <c r="D1288" i="12"/>
  <c r="D1286" i="12"/>
  <c r="D1280" i="12"/>
  <c r="D1278" i="12"/>
  <c r="D1276" i="12"/>
  <c r="B1270" i="12"/>
  <c r="B1266" i="12"/>
  <c r="B1262" i="12"/>
  <c r="B1258" i="12"/>
  <c r="D1254" i="12"/>
  <c r="B1252" i="12"/>
  <c r="B1248" i="12"/>
  <c r="B1244" i="12"/>
  <c r="B1240" i="12"/>
  <c r="C1238" i="12"/>
  <c r="B1234" i="12"/>
  <c r="C1232" i="12"/>
  <c r="B1230" i="12"/>
  <c r="B1226" i="12"/>
  <c r="B1224" i="12"/>
  <c r="B1222" i="12"/>
  <c r="B1220" i="12"/>
  <c r="B1218" i="12"/>
  <c r="B1216" i="12"/>
  <c r="C1214" i="12"/>
  <c r="B1212" i="12"/>
  <c r="B1208" i="12"/>
  <c r="B1206" i="12"/>
  <c r="B1204" i="12"/>
  <c r="B1202" i="12"/>
  <c r="B1200" i="12"/>
  <c r="B1198" i="12"/>
  <c r="B1196" i="12"/>
  <c r="B1194" i="12"/>
  <c r="B1192" i="12"/>
  <c r="B1188" i="12"/>
  <c r="B1186" i="12"/>
  <c r="B1184" i="12"/>
  <c r="B1182" i="12"/>
  <c r="C1176" i="12"/>
  <c r="B1176" i="12"/>
  <c r="B1174" i="12"/>
  <c r="B1172" i="12"/>
  <c r="B1168" i="12"/>
  <c r="B1166" i="12"/>
  <c r="B1164" i="12"/>
  <c r="C1163" i="12"/>
  <c r="C1161" i="12"/>
  <c r="B1160" i="12"/>
  <c r="B1156" i="12"/>
  <c r="C1155" i="12"/>
  <c r="B1154" i="12"/>
  <c r="C1153" i="12"/>
  <c r="B1152" i="12"/>
  <c r="B1150" i="12"/>
  <c r="C1148" i="12"/>
  <c r="C1147" i="12"/>
  <c r="D1146" i="12"/>
  <c r="B1141" i="12"/>
  <c r="B1137" i="12"/>
  <c r="B1133" i="12"/>
  <c r="B1131" i="12"/>
  <c r="B1129" i="12"/>
  <c r="B1125" i="12"/>
  <c r="B1123" i="12"/>
  <c r="B1117" i="12"/>
  <c r="B1115" i="12"/>
  <c r="B1113" i="12"/>
  <c r="B1109" i="12"/>
  <c r="B1107" i="12"/>
  <c r="B1105" i="12"/>
  <c r="B1101" i="12"/>
  <c r="B1099" i="12"/>
  <c r="D1098" i="12"/>
  <c r="B1097" i="12"/>
  <c r="B1093" i="12"/>
  <c r="B1091" i="12"/>
  <c r="B1089" i="12"/>
  <c r="B1085" i="12"/>
  <c r="B1083" i="12"/>
  <c r="B1077" i="12"/>
  <c r="B1073" i="12"/>
  <c r="D1069" i="12"/>
  <c r="B1069" i="12"/>
  <c r="B1067" i="12"/>
  <c r="B1065" i="12"/>
  <c r="B1061" i="12"/>
  <c r="B1059" i="12"/>
  <c r="B1057" i="12"/>
  <c r="B1053" i="12"/>
  <c r="B1051" i="12"/>
  <c r="B1049" i="12"/>
  <c r="B1043" i="12"/>
  <c r="B1041" i="12"/>
  <c r="B1037" i="12"/>
  <c r="B1031" i="12"/>
  <c r="B1027" i="12"/>
  <c r="B1021" i="12"/>
  <c r="B1013" i="12"/>
  <c r="B1011" i="12"/>
  <c r="B1009" i="12"/>
  <c r="B1007" i="12"/>
  <c r="B1001" i="12"/>
  <c r="B999" i="12"/>
  <c r="B997" i="12"/>
  <c r="D995" i="12"/>
  <c r="D992" i="12"/>
  <c r="D990" i="12"/>
  <c r="D988" i="12"/>
  <c r="D984" i="12"/>
  <c r="D982" i="12"/>
  <c r="D978" i="12"/>
  <c r="D976" i="12"/>
  <c r="D974" i="12"/>
  <c r="D972" i="12"/>
  <c r="D970" i="12"/>
  <c r="D968" i="12"/>
  <c r="B965" i="12"/>
  <c r="D962" i="12"/>
  <c r="D960" i="12"/>
  <c r="D958" i="12"/>
  <c r="B957" i="12"/>
  <c r="B955" i="12"/>
  <c r="D954" i="12"/>
  <c r="B953" i="12"/>
  <c r="D952" i="12"/>
  <c r="D950" i="12"/>
  <c r="B949" i="12"/>
  <c r="D948" i="12"/>
  <c r="AG947" i="12"/>
  <c r="D946" i="12"/>
  <c r="D944" i="12"/>
  <c r="D889" i="12"/>
  <c r="B888" i="12"/>
  <c r="B886" i="12"/>
  <c r="D885" i="12"/>
  <c r="D884" i="12"/>
  <c r="B879" i="12"/>
  <c r="D878" i="12"/>
  <c r="C877" i="12"/>
  <c r="D875" i="12"/>
  <c r="D873" i="12"/>
  <c r="C866" i="12"/>
  <c r="D864" i="12"/>
  <c r="B863" i="12"/>
  <c r="D862" i="12"/>
  <c r="C861" i="12"/>
  <c r="C859" i="12"/>
  <c r="C857" i="12"/>
  <c r="C855" i="12"/>
  <c r="C851" i="12"/>
  <c r="B849" i="12"/>
  <c r="B845" i="12"/>
  <c r="B841" i="12"/>
  <c r="B837" i="12"/>
  <c r="B833" i="12"/>
  <c r="B829" i="12"/>
  <c r="B821" i="12"/>
  <c r="B817" i="12"/>
  <c r="B813" i="12"/>
  <c r="B809" i="12"/>
  <c r="B801" i="12"/>
  <c r="B799" i="12"/>
  <c r="B797" i="12"/>
  <c r="C795" i="12"/>
  <c r="C793" i="12"/>
  <c r="C791" i="12"/>
  <c r="C789" i="12"/>
  <c r="C785" i="12"/>
  <c r="C783" i="12"/>
  <c r="C781" i="12"/>
  <c r="C779" i="12"/>
  <c r="C777" i="12"/>
  <c r="D775" i="12"/>
  <c r="D773" i="12"/>
  <c r="D771" i="12"/>
  <c r="D769" i="12"/>
  <c r="D768" i="12"/>
  <c r="D767" i="12"/>
  <c r="B764" i="12"/>
  <c r="C762" i="12"/>
  <c r="B757" i="12"/>
  <c r="C755" i="12"/>
  <c r="D753" i="12"/>
  <c r="D751" i="12"/>
  <c r="B748" i="12"/>
  <c r="C746" i="12"/>
  <c r="C744" i="12"/>
  <c r="D743" i="12"/>
  <c r="B742" i="12"/>
  <c r="C741" i="12"/>
  <c r="D739" i="12"/>
  <c r="B737" i="12"/>
  <c r="B736" i="12"/>
  <c r="B735" i="12"/>
  <c r="C734" i="12"/>
  <c r="D732" i="12"/>
  <c r="C729" i="12"/>
  <c r="C727" i="12"/>
  <c r="C724" i="12"/>
  <c r="B723" i="12"/>
  <c r="C722" i="12"/>
  <c r="B718" i="12"/>
  <c r="D715" i="12"/>
  <c r="C710" i="12"/>
  <c r="D709" i="12"/>
  <c r="D707" i="12"/>
  <c r="C703" i="12"/>
  <c r="D701" i="12"/>
  <c r="B697" i="12"/>
  <c r="B693" i="12"/>
  <c r="D692" i="12"/>
  <c r="C690" i="12"/>
  <c r="D689" i="12"/>
  <c r="B688" i="12"/>
  <c r="C687" i="12"/>
  <c r="B686" i="12"/>
  <c r="C685" i="12"/>
  <c r="D684" i="12"/>
  <c r="E684" i="12" s="1"/>
  <c r="F684" i="12" s="1"/>
  <c r="D683" i="12"/>
  <c r="C682" i="12"/>
  <c r="B680" i="12"/>
  <c r="B678" i="12"/>
  <c r="C677" i="12"/>
  <c r="D676" i="12"/>
  <c r="B675" i="12"/>
  <c r="B674" i="12"/>
  <c r="D673" i="12"/>
  <c r="D671" i="12"/>
  <c r="D670" i="12"/>
  <c r="B669" i="12"/>
  <c r="C668" i="12"/>
  <c r="D667" i="12"/>
  <c r="D665" i="12"/>
  <c r="B664" i="12"/>
  <c r="D662" i="12"/>
  <c r="B661" i="12"/>
  <c r="C655" i="12"/>
  <c r="B654" i="12"/>
  <c r="D653" i="12"/>
  <c r="B652" i="12"/>
  <c r="B649" i="12"/>
  <c r="D647" i="12"/>
  <c r="C644" i="12"/>
  <c r="B643" i="12"/>
  <c r="D642" i="12"/>
  <c r="C641" i="12"/>
  <c r="D640" i="12"/>
  <c r="C639" i="12"/>
  <c r="B635" i="12"/>
  <c r="C633" i="12"/>
  <c r="D632" i="12"/>
  <c r="C631" i="12"/>
  <c r="B627" i="12"/>
  <c r="D626" i="12"/>
  <c r="D625" i="12"/>
  <c r="C624" i="12"/>
  <c r="C623" i="12"/>
  <c r="B619" i="12"/>
  <c r="D618" i="12"/>
  <c r="D617" i="12"/>
  <c r="D616" i="12"/>
  <c r="C615" i="12"/>
  <c r="D612" i="12"/>
  <c r="B611" i="12"/>
  <c r="D610" i="12"/>
  <c r="D609" i="12"/>
  <c r="D608" i="12"/>
  <c r="B607" i="12"/>
  <c r="B603" i="12"/>
  <c r="B602" i="12"/>
  <c r="D601" i="12"/>
  <c r="D600" i="12"/>
  <c r="C599" i="12"/>
  <c r="B596" i="12"/>
  <c r="B595" i="12"/>
  <c r="D594" i="12"/>
  <c r="D593" i="12"/>
  <c r="C592" i="12"/>
  <c r="B591" i="12"/>
  <c r="B588" i="12"/>
  <c r="B587" i="12"/>
  <c r="C586" i="12"/>
  <c r="C583" i="12"/>
  <c r="D580" i="12"/>
  <c r="B579" i="12"/>
  <c r="C578" i="12"/>
  <c r="AG577" i="12"/>
  <c r="D577" i="12"/>
  <c r="C575" i="12"/>
  <c r="B574" i="12"/>
  <c r="D573" i="12"/>
  <c r="D570" i="12"/>
  <c r="D569" i="12"/>
  <c r="B567" i="12"/>
  <c r="B565" i="12"/>
  <c r="C564" i="12"/>
  <c r="B563" i="12"/>
  <c r="B561" i="12"/>
  <c r="C560" i="12"/>
  <c r="B559" i="12"/>
  <c r="D557" i="12"/>
  <c r="C556" i="12"/>
  <c r="D553" i="12"/>
  <c r="B552" i="12"/>
  <c r="B551" i="12"/>
  <c r="B550" i="12"/>
  <c r="D549" i="12"/>
  <c r="D547" i="12"/>
  <c r="B546" i="12"/>
  <c r="D545" i="12"/>
  <c r="C543" i="12"/>
  <c r="D541" i="12"/>
  <c r="C540" i="12"/>
  <c r="C539" i="12"/>
  <c r="B538" i="12"/>
  <c r="D537" i="12"/>
  <c r="B536" i="12"/>
  <c r="C535" i="12"/>
  <c r="D533" i="12"/>
  <c r="B532" i="12"/>
  <c r="B530" i="12"/>
  <c r="D529" i="12"/>
  <c r="D527" i="12"/>
  <c r="D525" i="12"/>
  <c r="B524" i="12"/>
  <c r="D523" i="12"/>
  <c r="B522" i="12"/>
  <c r="C521" i="12"/>
  <c r="C520" i="12"/>
  <c r="B516" i="12"/>
  <c r="B514" i="12"/>
  <c r="B512" i="12"/>
  <c r="D511" i="12"/>
  <c r="C500" i="12"/>
  <c r="D499" i="12"/>
  <c r="C495" i="12"/>
  <c r="C494" i="12"/>
  <c r="C488" i="12"/>
  <c r="B486" i="12"/>
  <c r="D483" i="12"/>
  <c r="C481" i="12"/>
  <c r="B479" i="12"/>
  <c r="B478" i="12"/>
  <c r="B477" i="12"/>
  <c r="C475" i="12"/>
  <c r="C473" i="12"/>
  <c r="C472" i="12"/>
  <c r="B470" i="12"/>
  <c r="D469" i="12"/>
  <c r="D467" i="12"/>
  <c r="D464" i="12"/>
  <c r="D463" i="12"/>
  <c r="B457" i="12"/>
  <c r="D456" i="12"/>
  <c r="D454" i="12"/>
  <c r="D452" i="12"/>
  <c r="D450" i="12"/>
  <c r="D448" i="12"/>
  <c r="D446" i="12"/>
  <c r="D444" i="12"/>
  <c r="D442" i="12"/>
  <c r="D440" i="12"/>
  <c r="D438" i="12"/>
  <c r="D436" i="12"/>
  <c r="D434" i="12"/>
  <c r="D432" i="12"/>
  <c r="D430" i="12"/>
  <c r="D428" i="12"/>
  <c r="D426" i="12"/>
  <c r="D424" i="12"/>
  <c r="D422" i="12"/>
  <c r="D420" i="12"/>
  <c r="D418" i="12"/>
  <c r="D416" i="12"/>
  <c r="D414" i="12"/>
  <c r="D412" i="12"/>
  <c r="D410" i="12"/>
  <c r="D408" i="12"/>
  <c r="D406" i="12"/>
  <c r="D404" i="12"/>
  <c r="D402" i="12"/>
  <c r="D400" i="12"/>
  <c r="D398" i="12"/>
  <c r="D396" i="12"/>
  <c r="D394" i="12"/>
  <c r="D392" i="12"/>
  <c r="D390" i="12"/>
  <c r="D388" i="12"/>
  <c r="D386" i="12"/>
  <c r="D384" i="12"/>
  <c r="D382" i="12"/>
  <c r="D380" i="12"/>
  <c r="D378" i="12"/>
  <c r="D376" i="12"/>
  <c r="D367" i="12"/>
  <c r="D365" i="12"/>
  <c r="D361" i="12"/>
  <c r="D358" i="12"/>
  <c r="D347" i="12"/>
  <c r="C344" i="12"/>
  <c r="B343" i="12"/>
  <c r="C342" i="12"/>
  <c r="C341" i="12"/>
  <c r="D339" i="12"/>
  <c r="D337" i="12"/>
  <c r="C334" i="12"/>
  <c r="C333" i="12"/>
  <c r="D332" i="12"/>
  <c r="D331" i="12"/>
  <c r="D328" i="12"/>
  <c r="B327" i="12"/>
  <c r="C326" i="12"/>
  <c r="C325" i="12"/>
  <c r="D324" i="12"/>
  <c r="D323" i="12"/>
  <c r="D320" i="12"/>
  <c r="C318" i="12"/>
  <c r="B315" i="12"/>
  <c r="C314" i="12"/>
  <c r="C313" i="12"/>
  <c r="B311" i="12"/>
  <c r="C309" i="12"/>
  <c r="B301" i="12"/>
  <c r="D300" i="12"/>
  <c r="B298" i="12"/>
  <c r="C296" i="12"/>
  <c r="C294" i="12"/>
  <c r="B292" i="12"/>
  <c r="B289" i="12"/>
  <c r="C287" i="12"/>
  <c r="C286" i="12"/>
  <c r="B285" i="12"/>
  <c r="C284" i="12"/>
  <c r="B283" i="12"/>
  <c r="B282" i="12"/>
  <c r="D281" i="12"/>
  <c r="C280" i="12"/>
  <c r="B276" i="12"/>
  <c r="D274" i="12"/>
  <c r="B273" i="12"/>
  <c r="B271" i="12"/>
  <c r="B269" i="12"/>
  <c r="B267" i="12"/>
  <c r="B265" i="12"/>
  <c r="B263" i="12"/>
  <c r="C262" i="12"/>
  <c r="B261" i="12"/>
  <c r="B259" i="12"/>
  <c r="C258" i="12"/>
  <c r="B257" i="12"/>
  <c r="B255" i="12"/>
  <c r="C254" i="12"/>
  <c r="B253" i="12"/>
  <c r="B251" i="12"/>
  <c r="C250" i="12"/>
  <c r="B249" i="12"/>
  <c r="B247" i="12"/>
  <c r="C246" i="12"/>
  <c r="B245" i="12"/>
  <c r="B243" i="12"/>
  <c r="C242" i="12"/>
  <c r="B241" i="12"/>
  <c r="B239" i="12"/>
  <c r="C238" i="12"/>
  <c r="B237" i="12"/>
  <c r="B235" i="12"/>
  <c r="C234" i="12"/>
  <c r="B233" i="12"/>
  <c r="B231" i="12"/>
  <c r="C230" i="12"/>
  <c r="B229" i="12"/>
  <c r="C226" i="12"/>
  <c r="C225" i="12"/>
  <c r="C224" i="12"/>
  <c r="D223" i="12"/>
  <c r="B222" i="12"/>
  <c r="D221" i="12"/>
  <c r="B220" i="12"/>
  <c r="C218" i="12"/>
  <c r="D217" i="12"/>
  <c r="C215" i="12"/>
  <c r="C214" i="12"/>
  <c r="B213" i="12"/>
  <c r="B212" i="12"/>
  <c r="D209" i="12"/>
  <c r="C208" i="12"/>
  <c r="D207" i="12"/>
  <c r="B206" i="12"/>
  <c r="C205" i="12"/>
  <c r="B204" i="12"/>
  <c r="B203" i="12"/>
  <c r="C199" i="12"/>
  <c r="B197" i="12"/>
  <c r="B196" i="12"/>
  <c r="D193" i="12"/>
  <c r="C192" i="12"/>
  <c r="D191" i="12"/>
  <c r="B190" i="12"/>
  <c r="C189" i="12"/>
  <c r="B188" i="12"/>
  <c r="B187" i="12"/>
  <c r="C183" i="12"/>
  <c r="C182" i="12"/>
  <c r="B181" i="12"/>
  <c r="B178" i="12"/>
  <c r="D175" i="12"/>
  <c r="D173" i="12"/>
  <c r="C171" i="12"/>
  <c r="B170" i="12"/>
  <c r="B169" i="12"/>
  <c r="B167" i="12"/>
  <c r="B166" i="12"/>
  <c r="C165" i="12"/>
  <c r="B161" i="12"/>
  <c r="B157" i="12"/>
  <c r="D156" i="12"/>
  <c r="B153" i="12"/>
  <c r="B151" i="12"/>
  <c r="B150" i="12"/>
  <c r="C149" i="12"/>
  <c r="B147" i="12"/>
  <c r="B143" i="12"/>
  <c r="B141" i="12"/>
  <c r="B139" i="12"/>
  <c r="D138" i="12"/>
  <c r="B137" i="12"/>
  <c r="D134" i="12"/>
  <c r="C132" i="12"/>
  <c r="C131" i="12"/>
  <c r="D128" i="12"/>
  <c r="B126" i="12"/>
  <c r="B122" i="12"/>
  <c r="B121" i="12"/>
  <c r="D120" i="12"/>
  <c r="C118" i="12"/>
  <c r="C117" i="12"/>
  <c r="C116" i="12"/>
  <c r="C115" i="12"/>
  <c r="D111" i="12"/>
  <c r="C110" i="12"/>
  <c r="C108" i="12"/>
  <c r="B107" i="12"/>
  <c r="D106" i="12"/>
  <c r="D104" i="12"/>
  <c r="C103" i="12"/>
  <c r="D102" i="12"/>
  <c r="C101" i="12"/>
  <c r="D100" i="12"/>
  <c r="C99" i="12"/>
  <c r="D98" i="12"/>
  <c r="C97" i="12"/>
  <c r="C95" i="12"/>
  <c r="D94" i="12"/>
  <c r="C93" i="12"/>
  <c r="D92" i="12"/>
  <c r="C91" i="12"/>
  <c r="D90" i="12"/>
  <c r="C89" i="12"/>
  <c r="D88" i="12"/>
  <c r="C87" i="12"/>
  <c r="D86" i="12"/>
  <c r="C85" i="12"/>
  <c r="D84" i="12"/>
  <c r="C83" i="12"/>
  <c r="D82" i="12"/>
  <c r="C81" i="12"/>
  <c r="D80" i="12"/>
  <c r="C79" i="12"/>
  <c r="C77" i="12"/>
  <c r="D76" i="12"/>
  <c r="C75" i="12"/>
  <c r="D74" i="12"/>
  <c r="C73" i="12"/>
  <c r="D72" i="12"/>
  <c r="C71" i="12"/>
  <c r="D70" i="12"/>
  <c r="C69" i="12"/>
  <c r="C68" i="12"/>
  <c r="C66" i="12"/>
  <c r="C65" i="12"/>
  <c r="C64" i="12"/>
  <c r="C63" i="12"/>
  <c r="C62" i="12"/>
  <c r="C61" i="12"/>
  <c r="C60" i="12"/>
  <c r="C59" i="12"/>
  <c r="C57" i="12"/>
  <c r="D56" i="12"/>
  <c r="C55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1" i="12"/>
  <c r="D10" i="12"/>
  <c r="C9" i="12"/>
  <c r="C8" i="12"/>
  <c r="B7" i="12"/>
  <c r="C6" i="12"/>
  <c r="B5" i="12"/>
  <c r="C4" i="12"/>
  <c r="B3" i="12"/>
  <c r="AG864" i="12" l="1"/>
  <c r="AG576" i="12"/>
  <c r="N6" i="16"/>
  <c r="U7" i="17" s="1"/>
  <c r="V7" i="17" s="1"/>
  <c r="I5" i="17"/>
  <c r="L5" i="17"/>
  <c r="N4" i="17"/>
  <c r="B11" i="18"/>
  <c r="B12" i="18" s="1"/>
  <c r="C1292" i="12"/>
  <c r="D225" i="12"/>
  <c r="C317" i="12"/>
  <c r="C1570" i="12"/>
  <c r="AB1622" i="12"/>
  <c r="AG230" i="12"/>
  <c r="AG236" i="12"/>
  <c r="AG242" i="12"/>
  <c r="AG246" i="12"/>
  <c r="AG270" i="12"/>
  <c r="AG274" i="12"/>
  <c r="AG280" i="12"/>
  <c r="D1024" i="12"/>
  <c r="AC73" i="12"/>
  <c r="AG1516" i="12"/>
  <c r="AG1521" i="12"/>
  <c r="AG1523" i="12"/>
  <c r="AG1524" i="12"/>
  <c r="AG1525" i="12"/>
  <c r="AG1531" i="12"/>
  <c r="AG1533" i="12"/>
  <c r="AG1534" i="12"/>
  <c r="C1605" i="12"/>
  <c r="AG1682" i="12"/>
  <c r="AC1125" i="12"/>
  <c r="AC1130" i="12"/>
  <c r="AG1632" i="12"/>
  <c r="D497" i="12"/>
  <c r="C1113" i="12"/>
  <c r="C712" i="12"/>
  <c r="B751" i="12"/>
  <c r="C1278" i="12"/>
  <c r="C1726" i="12"/>
  <c r="AG1016" i="12"/>
  <c r="C552" i="12"/>
  <c r="C1377" i="12"/>
  <c r="C646" i="12"/>
  <c r="C1465" i="12"/>
  <c r="B225" i="12"/>
  <c r="AC1098" i="12"/>
  <c r="AG106" i="12"/>
  <c r="D793" i="12"/>
  <c r="AC1181" i="12"/>
  <c r="AC1182" i="12"/>
  <c r="AC1184" i="12"/>
  <c r="AC1185" i="12"/>
  <c r="AC1220" i="12"/>
  <c r="AC1229" i="12"/>
  <c r="AG1308" i="12"/>
  <c r="H6" i="17"/>
  <c r="G7" i="17"/>
  <c r="AG632" i="12"/>
  <c r="AG634" i="12"/>
  <c r="AG1137" i="12"/>
  <c r="AG1141" i="12"/>
  <c r="AG1146" i="12"/>
  <c r="B226" i="12"/>
  <c r="D607" i="12"/>
  <c r="AB620" i="12"/>
  <c r="AB841" i="12"/>
  <c r="D1137" i="12"/>
  <c r="AG1160" i="12"/>
  <c r="AG1174" i="12"/>
  <c r="D1488" i="12"/>
  <c r="B1664" i="12"/>
  <c r="B100" i="12"/>
  <c r="D1152" i="12"/>
  <c r="AG1230" i="12"/>
  <c r="D1492" i="12"/>
  <c r="AG1563" i="12"/>
  <c r="AB1682" i="12"/>
  <c r="AG1715" i="12"/>
  <c r="AG1716" i="12"/>
  <c r="C565" i="12"/>
  <c r="AB139" i="12"/>
  <c r="D291" i="12"/>
  <c r="AG544" i="12"/>
  <c r="C743" i="12"/>
  <c r="D1258" i="12"/>
  <c r="AC344" i="12"/>
  <c r="AB345" i="12"/>
  <c r="AB348" i="12"/>
  <c r="AG1046" i="12"/>
  <c r="AG57" i="12"/>
  <c r="AG58" i="12"/>
  <c r="AC173" i="12"/>
  <c r="AC174" i="12"/>
  <c r="AC175" i="12"/>
  <c r="AC1026" i="12"/>
  <c r="B202" i="12"/>
  <c r="B472" i="12"/>
  <c r="D672" i="12"/>
  <c r="D833" i="12"/>
  <c r="D1122" i="12"/>
  <c r="C1399" i="12"/>
  <c r="AG1402" i="12"/>
  <c r="AG1429" i="12"/>
  <c r="C1535" i="12"/>
  <c r="AC1542" i="12"/>
  <c r="AC1548" i="12"/>
  <c r="AC1549" i="12"/>
  <c r="AC1551" i="12"/>
  <c r="AG1613" i="12"/>
  <c r="C1665" i="12"/>
  <c r="AG1695" i="12"/>
  <c r="AC656" i="12"/>
  <c r="AG1244" i="12"/>
  <c r="AG1245" i="12"/>
  <c r="AG1251" i="12"/>
  <c r="AG1254" i="12"/>
  <c r="D1399" i="12"/>
  <c r="AB8" i="12"/>
  <c r="AC516" i="12"/>
  <c r="AB517" i="12"/>
  <c r="AC517" i="12"/>
  <c r="AB518" i="12"/>
  <c r="AC518" i="12"/>
  <c r="AC709" i="12"/>
  <c r="AC711" i="12"/>
  <c r="D714" i="12"/>
  <c r="AB721" i="12"/>
  <c r="C1024" i="12"/>
  <c r="AG1024" i="12"/>
  <c r="AG1724" i="12"/>
  <c r="AG288" i="12"/>
  <c r="AB543" i="12"/>
  <c r="AG558" i="12"/>
  <c r="AG600" i="12"/>
  <c r="AG601" i="12"/>
  <c r="D1430" i="12"/>
  <c r="D1616" i="12"/>
  <c r="AB752" i="12"/>
  <c r="AC752" i="12"/>
  <c r="C1027" i="12"/>
  <c r="AG1373" i="12"/>
  <c r="AC1623" i="12"/>
  <c r="AC1624" i="12"/>
  <c r="AG1654" i="12"/>
  <c r="AB140" i="12"/>
  <c r="AC146" i="12"/>
  <c r="AC153" i="12"/>
  <c r="AB154" i="12"/>
  <c r="AG324" i="12"/>
  <c r="AG326" i="12"/>
  <c r="AG327" i="12"/>
  <c r="AG361" i="12"/>
  <c r="AG362" i="12"/>
  <c r="AG363" i="12"/>
  <c r="AG463" i="12"/>
  <c r="AG464" i="12"/>
  <c r="AG653" i="12"/>
  <c r="AG793" i="12"/>
  <c r="C878" i="12"/>
  <c r="D1062" i="12"/>
  <c r="AG1081" i="12"/>
  <c r="AG1083" i="12"/>
  <c r="AC1279" i="12"/>
  <c r="AC1285" i="12"/>
  <c r="AG1389" i="12"/>
  <c r="AG1391" i="12"/>
  <c r="AG1394" i="12"/>
  <c r="AG1396" i="12"/>
  <c r="AG1398" i="12"/>
  <c r="AG44" i="12"/>
  <c r="AG55" i="12"/>
  <c r="AG1535" i="12"/>
  <c r="AG1565" i="12"/>
  <c r="B1679" i="12"/>
  <c r="D107" i="12"/>
  <c r="AG123" i="12"/>
  <c r="D171" i="12"/>
  <c r="AG171" i="12"/>
  <c r="D342" i="12"/>
  <c r="AB617" i="12"/>
  <c r="C721" i="12"/>
  <c r="AG809" i="12"/>
  <c r="AG811" i="12"/>
  <c r="D1097" i="12"/>
  <c r="D1220" i="12"/>
  <c r="AG1403" i="12"/>
  <c r="AB171" i="12"/>
  <c r="AB516" i="12"/>
  <c r="D620" i="12"/>
  <c r="AB621" i="12"/>
  <c r="AG639" i="12"/>
  <c r="B739" i="12"/>
  <c r="AG821" i="12"/>
  <c r="B944" i="12"/>
  <c r="AG997" i="12"/>
  <c r="AG1113" i="12"/>
  <c r="AG1122" i="12"/>
  <c r="D1244" i="12"/>
  <c r="AG1278" i="12"/>
  <c r="AG1285" i="12"/>
  <c r="AG1287" i="12"/>
  <c r="AG1290" i="12"/>
  <c r="AB1402" i="12"/>
  <c r="C1538" i="12"/>
  <c r="AG1594" i="12"/>
  <c r="AG1598" i="12"/>
  <c r="D1644" i="12"/>
  <c r="E1644" i="12" s="1"/>
  <c r="F1644" i="12" s="1"/>
  <c r="AA1644" i="12" s="1"/>
  <c r="AD1644" i="12" s="1"/>
  <c r="AG1653" i="12"/>
  <c r="AB1688" i="12"/>
  <c r="AG1708" i="12"/>
  <c r="B123" i="12"/>
  <c r="B193" i="12"/>
  <c r="AC231" i="12"/>
  <c r="AC233" i="12"/>
  <c r="AC234" i="12"/>
  <c r="AC238" i="12"/>
  <c r="AC255" i="12"/>
  <c r="AC257" i="12"/>
  <c r="AC258" i="12"/>
  <c r="C467" i="12"/>
  <c r="AG469" i="12"/>
  <c r="AG565" i="12"/>
  <c r="AG569" i="12"/>
  <c r="AG573" i="12"/>
  <c r="C634" i="12"/>
  <c r="B878" i="12"/>
  <c r="AC955" i="12"/>
  <c r="AC972" i="12"/>
  <c r="AC974" i="12"/>
  <c r="AC997" i="12"/>
  <c r="AC998" i="12"/>
  <c r="AG1130" i="12"/>
  <c r="AG1133" i="12"/>
  <c r="AC20" i="12"/>
  <c r="AC21" i="12"/>
  <c r="AC22" i="12"/>
  <c r="AC25" i="12"/>
  <c r="AC26" i="12"/>
  <c r="AC27" i="12"/>
  <c r="AC45" i="12"/>
  <c r="AC46" i="12"/>
  <c r="AC47" i="12"/>
  <c r="AC48" i="12"/>
  <c r="AC49" i="12"/>
  <c r="D136" i="12"/>
  <c r="C193" i="12"/>
  <c r="E193" i="12" s="1"/>
  <c r="F193" i="12" s="1"/>
  <c r="AA193" i="12" s="1"/>
  <c r="AD193" i="12" s="1"/>
  <c r="AG479" i="12"/>
  <c r="AG480" i="12"/>
  <c r="AG487" i="12"/>
  <c r="AG689" i="12"/>
  <c r="AG710" i="12"/>
  <c r="C833" i="12"/>
  <c r="AG1374" i="12"/>
  <c r="C1584" i="12"/>
  <c r="AG1662" i="12"/>
  <c r="AG83" i="12"/>
  <c r="AG90" i="12"/>
  <c r="AG91" i="12"/>
  <c r="AG99" i="12"/>
  <c r="AB291" i="12"/>
  <c r="AG313" i="12"/>
  <c r="AG909" i="12"/>
  <c r="AG910" i="12"/>
  <c r="AG912" i="12"/>
  <c r="AG913" i="12"/>
  <c r="C1125" i="12"/>
  <c r="AC1466" i="12"/>
  <c r="AG1510" i="12"/>
  <c r="AG1511" i="12"/>
  <c r="D1654" i="12"/>
  <c r="AC1654" i="12"/>
  <c r="AC1655" i="12"/>
  <c r="AC204" i="12"/>
  <c r="AB584" i="12"/>
  <c r="C680" i="12"/>
  <c r="AB892" i="12"/>
  <c r="AB1378" i="12"/>
  <c r="AC1378" i="12"/>
  <c r="AB1393" i="12"/>
  <c r="B70" i="12"/>
  <c r="C166" i="12"/>
  <c r="AG166" i="12"/>
  <c r="AB300" i="12"/>
  <c r="AG353" i="12"/>
  <c r="AG354" i="12"/>
  <c r="AB488" i="12"/>
  <c r="AB600" i="12"/>
  <c r="AG610" i="12"/>
  <c r="AG617" i="12"/>
  <c r="AG618" i="12"/>
  <c r="AG619" i="12"/>
  <c r="AB782" i="12"/>
  <c r="AC1065" i="12"/>
  <c r="AG1399" i="12"/>
  <c r="AG1400" i="12"/>
  <c r="AC1674" i="12"/>
  <c r="AG1680" i="12"/>
  <c r="AG526" i="12"/>
  <c r="AG579" i="12"/>
  <c r="AG580" i="12"/>
  <c r="AG581" i="12"/>
  <c r="AG582" i="12"/>
  <c r="AG592" i="12"/>
  <c r="AG594" i="12"/>
  <c r="AG868" i="12"/>
  <c r="AG870" i="12"/>
  <c r="AG994" i="12"/>
  <c r="AG1004" i="12"/>
  <c r="AG1005" i="12"/>
  <c r="AG1007" i="12"/>
  <c r="AG1009" i="12"/>
  <c r="AC1299" i="12"/>
  <c r="AG1384" i="12"/>
  <c r="AC1402" i="12"/>
  <c r="AG1411" i="12"/>
  <c r="AG1412" i="12"/>
  <c r="AG1413" i="12"/>
  <c r="AC1481" i="12"/>
  <c r="AG1503" i="12"/>
  <c r="AB1565" i="12"/>
  <c r="B1584" i="12"/>
  <c r="D1609" i="12"/>
  <c r="AC1613" i="12"/>
  <c r="AC1688" i="12"/>
  <c r="AC1690" i="12"/>
  <c r="AB18" i="12"/>
  <c r="C143" i="12"/>
  <c r="B293" i="12"/>
  <c r="AB83" i="12"/>
  <c r="B115" i="12"/>
  <c r="AB149" i="12"/>
  <c r="AG152" i="12"/>
  <c r="C209" i="12"/>
  <c r="E209" i="12" s="1"/>
  <c r="F209" i="12" s="1"/>
  <c r="AA209" i="12" s="1"/>
  <c r="AD209" i="12" s="1"/>
  <c r="AB230" i="12"/>
  <c r="AG247" i="12"/>
  <c r="AG250" i="12"/>
  <c r="AG258" i="12"/>
  <c r="AG263" i="12"/>
  <c r="AG267" i="12"/>
  <c r="AG268" i="12"/>
  <c r="D294" i="12"/>
  <c r="AB344" i="12"/>
  <c r="AG483" i="12"/>
  <c r="AB525" i="12"/>
  <c r="C579" i="12"/>
  <c r="AG599" i="12"/>
  <c r="B625" i="12"/>
  <c r="AG625" i="12"/>
  <c r="AG629" i="12"/>
  <c r="D680" i="12"/>
  <c r="E680" i="12" s="1"/>
  <c r="F680" i="12" s="1"/>
  <c r="D721" i="12"/>
  <c r="E721" i="12" s="1"/>
  <c r="F721" i="12" s="1"/>
  <c r="AA721" i="12" s="1"/>
  <c r="AD721" i="12" s="1"/>
  <c r="AB751" i="12"/>
  <c r="AG760" i="12"/>
  <c r="AB793" i="12"/>
  <c r="C837" i="12"/>
  <c r="D866" i="12"/>
  <c r="AB970" i="12"/>
  <c r="AG1020" i="12"/>
  <c r="AG1021" i="12"/>
  <c r="AG1023" i="12"/>
  <c r="C1078" i="12"/>
  <c r="D1130" i="12"/>
  <c r="AC1215" i="12"/>
  <c r="D1226" i="12"/>
  <c r="D1378" i="12"/>
  <c r="D1410" i="12"/>
  <c r="E1410" i="12" s="1"/>
  <c r="F1410" i="12" s="1"/>
  <c r="AA1410" i="12" s="1"/>
  <c r="AD1410" i="12" s="1"/>
  <c r="D1503" i="12"/>
  <c r="B1571" i="12"/>
  <c r="D1585" i="12"/>
  <c r="AG1585" i="12"/>
  <c r="AG1587" i="12"/>
  <c r="B1617" i="12"/>
  <c r="B1674" i="12"/>
  <c r="AG1675" i="12"/>
  <c r="AB1703" i="12"/>
  <c r="AB44" i="12"/>
  <c r="AG59" i="12"/>
  <c r="AG60" i="12"/>
  <c r="AB99" i="12"/>
  <c r="AG105" i="12"/>
  <c r="C122" i="12"/>
  <c r="D152" i="12"/>
  <c r="AB178" i="12"/>
  <c r="AB209" i="12"/>
  <c r="AB246" i="12"/>
  <c r="AB294" i="12"/>
  <c r="AG311" i="12"/>
  <c r="B483" i="12"/>
  <c r="C538" i="12"/>
  <c r="C595" i="12"/>
  <c r="B685" i="12"/>
  <c r="C756" i="12"/>
  <c r="B800" i="12"/>
  <c r="D837" i="12"/>
  <c r="D871" i="12"/>
  <c r="AG877" i="12"/>
  <c r="AG917" i="12"/>
  <c r="AG920" i="12"/>
  <c r="D1014" i="12"/>
  <c r="AC1014" i="12"/>
  <c r="AC1017" i="12"/>
  <c r="C1093" i="12"/>
  <c r="AB1388" i="12"/>
  <c r="D1422" i="12"/>
  <c r="AG1453" i="12"/>
  <c r="AG1457" i="12"/>
  <c r="AG1459" i="12"/>
  <c r="AG1464" i="12"/>
  <c r="D1505" i="12"/>
  <c r="AC1506" i="12"/>
  <c r="AG1519" i="12"/>
  <c r="B1577" i="12"/>
  <c r="AB1585" i="12"/>
  <c r="D1617" i="12"/>
  <c r="AC1617" i="12"/>
  <c r="AC1671" i="12"/>
  <c r="AB1674" i="12"/>
  <c r="AC1697" i="12"/>
  <c r="D1712" i="12"/>
  <c r="D344" i="12"/>
  <c r="E344" i="12" s="1"/>
  <c r="F344" i="12" s="1"/>
  <c r="AA344" i="12" s="1"/>
  <c r="AD344" i="12" s="1"/>
  <c r="AC161" i="12"/>
  <c r="AC162" i="12"/>
  <c r="C185" i="12"/>
  <c r="AB214" i="12"/>
  <c r="AC300" i="12"/>
  <c r="AB306" i="12"/>
  <c r="AB308" i="12"/>
  <c r="AC308" i="12"/>
  <c r="AB310" i="12"/>
  <c r="AB312" i="12"/>
  <c r="AC413" i="12"/>
  <c r="AC414" i="12"/>
  <c r="AC415" i="12"/>
  <c r="AC416" i="12"/>
  <c r="AC417" i="12"/>
  <c r="AC418" i="12"/>
  <c r="AC429" i="12"/>
  <c r="AC430" i="12"/>
  <c r="AC431" i="12"/>
  <c r="AC433" i="12"/>
  <c r="AC434" i="12"/>
  <c r="AC435" i="12"/>
  <c r="AC436" i="12"/>
  <c r="AC437" i="12"/>
  <c r="AC438" i="12"/>
  <c r="AC439" i="12"/>
  <c r="AC440" i="12"/>
  <c r="AC441" i="12"/>
  <c r="AC442" i="12"/>
  <c r="AC443" i="12"/>
  <c r="AC444" i="12"/>
  <c r="AC445" i="12"/>
  <c r="AC446" i="12"/>
  <c r="AC447" i="12"/>
  <c r="AB492" i="12"/>
  <c r="AC495" i="12"/>
  <c r="AB497" i="12"/>
  <c r="AB538" i="12"/>
  <c r="AC538" i="12"/>
  <c r="AB685" i="12"/>
  <c r="AC685" i="12"/>
  <c r="AC692" i="12"/>
  <c r="AC693" i="12"/>
  <c r="AB694" i="12"/>
  <c r="AC695" i="12"/>
  <c r="AB729" i="12"/>
  <c r="D762" i="12"/>
  <c r="AG762" i="12"/>
  <c r="AC841" i="12"/>
  <c r="AB843" i="12"/>
  <c r="AG860" i="12"/>
  <c r="AG1031" i="12"/>
  <c r="AG1032" i="12"/>
  <c r="AG1041" i="12"/>
  <c r="AC1138" i="12"/>
  <c r="AC1260" i="12"/>
  <c r="AC1261" i="12"/>
  <c r="AC1263" i="12"/>
  <c r="AC1264" i="12"/>
  <c r="AC1268" i="12"/>
  <c r="AG1309" i="12"/>
  <c r="AC1530" i="12"/>
  <c r="AG1537" i="12"/>
  <c r="AG1544" i="12"/>
  <c r="AG1545" i="12"/>
  <c r="AG1546" i="12"/>
  <c r="AG1556" i="12"/>
  <c r="C1577" i="12"/>
  <c r="AC1621" i="12"/>
  <c r="AC1703" i="12"/>
  <c r="AC1718" i="12"/>
  <c r="AB33" i="12"/>
  <c r="AB59" i="12"/>
  <c r="C107" i="12"/>
  <c r="AG108" i="12"/>
  <c r="C126" i="12"/>
  <c r="AC126" i="12"/>
  <c r="AC127" i="12"/>
  <c r="AB136" i="12"/>
  <c r="AB163" i="12"/>
  <c r="AC163" i="12"/>
  <c r="B286" i="12"/>
  <c r="B317" i="12"/>
  <c r="AG331" i="12"/>
  <c r="B467" i="12"/>
  <c r="C497" i="12"/>
  <c r="AG504" i="12"/>
  <c r="C607" i="12"/>
  <c r="E607" i="12" s="1"/>
  <c r="F607" i="12" s="1"/>
  <c r="AA607" i="12" s="1"/>
  <c r="AD607" i="12" s="1"/>
  <c r="AG609" i="12"/>
  <c r="AG612" i="12"/>
  <c r="AG614" i="12"/>
  <c r="AG616" i="12"/>
  <c r="D636" i="12"/>
  <c r="AG664" i="12"/>
  <c r="B712" i="12"/>
  <c r="AC759" i="12"/>
  <c r="AB762" i="12"/>
  <c r="AB763" i="12"/>
  <c r="AB809" i="12"/>
  <c r="AC809" i="12"/>
  <c r="AB811" i="12"/>
  <c r="AB845" i="12"/>
  <c r="AC845" i="12"/>
  <c r="AB847" i="12"/>
  <c r="AG1050" i="12"/>
  <c r="C1150" i="12"/>
  <c r="AG1484" i="12"/>
  <c r="AG1487" i="12"/>
  <c r="D1577" i="12"/>
  <c r="AB1627" i="12"/>
  <c r="AG1637" i="12"/>
  <c r="D1679" i="12"/>
  <c r="E1679" i="12" s="1"/>
  <c r="F1679" i="12" s="1"/>
  <c r="AA1679" i="12" s="1"/>
  <c r="AD1679" i="12" s="1"/>
  <c r="AG1686" i="12"/>
  <c r="AC649" i="12"/>
  <c r="AB650" i="12"/>
  <c r="AB657" i="12"/>
  <c r="AC657" i="12"/>
  <c r="AB658" i="12"/>
  <c r="AC660" i="12"/>
  <c r="AC662" i="12"/>
  <c r="AC664" i="12"/>
  <c r="AB740" i="12"/>
  <c r="AC768" i="12"/>
  <c r="AC769" i="12"/>
  <c r="AB770" i="12"/>
  <c r="AB813" i="12"/>
  <c r="AC813" i="12"/>
  <c r="AB815" i="12"/>
  <c r="AC857" i="12"/>
  <c r="AC921" i="12"/>
  <c r="AB922" i="12"/>
  <c r="AB923" i="12"/>
  <c r="D112" i="12"/>
  <c r="B209" i="12"/>
  <c r="D8" i="12"/>
  <c r="E8" i="12" s="1"/>
  <c r="F8" i="12" s="1"/>
  <c r="AA8" i="12" s="1"/>
  <c r="AD8" i="12" s="1"/>
  <c r="AB65" i="12"/>
  <c r="AG77" i="12"/>
  <c r="AG81" i="12"/>
  <c r="C139" i="12"/>
  <c r="AC196" i="12"/>
  <c r="AC197" i="12"/>
  <c r="AC198" i="12"/>
  <c r="AC199" i="12"/>
  <c r="AB200" i="12"/>
  <c r="C291" i="12"/>
  <c r="E291" i="12" s="1"/>
  <c r="F291" i="12" s="1"/>
  <c r="AA291" i="12" s="1"/>
  <c r="AD291" i="12" s="1"/>
  <c r="AB328" i="12"/>
  <c r="AC328" i="12"/>
  <c r="AB329" i="12"/>
  <c r="AC330" i="12"/>
  <c r="AC334" i="12"/>
  <c r="AB338" i="12"/>
  <c r="D501" i="12"/>
  <c r="AC501" i="12"/>
  <c r="AB556" i="12"/>
  <c r="AC556" i="12"/>
  <c r="AG571" i="12"/>
  <c r="AC610" i="12"/>
  <c r="C669" i="12"/>
  <c r="B714" i="12"/>
  <c r="C772" i="12"/>
  <c r="D821" i="12"/>
  <c r="C863" i="12"/>
  <c r="C879" i="12"/>
  <c r="AC881" i="12"/>
  <c r="AB882" i="12"/>
  <c r="AC943" i="12"/>
  <c r="AG958" i="12"/>
  <c r="AG960" i="12"/>
  <c r="D1049" i="12"/>
  <c r="E1049" i="12" s="1"/>
  <c r="F1049" i="12" s="1"/>
  <c r="AG1065" i="12"/>
  <c r="AG1074" i="12"/>
  <c r="D1113" i="12"/>
  <c r="AC1113" i="12"/>
  <c r="D1156" i="12"/>
  <c r="AC1157" i="12"/>
  <c r="AC1172" i="12"/>
  <c r="AG1178" i="12"/>
  <c r="AG1220" i="12"/>
  <c r="AG1375" i="12"/>
  <c r="AG1376" i="12"/>
  <c r="AG1377" i="12"/>
  <c r="C1401" i="12"/>
  <c r="D1485" i="12"/>
  <c r="B1565" i="12"/>
  <c r="AB1580" i="12"/>
  <c r="B1608" i="12"/>
  <c r="B1636" i="12"/>
  <c r="AB1641" i="12"/>
  <c r="C1662" i="12"/>
  <c r="AG1671" i="12"/>
  <c r="AG1689" i="12"/>
  <c r="AG1694" i="12"/>
  <c r="D7" i="16"/>
  <c r="L7" i="16" s="1"/>
  <c r="C7" i="16"/>
  <c r="K7" i="16" s="1"/>
  <c r="B7" i="16"/>
  <c r="J7" i="16" s="1"/>
  <c r="A8" i="16"/>
  <c r="E7" i="16"/>
  <c r="M7" i="16" s="1"/>
  <c r="AB20" i="12"/>
  <c r="AG67" i="12"/>
  <c r="AG69" i="12"/>
  <c r="AB89" i="12"/>
  <c r="AC89" i="12"/>
  <c r="D96" i="12"/>
  <c r="B96" i="12"/>
  <c r="AG114" i="12"/>
  <c r="C34" i="12"/>
  <c r="AB34" i="12"/>
  <c r="C114" i="12"/>
  <c r="B114" i="12"/>
  <c r="C198" i="12"/>
  <c r="AB198" i="12"/>
  <c r="C67" i="12"/>
  <c r="AB67" i="12"/>
  <c r="AB142" i="12"/>
  <c r="C142" i="12"/>
  <c r="D142" i="12"/>
  <c r="E142" i="12" s="1"/>
  <c r="F142" i="12" s="1"/>
  <c r="AA142" i="12" s="1"/>
  <c r="AD142" i="12" s="1"/>
  <c r="AB45" i="12"/>
  <c r="B146" i="12"/>
  <c r="AB146" i="12"/>
  <c r="AB53" i="12"/>
  <c r="C56" i="12"/>
  <c r="B56" i="12"/>
  <c r="AB72" i="12"/>
  <c r="AB58" i="12"/>
  <c r="D58" i="12"/>
  <c r="D78" i="12"/>
  <c r="B78" i="12"/>
  <c r="D130" i="12"/>
  <c r="C130" i="12"/>
  <c r="C158" i="12"/>
  <c r="E158" i="12" s="1"/>
  <c r="F158" i="12" s="1"/>
  <c r="AA158" i="12" s="1"/>
  <c r="AD158" i="12" s="1"/>
  <c r="B158" i="12"/>
  <c r="D158" i="12"/>
  <c r="B180" i="12"/>
  <c r="AB180" i="12"/>
  <c r="AB277" i="12"/>
  <c r="D277" i="12"/>
  <c r="C277" i="12"/>
  <c r="B277" i="12"/>
  <c r="B10" i="12"/>
  <c r="C12" i="12"/>
  <c r="AB12" i="12"/>
  <c r="B58" i="12"/>
  <c r="B130" i="12"/>
  <c r="AB160" i="12"/>
  <c r="D160" i="12"/>
  <c r="AB216" i="12"/>
  <c r="B216" i="12"/>
  <c r="D305" i="12"/>
  <c r="AB305" i="12"/>
  <c r="C58" i="12"/>
  <c r="B84" i="12"/>
  <c r="AB109" i="12"/>
  <c r="B109" i="12"/>
  <c r="AB130" i="12"/>
  <c r="AB135" i="12"/>
  <c r="B135" i="12"/>
  <c r="AC3" i="12"/>
  <c r="AC4" i="12"/>
  <c r="AC5" i="12"/>
  <c r="AG9" i="12"/>
  <c r="AC34" i="12"/>
  <c r="AC35" i="12"/>
  <c r="AC36" i="12"/>
  <c r="AC38" i="12"/>
  <c r="AC39" i="12"/>
  <c r="AG48" i="12"/>
  <c r="AG52" i="12"/>
  <c r="AG61" i="12"/>
  <c r="AG63" i="12"/>
  <c r="AG88" i="12"/>
  <c r="AG143" i="12"/>
  <c r="AG144" i="12"/>
  <c r="C168" i="12"/>
  <c r="B185" i="12"/>
  <c r="B210" i="12"/>
  <c r="AB211" i="12"/>
  <c r="AC269" i="12"/>
  <c r="AB270" i="12"/>
  <c r="AC270" i="12"/>
  <c r="D286" i="12"/>
  <c r="AG292" i="12"/>
  <c r="D299" i="12"/>
  <c r="AG302" i="12"/>
  <c r="AG310" i="12"/>
  <c r="C323" i="12"/>
  <c r="AG341" i="12"/>
  <c r="AC348" i="12"/>
  <c r="AB349" i="12"/>
  <c r="AC349" i="12"/>
  <c r="AB350" i="12"/>
  <c r="AB351" i="12"/>
  <c r="C471" i="12"/>
  <c r="B487" i="12"/>
  <c r="AG488" i="12"/>
  <c r="AG493" i="12"/>
  <c r="AG494" i="12"/>
  <c r="AG502" i="12"/>
  <c r="AB522" i="12"/>
  <c r="AC522" i="12"/>
  <c r="AG529" i="12"/>
  <c r="D543" i="12"/>
  <c r="AG546" i="12"/>
  <c r="C562" i="12"/>
  <c r="AG584" i="12"/>
  <c r="AG586" i="12"/>
  <c r="C600" i="12"/>
  <c r="E600" i="12" s="1"/>
  <c r="F600" i="12" s="1"/>
  <c r="AA600" i="12" s="1"/>
  <c r="AD600" i="12" s="1"/>
  <c r="B608" i="12"/>
  <c r="AG608" i="12"/>
  <c r="AB624" i="12"/>
  <c r="AG626" i="12"/>
  <c r="C672" i="12"/>
  <c r="D685" i="12"/>
  <c r="C714" i="12"/>
  <c r="AG714" i="12"/>
  <c r="D729" i="12"/>
  <c r="E729" i="12" s="1"/>
  <c r="F729" i="12" s="1"/>
  <c r="AA729" i="12" s="1"/>
  <c r="AD729" i="12" s="1"/>
  <c r="AG734" i="12"/>
  <c r="B743" i="12"/>
  <c r="B770" i="12"/>
  <c r="AC770" i="12"/>
  <c r="AC797" i="12"/>
  <c r="C821" i="12"/>
  <c r="AB837" i="12"/>
  <c r="AC837" i="12"/>
  <c r="AB839" i="12"/>
  <c r="C889" i="12"/>
  <c r="AG895" i="12"/>
  <c r="D1042" i="12"/>
  <c r="B1045" i="12"/>
  <c r="C1045" i="12"/>
  <c r="B868" i="12"/>
  <c r="D868" i="12"/>
  <c r="AB1116" i="12"/>
  <c r="D1116" i="12"/>
  <c r="D185" i="12"/>
  <c r="AG238" i="12"/>
  <c r="AG314" i="12"/>
  <c r="AG315" i="12"/>
  <c r="AG316" i="12"/>
  <c r="B333" i="12"/>
  <c r="AG342" i="12"/>
  <c r="AG457" i="12"/>
  <c r="AG459" i="12"/>
  <c r="D495" i="12"/>
  <c r="AG495" i="12"/>
  <c r="AG509" i="12"/>
  <c r="AG510" i="12"/>
  <c r="C530" i="12"/>
  <c r="B547" i="12"/>
  <c r="C570" i="12"/>
  <c r="D583" i="12"/>
  <c r="B604" i="12"/>
  <c r="AB610" i="12"/>
  <c r="AB673" i="12"/>
  <c r="AG696" i="12"/>
  <c r="D731" i="12"/>
  <c r="AB743" i="12"/>
  <c r="B763" i="12"/>
  <c r="C801" i="12"/>
  <c r="B825" i="12"/>
  <c r="AB825" i="12"/>
  <c r="AG825" i="12"/>
  <c r="AG827" i="12"/>
  <c r="C853" i="12"/>
  <c r="B873" i="12"/>
  <c r="AB873" i="12"/>
  <c r="C873" i="12"/>
  <c r="E873" i="12" s="1"/>
  <c r="F873" i="12" s="1"/>
  <c r="AA873" i="12" s="1"/>
  <c r="AD873" i="12" s="1"/>
  <c r="AG1022" i="12"/>
  <c r="AC239" i="12"/>
  <c r="AC241" i="12"/>
  <c r="AG243" i="12"/>
  <c r="AC448" i="12"/>
  <c r="AC449" i="12"/>
  <c r="AC451" i="12"/>
  <c r="AC452" i="12"/>
  <c r="AC453" i="12"/>
  <c r="AC454" i="12"/>
  <c r="AC455" i="12"/>
  <c r="AC457" i="12"/>
  <c r="AC459" i="12"/>
  <c r="AC474" i="12"/>
  <c r="AG475" i="12"/>
  <c r="AC494" i="12"/>
  <c r="AB495" i="12"/>
  <c r="B504" i="12"/>
  <c r="AB506" i="12"/>
  <c r="AC506" i="12"/>
  <c r="AC534" i="12"/>
  <c r="C547" i="12"/>
  <c r="AG551" i="12"/>
  <c r="B573" i="12"/>
  <c r="AB588" i="12"/>
  <c r="AB589" i="12"/>
  <c r="C604" i="12"/>
  <c r="D631" i="12"/>
  <c r="AG631" i="12"/>
  <c r="AG633" i="12"/>
  <c r="D652" i="12"/>
  <c r="B676" i="12"/>
  <c r="AG676" i="12"/>
  <c r="AG677" i="12"/>
  <c r="AB692" i="12"/>
  <c r="AB699" i="12"/>
  <c r="B715" i="12"/>
  <c r="C736" i="12"/>
  <c r="D746" i="12"/>
  <c r="E746" i="12" s="1"/>
  <c r="F746" i="12" s="1"/>
  <c r="AA746" i="12" s="1"/>
  <c r="AD746" i="12" s="1"/>
  <c r="AG746" i="12"/>
  <c r="B766" i="12"/>
  <c r="D801" i="12"/>
  <c r="E801" i="12" s="1"/>
  <c r="F801" i="12" s="1"/>
  <c r="AA801" i="12" s="1"/>
  <c r="AD801" i="12" s="1"/>
  <c r="B805" i="12"/>
  <c r="D805" i="12"/>
  <c r="D825" i="12"/>
  <c r="D994" i="12"/>
  <c r="AB994" i="12"/>
  <c r="AG24" i="12"/>
  <c r="AG32" i="12"/>
  <c r="AG75" i="12"/>
  <c r="AC96" i="12"/>
  <c r="D122" i="12"/>
  <c r="AG127" i="12"/>
  <c r="C151" i="12"/>
  <c r="AG151" i="12"/>
  <c r="D165" i="12"/>
  <c r="B177" i="12"/>
  <c r="D187" i="12"/>
  <c r="D205" i="12"/>
  <c r="AC205" i="12"/>
  <c r="AC206" i="12"/>
  <c r="B223" i="12"/>
  <c r="AB242" i="12"/>
  <c r="AG254" i="12"/>
  <c r="B294" i="12"/>
  <c r="AG320" i="12"/>
  <c r="AB342" i="12"/>
  <c r="AC342" i="12"/>
  <c r="AC462" i="12"/>
  <c r="D475" i="12"/>
  <c r="E475" i="12" s="1"/>
  <c r="F475" i="12" s="1"/>
  <c r="AA475" i="12" s="1"/>
  <c r="AD475" i="12" s="1"/>
  <c r="B497" i="12"/>
  <c r="AC503" i="12"/>
  <c r="C512" i="12"/>
  <c r="AC512" i="12"/>
  <c r="AB513" i="12"/>
  <c r="AG542" i="12"/>
  <c r="AG559" i="12"/>
  <c r="C573" i="12"/>
  <c r="E573" i="12" s="1"/>
  <c r="F573" i="12" s="1"/>
  <c r="AA573" i="12" s="1"/>
  <c r="AD573" i="12" s="1"/>
  <c r="D604" i="12"/>
  <c r="E604" i="12" s="1"/>
  <c r="F604" i="12" s="1"/>
  <c r="AA604" i="12" s="1"/>
  <c r="AD604" i="12" s="1"/>
  <c r="AB615" i="12"/>
  <c r="AB634" i="12"/>
  <c r="AC650" i="12"/>
  <c r="C654" i="12"/>
  <c r="AG657" i="12"/>
  <c r="AG659" i="12"/>
  <c r="AG665" i="12"/>
  <c r="AG667" i="12"/>
  <c r="AC677" i="12"/>
  <c r="AB701" i="12"/>
  <c r="AC703" i="12"/>
  <c r="AC705" i="12"/>
  <c r="AB715" i="12"/>
  <c r="AC715" i="12"/>
  <c r="AB716" i="12"/>
  <c r="AC716" i="12"/>
  <c r="AC733" i="12"/>
  <c r="D736" i="12"/>
  <c r="AB746" i="12"/>
  <c r="AC748" i="12"/>
  <c r="AC765" i="12"/>
  <c r="C766" i="12"/>
  <c r="AG766" i="12"/>
  <c r="D785" i="12"/>
  <c r="AG785" i="12"/>
  <c r="C805" i="12"/>
  <c r="B862" i="12"/>
  <c r="AG880" i="12"/>
  <c r="AB901" i="12"/>
  <c r="AB902" i="12"/>
  <c r="C1022" i="12"/>
  <c r="D1082" i="12"/>
  <c r="AC109" i="12"/>
  <c r="AC125" i="12"/>
  <c r="AB151" i="12"/>
  <c r="AC151" i="12"/>
  <c r="D177" i="12"/>
  <c r="AC188" i="12"/>
  <c r="AC189" i="12"/>
  <c r="AC190" i="12"/>
  <c r="AB223" i="12"/>
  <c r="AC223" i="12"/>
  <c r="AC246" i="12"/>
  <c r="AG262" i="12"/>
  <c r="AG298" i="12"/>
  <c r="AG347" i="12"/>
  <c r="AC552" i="12"/>
  <c r="AG640" i="12"/>
  <c r="AG641" i="12"/>
  <c r="AG724" i="12"/>
  <c r="AG726" i="12"/>
  <c r="AG742" i="12"/>
  <c r="D766" i="12"/>
  <c r="C787" i="12"/>
  <c r="AB787" i="12"/>
  <c r="AB805" i="12"/>
  <c r="AC805" i="12"/>
  <c r="AB807" i="12"/>
  <c r="AB862" i="12"/>
  <c r="AB909" i="12"/>
  <c r="AB910" i="12"/>
  <c r="AB911" i="12"/>
  <c r="AB913" i="12"/>
  <c r="AB756" i="12"/>
  <c r="C768" i="12"/>
  <c r="D880" i="12"/>
  <c r="AB880" i="12"/>
  <c r="D881" i="12"/>
  <c r="AB881" i="12"/>
  <c r="AG170" i="12"/>
  <c r="AB262" i="12"/>
  <c r="AG269" i="12"/>
  <c r="AC296" i="12"/>
  <c r="B323" i="12"/>
  <c r="B347" i="12"/>
  <c r="AG471" i="12"/>
  <c r="D485" i="12"/>
  <c r="C522" i="12"/>
  <c r="AG522" i="12"/>
  <c r="B543" i="12"/>
  <c r="B560" i="12"/>
  <c r="AB577" i="12"/>
  <c r="B600" i="12"/>
  <c r="B624" i="12"/>
  <c r="AG624" i="12"/>
  <c r="B640" i="12"/>
  <c r="AB726" i="12"/>
  <c r="AC756" i="12"/>
  <c r="C760" i="12"/>
  <c r="D760" i="12"/>
  <c r="AB889" i="12"/>
  <c r="B889" i="12"/>
  <c r="AG1082" i="12"/>
  <c r="AG1084" i="12"/>
  <c r="AG1086" i="12"/>
  <c r="AG1087" i="12"/>
  <c r="AG1088" i="12"/>
  <c r="AG1089" i="12"/>
  <c r="AG1091" i="12"/>
  <c r="AG1117" i="12"/>
  <c r="AG1118" i="12"/>
  <c r="AG1119" i="12"/>
  <c r="AG1120" i="12"/>
  <c r="AG1232" i="12"/>
  <c r="AG1233" i="12"/>
  <c r="AG1234" i="12"/>
  <c r="AG1238" i="12"/>
  <c r="AG1239" i="12"/>
  <c r="AG1240" i="12"/>
  <c r="AB1405" i="12"/>
  <c r="AC1406" i="12"/>
  <c r="AG1421" i="12"/>
  <c r="D1459" i="12"/>
  <c r="AG1473" i="12"/>
  <c r="AG1474" i="12"/>
  <c r="AG1477" i="12"/>
  <c r="AG1479" i="12"/>
  <c r="AG1480" i="12"/>
  <c r="AG1481" i="12"/>
  <c r="D1584" i="12"/>
  <c r="AG1590" i="12"/>
  <c r="C1612" i="12"/>
  <c r="AG1647" i="12"/>
  <c r="AG1676" i="12"/>
  <c r="AG1677" i="12"/>
  <c r="AG768" i="12"/>
  <c r="AB790" i="12"/>
  <c r="AC825" i="12"/>
  <c r="AB827" i="12"/>
  <c r="AC868" i="12"/>
  <c r="AB869" i="12"/>
  <c r="AG871" i="12"/>
  <c r="AG884" i="12"/>
  <c r="AB924" i="12"/>
  <c r="AG942" i="12"/>
  <c r="AC1045" i="12"/>
  <c r="AC1046" i="12"/>
  <c r="AG1058" i="12"/>
  <c r="AG1062" i="12"/>
  <c r="AG1063" i="12"/>
  <c r="AG1064" i="12"/>
  <c r="AG1066" i="12"/>
  <c r="AG1097" i="12"/>
  <c r="D1150" i="12"/>
  <c r="AG1156" i="12"/>
  <c r="AG1157" i="12"/>
  <c r="AG1164" i="12"/>
  <c r="AG1165" i="12"/>
  <c r="AG1166" i="12"/>
  <c r="AG1168" i="12"/>
  <c r="AC1234" i="12"/>
  <c r="AG1258" i="12"/>
  <c r="AG1259" i="12"/>
  <c r="AG1260" i="12"/>
  <c r="AG1276" i="12"/>
  <c r="D1375" i="12"/>
  <c r="AC1375" i="12"/>
  <c r="AG1401" i="12"/>
  <c r="C1417" i="12"/>
  <c r="AC1417" i="12"/>
  <c r="AC1418" i="12"/>
  <c r="AG1431" i="12"/>
  <c r="AG1432" i="12"/>
  <c r="AG1433" i="12"/>
  <c r="C1473" i="12"/>
  <c r="AC1482" i="12"/>
  <c r="AC1483" i="12"/>
  <c r="AC1484" i="12"/>
  <c r="AG1488" i="12"/>
  <c r="D1513" i="12"/>
  <c r="D1535" i="12"/>
  <c r="AC1535" i="12"/>
  <c r="C1565" i="12"/>
  <c r="E1565" i="12" s="1"/>
  <c r="F1565" i="12" s="1"/>
  <c r="AA1565" i="12" s="1"/>
  <c r="AD1565" i="12" s="1"/>
  <c r="AG1568" i="12"/>
  <c r="AG1570" i="12"/>
  <c r="AG1578" i="12"/>
  <c r="AC1587" i="12"/>
  <c r="AC1589" i="12"/>
  <c r="AG1601" i="12"/>
  <c r="C1614" i="12"/>
  <c r="D1626" i="12"/>
  <c r="E1626" i="12" s="1"/>
  <c r="F1626" i="12" s="1"/>
  <c r="AA1626" i="12" s="1"/>
  <c r="AD1626" i="12" s="1"/>
  <c r="AG1626" i="12"/>
  <c r="D1646" i="12"/>
  <c r="AB1647" i="12"/>
  <c r="D1662" i="12"/>
  <c r="AC1663" i="12"/>
  <c r="AG1664" i="12"/>
  <c r="D1722" i="12"/>
  <c r="AG1722" i="12"/>
  <c r="AB931" i="12"/>
  <c r="AC931" i="12"/>
  <c r="AB932" i="12"/>
  <c r="AC932" i="12"/>
  <c r="AB933" i="12"/>
  <c r="AG1103" i="12"/>
  <c r="AG1104" i="12"/>
  <c r="AG1106" i="12"/>
  <c r="AG1184" i="12"/>
  <c r="AG1185" i="12"/>
  <c r="AG1186" i="12"/>
  <c r="AG1187" i="12"/>
  <c r="AG1196" i="12"/>
  <c r="AG1197" i="12"/>
  <c r="AC1245" i="12"/>
  <c r="AC1246" i="12"/>
  <c r="AC1247" i="12"/>
  <c r="AC1413" i="12"/>
  <c r="AG1443" i="12"/>
  <c r="AG1444" i="12"/>
  <c r="AG1445" i="12"/>
  <c r="AG1446" i="12"/>
  <c r="AG1492" i="12"/>
  <c r="AG1493" i="12"/>
  <c r="AG1494" i="12"/>
  <c r="AG1495" i="12"/>
  <c r="AC1596" i="12"/>
  <c r="AC1603" i="12"/>
  <c r="AB1722" i="12"/>
  <c r="AG874" i="12"/>
  <c r="AC884" i="12"/>
  <c r="AG906" i="12"/>
  <c r="AG908" i="12"/>
  <c r="AG949" i="12"/>
  <c r="AG950" i="12"/>
  <c r="D997" i="12"/>
  <c r="AG1001" i="12"/>
  <c r="AG1039" i="12"/>
  <c r="AG1040" i="12"/>
  <c r="AG1073" i="12"/>
  <c r="AG1131" i="12"/>
  <c r="AG1198" i="12"/>
  <c r="AG1199" i="12"/>
  <c r="AG1204" i="12"/>
  <c r="AG1205" i="12"/>
  <c r="AG1206" i="12"/>
  <c r="AG1207" i="12"/>
  <c r="AG1208" i="12"/>
  <c r="AG1210" i="12"/>
  <c r="AG1211" i="12"/>
  <c r="AG1215" i="12"/>
  <c r="AC1271" i="12"/>
  <c r="AC1275" i="12"/>
  <c r="AG1282" i="12"/>
  <c r="AG1284" i="12"/>
  <c r="AG1292" i="12"/>
  <c r="AG1294" i="12"/>
  <c r="AG1296" i="12"/>
  <c r="AG1297" i="12"/>
  <c r="AG1298" i="12"/>
  <c r="AG1299" i="12"/>
  <c r="AG1301" i="12"/>
  <c r="AG1302" i="12"/>
  <c r="C1378" i="12"/>
  <c r="AG1382" i="12"/>
  <c r="AG1383" i="12"/>
  <c r="AG1451" i="12"/>
  <c r="AG1452" i="12"/>
  <c r="AG1497" i="12"/>
  <c r="D1519" i="12"/>
  <c r="AG1526" i="12"/>
  <c r="C1537" i="12"/>
  <c r="C1617" i="12"/>
  <c r="B1633" i="12"/>
  <c r="AC1634" i="12"/>
  <c r="AB1635" i="12"/>
  <c r="B1652" i="12"/>
  <c r="B1680" i="12"/>
  <c r="B1726" i="12"/>
  <c r="AG1726" i="12"/>
  <c r="AB874" i="12"/>
  <c r="AG889" i="12"/>
  <c r="AB906" i="12"/>
  <c r="AC906" i="12"/>
  <c r="AB907" i="12"/>
  <c r="AB908" i="12"/>
  <c r="AB949" i="12"/>
  <c r="D1009" i="12"/>
  <c r="AC1009" i="12"/>
  <c r="AG1011" i="12"/>
  <c r="C1036" i="12"/>
  <c r="D1073" i="12"/>
  <c r="C1109" i="12"/>
  <c r="AG1134" i="12"/>
  <c r="C1198" i="12"/>
  <c r="AC1198" i="12"/>
  <c r="AG1218" i="12"/>
  <c r="AC1294" i="12"/>
  <c r="AC1295" i="12"/>
  <c r="D1380" i="12"/>
  <c r="C1497" i="12"/>
  <c r="AG1502" i="12"/>
  <c r="D1526" i="12"/>
  <c r="E1526" i="12" s="1"/>
  <c r="F1526" i="12" s="1"/>
  <c r="AA1526" i="12" s="1"/>
  <c r="AD1526" i="12" s="1"/>
  <c r="AC1553" i="12"/>
  <c r="AC1554" i="12"/>
  <c r="AC1556" i="12"/>
  <c r="C1571" i="12"/>
  <c r="E1571" i="12" s="1"/>
  <c r="F1571" i="12" s="1"/>
  <c r="AA1571" i="12" s="1"/>
  <c r="AD1571" i="12" s="1"/>
  <c r="AG1574" i="12"/>
  <c r="AG1576" i="12"/>
  <c r="AC1579" i="12"/>
  <c r="AB1642" i="12"/>
  <c r="AC1682" i="12"/>
  <c r="AB1704" i="12"/>
  <c r="AB916" i="12"/>
  <c r="B952" i="12"/>
  <c r="AC953" i="12"/>
  <c r="AG970" i="12"/>
  <c r="AG971" i="12"/>
  <c r="AG986" i="12"/>
  <c r="AG987" i="12"/>
  <c r="AC1011" i="12"/>
  <c r="D1041" i="12"/>
  <c r="AC1041" i="12"/>
  <c r="AG1043" i="12"/>
  <c r="D1074" i="12"/>
  <c r="AC1074" i="12"/>
  <c r="D1109" i="12"/>
  <c r="D1132" i="12"/>
  <c r="AG1138" i="12"/>
  <c r="AC1197" i="12"/>
  <c r="C1216" i="12"/>
  <c r="AG1229" i="12"/>
  <c r="AC1283" i="12"/>
  <c r="D1384" i="12"/>
  <c r="B1405" i="12"/>
  <c r="D1499" i="12"/>
  <c r="AC1501" i="12"/>
  <c r="C1529" i="12"/>
  <c r="AC1557" i="12"/>
  <c r="AC1609" i="12"/>
  <c r="AB1610" i="12"/>
  <c r="AB1611" i="12"/>
  <c r="AG1624" i="12"/>
  <c r="D1642" i="12"/>
  <c r="D1704" i="12"/>
  <c r="AC1704" i="12"/>
  <c r="AG1714" i="12"/>
  <c r="AB1726" i="12"/>
  <c r="AB9" i="12"/>
  <c r="AC9" i="12"/>
  <c r="AB28" i="12"/>
  <c r="AC28" i="12"/>
  <c r="AB52" i="12"/>
  <c r="AG54" i="12"/>
  <c r="AB69" i="12"/>
  <c r="AB80" i="12"/>
  <c r="B94" i="12"/>
  <c r="AB106" i="12"/>
  <c r="B117" i="12"/>
  <c r="AG117" i="12"/>
  <c r="AG119" i="12"/>
  <c r="AG120" i="12"/>
  <c r="C137" i="12"/>
  <c r="D140" i="12"/>
  <c r="D169" i="12"/>
  <c r="C196" i="12"/>
  <c r="AB204" i="12"/>
  <c r="AG205" i="12"/>
  <c r="D211" i="12"/>
  <c r="AC259" i="12"/>
  <c r="AG266" i="12"/>
  <c r="D276" i="12"/>
  <c r="C285" i="12"/>
  <c r="C292" i="12"/>
  <c r="AB296" i="12"/>
  <c r="D313" i="12"/>
  <c r="E313" i="12" s="1"/>
  <c r="F313" i="12" s="1"/>
  <c r="AG7" i="12"/>
  <c r="AC33" i="12"/>
  <c r="AG38" i="12"/>
  <c r="AC53" i="12"/>
  <c r="AB54" i="12"/>
  <c r="AC54" i="12"/>
  <c r="AC59" i="12"/>
  <c r="AB94" i="12"/>
  <c r="AC94" i="12"/>
  <c r="AC95" i="12"/>
  <c r="B112" i="12"/>
  <c r="B138" i="12"/>
  <c r="C141" i="12"/>
  <c r="C150" i="12"/>
  <c r="AB169" i="12"/>
  <c r="AC242" i="12"/>
  <c r="AC262" i="12"/>
  <c r="D285" i="12"/>
  <c r="AB321" i="12"/>
  <c r="AB346" i="12"/>
  <c r="AG461" i="12"/>
  <c r="D471" i="12"/>
  <c r="AB481" i="12"/>
  <c r="AB519" i="12"/>
  <c r="D519" i="12"/>
  <c r="C558" i="12"/>
  <c r="AC97" i="12"/>
  <c r="C112" i="12"/>
  <c r="E112" i="12" s="1"/>
  <c r="F112" i="12" s="1"/>
  <c r="AA112" i="12" s="1"/>
  <c r="AD112" i="12" s="1"/>
  <c r="D118" i="12"/>
  <c r="E118" i="12" s="1"/>
  <c r="F118" i="12" s="1"/>
  <c r="AA118" i="12" s="1"/>
  <c r="AD118" i="12" s="1"/>
  <c r="C138" i="12"/>
  <c r="E138" i="12" s="1"/>
  <c r="F138" i="12" s="1"/>
  <c r="AA138" i="12" s="1"/>
  <c r="AD138" i="12" s="1"/>
  <c r="C170" i="12"/>
  <c r="C178" i="12"/>
  <c r="B201" i="12"/>
  <c r="B207" i="12"/>
  <c r="AG252" i="12"/>
  <c r="AC263" i="12"/>
  <c r="AC267" i="12"/>
  <c r="AB268" i="12"/>
  <c r="AC268" i="12"/>
  <c r="AG272" i="12"/>
  <c r="C293" i="12"/>
  <c r="B300" i="12"/>
  <c r="D321" i="12"/>
  <c r="AC321" i="12"/>
  <c r="B337" i="12"/>
  <c r="AG340" i="12"/>
  <c r="C346" i="12"/>
  <c r="B503" i="12"/>
  <c r="D503" i="12"/>
  <c r="E503" i="12" s="1"/>
  <c r="F503" i="12" s="1"/>
  <c r="AA503" i="12" s="1"/>
  <c r="AD503" i="12" s="1"/>
  <c r="D6" i="12"/>
  <c r="D14" i="12"/>
  <c r="E14" i="12" s="1"/>
  <c r="F14" i="12" s="1"/>
  <c r="AA14" i="12" s="1"/>
  <c r="AD14" i="12" s="1"/>
  <c r="AB38" i="12"/>
  <c r="AB62" i="12"/>
  <c r="AB73" i="12"/>
  <c r="AG133" i="12"/>
  <c r="AG134" i="12"/>
  <c r="C201" i="12"/>
  <c r="AB337" i="12"/>
  <c r="AC482" i="12"/>
  <c r="AB483" i="12"/>
  <c r="AC483" i="12"/>
  <c r="C503" i="12"/>
  <c r="B8" i="12"/>
  <c r="AB14" i="12"/>
  <c r="AC14" i="12"/>
  <c r="AC16" i="12"/>
  <c r="AB40" i="12"/>
  <c r="AC40" i="12"/>
  <c r="AB56" i="12"/>
  <c r="AB63" i="12"/>
  <c r="AC63" i="12"/>
  <c r="AB75" i="12"/>
  <c r="B86" i="12"/>
  <c r="AC180" i="12"/>
  <c r="AC181" i="12"/>
  <c r="D201" i="12"/>
  <c r="C220" i="12"/>
  <c r="AG220" i="12"/>
  <c r="AG221" i="12"/>
  <c r="AB227" i="12"/>
  <c r="AC247" i="12"/>
  <c r="AC249" i="12"/>
  <c r="AC250" i="12"/>
  <c r="D278" i="12"/>
  <c r="AG281" i="12"/>
  <c r="AG282" i="12"/>
  <c r="AG283" i="12"/>
  <c r="AG289" i="12"/>
  <c r="AG290" i="12"/>
  <c r="AB301" i="12"/>
  <c r="AC301" i="12"/>
  <c r="AB302" i="12"/>
  <c r="AC302" i="12"/>
  <c r="C315" i="12"/>
  <c r="AB352" i="12"/>
  <c r="AB353" i="12"/>
  <c r="AG467" i="12"/>
  <c r="AG468" i="12"/>
  <c r="AG470" i="12"/>
  <c r="AB472" i="12"/>
  <c r="AG492" i="12"/>
  <c r="AB503" i="12"/>
  <c r="B566" i="12"/>
  <c r="AB566" i="12"/>
  <c r="AC44" i="12"/>
  <c r="AB88" i="12"/>
  <c r="AB101" i="12"/>
  <c r="D108" i="12"/>
  <c r="E108" i="12" s="1"/>
  <c r="F108" i="12" s="1"/>
  <c r="AA108" i="12" s="1"/>
  <c r="AD108" i="12" s="1"/>
  <c r="AG110" i="12"/>
  <c r="D114" i="12"/>
  <c r="AB132" i="12"/>
  <c r="AC132" i="12"/>
  <c r="AC133" i="12"/>
  <c r="C153" i="12"/>
  <c r="AG153" i="12"/>
  <c r="AG154" i="12"/>
  <c r="C160" i="12"/>
  <c r="AG160" i="12"/>
  <c r="B168" i="12"/>
  <c r="B173" i="12"/>
  <c r="AB220" i="12"/>
  <c r="AC220" i="12"/>
  <c r="AC230" i="12"/>
  <c r="AG231" i="12"/>
  <c r="AG234" i="12"/>
  <c r="AB254" i="12"/>
  <c r="AC254" i="12"/>
  <c r="AG255" i="12"/>
  <c r="AB274" i="12"/>
  <c r="AC274" i="12"/>
  <c r="AB279" i="12"/>
  <c r="AC279" i="12"/>
  <c r="AC281" i="12"/>
  <c r="AC282" i="12"/>
  <c r="AC289" i="12"/>
  <c r="AC290" i="12"/>
  <c r="AB303" i="12"/>
  <c r="AC303" i="12"/>
  <c r="AB304" i="12"/>
  <c r="AC304" i="12"/>
  <c r="AG312" i="12"/>
  <c r="D315" i="12"/>
  <c r="E315" i="12" s="1"/>
  <c r="F315" i="12" s="1"/>
  <c r="AB317" i="12"/>
  <c r="AG317" i="12"/>
  <c r="C499" i="12"/>
  <c r="E499" i="12" s="1"/>
  <c r="F499" i="12" s="1"/>
  <c r="AA499" i="12" s="1"/>
  <c r="AD499" i="12" s="1"/>
  <c r="B499" i="12"/>
  <c r="C531" i="12"/>
  <c r="D531" i="12"/>
  <c r="D585" i="12"/>
  <c r="C585" i="12"/>
  <c r="AB153" i="12"/>
  <c r="AC356" i="12"/>
  <c r="AC469" i="12"/>
  <c r="AC488" i="12"/>
  <c r="AB490" i="12"/>
  <c r="AC490" i="12"/>
  <c r="D493" i="12"/>
  <c r="AB493" i="12"/>
  <c r="B493" i="12"/>
  <c r="AB508" i="12"/>
  <c r="B508" i="12"/>
  <c r="B534" i="12"/>
  <c r="AB534" i="12"/>
  <c r="AB25" i="12"/>
  <c r="AB49" i="12"/>
  <c r="B68" i="12"/>
  <c r="B80" i="12"/>
  <c r="B92" i="12"/>
  <c r="D116" i="12"/>
  <c r="D124" i="12"/>
  <c r="B156" i="12"/>
  <c r="AB161" i="12"/>
  <c r="C169" i="12"/>
  <c r="B175" i="12"/>
  <c r="AG186" i="12"/>
  <c r="D195" i="12"/>
  <c r="AG196" i="12"/>
  <c r="AG197" i="12"/>
  <c r="D203" i="12"/>
  <c r="AB238" i="12"/>
  <c r="AG239" i="12"/>
  <c r="AB258" i="12"/>
  <c r="AG259" i="12"/>
  <c r="C276" i="12"/>
  <c r="B296" i="12"/>
  <c r="AG333" i="12"/>
  <c r="AG335" i="12"/>
  <c r="AG336" i="12"/>
  <c r="AG345" i="12"/>
  <c r="B358" i="12"/>
  <c r="B471" i="12"/>
  <c r="C477" i="12"/>
  <c r="AG481" i="12"/>
  <c r="AG482" i="12"/>
  <c r="C493" i="12"/>
  <c r="AB499" i="12"/>
  <c r="AB500" i="12"/>
  <c r="B500" i="12"/>
  <c r="AB514" i="12"/>
  <c r="C514" i="12"/>
  <c r="B548" i="12"/>
  <c r="C548" i="12"/>
  <c r="AC492" i="12"/>
  <c r="AB496" i="12"/>
  <c r="AG500" i="12"/>
  <c r="AG503" i="12"/>
  <c r="AG515" i="12"/>
  <c r="AB523" i="12"/>
  <c r="AC523" i="12"/>
  <c r="AC524" i="12"/>
  <c r="AG525" i="12"/>
  <c r="AG528" i="12"/>
  <c r="C536" i="12"/>
  <c r="AC536" i="12"/>
  <c r="AC543" i="12"/>
  <c r="AC544" i="12"/>
  <c r="C549" i="12"/>
  <c r="C559" i="12"/>
  <c r="AC559" i="12"/>
  <c r="AG561" i="12"/>
  <c r="C568" i="12"/>
  <c r="E568" i="12" s="1"/>
  <c r="F568" i="12" s="1"/>
  <c r="AA568" i="12" s="1"/>
  <c r="AD568" i="12" s="1"/>
  <c r="B578" i="12"/>
  <c r="AG578" i="12"/>
  <c r="B586" i="12"/>
  <c r="AG587" i="12"/>
  <c r="C593" i="12"/>
  <c r="AC593" i="12"/>
  <c r="AB601" i="12"/>
  <c r="AC601" i="12"/>
  <c r="AC602" i="12"/>
  <c r="C612" i="12"/>
  <c r="E612" i="12" s="1"/>
  <c r="F612" i="12" s="1"/>
  <c r="AA612" i="12" s="1"/>
  <c r="AD612" i="12" s="1"/>
  <c r="AB618" i="12"/>
  <c r="AC618" i="12"/>
  <c r="AB632" i="12"/>
  <c r="C636" i="12"/>
  <c r="E636" i="12" s="1"/>
  <c r="F636" i="12" s="1"/>
  <c r="AA636" i="12" s="1"/>
  <c r="AD636" i="12" s="1"/>
  <c r="AG637" i="12"/>
  <c r="C643" i="12"/>
  <c r="AC643" i="12"/>
  <c r="AB655" i="12"/>
  <c r="AC655" i="12"/>
  <c r="AG663" i="12"/>
  <c r="B672" i="12"/>
  <c r="C684" i="12"/>
  <c r="D699" i="12"/>
  <c r="E699" i="12" s="1"/>
  <c r="F699" i="12" s="1"/>
  <c r="AA699" i="12" s="1"/>
  <c r="AD699" i="12" s="1"/>
  <c r="D712" i="12"/>
  <c r="B721" i="12"/>
  <c r="AB724" i="12"/>
  <c r="AC724" i="12"/>
  <c r="B731" i="12"/>
  <c r="AB738" i="12"/>
  <c r="AC743" i="12"/>
  <c r="B756" i="12"/>
  <c r="AG757" i="12"/>
  <c r="C761" i="12"/>
  <c r="AB766" i="12"/>
  <c r="AC766" i="12"/>
  <c r="AB777" i="12"/>
  <c r="AB778" i="12"/>
  <c r="D787" i="12"/>
  <c r="E787" i="12" s="1"/>
  <c r="F787" i="12" s="1"/>
  <c r="AA787" i="12" s="1"/>
  <c r="AD787" i="12" s="1"/>
  <c r="AG787" i="12"/>
  <c r="D795" i="12"/>
  <c r="AG795" i="12"/>
  <c r="AG796" i="12"/>
  <c r="AB801" i="12"/>
  <c r="AC801" i="12"/>
  <c r="AB803" i="12"/>
  <c r="D813" i="12"/>
  <c r="AG813" i="12"/>
  <c r="AG815" i="12"/>
  <c r="C825" i="12"/>
  <c r="E825" i="12" s="1"/>
  <c r="F825" i="12" s="1"/>
  <c r="AA825" i="12" s="1"/>
  <c r="AD825" i="12" s="1"/>
  <c r="AB833" i="12"/>
  <c r="AC833" i="12"/>
  <c r="AB835" i="12"/>
  <c r="D845" i="12"/>
  <c r="AB857" i="12"/>
  <c r="AB868" i="12"/>
  <c r="B874" i="12"/>
  <c r="AG876" i="12"/>
  <c r="B881" i="12"/>
  <c r="AG883" i="12"/>
  <c r="AG914" i="12"/>
  <c r="B935" i="12"/>
  <c r="AG1018" i="12"/>
  <c r="AG1019" i="12"/>
  <c r="C1037" i="12"/>
  <c r="AG1037" i="12"/>
  <c r="AB1052" i="12"/>
  <c r="C1052" i="12"/>
  <c r="B1081" i="12"/>
  <c r="D1081" i="12"/>
  <c r="AC514" i="12"/>
  <c r="AC525" i="12"/>
  <c r="AC526" i="12"/>
  <c r="AB549" i="12"/>
  <c r="AC549" i="12"/>
  <c r="D568" i="12"/>
  <c r="D578" i="12"/>
  <c r="E578" i="12" s="1"/>
  <c r="F578" i="12" s="1"/>
  <c r="AA578" i="12" s="1"/>
  <c r="AD578" i="12" s="1"/>
  <c r="AC596" i="12"/>
  <c r="AB597" i="12"/>
  <c r="AB612" i="12"/>
  <c r="AB978" i="12"/>
  <c r="AC978" i="12"/>
  <c r="AC980" i="12"/>
  <c r="D986" i="12"/>
  <c r="AB986" i="12"/>
  <c r="D1037" i="12"/>
  <c r="AB1038" i="12"/>
  <c r="D1038" i="12"/>
  <c r="E1038" i="12" s="1"/>
  <c r="F1038" i="12" s="1"/>
  <c r="AA1038" i="12" s="1"/>
  <c r="AD1038" i="12" s="1"/>
  <c r="C1038" i="12"/>
  <c r="AG1121" i="12"/>
  <c r="AB1138" i="12"/>
  <c r="D1138" i="12"/>
  <c r="B1139" i="12"/>
  <c r="C1139" i="12"/>
  <c r="AG497" i="12"/>
  <c r="AG498" i="12"/>
  <c r="AG501" i="12"/>
  <c r="AG505" i="12"/>
  <c r="AG508" i="12"/>
  <c r="C516" i="12"/>
  <c r="AG516" i="12"/>
  <c r="AC529" i="12"/>
  <c r="AG530" i="12"/>
  <c r="AB545" i="12"/>
  <c r="AC545" i="12"/>
  <c r="C550" i="12"/>
  <c r="AG555" i="12"/>
  <c r="C561" i="12"/>
  <c r="AG562" i="12"/>
  <c r="AG563" i="12"/>
  <c r="B570" i="12"/>
  <c r="B575" i="12"/>
  <c r="AB578" i="12"/>
  <c r="AC578" i="12"/>
  <c r="C587" i="12"/>
  <c r="AC587" i="12"/>
  <c r="AG591" i="12"/>
  <c r="D599" i="12"/>
  <c r="AG604" i="12"/>
  <c r="AG606" i="12"/>
  <c r="D615" i="12"/>
  <c r="AG615" i="12"/>
  <c r="C620" i="12"/>
  <c r="E620" i="12" s="1"/>
  <c r="F620" i="12" s="1"/>
  <c r="AA620" i="12" s="1"/>
  <c r="AD620" i="12" s="1"/>
  <c r="AB625" i="12"/>
  <c r="B633" i="12"/>
  <c r="D639" i="12"/>
  <c r="B646" i="12"/>
  <c r="B653" i="12"/>
  <c r="AG685" i="12"/>
  <c r="D703" i="12"/>
  <c r="AG703" i="12"/>
  <c r="AG704" i="12"/>
  <c r="AG705" i="12"/>
  <c r="D727" i="12"/>
  <c r="AG727" i="12"/>
  <c r="AB732" i="12"/>
  <c r="AB733" i="12"/>
  <c r="AB750" i="12"/>
  <c r="B759" i="12"/>
  <c r="D781" i="12"/>
  <c r="E781" i="12" s="1"/>
  <c r="F781" i="12" s="1"/>
  <c r="AA781" i="12" s="1"/>
  <c r="AD781" i="12" s="1"/>
  <c r="AG781" i="12"/>
  <c r="D789" i="12"/>
  <c r="AG789" i="12"/>
  <c r="D797" i="12"/>
  <c r="AG797" i="12"/>
  <c r="AG805" i="12"/>
  <c r="C817" i="12"/>
  <c r="C849" i="12"/>
  <c r="B870" i="12"/>
  <c r="AG872" i="12"/>
  <c r="AB875" i="12"/>
  <c r="AC875" i="12"/>
  <c r="AG878" i="12"/>
  <c r="C886" i="12"/>
  <c r="AG887" i="12"/>
  <c r="AG888" i="12"/>
  <c r="AC892" i="12"/>
  <c r="AB893" i="12"/>
  <c r="AC994" i="12"/>
  <c r="AB1018" i="12"/>
  <c r="C1018" i="12"/>
  <c r="D1065" i="12"/>
  <c r="D1083" i="12"/>
  <c r="D633" i="12"/>
  <c r="E633" i="12" s="1"/>
  <c r="F633" i="12" s="1"/>
  <c r="AA633" i="12" s="1"/>
  <c r="AD633" i="12" s="1"/>
  <c r="AB703" i="12"/>
  <c r="AG707" i="12"/>
  <c r="AB727" i="12"/>
  <c r="B733" i="12"/>
  <c r="D741" i="12"/>
  <c r="AG741" i="12"/>
  <c r="B750" i="12"/>
  <c r="C759" i="12"/>
  <c r="AB789" i="12"/>
  <c r="AB797" i="12"/>
  <c r="AB798" i="12"/>
  <c r="AG798" i="12"/>
  <c r="AG799" i="12"/>
  <c r="D817" i="12"/>
  <c r="AG817" i="12"/>
  <c r="AG819" i="12"/>
  <c r="C829" i="12"/>
  <c r="D849" i="12"/>
  <c r="AG850" i="12"/>
  <c r="D870" i="12"/>
  <c r="D886" i="12"/>
  <c r="E886" i="12" s="1"/>
  <c r="F886" i="12" s="1"/>
  <c r="AA886" i="12" s="1"/>
  <c r="AD886" i="12" s="1"/>
  <c r="AB895" i="12"/>
  <c r="AG900" i="12"/>
  <c r="AB917" i="12"/>
  <c r="AB918" i="12"/>
  <c r="AG927" i="12"/>
  <c r="AG928" i="12"/>
  <c r="B947" i="12"/>
  <c r="AB947" i="12"/>
  <c r="AC996" i="12"/>
  <c r="B1023" i="12"/>
  <c r="D1023" i="12"/>
  <c r="AG1026" i="12"/>
  <c r="AB1066" i="12"/>
  <c r="C1066" i="12"/>
  <c r="C1084" i="12"/>
  <c r="B1121" i="12"/>
  <c r="D1121" i="12"/>
  <c r="AC493" i="12"/>
  <c r="AB502" i="12"/>
  <c r="AB509" i="12"/>
  <c r="AC509" i="12"/>
  <c r="AC519" i="12"/>
  <c r="AG531" i="12"/>
  <c r="B540" i="12"/>
  <c r="B556" i="12"/>
  <c r="C563" i="12"/>
  <c r="AB570" i="12"/>
  <c r="AC570" i="12"/>
  <c r="AB571" i="12"/>
  <c r="AG572" i="12"/>
  <c r="B576" i="12"/>
  <c r="C580" i="12"/>
  <c r="E580" i="12" s="1"/>
  <c r="F580" i="12" s="1"/>
  <c r="AA580" i="12" s="1"/>
  <c r="AD580" i="12" s="1"/>
  <c r="B592" i="12"/>
  <c r="C609" i="12"/>
  <c r="B617" i="12"/>
  <c r="B623" i="12"/>
  <c r="C628" i="12"/>
  <c r="AB633" i="12"/>
  <c r="AC633" i="12"/>
  <c r="B641" i="12"/>
  <c r="D646" i="12"/>
  <c r="B667" i="12"/>
  <c r="AG668" i="12"/>
  <c r="AG669" i="12"/>
  <c r="B673" i="12"/>
  <c r="AG673" i="12"/>
  <c r="C678" i="12"/>
  <c r="AG681" i="12"/>
  <c r="AB687" i="12"/>
  <c r="AC687" i="12"/>
  <c r="AC688" i="12"/>
  <c r="AG698" i="12"/>
  <c r="AB707" i="12"/>
  <c r="D722" i="12"/>
  <c r="AG722" i="12"/>
  <c r="B729" i="12"/>
  <c r="C733" i="12"/>
  <c r="D750" i="12"/>
  <c r="D759" i="12"/>
  <c r="E759" i="12" s="1"/>
  <c r="F759" i="12" s="1"/>
  <c r="AA759" i="12" s="1"/>
  <c r="AD759" i="12" s="1"/>
  <c r="C764" i="12"/>
  <c r="AB772" i="12"/>
  <c r="AG773" i="12"/>
  <c r="D783" i="12"/>
  <c r="AG783" i="12"/>
  <c r="D791" i="12"/>
  <c r="E791" i="12" s="1"/>
  <c r="F791" i="12" s="1"/>
  <c r="AA791" i="12" s="1"/>
  <c r="AD791" i="12" s="1"/>
  <c r="AG791" i="12"/>
  <c r="B798" i="12"/>
  <c r="AC799" i="12"/>
  <c r="C809" i="12"/>
  <c r="AB817" i="12"/>
  <c r="AC817" i="12"/>
  <c r="AB819" i="12"/>
  <c r="D829" i="12"/>
  <c r="E829" i="12" s="1"/>
  <c r="F829" i="12" s="1"/>
  <c r="AA829" i="12" s="1"/>
  <c r="AD829" i="12" s="1"/>
  <c r="AG829" i="12"/>
  <c r="AG831" i="12"/>
  <c r="C841" i="12"/>
  <c r="AB849" i="12"/>
  <c r="AC849" i="12"/>
  <c r="AG866" i="12"/>
  <c r="AC878" i="12"/>
  <c r="AB897" i="12"/>
  <c r="AC897" i="12"/>
  <c r="AB898" i="12"/>
  <c r="AC949" i="12"/>
  <c r="AC951" i="12"/>
  <c r="AG998" i="12"/>
  <c r="AG999" i="12"/>
  <c r="AG1002" i="12"/>
  <c r="AG1028" i="12"/>
  <c r="AG1029" i="12"/>
  <c r="D1070" i="12"/>
  <c r="C1070" i="12"/>
  <c r="E1070" i="12" s="1"/>
  <c r="F1070" i="12" s="1"/>
  <c r="AA1070" i="12" s="1"/>
  <c r="AD1070" i="12" s="1"/>
  <c r="AC1152" i="12"/>
  <c r="AC1153" i="12"/>
  <c r="B495" i="12"/>
  <c r="B502" i="12"/>
  <c r="AC502" i="12"/>
  <c r="AC505" i="12"/>
  <c r="AB511" i="12"/>
  <c r="AC511" i="12"/>
  <c r="AB520" i="12"/>
  <c r="AC520" i="12"/>
  <c r="AB541" i="12"/>
  <c r="B564" i="12"/>
  <c r="AB580" i="12"/>
  <c r="AC580" i="12"/>
  <c r="AB581" i="12"/>
  <c r="AC582" i="12"/>
  <c r="AG583" i="12"/>
  <c r="AG585" i="12"/>
  <c r="D592" i="12"/>
  <c r="AB609" i="12"/>
  <c r="C617" i="12"/>
  <c r="E617" i="12" s="1"/>
  <c r="F617" i="12" s="1"/>
  <c r="AA617" i="12" s="1"/>
  <c r="AD617" i="12" s="1"/>
  <c r="B631" i="12"/>
  <c r="AG635" i="12"/>
  <c r="AB641" i="12"/>
  <c r="AC641" i="12"/>
  <c r="AG649" i="12"/>
  <c r="AG651" i="12"/>
  <c r="C667" i="12"/>
  <c r="E667" i="12" s="1"/>
  <c r="F667" i="12" s="1"/>
  <c r="AA667" i="12" s="1"/>
  <c r="AD667" i="12" s="1"/>
  <c r="AC668" i="12"/>
  <c r="AG671" i="12"/>
  <c r="C673" i="12"/>
  <c r="E673" i="12" s="1"/>
  <c r="F673" i="12" s="1"/>
  <c r="AA673" i="12" s="1"/>
  <c r="AD673" i="12" s="1"/>
  <c r="AB712" i="12"/>
  <c r="AG718" i="12"/>
  <c r="AB722" i="12"/>
  <c r="AG730" i="12"/>
  <c r="AC734" i="12"/>
  <c r="AC772" i="12"/>
  <c r="AB774" i="12"/>
  <c r="AC774" i="12"/>
  <c r="D809" i="12"/>
  <c r="AB829" i="12"/>
  <c r="AC829" i="12"/>
  <c r="AB831" i="12"/>
  <c r="D841" i="12"/>
  <c r="AB865" i="12"/>
  <c r="AB900" i="12"/>
  <c r="AG904" i="12"/>
  <c r="AG961" i="12"/>
  <c r="AB1098" i="12"/>
  <c r="C1098" i="12"/>
  <c r="D1126" i="12"/>
  <c r="B1158" i="12"/>
  <c r="D1158" i="12"/>
  <c r="AB754" i="12"/>
  <c r="B1003" i="12"/>
  <c r="D1003" i="12"/>
  <c r="C1003" i="12"/>
  <c r="B1029" i="12"/>
  <c r="D1029" i="12"/>
  <c r="AB1030" i="12"/>
  <c r="D1030" i="12"/>
  <c r="D1046" i="12"/>
  <c r="AG1075" i="12"/>
  <c r="C1100" i="12"/>
  <c r="B1178" i="12"/>
  <c r="D1178" i="12"/>
  <c r="AG536" i="12"/>
  <c r="AG543" i="12"/>
  <c r="AB568" i="12"/>
  <c r="AG593" i="12"/>
  <c r="C601" i="12"/>
  <c r="AG602" i="12"/>
  <c r="AG607" i="12"/>
  <c r="C618" i="12"/>
  <c r="C635" i="12"/>
  <c r="C642" i="12"/>
  <c r="E642" i="12" s="1"/>
  <c r="F642" i="12" s="1"/>
  <c r="AA642" i="12" s="1"/>
  <c r="AD642" i="12" s="1"/>
  <c r="AG655" i="12"/>
  <c r="C674" i="12"/>
  <c r="AG675" i="12"/>
  <c r="C699" i="12"/>
  <c r="AB719" i="12"/>
  <c r="D724" i="12"/>
  <c r="AC729" i="12"/>
  <c r="AG738" i="12"/>
  <c r="C754" i="12"/>
  <c r="AC754" i="12"/>
  <c r="B761" i="12"/>
  <c r="D777" i="12"/>
  <c r="E777" i="12" s="1"/>
  <c r="F777" i="12" s="1"/>
  <c r="AA777" i="12" s="1"/>
  <c r="AD777" i="12" s="1"/>
  <c r="AG777" i="12"/>
  <c r="AB786" i="12"/>
  <c r="AB794" i="12"/>
  <c r="AG801" i="12"/>
  <c r="AG803" i="12"/>
  <c r="C813" i="12"/>
  <c r="AB821" i="12"/>
  <c r="AC821" i="12"/>
  <c r="AB823" i="12"/>
  <c r="AG833" i="12"/>
  <c r="C845" i="12"/>
  <c r="E845" i="12" s="1"/>
  <c r="F845" i="12" s="1"/>
  <c r="AA845" i="12" s="1"/>
  <c r="AD845" i="12" s="1"/>
  <c r="D857" i="12"/>
  <c r="AG857" i="12"/>
  <c r="AG861" i="12"/>
  <c r="AC873" i="12"/>
  <c r="AB905" i="12"/>
  <c r="AC905" i="12"/>
  <c r="D964" i="12"/>
  <c r="B964" i="12"/>
  <c r="AC1025" i="12"/>
  <c r="B1075" i="12"/>
  <c r="C1075" i="12"/>
  <c r="D1234" i="12"/>
  <c r="D1532" i="12"/>
  <c r="C1532" i="12"/>
  <c r="E1532" i="12" s="1"/>
  <c r="F1532" i="12" s="1"/>
  <c r="AA1532" i="12" s="1"/>
  <c r="AD1532" i="12" s="1"/>
  <c r="C1575" i="12"/>
  <c r="D1575" i="12"/>
  <c r="B1575" i="12"/>
  <c r="C1657" i="12"/>
  <c r="D1657" i="12"/>
  <c r="E1657" i="12" s="1"/>
  <c r="F1657" i="12" s="1"/>
  <c r="AA1657" i="12" s="1"/>
  <c r="AD1657" i="12" s="1"/>
  <c r="AG1038" i="12"/>
  <c r="AC1066" i="12"/>
  <c r="AG1077" i="12"/>
  <c r="AG1090" i="12"/>
  <c r="AG1105" i="12"/>
  <c r="AG1107" i="12"/>
  <c r="AC1121" i="12"/>
  <c r="AC1158" i="12"/>
  <c r="AC1159" i="12"/>
  <c r="AC1160" i="12"/>
  <c r="AC1161" i="12"/>
  <c r="AC1162" i="12"/>
  <c r="C1194" i="12"/>
  <c r="AG1194" i="12"/>
  <c r="AC1221" i="12"/>
  <c r="AC1222" i="12"/>
  <c r="AC1223" i="12"/>
  <c r="AC1237" i="12"/>
  <c r="C1276" i="12"/>
  <c r="E1276" i="12" s="1"/>
  <c r="F1276" i="12" s="1"/>
  <c r="AA1276" i="12" s="1"/>
  <c r="AD1276" i="12" s="1"/>
  <c r="AC1276" i="12"/>
  <c r="AC1310" i="12"/>
  <c r="AC1312" i="12"/>
  <c r="AC1313" i="12"/>
  <c r="AC1316" i="12"/>
  <c r="AC1317" i="12"/>
  <c r="AC1321" i="12"/>
  <c r="AC1325" i="12"/>
  <c r="AC1328" i="12"/>
  <c r="AC1329" i="12"/>
  <c r="AC1332" i="12"/>
  <c r="AC1333" i="12"/>
  <c r="AC1336" i="12"/>
  <c r="AC1337" i="12"/>
  <c r="AC1340" i="12"/>
  <c r="AC1341" i="12"/>
  <c r="AC1344" i="12"/>
  <c r="AC1345" i="12"/>
  <c r="AC1348" i="12"/>
  <c r="AC1349" i="12"/>
  <c r="AC1352" i="12"/>
  <c r="AC1353" i="12"/>
  <c r="AC1356" i="12"/>
  <c r="AC1358" i="12"/>
  <c r="AC1359" i="12"/>
  <c r="AC1360" i="12"/>
  <c r="AC1362" i="12"/>
  <c r="AC1363" i="12"/>
  <c r="AC1364" i="12"/>
  <c r="AC1365" i="12"/>
  <c r="AC1366" i="12"/>
  <c r="AC1367" i="12"/>
  <c r="AC1368" i="12"/>
  <c r="AC1369" i="12"/>
  <c r="AC1370" i="12"/>
  <c r="AC1371" i="12"/>
  <c r="B1467" i="12"/>
  <c r="C1467" i="12"/>
  <c r="B1507" i="12"/>
  <c r="C1507" i="12"/>
  <c r="C1625" i="12"/>
  <c r="D1625" i="12"/>
  <c r="B1625" i="12"/>
  <c r="AG923" i="12"/>
  <c r="AG924" i="12"/>
  <c r="AC966" i="12"/>
  <c r="AC967" i="12"/>
  <c r="AG978" i="12"/>
  <c r="AG979" i="12"/>
  <c r="AC1018" i="12"/>
  <c r="AC1021" i="12"/>
  <c r="AC1029" i="12"/>
  <c r="AC1038" i="12"/>
  <c r="C1049" i="12"/>
  <c r="AG1049" i="12"/>
  <c r="AG1054" i="12"/>
  <c r="AG1055" i="12"/>
  <c r="AG1056" i="12"/>
  <c r="AG1057" i="12"/>
  <c r="C1069" i="12"/>
  <c r="E1069" i="12" s="1"/>
  <c r="F1069" i="12" s="1"/>
  <c r="AA1069" i="12" s="1"/>
  <c r="AD1069" i="12" s="1"/>
  <c r="AG1069" i="12"/>
  <c r="C1076" i="12"/>
  <c r="AG1078" i="12"/>
  <c r="D1085" i="12"/>
  <c r="AC1090" i="12"/>
  <c r="AG1093" i="12"/>
  <c r="D1102" i="12"/>
  <c r="AC1102" i="12"/>
  <c r="AC1105" i="12"/>
  <c r="C1131" i="12"/>
  <c r="D1140" i="12"/>
  <c r="AC1144" i="12"/>
  <c r="AC1145" i="12"/>
  <c r="AC1146" i="12"/>
  <c r="D1164" i="12"/>
  <c r="D1194" i="12"/>
  <c r="E1194" i="12" s="1"/>
  <c r="F1194" i="12" s="1"/>
  <c r="AA1194" i="12" s="1"/>
  <c r="AD1194" i="12" s="1"/>
  <c r="C1226" i="12"/>
  <c r="AC1239" i="12"/>
  <c r="AC1277" i="12"/>
  <c r="AG1280" i="12"/>
  <c r="AG1281" i="12"/>
  <c r="AC1309" i="12"/>
  <c r="D1426" i="12"/>
  <c r="C1426" i="12"/>
  <c r="C1601" i="12"/>
  <c r="D1601" i="12"/>
  <c r="AG1003" i="12"/>
  <c r="AG1006" i="12"/>
  <c r="AG1008" i="12"/>
  <c r="AC1023" i="12"/>
  <c r="AG1033" i="12"/>
  <c r="AC1058" i="12"/>
  <c r="AC1081" i="12"/>
  <c r="C1094" i="12"/>
  <c r="C1124" i="12"/>
  <c r="E1124" i="12" s="1"/>
  <c r="F1124" i="12" s="1"/>
  <c r="AA1124" i="12" s="1"/>
  <c r="AD1124" i="12" s="1"/>
  <c r="AG1124" i="12"/>
  <c r="D1134" i="12"/>
  <c r="D1174" i="12"/>
  <c r="AC1174" i="12"/>
  <c r="C1202" i="12"/>
  <c r="D1230" i="12"/>
  <c r="C1252" i="12"/>
  <c r="AG1252" i="12"/>
  <c r="C1280" i="12"/>
  <c r="AC1280" i="12"/>
  <c r="AG1286" i="12"/>
  <c r="B1489" i="12"/>
  <c r="C1489" i="12"/>
  <c r="C1668" i="12"/>
  <c r="D1668" i="12"/>
  <c r="E1668" i="12" s="1"/>
  <c r="F1668" i="12" s="1"/>
  <c r="AA1668" i="12" s="1"/>
  <c r="AD1668" i="12" s="1"/>
  <c r="AC988" i="12"/>
  <c r="AC990" i="12"/>
  <c r="AG996" i="12"/>
  <c r="AC1003" i="12"/>
  <c r="AG1013" i="12"/>
  <c r="D1031" i="12"/>
  <c r="AC1031" i="12"/>
  <c r="AC1032" i="12"/>
  <c r="AC1033" i="12"/>
  <c r="AC1034" i="12"/>
  <c r="AC1035" i="12"/>
  <c r="C1042" i="12"/>
  <c r="E1042" i="12" s="1"/>
  <c r="F1042" i="12" s="1"/>
  <c r="AA1042" i="12" s="1"/>
  <c r="AD1042" i="12" s="1"/>
  <c r="AG1042" i="12"/>
  <c r="C1060" i="12"/>
  <c r="AC1070" i="12"/>
  <c r="AC1071" i="12"/>
  <c r="AC1072" i="12"/>
  <c r="D1094" i="12"/>
  <c r="AC1094" i="12"/>
  <c r="C1110" i="12"/>
  <c r="AG1114" i="12"/>
  <c r="AG1115" i="12"/>
  <c r="D1124" i="12"/>
  <c r="AG1125" i="12"/>
  <c r="AG1126" i="12"/>
  <c r="AG1127" i="12"/>
  <c r="AG1128" i="12"/>
  <c r="AG1129" i="12"/>
  <c r="AC1136" i="12"/>
  <c r="C1152" i="12"/>
  <c r="AC1175" i="12"/>
  <c r="D1202" i="12"/>
  <c r="AC1204" i="12"/>
  <c r="AC1205" i="12"/>
  <c r="AC1209" i="12"/>
  <c r="AG1216" i="12"/>
  <c r="D1252" i="12"/>
  <c r="E1252" i="12" s="1"/>
  <c r="F1252" i="12" s="1"/>
  <c r="AA1252" i="12" s="1"/>
  <c r="AD1252" i="12" s="1"/>
  <c r="AC1252" i="12"/>
  <c r="AC1253" i="12"/>
  <c r="AC1254" i="12"/>
  <c r="AC1255" i="12"/>
  <c r="AG1266" i="12"/>
  <c r="AG1267" i="12"/>
  <c r="AG1268" i="12"/>
  <c r="AG1269" i="12"/>
  <c r="AG1271" i="12"/>
  <c r="AG1272" i="12"/>
  <c r="AC1287" i="12"/>
  <c r="AC1289" i="12"/>
  <c r="AC1290" i="12"/>
  <c r="AC1291" i="12"/>
  <c r="C1582" i="12"/>
  <c r="E1582" i="12" s="1"/>
  <c r="F1582" i="12" s="1"/>
  <c r="AA1582" i="12" s="1"/>
  <c r="AD1582" i="12" s="1"/>
  <c r="AB1582" i="12"/>
  <c r="D1582" i="12"/>
  <c r="B1582" i="12"/>
  <c r="AB1639" i="12"/>
  <c r="D1639" i="12"/>
  <c r="C1639" i="12"/>
  <c r="B1639" i="12"/>
  <c r="AG1098" i="12"/>
  <c r="AG1139" i="12"/>
  <c r="AG1158" i="12"/>
  <c r="AG1159" i="12"/>
  <c r="AG1192" i="12"/>
  <c r="C1218" i="12"/>
  <c r="AG1222" i="12"/>
  <c r="AG1223" i="12"/>
  <c r="AG1224" i="12"/>
  <c r="C1234" i="12"/>
  <c r="AG1236" i="12"/>
  <c r="D1266" i="12"/>
  <c r="AG1306" i="12"/>
  <c r="AG1313" i="12"/>
  <c r="AG1314" i="12"/>
  <c r="AG1315" i="12"/>
  <c r="AG1316" i="12"/>
  <c r="AG1317" i="12"/>
  <c r="AG1318" i="12"/>
  <c r="AG1319" i="12"/>
  <c r="AG1320" i="12"/>
  <c r="AG1321" i="12"/>
  <c r="AG1322" i="12"/>
  <c r="AG1323" i="12"/>
  <c r="AG1324" i="12"/>
  <c r="AG1325" i="12"/>
  <c r="AG1326" i="12"/>
  <c r="AG1327" i="12"/>
  <c r="AG1328" i="12"/>
  <c r="AG1329" i="12"/>
  <c r="AG1330" i="12"/>
  <c r="AG1331" i="12"/>
  <c r="AG1332" i="12"/>
  <c r="AG1333" i="12"/>
  <c r="AG1334" i="12"/>
  <c r="AG1335" i="12"/>
  <c r="AG1336" i="12"/>
  <c r="AG1337" i="12"/>
  <c r="AG1338" i="12"/>
  <c r="AG1339" i="12"/>
  <c r="AG1340" i="12"/>
  <c r="AG1341" i="12"/>
  <c r="AG1342" i="12"/>
  <c r="AG1343" i="12"/>
  <c r="AG1344" i="12"/>
  <c r="AG1345" i="12"/>
  <c r="AG1346" i="12"/>
  <c r="AG1347" i="12"/>
  <c r="AG1348" i="12"/>
  <c r="AG1349" i="12"/>
  <c r="AG1350" i="12"/>
  <c r="AG1351" i="12"/>
  <c r="AG1352" i="12"/>
  <c r="AG1353" i="12"/>
  <c r="AG1354" i="12"/>
  <c r="AG1355" i="12"/>
  <c r="AG1356" i="12"/>
  <c r="AB1385" i="12"/>
  <c r="C1385" i="12"/>
  <c r="B1385" i="12"/>
  <c r="B1706" i="12"/>
  <c r="AB1706" i="12"/>
  <c r="D1706" i="12"/>
  <c r="C1706" i="12"/>
  <c r="C1375" i="12"/>
  <c r="E1375" i="12" s="1"/>
  <c r="F1375" i="12" s="1"/>
  <c r="AA1375" i="12" s="1"/>
  <c r="AD1375" i="12" s="1"/>
  <c r="C1380" i="12"/>
  <c r="D1388" i="12"/>
  <c r="D1404" i="12"/>
  <c r="AG1405" i="12"/>
  <c r="AG1406" i="12"/>
  <c r="AG1425" i="12"/>
  <c r="D1463" i="12"/>
  <c r="AG1465" i="12"/>
  <c r="AG1508" i="12"/>
  <c r="AG1509" i="12"/>
  <c r="AC1517" i="12"/>
  <c r="D1529" i="12"/>
  <c r="E1529" i="12" s="1"/>
  <c r="F1529" i="12" s="1"/>
  <c r="AA1529" i="12" s="1"/>
  <c r="AD1529" i="12" s="1"/>
  <c r="D1537" i="12"/>
  <c r="AG1538" i="12"/>
  <c r="AG1539" i="12"/>
  <c r="AG1540" i="12"/>
  <c r="AG1542" i="12"/>
  <c r="AG1543" i="12"/>
  <c r="C1560" i="12"/>
  <c r="AC1561" i="12"/>
  <c r="B1570" i="12"/>
  <c r="C1580" i="12"/>
  <c r="B1585" i="12"/>
  <c r="AG1586" i="12"/>
  <c r="AG1588" i="12"/>
  <c r="AC1597" i="12"/>
  <c r="AB1598" i="12"/>
  <c r="AG1602" i="12"/>
  <c r="C1609" i="12"/>
  <c r="AG1610" i="12"/>
  <c r="B1614" i="12"/>
  <c r="AG1617" i="12"/>
  <c r="D1622" i="12"/>
  <c r="AG1622" i="12"/>
  <c r="AG1623" i="12"/>
  <c r="C1627" i="12"/>
  <c r="AB1628" i="12"/>
  <c r="AC1628" i="12"/>
  <c r="D1636" i="12"/>
  <c r="AC1637" i="12"/>
  <c r="AG1646" i="12"/>
  <c r="D1664" i="12"/>
  <c r="E1664" i="12" s="1"/>
  <c r="F1664" i="12" s="1"/>
  <c r="AA1664" i="12" s="1"/>
  <c r="AD1664" i="12" s="1"/>
  <c r="C1682" i="12"/>
  <c r="C1695" i="12"/>
  <c r="C1704" i="12"/>
  <c r="AG1704" i="12"/>
  <c r="C1712" i="12"/>
  <c r="AG1712" i="12"/>
  <c r="D1718" i="12"/>
  <c r="AC1719" i="12"/>
  <c r="AB1375" i="12"/>
  <c r="AB1380" i="12"/>
  <c r="AG1408" i="12"/>
  <c r="AG1409" i="12"/>
  <c r="AG1469" i="12"/>
  <c r="AG1532" i="12"/>
  <c r="D1570" i="12"/>
  <c r="AG1575" i="12"/>
  <c r="AB1609" i="12"/>
  <c r="AB1614" i="12"/>
  <c r="AG1660" i="12"/>
  <c r="AG1668" i="12"/>
  <c r="AB1712" i="12"/>
  <c r="AC1722" i="12"/>
  <c r="AC1723" i="12"/>
  <c r="C1381" i="12"/>
  <c r="E1381" i="12" s="1"/>
  <c r="F1381" i="12" s="1"/>
  <c r="AA1381" i="12" s="1"/>
  <c r="AD1381" i="12" s="1"/>
  <c r="D1391" i="12"/>
  <c r="AB1399" i="12"/>
  <c r="AB1400" i="12"/>
  <c r="AB1401" i="12"/>
  <c r="D1407" i="12"/>
  <c r="E1407" i="12" s="1"/>
  <c r="F1407" i="12" s="1"/>
  <c r="AA1407" i="12" s="1"/>
  <c r="AD1407" i="12" s="1"/>
  <c r="AC1409" i="12"/>
  <c r="AC1426" i="12"/>
  <c r="AC1427" i="12"/>
  <c r="AC1428" i="12"/>
  <c r="AG1435" i="12"/>
  <c r="AG1436" i="12"/>
  <c r="AG1437" i="12"/>
  <c r="D1457" i="12"/>
  <c r="C1469" i="12"/>
  <c r="AG1475" i="12"/>
  <c r="C1490" i="12"/>
  <c r="AC1490" i="12"/>
  <c r="D1510" i="12"/>
  <c r="C1521" i="12"/>
  <c r="AC1522" i="12"/>
  <c r="AC1544" i="12"/>
  <c r="AC1545" i="12"/>
  <c r="AG1550" i="12"/>
  <c r="AG1551" i="12"/>
  <c r="AG1552" i="12"/>
  <c r="AG1553" i="12"/>
  <c r="AG1583" i="12"/>
  <c r="AB1591" i="12"/>
  <c r="AC1591" i="12"/>
  <c r="AG1604" i="12"/>
  <c r="C1611" i="12"/>
  <c r="AG1611" i="12"/>
  <c r="B1619" i="12"/>
  <c r="AG1620" i="12"/>
  <c r="C1632" i="12"/>
  <c r="AG1633" i="12"/>
  <c r="AG1641" i="12"/>
  <c r="C1647" i="12"/>
  <c r="AG1649" i="12"/>
  <c r="AG1650" i="12"/>
  <c r="AG1651" i="12"/>
  <c r="B1658" i="12"/>
  <c r="AC1660" i="12"/>
  <c r="D1684" i="12"/>
  <c r="AG1684" i="12"/>
  <c r="C1696" i="12"/>
  <c r="AG1696" i="12"/>
  <c r="AG1697" i="12"/>
  <c r="AG1698" i="12"/>
  <c r="AG1700" i="12"/>
  <c r="B1714" i="12"/>
  <c r="D1373" i="12"/>
  <c r="E1373" i="12" s="1"/>
  <c r="F1373" i="12" s="1"/>
  <c r="AA1373" i="12" s="1"/>
  <c r="AD1373" i="12" s="1"/>
  <c r="B1378" i="12"/>
  <c r="AG1378" i="12"/>
  <c r="AG1379" i="12"/>
  <c r="AB1391" i="12"/>
  <c r="AC1391" i="12"/>
  <c r="AG1392" i="12"/>
  <c r="AG1393" i="12"/>
  <c r="AC1410" i="12"/>
  <c r="AC1430" i="12"/>
  <c r="AC1433" i="12"/>
  <c r="AG1486" i="12"/>
  <c r="AG1498" i="12"/>
  <c r="AG1499" i="12"/>
  <c r="AG1500" i="12"/>
  <c r="AG1501" i="12"/>
  <c r="C1513" i="12"/>
  <c r="AG1513" i="12"/>
  <c r="AG1515" i="12"/>
  <c r="AC1526" i="12"/>
  <c r="AG1527" i="12"/>
  <c r="AG1557" i="12"/>
  <c r="AC1565" i="12"/>
  <c r="AG1596" i="12"/>
  <c r="AC1611" i="12"/>
  <c r="AB1619" i="12"/>
  <c r="AC1619" i="12"/>
  <c r="AB1620" i="12"/>
  <c r="AC1620" i="12"/>
  <c r="AG1621" i="12"/>
  <c r="D1632" i="12"/>
  <c r="AG1635" i="12"/>
  <c r="AC1649" i="12"/>
  <c r="AG1663" i="12"/>
  <c r="AB1670" i="12"/>
  <c r="AC1670" i="12"/>
  <c r="AG1692" i="12"/>
  <c r="AC1706" i="12"/>
  <c r="AC1713" i="12"/>
  <c r="D1714" i="12"/>
  <c r="AC1662" i="12"/>
  <c r="AG1672" i="12"/>
  <c r="AB1686" i="12"/>
  <c r="AC1686" i="12"/>
  <c r="AB1698" i="12"/>
  <c r="AC1698" i="12"/>
  <c r="AB1699" i="12"/>
  <c r="AC1699" i="12"/>
  <c r="AB1708" i="12"/>
  <c r="AB1714" i="12"/>
  <c r="AG1386" i="12"/>
  <c r="B1392" i="12"/>
  <c r="C1418" i="12"/>
  <c r="E1418" i="12" s="1"/>
  <c r="F1418" i="12" s="1"/>
  <c r="AA1418" i="12" s="1"/>
  <c r="AD1418" i="12" s="1"/>
  <c r="C1438" i="12"/>
  <c r="C1461" i="12"/>
  <c r="AG1560" i="12"/>
  <c r="AG1561" i="12"/>
  <c r="D1635" i="12"/>
  <c r="AG1644" i="12"/>
  <c r="AG1645" i="12"/>
  <c r="AG1721" i="12"/>
  <c r="AC1726" i="12"/>
  <c r="AC1386" i="12"/>
  <c r="AB1394" i="12"/>
  <c r="AC1394" i="12"/>
  <c r="AG1397" i="12"/>
  <c r="AB1404" i="12"/>
  <c r="D1421" i="12"/>
  <c r="E1421" i="12" s="1"/>
  <c r="F1421" i="12" s="1"/>
  <c r="AA1421" i="12" s="1"/>
  <c r="AD1421" i="12" s="1"/>
  <c r="AC1438" i="12"/>
  <c r="AC1440" i="12"/>
  <c r="C1463" i="12"/>
  <c r="AG1463" i="12"/>
  <c r="D1487" i="12"/>
  <c r="AC1487" i="12"/>
  <c r="AC1503" i="12"/>
  <c r="AB1571" i="12"/>
  <c r="AC1571" i="12"/>
  <c r="AB1572" i="12"/>
  <c r="AC1573" i="12"/>
  <c r="AB1577" i="12"/>
  <c r="AC1577" i="12"/>
  <c r="AC1595" i="12"/>
  <c r="B1598" i="12"/>
  <c r="B1622" i="12"/>
  <c r="B1627" i="12"/>
  <c r="AC1633" i="12"/>
  <c r="AB1672" i="12"/>
  <c r="AC1672" i="12"/>
  <c r="C1718" i="12"/>
  <c r="E1718" i="12" s="1"/>
  <c r="F1718" i="12" s="1"/>
  <c r="AA1718" i="12" s="1"/>
  <c r="AD1718" i="12" s="1"/>
  <c r="AB1727" i="12"/>
  <c r="AC1727" i="12"/>
  <c r="AG4" i="12"/>
  <c r="B16" i="12"/>
  <c r="AB24" i="12"/>
  <c r="AC24" i="12"/>
  <c r="AG28" i="12"/>
  <c r="AB37" i="12"/>
  <c r="AC37" i="12"/>
  <c r="AG40" i="12"/>
  <c r="B48" i="12"/>
  <c r="AB55" i="12"/>
  <c r="AC55" i="12"/>
  <c r="AC58" i="12"/>
  <c r="B66" i="12"/>
  <c r="AB70" i="12"/>
  <c r="AC70" i="12"/>
  <c r="AB78" i="12"/>
  <c r="AC78" i="12"/>
  <c r="AB86" i="12"/>
  <c r="AC86" i="12"/>
  <c r="AB97" i="12"/>
  <c r="B110" i="12"/>
  <c r="AG111" i="12"/>
  <c r="AB114" i="12"/>
  <c r="B119" i="12"/>
  <c r="AB122" i="12"/>
  <c r="D126" i="12"/>
  <c r="E126" i="12" s="1"/>
  <c r="F126" i="12" s="1"/>
  <c r="AA126" i="12" s="1"/>
  <c r="AD126" i="12" s="1"/>
  <c r="AG126" i="12"/>
  <c r="AG129" i="12"/>
  <c r="C135" i="12"/>
  <c r="AC141" i="12"/>
  <c r="B148" i="12"/>
  <c r="D150" i="12"/>
  <c r="AC154" i="12"/>
  <c r="AC155" i="12"/>
  <c r="B159" i="12"/>
  <c r="B164" i="12"/>
  <c r="C167" i="12"/>
  <c r="AB175" i="12"/>
  <c r="C179" i="12"/>
  <c r="AG179" i="12"/>
  <c r="C188" i="12"/>
  <c r="AG188" i="12"/>
  <c r="AB196" i="12"/>
  <c r="C202" i="12"/>
  <c r="AG202" i="12"/>
  <c r="AB205" i="12"/>
  <c r="C210" i="12"/>
  <c r="C217" i="12"/>
  <c r="C227" i="12"/>
  <c r="C240" i="12"/>
  <c r="AB240" i="12"/>
  <c r="AG244" i="12"/>
  <c r="C256" i="12"/>
  <c r="AB256" i="12"/>
  <c r="AG260" i="12"/>
  <c r="AB275" i="12"/>
  <c r="D275" i="12"/>
  <c r="E275" i="12" s="1"/>
  <c r="F275" i="12" s="1"/>
  <c r="AA275" i="12" s="1"/>
  <c r="AD275" i="12" s="1"/>
  <c r="C275" i="12"/>
  <c r="AG276" i="12"/>
  <c r="AB281" i="12"/>
  <c r="D290" i="12"/>
  <c r="AB290" i="12"/>
  <c r="D16" i="12"/>
  <c r="AG30" i="12"/>
  <c r="AB48" i="12"/>
  <c r="AG50" i="12"/>
  <c r="AG56" i="12"/>
  <c r="D66" i="12"/>
  <c r="E66" i="12" s="1"/>
  <c r="F66" i="12" s="1"/>
  <c r="AA66" i="12" s="1"/>
  <c r="AD66" i="12" s="1"/>
  <c r="B72" i="12"/>
  <c r="AG74" i="12"/>
  <c r="AG82" i="12"/>
  <c r="AC88" i="12"/>
  <c r="AC99" i="12"/>
  <c r="AG101" i="12"/>
  <c r="D110" i="12"/>
  <c r="AB126" i="12"/>
  <c r="C148" i="12"/>
  <c r="AB150" i="12"/>
  <c r="C159" i="12"/>
  <c r="B165" i="12"/>
  <c r="D167" i="12"/>
  <c r="E167" i="12" s="1"/>
  <c r="F167" i="12" s="1"/>
  <c r="AA167" i="12" s="1"/>
  <c r="AD167" i="12" s="1"/>
  <c r="D179" i="12"/>
  <c r="AB188" i="12"/>
  <c r="D227" i="12"/>
  <c r="B228" i="12"/>
  <c r="C228" i="12"/>
  <c r="D307" i="12"/>
  <c r="B307" i="12"/>
  <c r="AB16" i="12"/>
  <c r="AC72" i="12"/>
  <c r="AC80" i="12"/>
  <c r="AC91" i="12"/>
  <c r="AG93" i="12"/>
  <c r="AC100" i="12"/>
  <c r="AG102" i="12"/>
  <c r="AB112" i="12"/>
  <c r="AC115" i="12"/>
  <c r="AG116" i="12"/>
  <c r="AB120" i="12"/>
  <c r="AC120" i="12"/>
  <c r="AG121" i="12"/>
  <c r="B124" i="12"/>
  <c r="C128" i="12"/>
  <c r="AC129" i="12"/>
  <c r="C136" i="12"/>
  <c r="E136" i="12" s="1"/>
  <c r="F136" i="12" s="1"/>
  <c r="AA136" i="12" s="1"/>
  <c r="AD136" i="12" s="1"/>
  <c r="AG136" i="12"/>
  <c r="D148" i="12"/>
  <c r="AB156" i="12"/>
  <c r="AC156" i="12"/>
  <c r="AB167" i="12"/>
  <c r="AB170" i="12"/>
  <c r="AC170" i="12"/>
  <c r="C177" i="12"/>
  <c r="E177" i="12" s="1"/>
  <c r="F177" i="12" s="1"/>
  <c r="AA177" i="12" s="1"/>
  <c r="AD177" i="12" s="1"/>
  <c r="C180" i="12"/>
  <c r="AG180" i="12"/>
  <c r="AG181" i="12"/>
  <c r="B186" i="12"/>
  <c r="D189" i="12"/>
  <c r="E189" i="12" s="1"/>
  <c r="F189" i="12" s="1"/>
  <c r="AA189" i="12" s="1"/>
  <c r="AD189" i="12" s="1"/>
  <c r="AG189" i="12"/>
  <c r="B194" i="12"/>
  <c r="B200" i="12"/>
  <c r="C203" i="12"/>
  <c r="AB207" i="12"/>
  <c r="AC207" i="12"/>
  <c r="C211" i="12"/>
  <c r="AG211" i="12"/>
  <c r="B218" i="12"/>
  <c r="AB228" i="12"/>
  <c r="AC228" i="12"/>
  <c r="AC229" i="12"/>
  <c r="AG232" i="12"/>
  <c r="AC243" i="12"/>
  <c r="C244" i="12"/>
  <c r="AB244" i="12"/>
  <c r="AC245" i="12"/>
  <c r="AG248" i="12"/>
  <c r="C260" i="12"/>
  <c r="AB260" i="12"/>
  <c r="AG264" i="12"/>
  <c r="B319" i="12"/>
  <c r="C319" i="12"/>
  <c r="AB319" i="12"/>
  <c r="D319" i="12"/>
  <c r="E319" i="12" s="1"/>
  <c r="F319" i="12" s="1"/>
  <c r="AB6" i="12"/>
  <c r="AB10" i="12"/>
  <c r="AC10" i="12"/>
  <c r="AC11" i="12"/>
  <c r="B18" i="12"/>
  <c r="AB29" i="12"/>
  <c r="AC29" i="12"/>
  <c r="AC30" i="12"/>
  <c r="AC31" i="12"/>
  <c r="AB41" i="12"/>
  <c r="AC41" i="12"/>
  <c r="AB50" i="12"/>
  <c r="AC50" i="12"/>
  <c r="AC51" i="12"/>
  <c r="AC56" i="12"/>
  <c r="B62" i="12"/>
  <c r="AB81" i="12"/>
  <c r="AC81" i="12"/>
  <c r="AG113" i="12"/>
  <c r="AC116" i="12"/>
  <c r="AC123" i="12"/>
  <c r="C124" i="12"/>
  <c r="E124" i="12" s="1"/>
  <c r="F124" i="12" s="1"/>
  <c r="AA124" i="12" s="1"/>
  <c r="AD124" i="12" s="1"/>
  <c r="AG124" i="12"/>
  <c r="C186" i="12"/>
  <c r="AB189" i="12"/>
  <c r="C194" i="12"/>
  <c r="B219" i="12"/>
  <c r="AB219" i="12"/>
  <c r="D297" i="12"/>
  <c r="B297" i="12"/>
  <c r="AB297" i="12"/>
  <c r="AB330" i="12"/>
  <c r="C330" i="12"/>
  <c r="AC6" i="12"/>
  <c r="AB7" i="12"/>
  <c r="D12" i="12"/>
  <c r="E12" i="12" s="1"/>
  <c r="F12" i="12" s="1"/>
  <c r="AA12" i="12" s="1"/>
  <c r="AD12" i="12" s="1"/>
  <c r="D18" i="12"/>
  <c r="E18" i="12" s="1"/>
  <c r="F18" i="12" s="1"/>
  <c r="AA18" i="12" s="1"/>
  <c r="AB32" i="12"/>
  <c r="AC32" i="12"/>
  <c r="AB42" i="12"/>
  <c r="AC42" i="12"/>
  <c r="AC43" i="12"/>
  <c r="B52" i="12"/>
  <c r="D62" i="12"/>
  <c r="D68" i="12"/>
  <c r="E68" i="12" s="1"/>
  <c r="F68" i="12" s="1"/>
  <c r="AA68" i="12" s="1"/>
  <c r="AD68" i="12" s="1"/>
  <c r="AC75" i="12"/>
  <c r="AC83" i="12"/>
  <c r="AG85" i="12"/>
  <c r="AB102" i="12"/>
  <c r="AC102" i="12"/>
  <c r="B108" i="12"/>
  <c r="AB143" i="12"/>
  <c r="AC143" i="12"/>
  <c r="AB144" i="12"/>
  <c r="AC144" i="12"/>
  <c r="AC145" i="12"/>
  <c r="B149" i="12"/>
  <c r="AG168" i="12"/>
  <c r="AC171" i="12"/>
  <c r="AC172" i="12"/>
  <c r="AB182" i="12"/>
  <c r="AC182" i="12"/>
  <c r="AC183" i="12"/>
  <c r="AB184" i="12"/>
  <c r="B191" i="12"/>
  <c r="AB195" i="12"/>
  <c r="AB203" i="12"/>
  <c r="C212" i="12"/>
  <c r="AG212" i="12"/>
  <c r="AG213" i="12"/>
  <c r="C219" i="12"/>
  <c r="C232" i="12"/>
  <c r="AB232" i="12"/>
  <c r="C248" i="12"/>
  <c r="AB248" i="12"/>
  <c r="C264" i="12"/>
  <c r="AB264" i="12"/>
  <c r="B335" i="12"/>
  <c r="C335" i="12"/>
  <c r="AB335" i="12"/>
  <c r="D335" i="12"/>
  <c r="AC12" i="12"/>
  <c r="AG15" i="12"/>
  <c r="AC18" i="12"/>
  <c r="AC19" i="12"/>
  <c r="AG22" i="12"/>
  <c r="AG36" i="12"/>
  <c r="AC52" i="12"/>
  <c r="AC62" i="12"/>
  <c r="AG65" i="12"/>
  <c r="AB68" i="12"/>
  <c r="B76" i="12"/>
  <c r="AB104" i="12"/>
  <c r="AC112" i="12"/>
  <c r="AC113" i="12"/>
  <c r="AB117" i="12"/>
  <c r="AG118" i="12"/>
  <c r="AG125" i="12"/>
  <c r="AC130" i="12"/>
  <c r="AC131" i="12"/>
  <c r="AG132" i="12"/>
  <c r="AB137" i="12"/>
  <c r="AC137" i="12"/>
  <c r="C140" i="12"/>
  <c r="AG149" i="12"/>
  <c r="AC152" i="12"/>
  <c r="C161" i="12"/>
  <c r="AG161" i="12"/>
  <c r="AG162" i="12"/>
  <c r="AG173" i="12"/>
  <c r="B184" i="12"/>
  <c r="C187" i="12"/>
  <c r="AB191" i="12"/>
  <c r="AC191" i="12"/>
  <c r="C195" i="12"/>
  <c r="AG195" i="12"/>
  <c r="C204" i="12"/>
  <c r="AG204" i="12"/>
  <c r="AB212" i="12"/>
  <c r="AC212" i="12"/>
  <c r="AC213" i="12"/>
  <c r="D219" i="12"/>
  <c r="AB234" i="12"/>
  <c r="AG235" i="12"/>
  <c r="AB250" i="12"/>
  <c r="AG251" i="12"/>
  <c r="AG271" i="12"/>
  <c r="C278" i="12"/>
  <c r="B278" i="12"/>
  <c r="C322" i="12"/>
  <c r="AB322" i="12"/>
  <c r="D322" i="12"/>
  <c r="E322" i="12" s="1"/>
  <c r="F322" i="12" s="1"/>
  <c r="AA322" i="12" s="1"/>
  <c r="AD322" i="12" s="1"/>
  <c r="AG97" i="12"/>
  <c r="AG98" i="12"/>
  <c r="AG122" i="12"/>
  <c r="AC214" i="12"/>
  <c r="AC215" i="12"/>
  <c r="AC235" i="12"/>
  <c r="C236" i="12"/>
  <c r="AB236" i="12"/>
  <c r="AC237" i="12"/>
  <c r="AG240" i="12"/>
  <c r="AC251" i="12"/>
  <c r="C252" i="12"/>
  <c r="AB252" i="12"/>
  <c r="AC253" i="12"/>
  <c r="AG256" i="12"/>
  <c r="D340" i="12"/>
  <c r="AB340" i="12"/>
  <c r="AB21" i="12"/>
  <c r="AC23" i="12"/>
  <c r="AB36" i="12"/>
  <c r="AB46" i="12"/>
  <c r="D54" i="12"/>
  <c r="AB217" i="12"/>
  <c r="B217" i="12"/>
  <c r="C221" i="12"/>
  <c r="AB221" i="12"/>
  <c r="AG218" i="12"/>
  <c r="AC221" i="12"/>
  <c r="AC222" i="12"/>
  <c r="AC232" i="12"/>
  <c r="AG233" i="12"/>
  <c r="AC240" i="12"/>
  <c r="AG241" i="12"/>
  <c r="AC248" i="12"/>
  <c r="AG249" i="12"/>
  <c r="AC256" i="12"/>
  <c r="AG257" i="12"/>
  <c r="AC264" i="12"/>
  <c r="AG265" i="12"/>
  <c r="C283" i="12"/>
  <c r="AB286" i="12"/>
  <c r="D293" i="12"/>
  <c r="AC297" i="12"/>
  <c r="AC298" i="12"/>
  <c r="AB299" i="12"/>
  <c r="AG299" i="12"/>
  <c r="B303" i="12"/>
  <c r="C308" i="12"/>
  <c r="E308" i="12" s="1"/>
  <c r="F308" i="12" s="1"/>
  <c r="AA308" i="12" s="1"/>
  <c r="AD308" i="12" s="1"/>
  <c r="AG308" i="12"/>
  <c r="AG309" i="12"/>
  <c r="C312" i="12"/>
  <c r="AB315" i="12"/>
  <c r="AG319" i="12"/>
  <c r="AG322" i="12"/>
  <c r="D326" i="12"/>
  <c r="C331" i="12"/>
  <c r="E331" i="12" s="1"/>
  <c r="F331" i="12" s="1"/>
  <c r="AA331" i="12" s="1"/>
  <c r="AD331" i="12" s="1"/>
  <c r="AG332" i="12"/>
  <c r="AC341" i="12"/>
  <c r="C345" i="12"/>
  <c r="AG346" i="12"/>
  <c r="AB354" i="12"/>
  <c r="AG356" i="12"/>
  <c r="C457" i="12"/>
  <c r="AG458" i="12"/>
  <c r="AB464" i="12"/>
  <c r="AC464" i="12"/>
  <c r="D473" i="12"/>
  <c r="E473" i="12" s="1"/>
  <c r="F473" i="12" s="1"/>
  <c r="AA473" i="12" s="1"/>
  <c r="AD473" i="12" s="1"/>
  <c r="AG473" i="12"/>
  <c r="AG474" i="12"/>
  <c r="D479" i="12"/>
  <c r="AB485" i="12"/>
  <c r="AG485" i="12"/>
  <c r="AG486" i="12"/>
  <c r="B490" i="12"/>
  <c r="AG490" i="12"/>
  <c r="AG491" i="12"/>
  <c r="B494" i="12"/>
  <c r="B496" i="12"/>
  <c r="AB504" i="12"/>
  <c r="D513" i="12"/>
  <c r="AC513" i="12"/>
  <c r="B518" i="12"/>
  <c r="AB521" i="12"/>
  <c r="AB527" i="12"/>
  <c r="AC527" i="12"/>
  <c r="AC528" i="12"/>
  <c r="AB532" i="12"/>
  <c r="AC532" i="12"/>
  <c r="AG533" i="12"/>
  <c r="AB537" i="12"/>
  <c r="AC537" i="12"/>
  <c r="AB540" i="12"/>
  <c r="AC540" i="12"/>
  <c r="AG541" i="12"/>
  <c r="B545" i="12"/>
  <c r="AG548" i="12"/>
  <c r="C551" i="12"/>
  <c r="B557" i="12"/>
  <c r="AG557" i="12"/>
  <c r="AB560" i="12"/>
  <c r="AB569" i="12"/>
  <c r="AB573" i="12"/>
  <c r="AC573" i="12"/>
  <c r="B577" i="12"/>
  <c r="B584" i="12"/>
  <c r="D586" i="12"/>
  <c r="E586" i="12" s="1"/>
  <c r="F586" i="12" s="1"/>
  <c r="AA586" i="12" s="1"/>
  <c r="AD586" i="12" s="1"/>
  <c r="C591" i="12"/>
  <c r="B593" i="12"/>
  <c r="C596" i="12"/>
  <c r="AG596" i="12"/>
  <c r="AG597" i="12"/>
  <c r="AG598" i="12"/>
  <c r="C602" i="12"/>
  <c r="AB604" i="12"/>
  <c r="AC604" i="12"/>
  <c r="AB605" i="12"/>
  <c r="B609" i="12"/>
  <c r="B612" i="12"/>
  <c r="AB616" i="12"/>
  <c r="C619" i="12"/>
  <c r="AC619" i="12"/>
  <c r="AG620" i="12"/>
  <c r="AG621" i="12"/>
  <c r="AG622" i="12"/>
  <c r="D624" i="12"/>
  <c r="AB626" i="12"/>
  <c r="AC626" i="12"/>
  <c r="AG627" i="12"/>
  <c r="B632" i="12"/>
  <c r="B634" i="12"/>
  <c r="B639" i="12"/>
  <c r="D641" i="12"/>
  <c r="AG646" i="12"/>
  <c r="B656" i="12"/>
  <c r="C656" i="12"/>
  <c r="C662" i="12"/>
  <c r="AB667" i="12"/>
  <c r="AC667" i="12"/>
  <c r="AB671" i="12"/>
  <c r="AC673" i="12"/>
  <c r="D677" i="12"/>
  <c r="AB680" i="12"/>
  <c r="AC680" i="12"/>
  <c r="AC681" i="12"/>
  <c r="D682" i="12"/>
  <c r="E682" i="12" s="1"/>
  <c r="F682" i="12" s="1"/>
  <c r="AA682" i="12" s="1"/>
  <c r="AD682" i="12" s="1"/>
  <c r="B682" i="12"/>
  <c r="AB698" i="12"/>
  <c r="AC265" i="12"/>
  <c r="AB266" i="12"/>
  <c r="AC266" i="12"/>
  <c r="AG278" i="12"/>
  <c r="D283" i="12"/>
  <c r="AG286" i="12"/>
  <c r="AC299" i="12"/>
  <c r="AG300" i="12"/>
  <c r="C303" i="12"/>
  <c r="AG304" i="12"/>
  <c r="D308" i="12"/>
  <c r="D312" i="12"/>
  <c r="AC312" i="12"/>
  <c r="AB316" i="12"/>
  <c r="AC319" i="12"/>
  <c r="AG323" i="12"/>
  <c r="AB326" i="12"/>
  <c r="AC326" i="12"/>
  <c r="AB331" i="12"/>
  <c r="AC335" i="12"/>
  <c r="AB336" i="12"/>
  <c r="D345" i="12"/>
  <c r="AB355" i="12"/>
  <c r="AC355" i="12"/>
  <c r="D457" i="12"/>
  <c r="AG460" i="12"/>
  <c r="AG462" i="12"/>
  <c r="AB466" i="12"/>
  <c r="AC466" i="12"/>
  <c r="AC472" i="12"/>
  <c r="AB473" i="12"/>
  <c r="AB479" i="12"/>
  <c r="C490" i="12"/>
  <c r="AB494" i="12"/>
  <c r="C518" i="12"/>
  <c r="AB533" i="12"/>
  <c r="AC533" i="12"/>
  <c r="AC541" i="12"/>
  <c r="AC542" i="12"/>
  <c r="C545" i="12"/>
  <c r="E545" i="12" s="1"/>
  <c r="F545" i="12" s="1"/>
  <c r="AA545" i="12" s="1"/>
  <c r="AD545" i="12" s="1"/>
  <c r="D551" i="12"/>
  <c r="AB557" i="12"/>
  <c r="C577" i="12"/>
  <c r="AB586" i="12"/>
  <c r="AC586" i="12"/>
  <c r="D591" i="12"/>
  <c r="D596" i="12"/>
  <c r="E596" i="12" s="1"/>
  <c r="F596" i="12" s="1"/>
  <c r="AA596" i="12" s="1"/>
  <c r="AD596" i="12" s="1"/>
  <c r="D602" i="12"/>
  <c r="AB662" i="12"/>
  <c r="D663" i="12"/>
  <c r="AB663" i="12"/>
  <c r="AB677" i="12"/>
  <c r="C717" i="12"/>
  <c r="D717" i="12"/>
  <c r="AB717" i="12"/>
  <c r="AB283" i="12"/>
  <c r="AB284" i="12"/>
  <c r="AG284" i="12"/>
  <c r="AG294" i="12"/>
  <c r="D303" i="12"/>
  <c r="AB457" i="12"/>
  <c r="D481" i="12"/>
  <c r="E481" i="12" s="1"/>
  <c r="F481" i="12" s="1"/>
  <c r="AA481" i="12" s="1"/>
  <c r="AD481" i="12" s="1"/>
  <c r="AG523" i="12"/>
  <c r="AB529" i="12"/>
  <c r="C534" i="12"/>
  <c r="AG534" i="12"/>
  <c r="AG538" i="12"/>
  <c r="AG545" i="12"/>
  <c r="B549" i="12"/>
  <c r="AB551" i="12"/>
  <c r="AG552" i="12"/>
  <c r="B558" i="12"/>
  <c r="B562" i="12"/>
  <c r="C566" i="12"/>
  <c r="AG566" i="12"/>
  <c r="AG567" i="12"/>
  <c r="C574" i="12"/>
  <c r="B580" i="12"/>
  <c r="B585" i="12"/>
  <c r="AB591" i="12"/>
  <c r="AB593" i="12"/>
  <c r="AB596" i="12"/>
  <c r="B601" i="12"/>
  <c r="AB602" i="12"/>
  <c r="AG603" i="12"/>
  <c r="AG613" i="12"/>
  <c r="C627" i="12"/>
  <c r="AB628" i="12"/>
  <c r="AG628" i="12"/>
  <c r="AG630" i="12"/>
  <c r="D634" i="12"/>
  <c r="AB639" i="12"/>
  <c r="AG642" i="12"/>
  <c r="C657" i="12"/>
  <c r="B663" i="12"/>
  <c r="B668" i="12"/>
  <c r="C675" i="12"/>
  <c r="C683" i="12"/>
  <c r="B689" i="12"/>
  <c r="AB700" i="12"/>
  <c r="D700" i="12"/>
  <c r="C700" i="12"/>
  <c r="B700" i="12"/>
  <c r="C310" i="12"/>
  <c r="AG343" i="12"/>
  <c r="AB482" i="12"/>
  <c r="AB515" i="12"/>
  <c r="AC577" i="12"/>
  <c r="AC609" i="12"/>
  <c r="AB613" i="12"/>
  <c r="AC617" i="12"/>
  <c r="AC634" i="12"/>
  <c r="C648" i="12"/>
  <c r="D648" i="12"/>
  <c r="D657" i="12"/>
  <c r="C660" i="12"/>
  <c r="B660" i="12"/>
  <c r="C663" i="12"/>
  <c r="D668" i="12"/>
  <c r="AB683" i="12"/>
  <c r="C689" i="12"/>
  <c r="AG228" i="12"/>
  <c r="AG229" i="12"/>
  <c r="AC236" i="12"/>
  <c r="AG237" i="12"/>
  <c r="AC244" i="12"/>
  <c r="AG245" i="12"/>
  <c r="AC252" i="12"/>
  <c r="AG253" i="12"/>
  <c r="AC260" i="12"/>
  <c r="AG261" i="12"/>
  <c r="AC271" i="12"/>
  <c r="AB272" i="12"/>
  <c r="AC272" i="12"/>
  <c r="AG273" i="12"/>
  <c r="AB276" i="12"/>
  <c r="B280" i="12"/>
  <c r="D284" i="12"/>
  <c r="B287" i="12"/>
  <c r="D292" i="12"/>
  <c r="AB295" i="12"/>
  <c r="AC295" i="12"/>
  <c r="AG296" i="12"/>
  <c r="C301" i="12"/>
  <c r="B305" i="12"/>
  <c r="AG306" i="12"/>
  <c r="D310" i="12"/>
  <c r="D317" i="12"/>
  <c r="E317" i="12" s="1"/>
  <c r="F317" i="12" s="1"/>
  <c r="AA317" i="12" s="1"/>
  <c r="AD317" i="12" s="1"/>
  <c r="AG318" i="12"/>
  <c r="B321" i="12"/>
  <c r="AG321" i="12"/>
  <c r="C324" i="12"/>
  <c r="C328" i="12"/>
  <c r="AG328" i="12"/>
  <c r="AG329" i="12"/>
  <c r="D333" i="12"/>
  <c r="E333" i="12" s="1"/>
  <c r="F333" i="12" s="1"/>
  <c r="AA333" i="12" s="1"/>
  <c r="AD333" i="12" s="1"/>
  <c r="AG334" i="12"/>
  <c r="C337" i="12"/>
  <c r="E337" i="12" s="1"/>
  <c r="F337" i="12" s="1"/>
  <c r="AA337" i="12" s="1"/>
  <c r="AD337" i="12" s="1"/>
  <c r="AG337" i="12"/>
  <c r="AG338" i="12"/>
  <c r="AG339" i="12"/>
  <c r="C347" i="12"/>
  <c r="E347" i="12" s="1"/>
  <c r="F347" i="12" s="1"/>
  <c r="AA347" i="12" s="1"/>
  <c r="AD347" i="12" s="1"/>
  <c r="AG350" i="12"/>
  <c r="AG351" i="12"/>
  <c r="AC358" i="12"/>
  <c r="AC359" i="12"/>
  <c r="AC360" i="12"/>
  <c r="AG367" i="12"/>
  <c r="AG368" i="12"/>
  <c r="AG369" i="12"/>
  <c r="AG370" i="12"/>
  <c r="AG371" i="12"/>
  <c r="AG372" i="12"/>
  <c r="AG373" i="12"/>
  <c r="AG374" i="12"/>
  <c r="AG375" i="12"/>
  <c r="AG376" i="12"/>
  <c r="AG377" i="12"/>
  <c r="AG378" i="12"/>
  <c r="AG379" i="12"/>
  <c r="AG380" i="12"/>
  <c r="AG381" i="12"/>
  <c r="AG382" i="12"/>
  <c r="AG383" i="12"/>
  <c r="AG384" i="12"/>
  <c r="AG385" i="12"/>
  <c r="AG386" i="12"/>
  <c r="AG387" i="12"/>
  <c r="AG388" i="12"/>
  <c r="AG389" i="12"/>
  <c r="AG390" i="12"/>
  <c r="AG391" i="12"/>
  <c r="AG392" i="12"/>
  <c r="AG393" i="12"/>
  <c r="AC458" i="12"/>
  <c r="B463" i="12"/>
  <c r="AB475" i="12"/>
  <c r="AG478" i="12"/>
  <c r="B482" i="12"/>
  <c r="B488" i="12"/>
  <c r="AC497" i="12"/>
  <c r="B501" i="12"/>
  <c r="AC510" i="12"/>
  <c r="AG511" i="12"/>
  <c r="D515" i="12"/>
  <c r="B520" i="12"/>
  <c r="C524" i="12"/>
  <c r="AG524" i="12"/>
  <c r="AB530" i="12"/>
  <c r="AC530" i="12"/>
  <c r="D535" i="12"/>
  <c r="E535" i="12" s="1"/>
  <c r="F535" i="12" s="1"/>
  <c r="AA535" i="12" s="1"/>
  <c r="AD535" i="12" s="1"/>
  <c r="AG535" i="12"/>
  <c r="D539" i="12"/>
  <c r="E539" i="12" s="1"/>
  <c r="F539" i="12" s="1"/>
  <c r="AA539" i="12" s="1"/>
  <c r="AD539" i="12" s="1"/>
  <c r="AG539" i="12"/>
  <c r="C546" i="12"/>
  <c r="AG549" i="12"/>
  <c r="AG550" i="12"/>
  <c r="AB553" i="12"/>
  <c r="AC553" i="12"/>
  <c r="AC554" i="12"/>
  <c r="AB555" i="12"/>
  <c r="C567" i="12"/>
  <c r="AC567" i="12"/>
  <c r="D575" i="12"/>
  <c r="AG575" i="12"/>
  <c r="AB585" i="12"/>
  <c r="AC585" i="12"/>
  <c r="C588" i="12"/>
  <c r="AG588" i="12"/>
  <c r="AG589" i="12"/>
  <c r="AG590" i="12"/>
  <c r="AB594" i="12"/>
  <c r="AC594" i="12"/>
  <c r="AG595" i="12"/>
  <c r="AB599" i="12"/>
  <c r="C603" i="12"/>
  <c r="B615" i="12"/>
  <c r="D623" i="12"/>
  <c r="E623" i="12" s="1"/>
  <c r="F623" i="12" s="1"/>
  <c r="AA623" i="12" s="1"/>
  <c r="AD623" i="12" s="1"/>
  <c r="AG623" i="12"/>
  <c r="C625" i="12"/>
  <c r="D628" i="12"/>
  <c r="AB629" i="12"/>
  <c r="AB640" i="12"/>
  <c r="AB642" i="12"/>
  <c r="AG644" i="12"/>
  <c r="B648" i="12"/>
  <c r="D654" i="12"/>
  <c r="AG654" i="12"/>
  <c r="D660" i="12"/>
  <c r="AG661" i="12"/>
  <c r="C664" i="12"/>
  <c r="AB665" i="12"/>
  <c r="C665" i="12"/>
  <c r="AB668" i="12"/>
  <c r="AG672" i="12"/>
  <c r="D675" i="12"/>
  <c r="D678" i="12"/>
  <c r="E678" i="12" s="1"/>
  <c r="F678" i="12" s="1"/>
  <c r="AG679" i="12"/>
  <c r="AC684" i="12"/>
  <c r="AB689" i="12"/>
  <c r="D690" i="12"/>
  <c r="AB690" i="12"/>
  <c r="AG690" i="12"/>
  <c r="AG691" i="12"/>
  <c r="AC261" i="12"/>
  <c r="AC273" i="12"/>
  <c r="AB280" i="12"/>
  <c r="AC280" i="12"/>
  <c r="AB287" i="12"/>
  <c r="AC287" i="12"/>
  <c r="AB288" i="12"/>
  <c r="AC288" i="12"/>
  <c r="AB293" i="12"/>
  <c r="D301" i="12"/>
  <c r="C305" i="12"/>
  <c r="E305" i="12" s="1"/>
  <c r="F305" i="12" s="1"/>
  <c r="AA305" i="12" s="1"/>
  <c r="AD305" i="12" s="1"/>
  <c r="AG307" i="12"/>
  <c r="AC310" i="12"/>
  <c r="AC314" i="12"/>
  <c r="AC317" i="12"/>
  <c r="C321" i="12"/>
  <c r="AG325" i="12"/>
  <c r="AG330" i="12"/>
  <c r="AB333" i="12"/>
  <c r="AC333" i="12"/>
  <c r="AG344" i="12"/>
  <c r="AB347" i="12"/>
  <c r="AG352" i="12"/>
  <c r="AC361" i="12"/>
  <c r="AB463" i="12"/>
  <c r="AC468" i="12"/>
  <c r="AG472" i="12"/>
  <c r="AC477" i="12"/>
  <c r="C501" i="12"/>
  <c r="E501" i="12" s="1"/>
  <c r="F501" i="12" s="1"/>
  <c r="AA501" i="12" s="1"/>
  <c r="AD501" i="12" s="1"/>
  <c r="AB524" i="12"/>
  <c r="D588" i="12"/>
  <c r="AG611" i="12"/>
  <c r="AC625" i="12"/>
  <c r="AB636" i="12"/>
  <c r="AG636" i="12"/>
  <c r="AG638" i="12"/>
  <c r="AB644" i="12"/>
  <c r="D644" i="12"/>
  <c r="C652" i="12"/>
  <c r="AB652" i="12"/>
  <c r="AB654" i="12"/>
  <c r="AC654" i="12"/>
  <c r="D655" i="12"/>
  <c r="E655" i="12" s="1"/>
  <c r="F655" i="12" s="1"/>
  <c r="AA655" i="12" s="1"/>
  <c r="AD655" i="12" s="1"/>
  <c r="B655" i="12"/>
  <c r="AC658" i="12"/>
  <c r="D661" i="12"/>
  <c r="AB661" i="12"/>
  <c r="AC665" i="12"/>
  <c r="AB666" i="12"/>
  <c r="AC669" i="12"/>
  <c r="AB670" i="12"/>
  <c r="C670" i="12"/>
  <c r="AB678" i="12"/>
  <c r="B705" i="12"/>
  <c r="AB705" i="12"/>
  <c r="D705" i="12"/>
  <c r="C705" i="12"/>
  <c r="AG297" i="12"/>
  <c r="B464" i="12"/>
  <c r="AG465" i="12"/>
  <c r="C479" i="12"/>
  <c r="AB512" i="12"/>
  <c r="D517" i="12"/>
  <c r="D521" i="12"/>
  <c r="E521" i="12" s="1"/>
  <c r="F521" i="12" s="1"/>
  <c r="AA521" i="12" s="1"/>
  <c r="AD521" i="12" s="1"/>
  <c r="AG521" i="12"/>
  <c r="AG527" i="12"/>
  <c r="C532" i="12"/>
  <c r="AG532" i="12"/>
  <c r="AB536" i="12"/>
  <c r="AG537" i="12"/>
  <c r="AG540" i="12"/>
  <c r="AG547" i="12"/>
  <c r="AG560" i="12"/>
  <c r="AG564" i="12"/>
  <c r="B569" i="12"/>
  <c r="AG605" i="12"/>
  <c r="C611" i="12"/>
  <c r="B616" i="12"/>
  <c r="C626" i="12"/>
  <c r="E626" i="12" s="1"/>
  <c r="F626" i="12" s="1"/>
  <c r="AA626" i="12" s="1"/>
  <c r="AD626" i="12" s="1"/>
  <c r="AC636" i="12"/>
  <c r="AB637" i="12"/>
  <c r="B662" i="12"/>
  <c r="B671" i="12"/>
  <c r="B677" i="12"/>
  <c r="AG680" i="12"/>
  <c r="AG686" i="12"/>
  <c r="D694" i="12"/>
  <c r="AB697" i="12"/>
  <c r="D697" i="12"/>
  <c r="C697" i="12"/>
  <c r="C709" i="12"/>
  <c r="AC644" i="12"/>
  <c r="AB645" i="12"/>
  <c r="AG648" i="12"/>
  <c r="AG656" i="12"/>
  <c r="AC663" i="12"/>
  <c r="AB672" i="12"/>
  <c r="AC672" i="12"/>
  <c r="AG706" i="12"/>
  <c r="AC712" i="12"/>
  <c r="B726" i="12"/>
  <c r="AB731" i="12"/>
  <c r="D733" i="12"/>
  <c r="E733" i="12" s="1"/>
  <c r="F733" i="12" s="1"/>
  <c r="AA733" i="12" s="1"/>
  <c r="AD733" i="12" s="1"/>
  <c r="AB736" i="12"/>
  <c r="AC736" i="12"/>
  <c r="B740" i="12"/>
  <c r="D748" i="12"/>
  <c r="AG748" i="12"/>
  <c r="B752" i="12"/>
  <c r="AB755" i="12"/>
  <c r="AG756" i="12"/>
  <c r="AG763" i="12"/>
  <c r="B769" i="12"/>
  <c r="AG769" i="12"/>
  <c r="B774" i="12"/>
  <c r="C778" i="12"/>
  <c r="AC778" i="12"/>
  <c r="C782" i="12"/>
  <c r="AC782" i="12"/>
  <c r="C786" i="12"/>
  <c r="AC786" i="12"/>
  <c r="C790" i="12"/>
  <c r="AC790" i="12"/>
  <c r="C794" i="12"/>
  <c r="AC794" i="12"/>
  <c r="C799" i="12"/>
  <c r="E799" i="12" s="1"/>
  <c r="F799" i="12" s="1"/>
  <c r="AA799" i="12" s="1"/>
  <c r="AD799" i="12" s="1"/>
  <c r="B803" i="12"/>
  <c r="B807" i="12"/>
  <c r="B811" i="12"/>
  <c r="B815" i="12"/>
  <c r="B819" i="12"/>
  <c r="B823" i="12"/>
  <c r="B827" i="12"/>
  <c r="B831" i="12"/>
  <c r="B835" i="12"/>
  <c r="B839" i="12"/>
  <c r="B843" i="12"/>
  <c r="B847" i="12"/>
  <c r="D851" i="12"/>
  <c r="AG851" i="12"/>
  <c r="AG852" i="12"/>
  <c r="D859" i="12"/>
  <c r="E859" i="12" s="1"/>
  <c r="F859" i="12" s="1"/>
  <c r="AA859" i="12" s="1"/>
  <c r="AD859" i="12" s="1"/>
  <c r="AG859" i="12"/>
  <c r="B865" i="12"/>
  <c r="B869" i="12"/>
  <c r="AB870" i="12"/>
  <c r="B872" i="12"/>
  <c r="B875" i="12"/>
  <c r="AB878" i="12"/>
  <c r="AB884" i="12"/>
  <c r="AG902" i="12"/>
  <c r="AG903" i="12"/>
  <c r="B943" i="12"/>
  <c r="AB943" i="12"/>
  <c r="AC699" i="12"/>
  <c r="AC721" i="12"/>
  <c r="AC725" i="12"/>
  <c r="C726" i="12"/>
  <c r="E726" i="12" s="1"/>
  <c r="F726" i="12" s="1"/>
  <c r="AA726" i="12" s="1"/>
  <c r="AD726" i="12" s="1"/>
  <c r="C740" i="12"/>
  <c r="AB748" i="12"/>
  <c r="C752" i="12"/>
  <c r="AG752" i="12"/>
  <c r="C774" i="12"/>
  <c r="AG775" i="12"/>
  <c r="D779" i="12"/>
  <c r="E779" i="12" s="1"/>
  <c r="F779" i="12" s="1"/>
  <c r="AA779" i="12" s="1"/>
  <c r="AD779" i="12" s="1"/>
  <c r="AG779" i="12"/>
  <c r="D799" i="12"/>
  <c r="C803" i="12"/>
  <c r="C807" i="12"/>
  <c r="C811" i="12"/>
  <c r="C815" i="12"/>
  <c r="C819" i="12"/>
  <c r="C823" i="12"/>
  <c r="C827" i="12"/>
  <c r="C831" i="12"/>
  <c r="C835" i="12"/>
  <c r="C839" i="12"/>
  <c r="C843" i="12"/>
  <c r="C847" i="12"/>
  <c r="AB851" i="12"/>
  <c r="AC851" i="12"/>
  <c r="AC852" i="12"/>
  <c r="AB859" i="12"/>
  <c r="AC859" i="12"/>
  <c r="C872" i="12"/>
  <c r="C875" i="12"/>
  <c r="AC879" i="12"/>
  <c r="AB914" i="12"/>
  <c r="AC914" i="12"/>
  <c r="AB915" i="12"/>
  <c r="AB928" i="12"/>
  <c r="B945" i="12"/>
  <c r="AB945" i="12"/>
  <c r="D980" i="12"/>
  <c r="B980" i="12"/>
  <c r="AG700" i="12"/>
  <c r="D710" i="12"/>
  <c r="E710" i="12" s="1"/>
  <c r="F710" i="12" s="1"/>
  <c r="AA710" i="12" s="1"/>
  <c r="AD710" i="12" s="1"/>
  <c r="B719" i="12"/>
  <c r="D726" i="12"/>
  <c r="AC726" i="12"/>
  <c r="C731" i="12"/>
  <c r="AG731" i="12"/>
  <c r="D734" i="12"/>
  <c r="B738" i="12"/>
  <c r="D740" i="12"/>
  <c r="AC740" i="12"/>
  <c r="D744" i="12"/>
  <c r="AG744" i="12"/>
  <c r="D752" i="12"/>
  <c r="AB776" i="12"/>
  <c r="AB780" i="12"/>
  <c r="AB784" i="12"/>
  <c r="AB788" i="12"/>
  <c r="AB792" i="12"/>
  <c r="AB796" i="12"/>
  <c r="AB799" i="12"/>
  <c r="D803" i="12"/>
  <c r="D807" i="12"/>
  <c r="AG807" i="12"/>
  <c r="D811" i="12"/>
  <c r="D815" i="12"/>
  <c r="D819" i="12"/>
  <c r="D823" i="12"/>
  <c r="AG823" i="12"/>
  <c r="D827" i="12"/>
  <c r="D831" i="12"/>
  <c r="D835" i="12"/>
  <c r="D839" i="12"/>
  <c r="D843" i="12"/>
  <c r="D847" i="12"/>
  <c r="D853" i="12"/>
  <c r="AG853" i="12"/>
  <c r="AG854" i="12"/>
  <c r="D861" i="12"/>
  <c r="AG862" i="12"/>
  <c r="AB866" i="12"/>
  <c r="AC866" i="12"/>
  <c r="C870" i="12"/>
  <c r="B880" i="12"/>
  <c r="AB885" i="12"/>
  <c r="AB890" i="12"/>
  <c r="AC890" i="12"/>
  <c r="AB891" i="12"/>
  <c r="AG893" i="12"/>
  <c r="AG894" i="12"/>
  <c r="AB903" i="12"/>
  <c r="AB929" i="12"/>
  <c r="AC929" i="12"/>
  <c r="AB930" i="12"/>
  <c r="B1005" i="12"/>
  <c r="D1005" i="12"/>
  <c r="C1005" i="12"/>
  <c r="AG1010" i="12"/>
  <c r="D698" i="12"/>
  <c r="AC700" i="12"/>
  <c r="B707" i="12"/>
  <c r="AB710" i="12"/>
  <c r="C719" i="12"/>
  <c r="AC722" i="12"/>
  <c r="AC731" i="12"/>
  <c r="AB734" i="12"/>
  <c r="AC737" i="12"/>
  <c r="C738" i="12"/>
  <c r="AB744" i="12"/>
  <c r="AC744" i="12"/>
  <c r="AC745" i="12"/>
  <c r="AC749" i="12"/>
  <c r="C750" i="12"/>
  <c r="AG750" i="12"/>
  <c r="B753" i="12"/>
  <c r="AG753" i="12"/>
  <c r="C757" i="12"/>
  <c r="AG758" i="12"/>
  <c r="AB761" i="12"/>
  <c r="D764" i="12"/>
  <c r="E764" i="12" s="1"/>
  <c r="F764" i="12" s="1"/>
  <c r="AA764" i="12" s="1"/>
  <c r="AD764" i="12" s="1"/>
  <c r="AG764" i="12"/>
  <c r="B767" i="12"/>
  <c r="C770" i="12"/>
  <c r="AG771" i="12"/>
  <c r="B776" i="12"/>
  <c r="B780" i="12"/>
  <c r="B784" i="12"/>
  <c r="B788" i="12"/>
  <c r="B792" i="12"/>
  <c r="B796" i="12"/>
  <c r="AC803" i="12"/>
  <c r="AC807" i="12"/>
  <c r="AC811" i="12"/>
  <c r="AC815" i="12"/>
  <c r="AC819" i="12"/>
  <c r="AC823" i="12"/>
  <c r="AC827" i="12"/>
  <c r="AC831" i="12"/>
  <c r="AC835" i="12"/>
  <c r="AC839" i="12"/>
  <c r="AC843" i="12"/>
  <c r="AC847" i="12"/>
  <c r="AB853" i="12"/>
  <c r="AC853" i="12"/>
  <c r="AC854" i="12"/>
  <c r="B951" i="12"/>
  <c r="AG1015" i="12"/>
  <c r="AC642" i="12"/>
  <c r="AG643" i="12"/>
  <c r="AB646" i="12"/>
  <c r="AC646" i="12"/>
  <c r="AG647" i="12"/>
  <c r="AC652" i="12"/>
  <c r="AG662" i="12"/>
  <c r="AG666" i="12"/>
  <c r="B684" i="12"/>
  <c r="D687" i="12"/>
  <c r="AG687" i="12"/>
  <c r="AG688" i="12"/>
  <c r="B692" i="12"/>
  <c r="AG692" i="12"/>
  <c r="AG693" i="12"/>
  <c r="AG694" i="12"/>
  <c r="AC698" i="12"/>
  <c r="B701" i="12"/>
  <c r="AG701" i="12"/>
  <c r="C707" i="12"/>
  <c r="AG708" i="12"/>
  <c r="AB714" i="12"/>
  <c r="AC714" i="12"/>
  <c r="D719" i="12"/>
  <c r="B732" i="12"/>
  <c r="AG735" i="12"/>
  <c r="D738" i="12"/>
  <c r="AB753" i="12"/>
  <c r="D757" i="12"/>
  <c r="AB764" i="12"/>
  <c r="AC764" i="12"/>
  <c r="AB765" i="12"/>
  <c r="AB767" i="12"/>
  <c r="AB768" i="12"/>
  <c r="C776" i="12"/>
  <c r="AC776" i="12"/>
  <c r="C780" i="12"/>
  <c r="AC780" i="12"/>
  <c r="C784" i="12"/>
  <c r="AC784" i="12"/>
  <c r="C788" i="12"/>
  <c r="AC788" i="12"/>
  <c r="C792" i="12"/>
  <c r="AC792" i="12"/>
  <c r="C797" i="12"/>
  <c r="E797" i="12" s="1"/>
  <c r="F797" i="12" s="1"/>
  <c r="AA797" i="12" s="1"/>
  <c r="AD797" i="12" s="1"/>
  <c r="D855" i="12"/>
  <c r="E855" i="12" s="1"/>
  <c r="F855" i="12" s="1"/>
  <c r="AA855" i="12" s="1"/>
  <c r="AD855" i="12" s="1"/>
  <c r="AG855" i="12"/>
  <c r="AG856" i="12"/>
  <c r="C868" i="12"/>
  <c r="B871" i="12"/>
  <c r="AG873" i="12"/>
  <c r="D877" i="12"/>
  <c r="E877" i="12" s="1"/>
  <c r="F877" i="12" s="1"/>
  <c r="AA877" i="12" s="1"/>
  <c r="AD877" i="12" s="1"/>
  <c r="AG882" i="12"/>
  <c r="AB888" i="12"/>
  <c r="C888" i="12"/>
  <c r="AB894" i="12"/>
  <c r="AC933" i="12"/>
  <c r="B1025" i="12"/>
  <c r="C1025" i="12"/>
  <c r="AC701" i="12"/>
  <c r="AC702" i="12"/>
  <c r="AC719" i="12"/>
  <c r="AC738" i="12"/>
  <c r="AC746" i="12"/>
  <c r="AG747" i="12"/>
  <c r="AC750" i="12"/>
  <c r="B754" i="12"/>
  <c r="AB757" i="12"/>
  <c r="AC757" i="12"/>
  <c r="AB759" i="12"/>
  <c r="AC761" i="12"/>
  <c r="B765" i="12"/>
  <c r="B768" i="12"/>
  <c r="B772" i="12"/>
  <c r="AB855" i="12"/>
  <c r="AC855" i="12"/>
  <c r="AC856" i="12"/>
  <c r="AC863" i="12"/>
  <c r="C871" i="12"/>
  <c r="AG897" i="12"/>
  <c r="D956" i="12"/>
  <c r="B956" i="12"/>
  <c r="B1015" i="12"/>
  <c r="D1015" i="12"/>
  <c r="AG736" i="12"/>
  <c r="C748" i="12"/>
  <c r="D755" i="12"/>
  <c r="AG755" i="12"/>
  <c r="B778" i="12"/>
  <c r="B782" i="12"/>
  <c r="B786" i="12"/>
  <c r="B790" i="12"/>
  <c r="B794" i="12"/>
  <c r="AG865" i="12"/>
  <c r="AB872" i="12"/>
  <c r="B884" i="12"/>
  <c r="AC937" i="12"/>
  <c r="B939" i="12"/>
  <c r="AB939" i="12"/>
  <c r="D966" i="12"/>
  <c r="AB966" i="12"/>
  <c r="AC894" i="12"/>
  <c r="AC913" i="12"/>
  <c r="AG916" i="12"/>
  <c r="AG926" i="12"/>
  <c r="AG935" i="12"/>
  <c r="AC945" i="12"/>
  <c r="AG962" i="12"/>
  <c r="AC982" i="12"/>
  <c r="AG990" i="12"/>
  <c r="AG991" i="12"/>
  <c r="AG992" i="12"/>
  <c r="AG993" i="12"/>
  <c r="AC1015" i="12"/>
  <c r="AG1017" i="12"/>
  <c r="D1022" i="12"/>
  <c r="AC1022" i="12"/>
  <c r="D1036" i="12"/>
  <c r="AC1036" i="12"/>
  <c r="C1053" i="12"/>
  <c r="AG1053" i="12"/>
  <c r="C1061" i="12"/>
  <c r="C1068" i="12"/>
  <c r="C1086" i="12"/>
  <c r="E1086" i="12" s="1"/>
  <c r="F1086" i="12" s="1"/>
  <c r="AA1086" i="12" s="1"/>
  <c r="AD1086" i="12" s="1"/>
  <c r="C1092" i="12"/>
  <c r="AG1099" i="12"/>
  <c r="D1105" i="12"/>
  <c r="AG1110" i="12"/>
  <c r="AG1111" i="12"/>
  <c r="AG1112" i="12"/>
  <c r="C1115" i="12"/>
  <c r="AG1123" i="12"/>
  <c r="C1129" i="12"/>
  <c r="C1133" i="12"/>
  <c r="D1147" i="12"/>
  <c r="E1147" i="12" s="1"/>
  <c r="F1147" i="12" s="1"/>
  <c r="AA1147" i="12" s="1"/>
  <c r="AD1147" i="12" s="1"/>
  <c r="AG1150" i="12"/>
  <c r="AG1151" i="12"/>
  <c r="AC1169" i="12"/>
  <c r="AG1176" i="12"/>
  <c r="AG1177" i="12"/>
  <c r="C1186" i="12"/>
  <c r="AG1188" i="12"/>
  <c r="AG1189" i="12"/>
  <c r="AG1190" i="12"/>
  <c r="AG1193" i="12"/>
  <c r="D1198" i="12"/>
  <c r="AG1200" i="12"/>
  <c r="AG1201" i="12"/>
  <c r="C1206" i="12"/>
  <c r="D1216" i="12"/>
  <c r="AG1219" i="12"/>
  <c r="C1224" i="12"/>
  <c r="AG1225" i="12"/>
  <c r="C1240" i="12"/>
  <c r="AG1242" i="12"/>
  <c r="AG1243" i="12"/>
  <c r="AG1256" i="12"/>
  <c r="AG1257" i="12"/>
  <c r="AG1279" i="12"/>
  <c r="AC947" i="12"/>
  <c r="AB958" i="12"/>
  <c r="AC958" i="12"/>
  <c r="AC959" i="12"/>
  <c r="AC986" i="12"/>
  <c r="AC1005" i="12"/>
  <c r="AC1030" i="12"/>
  <c r="D1053" i="12"/>
  <c r="AC1053" i="12"/>
  <c r="AC1054" i="12"/>
  <c r="AC1056" i="12"/>
  <c r="AC1063" i="12"/>
  <c r="AC1082" i="12"/>
  <c r="D1086" i="12"/>
  <c r="AC1086" i="12"/>
  <c r="D1115" i="12"/>
  <c r="AC1122" i="12"/>
  <c r="D1129" i="12"/>
  <c r="AC1129" i="12"/>
  <c r="D1133" i="12"/>
  <c r="D1186" i="12"/>
  <c r="AC1186" i="12"/>
  <c r="AC1199" i="12"/>
  <c r="D1206" i="12"/>
  <c r="AC1206" i="12"/>
  <c r="AC1207" i="12"/>
  <c r="D1224" i="12"/>
  <c r="AC1224" i="12"/>
  <c r="D1240" i="12"/>
  <c r="AC1240" i="12"/>
  <c r="B1256" i="12"/>
  <c r="D1256" i="12"/>
  <c r="AC1278" i="12"/>
  <c r="AC1307" i="12"/>
  <c r="AG939" i="12"/>
  <c r="B948" i="12"/>
  <c r="AG951" i="12"/>
  <c r="AB962" i="12"/>
  <c r="AC962" i="12"/>
  <c r="AC963" i="12"/>
  <c r="AG966" i="12"/>
  <c r="AG968" i="12"/>
  <c r="AG969" i="12"/>
  <c r="B988" i="12"/>
  <c r="AG995" i="12"/>
  <c r="D1001" i="12"/>
  <c r="AC1001" i="12"/>
  <c r="D1011" i="12"/>
  <c r="AG1012" i="12"/>
  <c r="C1023" i="12"/>
  <c r="E1023" i="12" s="1"/>
  <c r="F1023" i="12" s="1"/>
  <c r="AA1023" i="12" s="1"/>
  <c r="AD1023" i="12" s="1"/>
  <c r="C1031" i="12"/>
  <c r="AC1042" i="12"/>
  <c r="AC1049" i="12"/>
  <c r="D1057" i="12"/>
  <c r="AC1057" i="12"/>
  <c r="C1065" i="12"/>
  <c r="E1065" i="12" s="1"/>
  <c r="F1065" i="12" s="1"/>
  <c r="AA1065" i="12" s="1"/>
  <c r="AD1065" i="12" s="1"/>
  <c r="AG1070" i="12"/>
  <c r="AG1071" i="12"/>
  <c r="AG1072" i="12"/>
  <c r="D1075" i="12"/>
  <c r="D1089" i="12"/>
  <c r="AC1089" i="12"/>
  <c r="D1093" i="12"/>
  <c r="AG1094" i="12"/>
  <c r="AG1095" i="12"/>
  <c r="AG1096" i="12"/>
  <c r="D1099" i="12"/>
  <c r="D1106" i="12"/>
  <c r="AC1106" i="12"/>
  <c r="D1110" i="12"/>
  <c r="AC1110" i="12"/>
  <c r="AC1112" i="12"/>
  <c r="C1116" i="12"/>
  <c r="AG1116" i="12"/>
  <c r="C1134" i="12"/>
  <c r="AG1135" i="12"/>
  <c r="AG1136" i="12"/>
  <c r="C1140" i="12"/>
  <c r="AG1140" i="12"/>
  <c r="AG1152" i="12"/>
  <c r="AG1154" i="12"/>
  <c r="C1158" i="12"/>
  <c r="D1166" i="12"/>
  <c r="AC1166" i="12"/>
  <c r="D1176" i="12"/>
  <c r="E1176" i="12" s="1"/>
  <c r="F1176" i="12" s="1"/>
  <c r="AA1176" i="12" s="1"/>
  <c r="AD1176" i="12" s="1"/>
  <c r="AG1180" i="12"/>
  <c r="AG1181" i="12"/>
  <c r="AG1182" i="12"/>
  <c r="AG1183" i="12"/>
  <c r="D1188" i="12"/>
  <c r="AC1189" i="12"/>
  <c r="AC1190" i="12"/>
  <c r="AC1191" i="12"/>
  <c r="AG1195" i="12"/>
  <c r="C1200" i="12"/>
  <c r="AC1200" i="12"/>
  <c r="AG1202" i="12"/>
  <c r="D1208" i="12"/>
  <c r="AC1208" i="12"/>
  <c r="AG1212" i="12"/>
  <c r="AG1213" i="12"/>
  <c r="D1218" i="12"/>
  <c r="AC1218" i="12"/>
  <c r="AG1221" i="12"/>
  <c r="AG1226" i="12"/>
  <c r="AG1227" i="12"/>
  <c r="AC1231" i="12"/>
  <c r="C1256" i="12"/>
  <c r="D1282" i="12"/>
  <c r="C1282" i="12"/>
  <c r="AB1372" i="12"/>
  <c r="D1372" i="12"/>
  <c r="AC889" i="12"/>
  <c r="AG892" i="12"/>
  <c r="AC898" i="12"/>
  <c r="AB899" i="12"/>
  <c r="AG901" i="12"/>
  <c r="AC908" i="12"/>
  <c r="AG911" i="12"/>
  <c r="AB919" i="12"/>
  <c r="AC928" i="12"/>
  <c r="AG931" i="12"/>
  <c r="AC941" i="12"/>
  <c r="AG943" i="12"/>
  <c r="AG953" i="12"/>
  <c r="AG954" i="12"/>
  <c r="AG974" i="12"/>
  <c r="AG975" i="12"/>
  <c r="AG976" i="12"/>
  <c r="AG977" i="12"/>
  <c r="AC995" i="12"/>
  <c r="C1007" i="12"/>
  <c r="C1013" i="12"/>
  <c r="D1020" i="12"/>
  <c r="AC1020" i="12"/>
  <c r="C1028" i="12"/>
  <c r="E1028" i="12" s="1"/>
  <c r="F1028" i="12" s="1"/>
  <c r="AA1028" i="12" s="1"/>
  <c r="AD1028" i="12" s="1"/>
  <c r="AG1034" i="12"/>
  <c r="AG1035" i="12"/>
  <c r="C1044" i="12"/>
  <c r="AG1045" i="12"/>
  <c r="C1050" i="12"/>
  <c r="AG1051" i="12"/>
  <c r="D1058" i="12"/>
  <c r="AG1059" i="12"/>
  <c r="C1077" i="12"/>
  <c r="AG1079" i="12"/>
  <c r="AG1080" i="12"/>
  <c r="D1090" i="12"/>
  <c r="C1101" i="12"/>
  <c r="E1101" i="12" s="1"/>
  <c r="F1101" i="12" s="1"/>
  <c r="AA1101" i="12" s="1"/>
  <c r="AD1101" i="12" s="1"/>
  <c r="AG1101" i="12"/>
  <c r="D1107" i="12"/>
  <c r="AG1108" i="12"/>
  <c r="C1117" i="12"/>
  <c r="C1141" i="12"/>
  <c r="AG1142" i="12"/>
  <c r="AG1143" i="12"/>
  <c r="AG1144" i="12"/>
  <c r="AG1145" i="12"/>
  <c r="AG1155" i="12"/>
  <c r="AG1162" i="12"/>
  <c r="AG1163" i="12"/>
  <c r="C1168" i="12"/>
  <c r="AG1169" i="12"/>
  <c r="AG1170" i="12"/>
  <c r="AG1171" i="12"/>
  <c r="AG1172" i="12"/>
  <c r="AG1173" i="12"/>
  <c r="D1212" i="12"/>
  <c r="B1236" i="12"/>
  <c r="C1236" i="12"/>
  <c r="B1250" i="12"/>
  <c r="D1250" i="12"/>
  <c r="AG1250" i="12"/>
  <c r="C1386" i="12"/>
  <c r="AB1386" i="12"/>
  <c r="D1386" i="12"/>
  <c r="B1386" i="12"/>
  <c r="AC970" i="12"/>
  <c r="D1007" i="12"/>
  <c r="AC1007" i="12"/>
  <c r="D1013" i="12"/>
  <c r="AC1013" i="12"/>
  <c r="D1028" i="12"/>
  <c r="D1050" i="12"/>
  <c r="E1050" i="12" s="1"/>
  <c r="F1050" i="12" s="1"/>
  <c r="AA1050" i="12" s="1"/>
  <c r="AD1050" i="12" s="1"/>
  <c r="AC1050" i="12"/>
  <c r="AC1073" i="12"/>
  <c r="AC1097" i="12"/>
  <c r="D1101" i="12"/>
  <c r="D1117" i="12"/>
  <c r="AC1119" i="12"/>
  <c r="AC1120" i="12"/>
  <c r="AC1137" i="12"/>
  <c r="D1141" i="12"/>
  <c r="AC1141" i="12"/>
  <c r="AC1155" i="12"/>
  <c r="D1168" i="12"/>
  <c r="C1184" i="12"/>
  <c r="C1196" i="12"/>
  <c r="C1204" i="12"/>
  <c r="C1222" i="12"/>
  <c r="D1236" i="12"/>
  <c r="AC1236" i="12"/>
  <c r="C1250" i="12"/>
  <c r="AC1266" i="12"/>
  <c r="B1268" i="12"/>
  <c r="D1268" i="12"/>
  <c r="AC1269" i="12"/>
  <c r="D1272" i="12"/>
  <c r="C1272" i="12"/>
  <c r="D1294" i="12"/>
  <c r="C1294" i="12"/>
  <c r="D1298" i="12"/>
  <c r="C1298" i="12"/>
  <c r="AB1396" i="12"/>
  <c r="D1396" i="12"/>
  <c r="C1396" i="12"/>
  <c r="B1396" i="12"/>
  <c r="AG934" i="12"/>
  <c r="AG945" i="12"/>
  <c r="AG946" i="12"/>
  <c r="AB953" i="12"/>
  <c r="B972" i="12"/>
  <c r="AG982" i="12"/>
  <c r="AG983" i="12"/>
  <c r="AG984" i="12"/>
  <c r="AG985" i="12"/>
  <c r="C997" i="12"/>
  <c r="D1021" i="12"/>
  <c r="AG1025" i="12"/>
  <c r="C1029" i="12"/>
  <c r="C1034" i="12"/>
  <c r="AG1036" i="12"/>
  <c r="C1041" i="12"/>
  <c r="E1041" i="12" s="1"/>
  <c r="F1041" i="12" s="1"/>
  <c r="AA1041" i="12" s="1"/>
  <c r="AD1041" i="12" s="1"/>
  <c r="D1045" i="12"/>
  <c r="E1045" i="12" s="1"/>
  <c r="F1045" i="12" s="1"/>
  <c r="AG1047" i="12"/>
  <c r="AG1048" i="12"/>
  <c r="D1059" i="12"/>
  <c r="AG1061" i="12"/>
  <c r="D1066" i="12"/>
  <c r="E1066" i="12" s="1"/>
  <c r="F1066" i="12" s="1"/>
  <c r="AA1066" i="12" s="1"/>
  <c r="AD1066" i="12" s="1"/>
  <c r="AG1067" i="12"/>
  <c r="AG1068" i="12"/>
  <c r="D1078" i="12"/>
  <c r="AC1078" i="12"/>
  <c r="C1085" i="12"/>
  <c r="AG1085" i="12"/>
  <c r="D1091" i="12"/>
  <c r="AG1092" i="12"/>
  <c r="C1102" i="12"/>
  <c r="AG1102" i="12"/>
  <c r="C1108" i="12"/>
  <c r="AG1109" i="12"/>
  <c r="D1114" i="12"/>
  <c r="AC1114" i="12"/>
  <c r="C1121" i="12"/>
  <c r="D1125" i="12"/>
  <c r="E1125" i="12" s="1"/>
  <c r="F1125" i="12" s="1"/>
  <c r="AA1125" i="12" s="1"/>
  <c r="AD1125" i="12" s="1"/>
  <c r="C1132" i="12"/>
  <c r="AG1132" i="12"/>
  <c r="D1142" i="12"/>
  <c r="AG1147" i="12"/>
  <c r="C1156" i="12"/>
  <c r="AG1175" i="12"/>
  <c r="D1184" i="12"/>
  <c r="D1204" i="12"/>
  <c r="E1204" i="12" s="1"/>
  <c r="F1204" i="12" s="1"/>
  <c r="AA1204" i="12" s="1"/>
  <c r="AD1204" i="12" s="1"/>
  <c r="AG1217" i="12"/>
  <c r="D1222" i="12"/>
  <c r="C1230" i="12"/>
  <c r="AG1231" i="12"/>
  <c r="B1238" i="12"/>
  <c r="D1238" i="12"/>
  <c r="E1238" i="12" s="1"/>
  <c r="F1238" i="12" s="1"/>
  <c r="AA1238" i="12" s="1"/>
  <c r="AD1238" i="12" s="1"/>
  <c r="D1389" i="12"/>
  <c r="AB1389" i="12"/>
  <c r="B1389" i="12"/>
  <c r="B1254" i="12"/>
  <c r="C1254" i="12"/>
  <c r="C1376" i="12"/>
  <c r="AB1376" i="12"/>
  <c r="D1376" i="12"/>
  <c r="B1376" i="12"/>
  <c r="AC1241" i="12"/>
  <c r="AC1242" i="12"/>
  <c r="AG1247" i="12"/>
  <c r="AG1248" i="12"/>
  <c r="AG1249" i="12"/>
  <c r="AG1270" i="12"/>
  <c r="AG1283" i="12"/>
  <c r="AG1311" i="12"/>
  <c r="AG1372" i="12"/>
  <c r="AG1381" i="12"/>
  <c r="AG1419" i="12"/>
  <c r="AG1420" i="12"/>
  <c r="AG1427" i="12"/>
  <c r="AG1428" i="12"/>
  <c r="AG1439" i="12"/>
  <c r="AG1440" i="12"/>
  <c r="AG1441" i="12"/>
  <c r="AG1442" i="12"/>
  <c r="AG1467" i="12"/>
  <c r="AG1468" i="12"/>
  <c r="AG1482" i="12"/>
  <c r="AG1483" i="12"/>
  <c r="AG1490" i="12"/>
  <c r="AG1491" i="12"/>
  <c r="C1505" i="12"/>
  <c r="AG1505" i="12"/>
  <c r="AG1529" i="12"/>
  <c r="AG1536" i="12"/>
  <c r="D1544" i="12"/>
  <c r="AG1572" i="12"/>
  <c r="AB1498" i="12"/>
  <c r="D1498" i="12"/>
  <c r="AB1506" i="12"/>
  <c r="C1506" i="12"/>
  <c r="B1545" i="12"/>
  <c r="C1545" i="12"/>
  <c r="B1588" i="12"/>
  <c r="AB1588" i="12"/>
  <c r="D1588" i="12"/>
  <c r="C1588" i="12"/>
  <c r="AC1625" i="12"/>
  <c r="B1626" i="12"/>
  <c r="C1626" i="12"/>
  <c r="AG1642" i="12"/>
  <c r="AG1275" i="12"/>
  <c r="AC1284" i="12"/>
  <c r="AG1300" i="12"/>
  <c r="AG1303" i="12"/>
  <c r="AB1373" i="12"/>
  <c r="AC1399" i="12"/>
  <c r="AC1420" i="12"/>
  <c r="AC1429" i="12"/>
  <c r="AC1441" i="12"/>
  <c r="AG1447" i="12"/>
  <c r="AG1448" i="12"/>
  <c r="AG1449" i="12"/>
  <c r="AG1450" i="12"/>
  <c r="AG1461" i="12"/>
  <c r="D1467" i="12"/>
  <c r="E1467" i="12" s="1"/>
  <c r="F1467" i="12" s="1"/>
  <c r="AA1467" i="12" s="1"/>
  <c r="AD1467" i="12" s="1"/>
  <c r="AG1470" i="12"/>
  <c r="AG1471" i="12"/>
  <c r="AG1472" i="12"/>
  <c r="D1482" i="12"/>
  <c r="AG1485" i="12"/>
  <c r="D1490" i="12"/>
  <c r="C1498" i="12"/>
  <c r="D1506" i="12"/>
  <c r="AB1514" i="12"/>
  <c r="C1514" i="12"/>
  <c r="E1514" i="12" s="1"/>
  <c r="F1514" i="12" s="1"/>
  <c r="AA1514" i="12" s="1"/>
  <c r="AD1514" i="12" s="1"/>
  <c r="C1522" i="12"/>
  <c r="AG1522" i="12"/>
  <c r="C1530" i="12"/>
  <c r="D1545" i="12"/>
  <c r="D1562" i="12"/>
  <c r="E1562" i="12" s="1"/>
  <c r="F1562" i="12" s="1"/>
  <c r="AA1562" i="12" s="1"/>
  <c r="AD1562" i="12" s="1"/>
  <c r="B1563" i="12"/>
  <c r="AB1563" i="12"/>
  <c r="D1563" i="12"/>
  <c r="C1563" i="12"/>
  <c r="D1572" i="12"/>
  <c r="B1590" i="12"/>
  <c r="C1590" i="12"/>
  <c r="D1600" i="12"/>
  <c r="C1600" i="12"/>
  <c r="AB1634" i="12"/>
  <c r="D1634" i="12"/>
  <c r="C1634" i="12"/>
  <c r="AC1273" i="12"/>
  <c r="AC1274" i="12"/>
  <c r="AC1281" i="12"/>
  <c r="AC1300" i="12"/>
  <c r="AG1304" i="12"/>
  <c r="B1404" i="12"/>
  <c r="AC1485" i="12"/>
  <c r="AC1486" i="12"/>
  <c r="AB1508" i="12"/>
  <c r="D1508" i="12"/>
  <c r="AC1514" i="12"/>
  <c r="D1522" i="12"/>
  <c r="B1523" i="12"/>
  <c r="D1523" i="12"/>
  <c r="B1531" i="12"/>
  <c r="D1531" i="12"/>
  <c r="C1546" i="12"/>
  <c r="AB1574" i="12"/>
  <c r="AB1578" i="12"/>
  <c r="C1578" i="12"/>
  <c r="D1590" i="12"/>
  <c r="B1603" i="12"/>
  <c r="D1603" i="12"/>
  <c r="AC1238" i="12"/>
  <c r="AC1250" i="12"/>
  <c r="AC1256" i="12"/>
  <c r="AC1257" i="12"/>
  <c r="AG1261" i="12"/>
  <c r="AG1262" i="12"/>
  <c r="AG1263" i="12"/>
  <c r="AG1265" i="12"/>
  <c r="AG1277" i="12"/>
  <c r="C1286" i="12"/>
  <c r="AG1288" i="12"/>
  <c r="AG1291" i="12"/>
  <c r="AB1377" i="12"/>
  <c r="D1383" i="12"/>
  <c r="E1383" i="12" s="1"/>
  <c r="F1383" i="12" s="1"/>
  <c r="AA1383" i="12" s="1"/>
  <c r="AD1383" i="12" s="1"/>
  <c r="AG1387" i="12"/>
  <c r="AG1390" i="12"/>
  <c r="B1393" i="12"/>
  <c r="B1401" i="12"/>
  <c r="C1404" i="12"/>
  <c r="E1404" i="12" s="1"/>
  <c r="F1404" i="12" s="1"/>
  <c r="AA1404" i="12" s="1"/>
  <c r="AD1404" i="12" s="1"/>
  <c r="AG1404" i="12"/>
  <c r="AC1421" i="12"/>
  <c r="AG1423" i="12"/>
  <c r="AG1424" i="12"/>
  <c r="AG1454" i="12"/>
  <c r="AG1455" i="12"/>
  <c r="AG1456" i="12"/>
  <c r="D1461" i="12"/>
  <c r="D1469" i="12"/>
  <c r="E1469" i="12" s="1"/>
  <c r="F1469" i="12" s="1"/>
  <c r="AA1469" i="12" s="1"/>
  <c r="AD1469" i="12" s="1"/>
  <c r="AC1470" i="12"/>
  <c r="C1487" i="12"/>
  <c r="D1494" i="12"/>
  <c r="D1502" i="12"/>
  <c r="AC1502" i="12"/>
  <c r="C1516" i="12"/>
  <c r="AG1517" i="12"/>
  <c r="AG1518" i="12"/>
  <c r="C1523" i="12"/>
  <c r="C1531" i="12"/>
  <c r="D1546" i="12"/>
  <c r="E1546" i="12" s="1"/>
  <c r="F1546" i="12" s="1"/>
  <c r="AA1546" i="12" s="1"/>
  <c r="AD1546" i="12" s="1"/>
  <c r="AB1593" i="12"/>
  <c r="D1593" i="12"/>
  <c r="C1593" i="12"/>
  <c r="B1593" i="12"/>
  <c r="C1603" i="12"/>
  <c r="B1377" i="12"/>
  <c r="AB1383" i="12"/>
  <c r="AC1383" i="12"/>
  <c r="C1393" i="12"/>
  <c r="C1556" i="12"/>
  <c r="C1581" i="12"/>
  <c r="D1611" i="12"/>
  <c r="B1611" i="12"/>
  <c r="B1637" i="12"/>
  <c r="AB1637" i="12"/>
  <c r="D1637" i="12"/>
  <c r="C1637" i="12"/>
  <c r="B1388" i="12"/>
  <c r="B1391" i="12"/>
  <c r="B1394" i="12"/>
  <c r="AB1397" i="12"/>
  <c r="B1402" i="12"/>
  <c r="C1414" i="12"/>
  <c r="E1414" i="12" s="1"/>
  <c r="F1414" i="12" s="1"/>
  <c r="AA1414" i="12" s="1"/>
  <c r="AD1414" i="12" s="1"/>
  <c r="AG1417" i="12"/>
  <c r="AC1422" i="12"/>
  <c r="AC1425" i="12"/>
  <c r="C1434" i="12"/>
  <c r="E1434" i="12" s="1"/>
  <c r="F1434" i="12" s="1"/>
  <c r="AA1434" i="12" s="1"/>
  <c r="AD1434" i="12" s="1"/>
  <c r="AC1456" i="12"/>
  <c r="AG1458" i="12"/>
  <c r="AG1466" i="12"/>
  <c r="D1475" i="12"/>
  <c r="AG1489" i="12"/>
  <c r="C1495" i="12"/>
  <c r="C1511" i="12"/>
  <c r="AG1512" i="12"/>
  <c r="D1518" i="12"/>
  <c r="AG1520" i="12"/>
  <c r="B1527" i="12"/>
  <c r="C1527" i="12"/>
  <c r="AG1541" i="12"/>
  <c r="D1556" i="12"/>
  <c r="AB1576" i="12"/>
  <c r="C1576" i="12"/>
  <c r="B1581" i="12"/>
  <c r="B1596" i="12"/>
  <c r="AB1596" i="12"/>
  <c r="D1596" i="12"/>
  <c r="AG1606" i="12"/>
  <c r="C1631" i="12"/>
  <c r="E1631" i="12" s="1"/>
  <c r="F1631" i="12" s="1"/>
  <c r="AA1631" i="12" s="1"/>
  <c r="AD1631" i="12" s="1"/>
  <c r="AB1631" i="12"/>
  <c r="B1631" i="12"/>
  <c r="AG1659" i="12"/>
  <c r="AC1308" i="12"/>
  <c r="AG1357" i="12"/>
  <c r="AG1358" i="12"/>
  <c r="AG1359" i="12"/>
  <c r="AG1360" i="12"/>
  <c r="AG1361" i="12"/>
  <c r="AG1362" i="12"/>
  <c r="AG1363" i="12"/>
  <c r="AG1364" i="12"/>
  <c r="AG1365" i="12"/>
  <c r="AG1366" i="12"/>
  <c r="AG1367" i="12"/>
  <c r="AG1368" i="12"/>
  <c r="AG1369" i="12"/>
  <c r="AG1370" i="12"/>
  <c r="AG1371" i="12"/>
  <c r="AG1385" i="12"/>
  <c r="D1394" i="12"/>
  <c r="E1394" i="12" s="1"/>
  <c r="F1394" i="12" s="1"/>
  <c r="AA1394" i="12" s="1"/>
  <c r="AD1394" i="12" s="1"/>
  <c r="AG1395" i="12"/>
  <c r="D1402" i="12"/>
  <c r="E1402" i="12" s="1"/>
  <c r="F1402" i="12" s="1"/>
  <c r="AA1402" i="12" s="1"/>
  <c r="AD1402" i="12" s="1"/>
  <c r="AC1414" i="12"/>
  <c r="AC1435" i="12"/>
  <c r="AC1437" i="12"/>
  <c r="AC1464" i="12"/>
  <c r="AC1476" i="12"/>
  <c r="AC1478" i="12"/>
  <c r="AC1480" i="12"/>
  <c r="D1495" i="12"/>
  <c r="AC1495" i="12"/>
  <c r="D1511" i="12"/>
  <c r="AC1511" i="12"/>
  <c r="AC1519" i="12"/>
  <c r="AC1527" i="12"/>
  <c r="AC1533" i="12"/>
  <c r="D1534" i="12"/>
  <c r="B1541" i="12"/>
  <c r="D1541" i="12"/>
  <c r="E1541" i="12" s="1"/>
  <c r="F1541" i="12" s="1"/>
  <c r="AA1541" i="12" s="1"/>
  <c r="AD1541" i="12" s="1"/>
  <c r="B1557" i="12"/>
  <c r="D1557" i="12"/>
  <c r="C1557" i="12"/>
  <c r="AB1567" i="12"/>
  <c r="D1567" i="12"/>
  <c r="C1567" i="12"/>
  <c r="B1567" i="12"/>
  <c r="AC1585" i="12"/>
  <c r="C1606" i="12"/>
  <c r="AB1606" i="12"/>
  <c r="AG1496" i="12"/>
  <c r="AG1504" i="12"/>
  <c r="AC1509" i="12"/>
  <c r="AG1514" i="12"/>
  <c r="AG1528" i="12"/>
  <c r="AC1536" i="12"/>
  <c r="AC1541" i="12"/>
  <c r="AG1548" i="12"/>
  <c r="AG1549" i="12"/>
  <c r="D1560" i="12"/>
  <c r="AC1560" i="12"/>
  <c r="AG1562" i="12"/>
  <c r="AG1566" i="12"/>
  <c r="AG1571" i="12"/>
  <c r="D1580" i="12"/>
  <c r="AG1580" i="12"/>
  <c r="AG1592" i="12"/>
  <c r="AC1593" i="12"/>
  <c r="AB1595" i="12"/>
  <c r="C1598" i="12"/>
  <c r="AB1601" i="12"/>
  <c r="AC1601" i="12"/>
  <c r="C1608" i="12"/>
  <c r="AB1616" i="12"/>
  <c r="AC1616" i="12"/>
  <c r="C1619" i="12"/>
  <c r="C1636" i="12"/>
  <c r="AC1642" i="12"/>
  <c r="AB1644" i="12"/>
  <c r="AC1644" i="12"/>
  <c r="AC1647" i="12"/>
  <c r="AB1654" i="12"/>
  <c r="AB1665" i="12"/>
  <c r="AC1666" i="12"/>
  <c r="D1676" i="12"/>
  <c r="E1676" i="12" s="1"/>
  <c r="F1676" i="12" s="1"/>
  <c r="AA1676" i="12" s="1"/>
  <c r="AD1676" i="12" s="1"/>
  <c r="C1676" i="12"/>
  <c r="B1684" i="12"/>
  <c r="C1684" i="12"/>
  <c r="AG1685" i="12"/>
  <c r="AG1691" i="12"/>
  <c r="C1699" i="12"/>
  <c r="AG1702" i="12"/>
  <c r="B1705" i="12"/>
  <c r="AC1714" i="12"/>
  <c r="AC1691" i="12"/>
  <c r="AG1627" i="12"/>
  <c r="AC1631" i="12"/>
  <c r="AG1634" i="12"/>
  <c r="B1641" i="12"/>
  <c r="B1643" i="12"/>
  <c r="AG1643" i="12"/>
  <c r="C1655" i="12"/>
  <c r="AG1655" i="12"/>
  <c r="B1660" i="12"/>
  <c r="AB1668" i="12"/>
  <c r="AC1668" i="12"/>
  <c r="AB1673" i="12"/>
  <c r="B1673" i="12"/>
  <c r="AB1684" i="12"/>
  <c r="AC1684" i="12"/>
  <c r="AC1685" i="12"/>
  <c r="C1693" i="12"/>
  <c r="E1693" i="12" s="1"/>
  <c r="F1693" i="12" s="1"/>
  <c r="AA1693" i="12" s="1"/>
  <c r="AD1693" i="12" s="1"/>
  <c r="AG1693" i="12"/>
  <c r="D1701" i="12"/>
  <c r="AC1701" i="12"/>
  <c r="D1702" i="12"/>
  <c r="AB1702" i="12"/>
  <c r="AG1707" i="12"/>
  <c r="AG1558" i="12"/>
  <c r="AG1564" i="12"/>
  <c r="AC1605" i="12"/>
  <c r="AG1609" i="12"/>
  <c r="AG1615" i="12"/>
  <c r="C1641" i="12"/>
  <c r="C1643" i="12"/>
  <c r="D1655" i="12"/>
  <c r="E1655" i="12" s="1"/>
  <c r="F1655" i="12" s="1"/>
  <c r="AA1655" i="12" s="1"/>
  <c r="AD1655" i="12" s="1"/>
  <c r="AG1656" i="12"/>
  <c r="D1660" i="12"/>
  <c r="E1660" i="12" s="1"/>
  <c r="F1660" i="12" s="1"/>
  <c r="AA1660" i="12" s="1"/>
  <c r="AD1660" i="12" s="1"/>
  <c r="AG1681" i="12"/>
  <c r="AC1717" i="12"/>
  <c r="AC1562" i="12"/>
  <c r="AC1566" i="12"/>
  <c r="D1641" i="12"/>
  <c r="D1643" i="12"/>
  <c r="AB1655" i="12"/>
  <c r="AB1660" i="12"/>
  <c r="B1661" i="12"/>
  <c r="C1661" i="12"/>
  <c r="AB1719" i="12"/>
  <c r="AC1498" i="12"/>
  <c r="AG1506" i="12"/>
  <c r="AG1507" i="12"/>
  <c r="AC1518" i="12"/>
  <c r="AC1523" i="12"/>
  <c r="AC1525" i="12"/>
  <c r="AG1530" i="12"/>
  <c r="D1538" i="12"/>
  <c r="E1538" i="12" s="1"/>
  <c r="F1538" i="12" s="1"/>
  <c r="AA1538" i="12" s="1"/>
  <c r="AD1538" i="12" s="1"/>
  <c r="AC1538" i="12"/>
  <c r="C1553" i="12"/>
  <c r="AG1554" i="12"/>
  <c r="AG1555" i="12"/>
  <c r="AC1563" i="12"/>
  <c r="AG1567" i="12"/>
  <c r="B1574" i="12"/>
  <c r="AB1579" i="12"/>
  <c r="AC1581" i="12"/>
  <c r="AG1582" i="12"/>
  <c r="AC1588" i="12"/>
  <c r="B1601" i="12"/>
  <c r="C1604" i="12"/>
  <c r="D1607" i="12"/>
  <c r="AG1607" i="12"/>
  <c r="B1610" i="12"/>
  <c r="D1612" i="12"/>
  <c r="B1616" i="12"/>
  <c r="AG1618" i="12"/>
  <c r="AG1625" i="12"/>
  <c r="C1628" i="12"/>
  <c r="AG1630" i="12"/>
  <c r="AB1632" i="12"/>
  <c r="AC1632" i="12"/>
  <c r="AC1635" i="12"/>
  <c r="AC1641" i="12"/>
  <c r="B1644" i="12"/>
  <c r="AB1646" i="12"/>
  <c r="AC1646" i="12"/>
  <c r="C1652" i="12"/>
  <c r="D1661" i="12"/>
  <c r="E1661" i="12" s="1"/>
  <c r="F1661" i="12" s="1"/>
  <c r="AA1661" i="12" s="1"/>
  <c r="AD1661" i="12" s="1"/>
  <c r="AB1664" i="12"/>
  <c r="AC1664" i="12"/>
  <c r="B1671" i="12"/>
  <c r="C1674" i="12"/>
  <c r="AC1679" i="12"/>
  <c r="D1680" i="12"/>
  <c r="E1680" i="12" s="1"/>
  <c r="F1680" i="12" s="1"/>
  <c r="AA1680" i="12" s="1"/>
  <c r="AD1680" i="12" s="1"/>
  <c r="AC1681" i="12"/>
  <c r="B1687" i="12"/>
  <c r="C1698" i="12"/>
  <c r="B1704" i="12"/>
  <c r="B1720" i="12"/>
  <c r="D1553" i="12"/>
  <c r="C1574" i="12"/>
  <c r="D1604" i="12"/>
  <c r="E1604" i="12" s="1"/>
  <c r="F1604" i="12" s="1"/>
  <c r="AA1604" i="12" s="1"/>
  <c r="AD1604" i="12" s="1"/>
  <c r="D1628" i="12"/>
  <c r="B1647" i="12"/>
  <c r="D1647" i="12"/>
  <c r="E1647" i="12" s="1"/>
  <c r="F1647" i="12" s="1"/>
  <c r="AA1647" i="12" s="1"/>
  <c r="AD1647" i="12" s="1"/>
  <c r="D1652" i="12"/>
  <c r="AG1665" i="12"/>
  <c r="AG1667" i="12"/>
  <c r="AB1671" i="12"/>
  <c r="AG1683" i="12"/>
  <c r="AB1687" i="12"/>
  <c r="B1729" i="12"/>
  <c r="AB1729" i="12"/>
  <c r="AG1648" i="12"/>
  <c r="AC1669" i="12"/>
  <c r="AG1670" i="12"/>
  <c r="AC1676" i="12"/>
  <c r="AC1677" i="12"/>
  <c r="AG1679" i="12"/>
  <c r="AG1688" i="12"/>
  <c r="AC1702" i="12"/>
  <c r="AC1710" i="12"/>
  <c r="AC1720" i="12"/>
  <c r="AG1729" i="12"/>
  <c r="AC1724" i="12"/>
  <c r="AB921" i="12"/>
  <c r="AB1297" i="12"/>
  <c r="E875" i="12"/>
  <c r="F875" i="12" s="1"/>
  <c r="AA875" i="12" s="1"/>
  <c r="AD875" i="12" s="1"/>
  <c r="AB1625" i="12"/>
  <c r="AB173" i="12"/>
  <c r="E225" i="12"/>
  <c r="F225" i="12" s="1"/>
  <c r="AA225" i="12" s="1"/>
  <c r="AD225" i="12" s="1"/>
  <c r="E165" i="12"/>
  <c r="F165" i="12" s="1"/>
  <c r="AA165" i="12" s="1"/>
  <c r="AD165" i="12" s="1"/>
  <c r="AB795" i="12"/>
  <c r="AB1552" i="12"/>
  <c r="E1585" i="12"/>
  <c r="F1585" i="12" s="1"/>
  <c r="AA1585" i="12" s="1"/>
  <c r="AD1585" i="12" s="1"/>
  <c r="E58" i="12"/>
  <c r="F58" i="12" s="1"/>
  <c r="AA58" i="12" s="1"/>
  <c r="AD58" i="12" s="1"/>
  <c r="B6" i="12"/>
  <c r="AG8" i="12"/>
  <c r="B12" i="12"/>
  <c r="AB15" i="12"/>
  <c r="AC15" i="12"/>
  <c r="B20" i="12"/>
  <c r="AG20" i="12"/>
  <c r="B24" i="12"/>
  <c r="B28" i="12"/>
  <c r="B32" i="12"/>
  <c r="B36" i="12"/>
  <c r="B40" i="12"/>
  <c r="B44" i="12"/>
  <c r="AB66" i="12"/>
  <c r="AC66" i="12"/>
  <c r="AB71" i="12"/>
  <c r="AC71" i="12"/>
  <c r="AG72" i="12"/>
  <c r="AB76" i="12"/>
  <c r="AC76" i="12"/>
  <c r="B82" i="12"/>
  <c r="AB87" i="12"/>
  <c r="AC87" i="12"/>
  <c r="AB92" i="12"/>
  <c r="AC92" i="12"/>
  <c r="B98" i="12"/>
  <c r="AB103" i="12"/>
  <c r="AC103" i="12"/>
  <c r="AB108" i="12"/>
  <c r="AC108" i="12"/>
  <c r="AB110" i="12"/>
  <c r="AC110" i="12"/>
  <c r="AB116" i="12"/>
  <c r="AB118" i="12"/>
  <c r="AC118" i="12"/>
  <c r="C123" i="12"/>
  <c r="AB128" i="12"/>
  <c r="AC128" i="12"/>
  <c r="C134" i="12"/>
  <c r="E134" i="12" s="1"/>
  <c r="F134" i="12" s="1"/>
  <c r="AA134" i="12" s="1"/>
  <c r="AD134" i="12" s="1"/>
  <c r="AG140" i="12"/>
  <c r="D144" i="12"/>
  <c r="AG159" i="12"/>
  <c r="AB164" i="12"/>
  <c r="B174" i="12"/>
  <c r="AB174" i="12"/>
  <c r="C174" i="12"/>
  <c r="AG3" i="12"/>
  <c r="AC8" i="12"/>
  <c r="AG12" i="12"/>
  <c r="AG16" i="12"/>
  <c r="D20" i="12"/>
  <c r="E20" i="12" s="1"/>
  <c r="F20" i="12" s="1"/>
  <c r="AA20" i="12" s="1"/>
  <c r="AD20" i="12" s="1"/>
  <c r="AG21" i="12"/>
  <c r="D24" i="12"/>
  <c r="E24" i="12" s="1"/>
  <c r="F24" i="12" s="1"/>
  <c r="AA24" i="12" s="1"/>
  <c r="AD24" i="12" s="1"/>
  <c r="AG25" i="12"/>
  <c r="D28" i="12"/>
  <c r="E28" i="12" s="1"/>
  <c r="F28" i="12" s="1"/>
  <c r="AA28" i="12" s="1"/>
  <c r="AD28" i="12" s="1"/>
  <c r="AG29" i="12"/>
  <c r="D32" i="12"/>
  <c r="E32" i="12" s="1"/>
  <c r="F32" i="12" s="1"/>
  <c r="AA32" i="12" s="1"/>
  <c r="AD32" i="12" s="1"/>
  <c r="AG33" i="12"/>
  <c r="D36" i="12"/>
  <c r="E36" i="12" s="1"/>
  <c r="F36" i="12" s="1"/>
  <c r="AA36" i="12" s="1"/>
  <c r="AD36" i="12" s="1"/>
  <c r="AG37" i="12"/>
  <c r="D40" i="12"/>
  <c r="E40" i="12" s="1"/>
  <c r="F40" i="12" s="1"/>
  <c r="AA40" i="12" s="1"/>
  <c r="AD40" i="12" s="1"/>
  <c r="AG41" i="12"/>
  <c r="D44" i="12"/>
  <c r="E44" i="12" s="1"/>
  <c r="F44" i="12" s="1"/>
  <c r="AA44" i="12" s="1"/>
  <c r="AD44" i="12" s="1"/>
  <c r="AG45" i="12"/>
  <c r="D48" i="12"/>
  <c r="E48" i="12" s="1"/>
  <c r="F48" i="12" s="1"/>
  <c r="AA48" i="12" s="1"/>
  <c r="AD48" i="12" s="1"/>
  <c r="AG49" i="12"/>
  <c r="D52" i="12"/>
  <c r="E52" i="12" s="1"/>
  <c r="F52" i="12" s="1"/>
  <c r="AA52" i="12" s="1"/>
  <c r="AD52" i="12" s="1"/>
  <c r="AG53" i="12"/>
  <c r="AC67" i="12"/>
  <c r="AG73" i="12"/>
  <c r="AB77" i="12"/>
  <c r="AC77" i="12"/>
  <c r="AG78" i="12"/>
  <c r="AB82" i="12"/>
  <c r="AC82" i="12"/>
  <c r="B88" i="12"/>
  <c r="AG89" i="12"/>
  <c r="AB93" i="12"/>
  <c r="AC93" i="12"/>
  <c r="AG94" i="12"/>
  <c r="AB98" i="12"/>
  <c r="AC98" i="12"/>
  <c r="B104" i="12"/>
  <c r="AG104" i="12"/>
  <c r="AB119" i="12"/>
  <c r="C145" i="12"/>
  <c r="B145" i="12"/>
  <c r="C152" i="12"/>
  <c r="B152" i="12"/>
  <c r="C157" i="12"/>
  <c r="AB157" i="12"/>
  <c r="AG169" i="12"/>
  <c r="AB179" i="12"/>
  <c r="AG6" i="12"/>
  <c r="AG13" i="12"/>
  <c r="AG17" i="12"/>
  <c r="B60" i="12"/>
  <c r="B64" i="12"/>
  <c r="AG64" i="12"/>
  <c r="AG68" i="12"/>
  <c r="AG79" i="12"/>
  <c r="AG84" i="12"/>
  <c r="AG95" i="12"/>
  <c r="AG100" i="12"/>
  <c r="AC104" i="12"/>
  <c r="AB105" i="12"/>
  <c r="AG107" i="12"/>
  <c r="AG109" i="12"/>
  <c r="AC111" i="12"/>
  <c r="AC114" i="12"/>
  <c r="AG115" i="12"/>
  <c r="AG135" i="12"/>
  <c r="AG141" i="12"/>
  <c r="AB145" i="12"/>
  <c r="C146" i="12"/>
  <c r="D146" i="12"/>
  <c r="C176" i="12"/>
  <c r="B176" i="12"/>
  <c r="AB176" i="12"/>
  <c r="D60" i="12"/>
  <c r="D64" i="12"/>
  <c r="E64" i="12" s="1"/>
  <c r="F64" i="12" s="1"/>
  <c r="AA64" i="12" s="1"/>
  <c r="AD64" i="12" s="1"/>
  <c r="B4" i="12"/>
  <c r="C10" i="12"/>
  <c r="E10" i="12" s="1"/>
  <c r="F10" i="12" s="1"/>
  <c r="AA10" i="12" s="1"/>
  <c r="AD10" i="12" s="1"/>
  <c r="AB13" i="12"/>
  <c r="AC13" i="12"/>
  <c r="AB17" i="12"/>
  <c r="AC17" i="12"/>
  <c r="B22" i="12"/>
  <c r="B26" i="12"/>
  <c r="AG26" i="12"/>
  <c r="B30" i="12"/>
  <c r="B34" i="12"/>
  <c r="AG34" i="12"/>
  <c r="B38" i="12"/>
  <c r="B42" i="12"/>
  <c r="AG42" i="12"/>
  <c r="B46" i="12"/>
  <c r="AG46" i="12"/>
  <c r="B50" i="12"/>
  <c r="B54" i="12"/>
  <c r="AB57" i="12"/>
  <c r="AC57" i="12"/>
  <c r="AB60" i="12"/>
  <c r="AC60" i="12"/>
  <c r="AB64" i="12"/>
  <c r="AC64" i="12"/>
  <c r="AC68" i="12"/>
  <c r="B74" i="12"/>
  <c r="AB79" i="12"/>
  <c r="AC79" i="12"/>
  <c r="AG80" i="12"/>
  <c r="AB84" i="12"/>
  <c r="AC84" i="12"/>
  <c r="B90" i="12"/>
  <c r="AB95" i="12"/>
  <c r="AG96" i="12"/>
  <c r="AB100" i="12"/>
  <c r="B106" i="12"/>
  <c r="B120" i="12"/>
  <c r="AG142" i="12"/>
  <c r="AB147" i="12"/>
  <c r="C147" i="12"/>
  <c r="D4" i="12"/>
  <c r="E4" i="12" s="1"/>
  <c r="F4" i="12" s="1"/>
  <c r="AA4" i="12" s="1"/>
  <c r="AD4" i="12" s="1"/>
  <c r="AG5" i="12"/>
  <c r="AC7" i="12"/>
  <c r="AG10" i="12"/>
  <c r="AG11" i="12"/>
  <c r="B14" i="12"/>
  <c r="AG14" i="12"/>
  <c r="AG18" i="12"/>
  <c r="AG19" i="12"/>
  <c r="D22" i="12"/>
  <c r="E22" i="12" s="1"/>
  <c r="F22" i="12" s="1"/>
  <c r="AA22" i="12" s="1"/>
  <c r="AD22" i="12" s="1"/>
  <c r="AG23" i="12"/>
  <c r="D26" i="12"/>
  <c r="E26" i="12" s="1"/>
  <c r="F26" i="12" s="1"/>
  <c r="AA26" i="12" s="1"/>
  <c r="AD26" i="12" s="1"/>
  <c r="AG27" i="12"/>
  <c r="D30" i="12"/>
  <c r="E30" i="12" s="1"/>
  <c r="F30" i="12" s="1"/>
  <c r="AA30" i="12" s="1"/>
  <c r="AD30" i="12" s="1"/>
  <c r="AG31" i="12"/>
  <c r="D34" i="12"/>
  <c r="AG35" i="12"/>
  <c r="D38" i="12"/>
  <c r="E38" i="12" s="1"/>
  <c r="F38" i="12" s="1"/>
  <c r="AA38" i="12" s="1"/>
  <c r="AD38" i="12" s="1"/>
  <c r="AG39" i="12"/>
  <c r="D42" i="12"/>
  <c r="E42" i="12" s="1"/>
  <c r="F42" i="12" s="1"/>
  <c r="AA42" i="12" s="1"/>
  <c r="AD42" i="12" s="1"/>
  <c r="AG43" i="12"/>
  <c r="D46" i="12"/>
  <c r="E46" i="12" s="1"/>
  <c r="F46" i="12" s="1"/>
  <c r="AA46" i="12" s="1"/>
  <c r="AD46" i="12" s="1"/>
  <c r="AG47" i="12"/>
  <c r="D50" i="12"/>
  <c r="E50" i="12" s="1"/>
  <c r="F50" i="12" s="1"/>
  <c r="AA50" i="12" s="1"/>
  <c r="AD50" i="12" s="1"/>
  <c r="AG51" i="12"/>
  <c r="C54" i="12"/>
  <c r="AB61" i="12"/>
  <c r="AC61" i="12"/>
  <c r="AC65" i="12"/>
  <c r="AC69" i="12"/>
  <c r="AG70" i="12"/>
  <c r="AB74" i="12"/>
  <c r="AC74" i="12"/>
  <c r="AB85" i="12"/>
  <c r="AC85" i="12"/>
  <c r="AG86" i="12"/>
  <c r="AB90" i="12"/>
  <c r="AC90" i="12"/>
  <c r="AC101" i="12"/>
  <c r="C106" i="12"/>
  <c r="E106" i="12" s="1"/>
  <c r="F106" i="12" s="1"/>
  <c r="AA106" i="12" s="1"/>
  <c r="AD106" i="12" s="1"/>
  <c r="AG112" i="12"/>
  <c r="B116" i="12"/>
  <c r="B118" i="12"/>
  <c r="C120" i="12"/>
  <c r="E120" i="12" s="1"/>
  <c r="F120" i="12" s="1"/>
  <c r="AA120" i="12" s="1"/>
  <c r="AD120" i="12" s="1"/>
  <c r="AC122" i="12"/>
  <c r="AB124" i="12"/>
  <c r="AC124" i="12"/>
  <c r="B132" i="12"/>
  <c r="AB141" i="12"/>
  <c r="AB152" i="12"/>
  <c r="C154" i="12"/>
  <c r="B154" i="12"/>
  <c r="B162" i="12"/>
  <c r="D162" i="12"/>
  <c r="C162" i="12"/>
  <c r="AB4" i="12"/>
  <c r="AB22" i="12"/>
  <c r="AB26" i="12"/>
  <c r="AB30" i="12"/>
  <c r="AG62" i="12"/>
  <c r="AG66" i="12"/>
  <c r="AG71" i="12"/>
  <c r="AG76" i="12"/>
  <c r="AG87" i="12"/>
  <c r="AB91" i="12"/>
  <c r="AG92" i="12"/>
  <c r="AB96" i="12"/>
  <c r="B102" i="12"/>
  <c r="AG103" i="12"/>
  <c r="AC107" i="12"/>
  <c r="B128" i="12"/>
  <c r="D132" i="12"/>
  <c r="E132" i="12" s="1"/>
  <c r="F132" i="12" s="1"/>
  <c r="AA132" i="12" s="1"/>
  <c r="AD132" i="12" s="1"/>
  <c r="AG137" i="12"/>
  <c r="AG139" i="12"/>
  <c r="AG150" i="12"/>
  <c r="D154" i="12"/>
  <c r="AB162" i="12"/>
  <c r="C163" i="12"/>
  <c r="B163" i="12"/>
  <c r="B172" i="12"/>
  <c r="AB172" i="12"/>
  <c r="C172" i="12"/>
  <c r="AB5" i="12"/>
  <c r="AB11" i="12"/>
  <c r="AB23" i="12"/>
  <c r="AB27" i="12"/>
  <c r="AB31" i="12"/>
  <c r="AB35" i="12"/>
  <c r="AB39" i="12"/>
  <c r="AB43" i="12"/>
  <c r="AB47" i="12"/>
  <c r="AB51" i="12"/>
  <c r="AB134" i="12"/>
  <c r="B134" i="12"/>
  <c r="B144" i="12"/>
  <c r="C144" i="12"/>
  <c r="B155" i="12"/>
  <c r="AB155" i="12"/>
  <c r="C155" i="12"/>
  <c r="AG130" i="12"/>
  <c r="AG131" i="12"/>
  <c r="B136" i="12"/>
  <c r="B140" i="12"/>
  <c r="B142" i="12"/>
  <c r="AG146" i="12"/>
  <c r="AB148" i="12"/>
  <c r="AC148" i="12"/>
  <c r="AG155" i="12"/>
  <c r="AC157" i="12"/>
  <c r="B160" i="12"/>
  <c r="AB165" i="12"/>
  <c r="AC165" i="12"/>
  <c r="AG172" i="12"/>
  <c r="AG174" i="12"/>
  <c r="AC176" i="12"/>
  <c r="B179" i="12"/>
  <c r="C181" i="12"/>
  <c r="D183" i="12"/>
  <c r="AG183" i="12"/>
  <c r="AB185" i="12"/>
  <c r="AC185" i="12"/>
  <c r="C190" i="12"/>
  <c r="AG190" i="12"/>
  <c r="AB192" i="12"/>
  <c r="AC192" i="12"/>
  <c r="B195" i="12"/>
  <c r="C197" i="12"/>
  <c r="D199" i="12"/>
  <c r="E199" i="12" s="1"/>
  <c r="F199" i="12" s="1"/>
  <c r="AA199" i="12" s="1"/>
  <c r="AD199" i="12" s="1"/>
  <c r="AG199" i="12"/>
  <c r="AB201" i="12"/>
  <c r="AC201" i="12"/>
  <c r="C206" i="12"/>
  <c r="AG206" i="12"/>
  <c r="AB208" i="12"/>
  <c r="AC208" i="12"/>
  <c r="B211" i="12"/>
  <c r="C213" i="12"/>
  <c r="D215" i="12"/>
  <c r="E215" i="12" s="1"/>
  <c r="F215" i="12" s="1"/>
  <c r="AA215" i="12" s="1"/>
  <c r="AD215" i="12" s="1"/>
  <c r="AG215" i="12"/>
  <c r="AC217" i="12"/>
  <c r="C222" i="12"/>
  <c r="AG222" i="12"/>
  <c r="AB224" i="12"/>
  <c r="AC224" i="12"/>
  <c r="B227" i="12"/>
  <c r="C229" i="12"/>
  <c r="C231" i="12"/>
  <c r="C233" i="12"/>
  <c r="C235" i="12"/>
  <c r="C237" i="12"/>
  <c r="C239" i="12"/>
  <c r="C241" i="12"/>
  <c r="C243" i="12"/>
  <c r="C245" i="12"/>
  <c r="C247" i="12"/>
  <c r="C249" i="12"/>
  <c r="C251" i="12"/>
  <c r="C253" i="12"/>
  <c r="C255" i="12"/>
  <c r="C257" i="12"/>
  <c r="C259" i="12"/>
  <c r="C261" i="12"/>
  <c r="C263" i="12"/>
  <c r="C265" i="12"/>
  <c r="C267" i="12"/>
  <c r="C269" i="12"/>
  <c r="C271" i="12"/>
  <c r="C273" i="12"/>
  <c r="B275" i="12"/>
  <c r="AB278" i="12"/>
  <c r="AC278" i="12"/>
  <c r="D280" i="12"/>
  <c r="E280" i="12" s="1"/>
  <c r="F280" i="12" s="1"/>
  <c r="AA280" i="12" s="1"/>
  <c r="AD280" i="12" s="1"/>
  <c r="C282" i="12"/>
  <c r="B284" i="12"/>
  <c r="AB285" i="12"/>
  <c r="AC285" i="12"/>
  <c r="D287" i="12"/>
  <c r="E287" i="12" s="1"/>
  <c r="F287" i="12" s="1"/>
  <c r="AA287" i="12" s="1"/>
  <c r="AD287" i="12" s="1"/>
  <c r="AG287" i="12"/>
  <c r="C289" i="12"/>
  <c r="B291" i="12"/>
  <c r="AC294" i="12"/>
  <c r="D296" i="12"/>
  <c r="E296" i="12" s="1"/>
  <c r="F296" i="12" s="1"/>
  <c r="AA296" i="12" s="1"/>
  <c r="AD296" i="12" s="1"/>
  <c r="C298" i="12"/>
  <c r="AC305" i="12"/>
  <c r="AB307" i="12"/>
  <c r="AC307" i="12"/>
  <c r="D309" i="12"/>
  <c r="E309" i="12" s="1"/>
  <c r="F309" i="12" s="1"/>
  <c r="AA309" i="12" s="1"/>
  <c r="AD309" i="12" s="1"/>
  <c r="C311" i="12"/>
  <c r="B313" i="12"/>
  <c r="AC316" i="12"/>
  <c r="D318" i="12"/>
  <c r="E318" i="12" s="1"/>
  <c r="F318" i="12" s="1"/>
  <c r="AA318" i="12" s="1"/>
  <c r="AD318" i="12" s="1"/>
  <c r="C320" i="12"/>
  <c r="AB323" i="12"/>
  <c r="AC323" i="12"/>
  <c r="D325" i="12"/>
  <c r="E325" i="12" s="1"/>
  <c r="F325" i="12" s="1"/>
  <c r="AA325" i="12" s="1"/>
  <c r="AD325" i="12" s="1"/>
  <c r="C327" i="12"/>
  <c r="B329" i="12"/>
  <c r="AB332" i="12"/>
  <c r="AC332" i="12"/>
  <c r="D334" i="12"/>
  <c r="E334" i="12" s="1"/>
  <c r="F334" i="12" s="1"/>
  <c r="AA334" i="12" s="1"/>
  <c r="AD334" i="12" s="1"/>
  <c r="C336" i="12"/>
  <c r="AB339" i="12"/>
  <c r="AC339" i="12"/>
  <c r="D341" i="12"/>
  <c r="E341" i="12" s="1"/>
  <c r="F341" i="12" s="1"/>
  <c r="AA341" i="12" s="1"/>
  <c r="AD341" i="12" s="1"/>
  <c r="C343" i="12"/>
  <c r="B345" i="12"/>
  <c r="AC351" i="12"/>
  <c r="AG365" i="12"/>
  <c r="AG366" i="12"/>
  <c r="AB461" i="12"/>
  <c r="D461" i="12"/>
  <c r="C461" i="12"/>
  <c r="B461" i="12"/>
  <c r="AB507" i="12"/>
  <c r="D507" i="12"/>
  <c r="C507" i="12"/>
  <c r="B507" i="12"/>
  <c r="C598" i="12"/>
  <c r="B598" i="12"/>
  <c r="AB598" i="12"/>
  <c r="D598" i="12"/>
  <c r="C622" i="12"/>
  <c r="B622" i="12"/>
  <c r="AB622" i="12"/>
  <c r="D622" i="12"/>
  <c r="AC676" i="12"/>
  <c r="D181" i="12"/>
  <c r="AB183" i="12"/>
  <c r="AB190" i="12"/>
  <c r="D197" i="12"/>
  <c r="AB199" i="12"/>
  <c r="AB206" i="12"/>
  <c r="D213" i="12"/>
  <c r="AB215" i="12"/>
  <c r="AB222" i="12"/>
  <c r="D229" i="12"/>
  <c r="D231" i="12"/>
  <c r="D233" i="12"/>
  <c r="D235" i="12"/>
  <c r="D237" i="12"/>
  <c r="D239" i="12"/>
  <c r="D241" i="12"/>
  <c r="D243" i="12"/>
  <c r="D245" i="12"/>
  <c r="D247" i="12"/>
  <c r="D249" i="12"/>
  <c r="D251" i="12"/>
  <c r="D253" i="12"/>
  <c r="D255" i="12"/>
  <c r="D257" i="12"/>
  <c r="D259" i="12"/>
  <c r="D261" i="12"/>
  <c r="D263" i="12"/>
  <c r="D265" i="12"/>
  <c r="D267" i="12"/>
  <c r="D269" i="12"/>
  <c r="D271" i="12"/>
  <c r="D273" i="12"/>
  <c r="D282" i="12"/>
  <c r="D289" i="12"/>
  <c r="D298" i="12"/>
  <c r="C300" i="12"/>
  <c r="E300" i="12" s="1"/>
  <c r="F300" i="12" s="1"/>
  <c r="AA300" i="12" s="1"/>
  <c r="AD300" i="12" s="1"/>
  <c r="C302" i="12"/>
  <c r="C304" i="12"/>
  <c r="C306" i="12"/>
  <c r="AB309" i="12"/>
  <c r="AC309" i="12"/>
  <c r="D311" i="12"/>
  <c r="E311" i="12" s="1"/>
  <c r="F311" i="12" s="1"/>
  <c r="AA311" i="12" s="1"/>
  <c r="AD311" i="12" s="1"/>
  <c r="AB318" i="12"/>
  <c r="AC318" i="12"/>
  <c r="AB325" i="12"/>
  <c r="AC325" i="12"/>
  <c r="D327" i="12"/>
  <c r="C329" i="12"/>
  <c r="B331" i="12"/>
  <c r="AB334" i="12"/>
  <c r="D336" i="12"/>
  <c r="C338" i="12"/>
  <c r="AB341" i="12"/>
  <c r="D343" i="12"/>
  <c r="AC352" i="12"/>
  <c r="AG394" i="12"/>
  <c r="AG395" i="12"/>
  <c r="AG396" i="12"/>
  <c r="AG397" i="12"/>
  <c r="AG398" i="12"/>
  <c r="AG399" i="12"/>
  <c r="AG400" i="12"/>
  <c r="AG401" i="12"/>
  <c r="AG402" i="12"/>
  <c r="AG403" i="12"/>
  <c r="AG404" i="12"/>
  <c r="AG405" i="12"/>
  <c r="AG406" i="12"/>
  <c r="AG407" i="12"/>
  <c r="AG408" i="12"/>
  <c r="AG409" i="12"/>
  <c r="AG410" i="12"/>
  <c r="AG411" i="12"/>
  <c r="AG412" i="12"/>
  <c r="AB498" i="12"/>
  <c r="C498" i="12"/>
  <c r="B498" i="12"/>
  <c r="C614" i="12"/>
  <c r="B614" i="12"/>
  <c r="AB614" i="12"/>
  <c r="D614" i="12"/>
  <c r="C659" i="12"/>
  <c r="B659" i="12"/>
  <c r="AB659" i="12"/>
  <c r="D659" i="12"/>
  <c r="C679" i="12"/>
  <c r="B679" i="12"/>
  <c r="AB679" i="12"/>
  <c r="D679" i="12"/>
  <c r="C691" i="12"/>
  <c r="B691" i="12"/>
  <c r="AB691" i="12"/>
  <c r="D691" i="12"/>
  <c r="AB181" i="12"/>
  <c r="AB197" i="12"/>
  <c r="AB213" i="12"/>
  <c r="AG227" i="12"/>
  <c r="AB229" i="12"/>
  <c r="AB231" i="12"/>
  <c r="AB233" i="12"/>
  <c r="AB235" i="12"/>
  <c r="AB237" i="12"/>
  <c r="AB239" i="12"/>
  <c r="AB241" i="12"/>
  <c r="AB243" i="12"/>
  <c r="AB245" i="12"/>
  <c r="AB247" i="12"/>
  <c r="AB249" i="12"/>
  <c r="AB251" i="12"/>
  <c r="AB253" i="12"/>
  <c r="AB255" i="12"/>
  <c r="AB257" i="12"/>
  <c r="AB259" i="12"/>
  <c r="AB261" i="12"/>
  <c r="AB263" i="12"/>
  <c r="AB265" i="12"/>
  <c r="AB267" i="12"/>
  <c r="AB269" i="12"/>
  <c r="AB271" i="12"/>
  <c r="AB273" i="12"/>
  <c r="AG275" i="12"/>
  <c r="B279" i="12"/>
  <c r="AB282" i="12"/>
  <c r="B288" i="12"/>
  <c r="AB289" i="12"/>
  <c r="AG291" i="12"/>
  <c r="B295" i="12"/>
  <c r="AB298" i="12"/>
  <c r="D302" i="12"/>
  <c r="D304" i="12"/>
  <c r="D306" i="12"/>
  <c r="AB311" i="12"/>
  <c r="AC311" i="12"/>
  <c r="AB320" i="12"/>
  <c r="AC320" i="12"/>
  <c r="AB327" i="12"/>
  <c r="AC327" i="12"/>
  <c r="D329" i="12"/>
  <c r="AC336" i="12"/>
  <c r="D338" i="12"/>
  <c r="E338" i="12" s="1"/>
  <c r="F338" i="12" s="1"/>
  <c r="AA338" i="12" s="1"/>
  <c r="AD338" i="12" s="1"/>
  <c r="C340" i="12"/>
  <c r="AB343" i="12"/>
  <c r="AC343" i="12"/>
  <c r="AC353" i="12"/>
  <c r="AG355" i="12"/>
  <c r="AC365" i="12"/>
  <c r="AC366" i="12"/>
  <c r="C510" i="12"/>
  <c r="B510" i="12"/>
  <c r="AB510" i="12"/>
  <c r="C554" i="12"/>
  <c r="B554" i="12"/>
  <c r="AB554" i="12"/>
  <c r="C572" i="12"/>
  <c r="B572" i="12"/>
  <c r="AB572" i="12"/>
  <c r="D572" i="12"/>
  <c r="C630" i="12"/>
  <c r="B630" i="12"/>
  <c r="AB630" i="12"/>
  <c r="D630" i="12"/>
  <c r="AB745" i="12"/>
  <c r="D745" i="12"/>
  <c r="C745" i="12"/>
  <c r="B745" i="12"/>
  <c r="AC134" i="12"/>
  <c r="AC136" i="12"/>
  <c r="AG138" i="12"/>
  <c r="AC140" i="12"/>
  <c r="AC142" i="12"/>
  <c r="AG147" i="12"/>
  <c r="AC149" i="12"/>
  <c r="C156" i="12"/>
  <c r="E156" i="12" s="1"/>
  <c r="F156" i="12" s="1"/>
  <c r="AA156" i="12" s="1"/>
  <c r="AD156" i="12" s="1"/>
  <c r="AG158" i="12"/>
  <c r="AC160" i="12"/>
  <c r="C164" i="12"/>
  <c r="AG164" i="12"/>
  <c r="AB166" i="12"/>
  <c r="AC166" i="12"/>
  <c r="AB168" i="12"/>
  <c r="AC168" i="12"/>
  <c r="B171" i="12"/>
  <c r="C173" i="12"/>
  <c r="E173" i="12" s="1"/>
  <c r="F173" i="12" s="1"/>
  <c r="AA173" i="12" s="1"/>
  <c r="AD173" i="12" s="1"/>
  <c r="C175" i="12"/>
  <c r="E175" i="12" s="1"/>
  <c r="F175" i="12" s="1"/>
  <c r="AA175" i="12" s="1"/>
  <c r="AD175" i="12" s="1"/>
  <c r="AG177" i="12"/>
  <c r="AC179" i="12"/>
  <c r="B182" i="12"/>
  <c r="C184" i="12"/>
  <c r="AG184" i="12"/>
  <c r="AB186" i="12"/>
  <c r="AC186" i="12"/>
  <c r="B189" i="12"/>
  <c r="C191" i="12"/>
  <c r="E191" i="12" s="1"/>
  <c r="F191" i="12" s="1"/>
  <c r="AA191" i="12" s="1"/>
  <c r="AD191" i="12" s="1"/>
  <c r="AG193" i="12"/>
  <c r="AC195" i="12"/>
  <c r="B198" i="12"/>
  <c r="C200" i="12"/>
  <c r="AG200" i="12"/>
  <c r="AB202" i="12"/>
  <c r="AC202" i="12"/>
  <c r="B205" i="12"/>
  <c r="C207" i="12"/>
  <c r="E207" i="12" s="1"/>
  <c r="F207" i="12" s="1"/>
  <c r="AA207" i="12" s="1"/>
  <c r="AD207" i="12" s="1"/>
  <c r="AG209" i="12"/>
  <c r="AC211" i="12"/>
  <c r="B214" i="12"/>
  <c r="C216" i="12"/>
  <c r="AG216" i="12"/>
  <c r="AB218" i="12"/>
  <c r="AC218" i="12"/>
  <c r="B221" i="12"/>
  <c r="C223" i="12"/>
  <c r="E223" i="12" s="1"/>
  <c r="F223" i="12" s="1"/>
  <c r="AA223" i="12" s="1"/>
  <c r="AD223" i="12" s="1"/>
  <c r="AG225" i="12"/>
  <c r="AC227" i="12"/>
  <c r="B230" i="12"/>
  <c r="B232" i="12"/>
  <c r="B234" i="12"/>
  <c r="B236" i="12"/>
  <c r="B238" i="12"/>
  <c r="B240" i="12"/>
  <c r="B242" i="12"/>
  <c r="B244" i="12"/>
  <c r="B246" i="12"/>
  <c r="B248" i="12"/>
  <c r="B250" i="12"/>
  <c r="B252" i="12"/>
  <c r="B254" i="12"/>
  <c r="B256" i="12"/>
  <c r="B258" i="12"/>
  <c r="B260" i="12"/>
  <c r="B262" i="12"/>
  <c r="B264" i="12"/>
  <c r="B266" i="12"/>
  <c r="B268" i="12"/>
  <c r="B270" i="12"/>
  <c r="B272" i="12"/>
  <c r="B274" i="12"/>
  <c r="AC275" i="12"/>
  <c r="AG277" i="12"/>
  <c r="C279" i="12"/>
  <c r="B281" i="12"/>
  <c r="AC284" i="12"/>
  <c r="C288" i="12"/>
  <c r="B290" i="12"/>
  <c r="AC291" i="12"/>
  <c r="AG293" i="12"/>
  <c r="C295" i="12"/>
  <c r="AC306" i="12"/>
  <c r="AB313" i="12"/>
  <c r="AC313" i="12"/>
  <c r="AC322" i="12"/>
  <c r="AC329" i="12"/>
  <c r="AC338" i="12"/>
  <c r="AC345" i="12"/>
  <c r="AG348" i="12"/>
  <c r="AC354" i="12"/>
  <c r="AC367" i="12"/>
  <c r="AC369" i="12"/>
  <c r="AC372" i="12"/>
  <c r="AC374" i="12"/>
  <c r="AC375" i="12"/>
  <c r="AC376" i="12"/>
  <c r="AC377" i="12"/>
  <c r="AC378" i="12"/>
  <c r="AC380" i="12"/>
  <c r="AC382" i="12"/>
  <c r="AC383" i="12"/>
  <c r="AC384" i="12"/>
  <c r="AC385" i="12"/>
  <c r="AC386" i="12"/>
  <c r="AC388" i="12"/>
  <c r="AC390" i="12"/>
  <c r="AC391" i="12"/>
  <c r="AC392" i="12"/>
  <c r="AC393" i="12"/>
  <c r="AC394" i="12"/>
  <c r="AC396" i="12"/>
  <c r="AC398" i="12"/>
  <c r="AC399" i="12"/>
  <c r="AC400" i="12"/>
  <c r="AC401" i="12"/>
  <c r="AC402" i="12"/>
  <c r="AC404" i="12"/>
  <c r="AC406" i="12"/>
  <c r="AC407" i="12"/>
  <c r="AC408" i="12"/>
  <c r="AC409" i="12"/>
  <c r="AC410" i="12"/>
  <c r="AC412" i="12"/>
  <c r="C469" i="12"/>
  <c r="E469" i="12" s="1"/>
  <c r="F469" i="12" s="1"/>
  <c r="AA469" i="12" s="1"/>
  <c r="AD469" i="12" s="1"/>
  <c r="B469" i="12"/>
  <c r="AB469" i="12"/>
  <c r="AG484" i="12"/>
  <c r="AB576" i="12"/>
  <c r="C582" i="12"/>
  <c r="B582" i="12"/>
  <c r="AB582" i="12"/>
  <c r="D582" i="12"/>
  <c r="D702" i="12"/>
  <c r="C702" i="12"/>
  <c r="B702" i="12"/>
  <c r="AB702" i="12"/>
  <c r="AG128" i="12"/>
  <c r="AB138" i="12"/>
  <c r="AC138" i="12"/>
  <c r="AG145" i="12"/>
  <c r="AC147" i="12"/>
  <c r="AG156" i="12"/>
  <c r="AB158" i="12"/>
  <c r="AC158" i="12"/>
  <c r="AG163" i="12"/>
  <c r="AC164" i="12"/>
  <c r="AG175" i="12"/>
  <c r="AB177" i="12"/>
  <c r="AC177" i="12"/>
  <c r="AG182" i="12"/>
  <c r="AC184" i="12"/>
  <c r="AG191" i="12"/>
  <c r="AB193" i="12"/>
  <c r="AC193" i="12"/>
  <c r="AG198" i="12"/>
  <c r="AC200" i="12"/>
  <c r="AG207" i="12"/>
  <c r="AC209" i="12"/>
  <c r="AG214" i="12"/>
  <c r="AC216" i="12"/>
  <c r="AG223" i="12"/>
  <c r="AB225" i="12"/>
  <c r="AC225" i="12"/>
  <c r="C266" i="12"/>
  <c r="C268" i="12"/>
  <c r="C270" i="12"/>
  <c r="C272" i="12"/>
  <c r="C274" i="12"/>
  <c r="E274" i="12" s="1"/>
  <c r="F274" i="12" s="1"/>
  <c r="AA274" i="12" s="1"/>
  <c r="AD274" i="12" s="1"/>
  <c r="AC277" i="12"/>
  <c r="D279" i="12"/>
  <c r="AG279" i="12"/>
  <c r="C281" i="12"/>
  <c r="E281" i="12" s="1"/>
  <c r="F281" i="12" s="1"/>
  <c r="AA281" i="12" s="1"/>
  <c r="AD281" i="12" s="1"/>
  <c r="AC286" i="12"/>
  <c r="D288" i="12"/>
  <c r="C290" i="12"/>
  <c r="E290" i="12" s="1"/>
  <c r="F290" i="12" s="1"/>
  <c r="AA290" i="12" s="1"/>
  <c r="AD290" i="12" s="1"/>
  <c r="AC293" i="12"/>
  <c r="D295" i="12"/>
  <c r="AG295" i="12"/>
  <c r="C297" i="12"/>
  <c r="E297" i="12" s="1"/>
  <c r="F297" i="12" s="1"/>
  <c r="AA297" i="12" s="1"/>
  <c r="AD297" i="12" s="1"/>
  <c r="B299" i="12"/>
  <c r="AC315" i="12"/>
  <c r="AB324" i="12"/>
  <c r="AC324" i="12"/>
  <c r="AC331" i="12"/>
  <c r="AC340" i="12"/>
  <c r="AC347" i="12"/>
  <c r="AG349" i="12"/>
  <c r="AG357" i="12"/>
  <c r="AG466" i="12"/>
  <c r="AB489" i="12"/>
  <c r="D489" i="12"/>
  <c r="C489" i="12"/>
  <c r="B489" i="12"/>
  <c r="C526" i="12"/>
  <c r="B526" i="12"/>
  <c r="AB526" i="12"/>
  <c r="C544" i="12"/>
  <c r="B544" i="12"/>
  <c r="AB544" i="12"/>
  <c r="C590" i="12"/>
  <c r="B590" i="12"/>
  <c r="AB590" i="12"/>
  <c r="D590" i="12"/>
  <c r="C695" i="12"/>
  <c r="B695" i="12"/>
  <c r="AB695" i="12"/>
  <c r="D695" i="12"/>
  <c r="C299" i="12"/>
  <c r="B339" i="12"/>
  <c r="AB465" i="12"/>
  <c r="D465" i="12"/>
  <c r="C465" i="12"/>
  <c r="B465" i="12"/>
  <c r="C638" i="12"/>
  <c r="B638" i="12"/>
  <c r="AB638" i="12"/>
  <c r="D638" i="12"/>
  <c r="AB883" i="12"/>
  <c r="D883" i="12"/>
  <c r="C883" i="12"/>
  <c r="B883" i="12"/>
  <c r="AG178" i="12"/>
  <c r="B183" i="12"/>
  <c r="AG187" i="12"/>
  <c r="B192" i="12"/>
  <c r="AG194" i="12"/>
  <c r="B199" i="12"/>
  <c r="AG203" i="12"/>
  <c r="B208" i="12"/>
  <c r="AG210" i="12"/>
  <c r="B215" i="12"/>
  <c r="AG219" i="12"/>
  <c r="B224" i="12"/>
  <c r="AG226" i="12"/>
  <c r="C307" i="12"/>
  <c r="B309" i="12"/>
  <c r="D314" i="12"/>
  <c r="E314" i="12" s="1"/>
  <c r="F314" i="12" s="1"/>
  <c r="AA314" i="12" s="1"/>
  <c r="AD314" i="12" s="1"/>
  <c r="C316" i="12"/>
  <c r="B325" i="12"/>
  <c r="D330" i="12"/>
  <c r="C332" i="12"/>
  <c r="E332" i="12" s="1"/>
  <c r="F332" i="12" s="1"/>
  <c r="AA332" i="12" s="1"/>
  <c r="AD332" i="12" s="1"/>
  <c r="C339" i="12"/>
  <c r="E339" i="12" s="1"/>
  <c r="F339" i="12" s="1"/>
  <c r="AA339" i="12" s="1"/>
  <c r="AD339" i="12" s="1"/>
  <c r="B341" i="12"/>
  <c r="D346" i="12"/>
  <c r="E346" i="12" s="1"/>
  <c r="F346" i="12" s="1"/>
  <c r="AA346" i="12" s="1"/>
  <c r="AD346" i="12" s="1"/>
  <c r="D357" i="12"/>
  <c r="AG359" i="12"/>
  <c r="AG360" i="12"/>
  <c r="C480" i="12"/>
  <c r="B480" i="12"/>
  <c r="AB505" i="12"/>
  <c r="D505" i="12"/>
  <c r="C505" i="12"/>
  <c r="B505" i="12"/>
  <c r="C528" i="12"/>
  <c r="B528" i="12"/>
  <c r="AB528" i="12"/>
  <c r="C606" i="12"/>
  <c r="B606" i="12"/>
  <c r="AB606" i="12"/>
  <c r="D606" i="12"/>
  <c r="E648" i="12"/>
  <c r="F648" i="12" s="1"/>
  <c r="AA648" i="12" s="1"/>
  <c r="AD648" i="12" s="1"/>
  <c r="AC135" i="12"/>
  <c r="AC139" i="12"/>
  <c r="AG148" i="12"/>
  <c r="AC150" i="12"/>
  <c r="AG157" i="12"/>
  <c r="AB159" i="12"/>
  <c r="AC159" i="12"/>
  <c r="AG165" i="12"/>
  <c r="AC167" i="12"/>
  <c r="AG167" i="12"/>
  <c r="AC169" i="12"/>
  <c r="AG176" i="12"/>
  <c r="AC178" i="12"/>
  <c r="AG185" i="12"/>
  <c r="AB187" i="12"/>
  <c r="AC187" i="12"/>
  <c r="AG192" i="12"/>
  <c r="AB194" i="12"/>
  <c r="AC194" i="12"/>
  <c r="AG201" i="12"/>
  <c r="AC203" i="12"/>
  <c r="AG208" i="12"/>
  <c r="AB210" i="12"/>
  <c r="AC210" i="12"/>
  <c r="AG217" i="12"/>
  <c r="AC219" i="12"/>
  <c r="AG224" i="12"/>
  <c r="AB226" i="12"/>
  <c r="AC226" i="12"/>
  <c r="AC276" i="12"/>
  <c r="AC283" i="12"/>
  <c r="AG285" i="12"/>
  <c r="AB292" i="12"/>
  <c r="AC292" i="12"/>
  <c r="AG301" i="12"/>
  <c r="AG303" i="12"/>
  <c r="AG305" i="12"/>
  <c r="AB314" i="12"/>
  <c r="D316" i="12"/>
  <c r="E316" i="12" s="1"/>
  <c r="F316" i="12" s="1"/>
  <c r="AA316" i="12" s="1"/>
  <c r="AD316" i="12" s="1"/>
  <c r="AC337" i="12"/>
  <c r="AC346" i="12"/>
  <c r="AC350" i="12"/>
  <c r="AG364" i="12"/>
  <c r="AB458" i="12"/>
  <c r="AB459" i="12"/>
  <c r="D459" i="12"/>
  <c r="C459" i="12"/>
  <c r="B459" i="12"/>
  <c r="C460" i="12"/>
  <c r="B460" i="12"/>
  <c r="AB487" i="12"/>
  <c r="AB491" i="12"/>
  <c r="D491" i="12"/>
  <c r="E491" i="12" s="1"/>
  <c r="F491" i="12" s="1"/>
  <c r="AA491" i="12" s="1"/>
  <c r="AD491" i="12" s="1"/>
  <c r="C491" i="12"/>
  <c r="B491" i="12"/>
  <c r="C492" i="12"/>
  <c r="B492" i="12"/>
  <c r="C506" i="12"/>
  <c r="B506" i="12"/>
  <c r="C542" i="12"/>
  <c r="B542" i="12"/>
  <c r="AB542" i="12"/>
  <c r="C651" i="12"/>
  <c r="B651" i="12"/>
  <c r="AB651" i="12"/>
  <c r="D651" i="12"/>
  <c r="AB681" i="12"/>
  <c r="C681" i="12"/>
  <c r="AB682" i="12"/>
  <c r="AB684" i="12"/>
  <c r="AG684" i="12"/>
  <c r="C686" i="12"/>
  <c r="C688" i="12"/>
  <c r="C693" i="12"/>
  <c r="C698" i="12"/>
  <c r="B698" i="12"/>
  <c r="C716" i="12"/>
  <c r="AG719" i="12"/>
  <c r="AG740" i="12"/>
  <c r="AB852" i="12"/>
  <c r="D852" i="12"/>
  <c r="C852" i="12"/>
  <c r="B852" i="12"/>
  <c r="AB860" i="12"/>
  <c r="D860" i="12"/>
  <c r="C860" i="12"/>
  <c r="B860" i="12"/>
  <c r="B938" i="12"/>
  <c r="AB938" i="12"/>
  <c r="B1019" i="12"/>
  <c r="D1019" i="12"/>
  <c r="C1019" i="12"/>
  <c r="E1019" i="12" s="1"/>
  <c r="F1019" i="12" s="1"/>
  <c r="AA1019" i="12" s="1"/>
  <c r="AD1019" i="12" s="1"/>
  <c r="AB1032" i="12"/>
  <c r="D1032" i="12"/>
  <c r="C1032" i="12"/>
  <c r="B1033" i="12"/>
  <c r="D1033" i="12"/>
  <c r="C1033" i="12"/>
  <c r="D1454" i="12"/>
  <c r="C1454" i="12"/>
  <c r="B1509" i="12"/>
  <c r="D1509" i="12"/>
  <c r="C1509" i="12"/>
  <c r="AC420" i="12"/>
  <c r="AC421" i="12"/>
  <c r="AC422" i="12"/>
  <c r="AC423" i="12"/>
  <c r="AC424" i="12"/>
  <c r="AC425" i="12"/>
  <c r="AC426" i="12"/>
  <c r="AC427" i="12"/>
  <c r="AC428" i="12"/>
  <c r="AC432" i="12"/>
  <c r="AC450" i="12"/>
  <c r="AC456" i="12"/>
  <c r="C463" i="12"/>
  <c r="E463" i="12" s="1"/>
  <c r="F463" i="12" s="1"/>
  <c r="AA463" i="12" s="1"/>
  <c r="AD463" i="12" s="1"/>
  <c r="D477" i="12"/>
  <c r="AG477" i="12"/>
  <c r="C482" i="12"/>
  <c r="AC484" i="12"/>
  <c r="C487" i="12"/>
  <c r="B509" i="12"/>
  <c r="AG512" i="12"/>
  <c r="AG514" i="12"/>
  <c r="AG518" i="12"/>
  <c r="AG520" i="12"/>
  <c r="AB546" i="12"/>
  <c r="AC546" i="12"/>
  <c r="AB548" i="12"/>
  <c r="AC548" i="12"/>
  <c r="AB550" i="12"/>
  <c r="AC550" i="12"/>
  <c r="AB552" i="12"/>
  <c r="B555" i="12"/>
  <c r="C557" i="12"/>
  <c r="D559" i="12"/>
  <c r="D561" i="12"/>
  <c r="D563" i="12"/>
  <c r="E563" i="12" s="1"/>
  <c r="F563" i="12" s="1"/>
  <c r="AA563" i="12" s="1"/>
  <c r="AD563" i="12" s="1"/>
  <c r="D565" i="12"/>
  <c r="D567" i="12"/>
  <c r="C569" i="12"/>
  <c r="E569" i="12" s="1"/>
  <c r="F569" i="12" s="1"/>
  <c r="AA569" i="12" s="1"/>
  <c r="AD569" i="12" s="1"/>
  <c r="B571" i="12"/>
  <c r="AC572" i="12"/>
  <c r="D574" i="12"/>
  <c r="AG574" i="12"/>
  <c r="C576" i="12"/>
  <c r="D579" i="12"/>
  <c r="E579" i="12" s="1"/>
  <c r="F579" i="12" s="1"/>
  <c r="B581" i="12"/>
  <c r="C584" i="12"/>
  <c r="D587" i="12"/>
  <c r="B589" i="12"/>
  <c r="AC590" i="12"/>
  <c r="D595" i="12"/>
  <c r="B597" i="12"/>
  <c r="AC598" i="12"/>
  <c r="D603" i="12"/>
  <c r="B605" i="12"/>
  <c r="AC606" i="12"/>
  <c r="C608" i="12"/>
  <c r="E608" i="12" s="1"/>
  <c r="F608" i="12" s="1"/>
  <c r="AA608" i="12" s="1"/>
  <c r="AD608" i="12" s="1"/>
  <c r="D611" i="12"/>
  <c r="B613" i="12"/>
  <c r="AC614" i="12"/>
  <c r="C616" i="12"/>
  <c r="D619" i="12"/>
  <c r="E619" i="12" s="1"/>
  <c r="F619" i="12" s="1"/>
  <c r="AA619" i="12" s="1"/>
  <c r="AD619" i="12" s="1"/>
  <c r="B621" i="12"/>
  <c r="AC622" i="12"/>
  <c r="D627" i="12"/>
  <c r="B629" i="12"/>
  <c r="AC630" i="12"/>
  <c r="C632" i="12"/>
  <c r="E632" i="12" s="1"/>
  <c r="F632" i="12" s="1"/>
  <c r="AA632" i="12" s="1"/>
  <c r="AD632" i="12" s="1"/>
  <c r="D635" i="12"/>
  <c r="B637" i="12"/>
  <c r="AC638" i="12"/>
  <c r="C640" i="12"/>
  <c r="E640" i="12" s="1"/>
  <c r="F640" i="12" s="1"/>
  <c r="AA640" i="12" s="1"/>
  <c r="AD640" i="12" s="1"/>
  <c r="D643" i="12"/>
  <c r="E643" i="12" s="1"/>
  <c r="F643" i="12" s="1"/>
  <c r="AA643" i="12" s="1"/>
  <c r="AD643" i="12" s="1"/>
  <c r="B645" i="12"/>
  <c r="B650" i="12"/>
  <c r="AC651" i="12"/>
  <c r="C653" i="12"/>
  <c r="D656" i="12"/>
  <c r="E656" i="12" s="1"/>
  <c r="F656" i="12" s="1"/>
  <c r="AA656" i="12" s="1"/>
  <c r="AD656" i="12" s="1"/>
  <c r="B658" i="12"/>
  <c r="AC659" i="12"/>
  <c r="C661" i="12"/>
  <c r="D664" i="12"/>
  <c r="B666" i="12"/>
  <c r="D669" i="12"/>
  <c r="C671" i="12"/>
  <c r="D674" i="12"/>
  <c r="E674" i="12" s="1"/>
  <c r="F674" i="12" s="1"/>
  <c r="AA674" i="12" s="1"/>
  <c r="AD674" i="12" s="1"/>
  <c r="AG674" i="12"/>
  <c r="C676" i="12"/>
  <c r="E676" i="12" s="1"/>
  <c r="F676" i="12" s="1"/>
  <c r="AA676" i="12" s="1"/>
  <c r="AD676" i="12" s="1"/>
  <c r="AC679" i="12"/>
  <c r="D681" i="12"/>
  <c r="E681" i="12" s="1"/>
  <c r="F681" i="12" s="1"/>
  <c r="AA681" i="12" s="1"/>
  <c r="AD681" i="12" s="1"/>
  <c r="B683" i="12"/>
  <c r="D686" i="12"/>
  <c r="D688" i="12"/>
  <c r="B690" i="12"/>
  <c r="AC691" i="12"/>
  <c r="D693" i="12"/>
  <c r="AG695" i="12"/>
  <c r="AC710" i="12"/>
  <c r="D716" i="12"/>
  <c r="AB720" i="12"/>
  <c r="D720" i="12"/>
  <c r="C720" i="12"/>
  <c r="E720" i="12" s="1"/>
  <c r="F720" i="12" s="1"/>
  <c r="AA720" i="12" s="1"/>
  <c r="AD720" i="12" s="1"/>
  <c r="B720" i="12"/>
  <c r="AB723" i="12"/>
  <c r="D723" i="12"/>
  <c r="AG886" i="12"/>
  <c r="AB477" i="12"/>
  <c r="D487" i="12"/>
  <c r="C509" i="12"/>
  <c r="B511" i="12"/>
  <c r="B523" i="12"/>
  <c r="B525" i="12"/>
  <c r="B527" i="12"/>
  <c r="B529" i="12"/>
  <c r="B533" i="12"/>
  <c r="B537" i="12"/>
  <c r="B541" i="12"/>
  <c r="B553" i="12"/>
  <c r="C555" i="12"/>
  <c r="AB559" i="12"/>
  <c r="AB561" i="12"/>
  <c r="AC561" i="12"/>
  <c r="AB563" i="12"/>
  <c r="AC563" i="12"/>
  <c r="AB565" i="12"/>
  <c r="AC565" i="12"/>
  <c r="AB567" i="12"/>
  <c r="C571" i="12"/>
  <c r="AB574" i="12"/>
  <c r="AC574" i="12"/>
  <c r="D576" i="12"/>
  <c r="AB579" i="12"/>
  <c r="AC579" i="12"/>
  <c r="C581" i="12"/>
  <c r="D584" i="12"/>
  <c r="E584" i="12" s="1"/>
  <c r="F584" i="12" s="1"/>
  <c r="AA584" i="12" s="1"/>
  <c r="AD584" i="12" s="1"/>
  <c r="AB587" i="12"/>
  <c r="C589" i="12"/>
  <c r="B594" i="12"/>
  <c r="AB595" i="12"/>
  <c r="AC595" i="12"/>
  <c r="C597" i="12"/>
  <c r="AB603" i="12"/>
  <c r="AC603" i="12"/>
  <c r="C605" i="12"/>
  <c r="B610" i="12"/>
  <c r="AB611" i="12"/>
  <c r="AC611" i="12"/>
  <c r="C613" i="12"/>
  <c r="B618" i="12"/>
  <c r="AB619" i="12"/>
  <c r="C621" i="12"/>
  <c r="B626" i="12"/>
  <c r="AB627" i="12"/>
  <c r="AC627" i="12"/>
  <c r="C629" i="12"/>
  <c r="AB635" i="12"/>
  <c r="AC635" i="12"/>
  <c r="C637" i="12"/>
  <c r="B642" i="12"/>
  <c r="AB643" i="12"/>
  <c r="C645" i="12"/>
  <c r="AG645" i="12"/>
  <c r="C650" i="12"/>
  <c r="AB656" i="12"/>
  <c r="C658" i="12"/>
  <c r="AB664" i="12"/>
  <c r="C666" i="12"/>
  <c r="AB669" i="12"/>
  <c r="AB674" i="12"/>
  <c r="AB686" i="12"/>
  <c r="AB688" i="12"/>
  <c r="AB693" i="12"/>
  <c r="C696" i="12"/>
  <c r="B696" i="12"/>
  <c r="AB704" i="12"/>
  <c r="D704" i="12"/>
  <c r="C704" i="12"/>
  <c r="AB711" i="12"/>
  <c r="D711" i="12"/>
  <c r="C711" i="12"/>
  <c r="AB747" i="12"/>
  <c r="D747" i="12"/>
  <c r="C747" i="12"/>
  <c r="AB804" i="12"/>
  <c r="D804" i="12"/>
  <c r="C804" i="12"/>
  <c r="B804" i="12"/>
  <c r="AB808" i="12"/>
  <c r="D808" i="12"/>
  <c r="C808" i="12"/>
  <c r="B808" i="12"/>
  <c r="AB812" i="12"/>
  <c r="D812" i="12"/>
  <c r="C812" i="12"/>
  <c r="B812" i="12"/>
  <c r="AB816" i="12"/>
  <c r="D816" i="12"/>
  <c r="C816" i="12"/>
  <c r="E816" i="12" s="1"/>
  <c r="F816" i="12" s="1"/>
  <c r="AA816" i="12" s="1"/>
  <c r="AD816" i="12" s="1"/>
  <c r="B816" i="12"/>
  <c r="AB820" i="12"/>
  <c r="D820" i="12"/>
  <c r="C820" i="12"/>
  <c r="B820" i="12"/>
  <c r="AB824" i="12"/>
  <c r="D824" i="12"/>
  <c r="C824" i="12"/>
  <c r="E824" i="12" s="1"/>
  <c r="F824" i="12" s="1"/>
  <c r="AA824" i="12" s="1"/>
  <c r="AD824" i="12" s="1"/>
  <c r="B824" i="12"/>
  <c r="AB828" i="12"/>
  <c r="D828" i="12"/>
  <c r="C828" i="12"/>
  <c r="B828" i="12"/>
  <c r="AB832" i="12"/>
  <c r="D832" i="12"/>
  <c r="C832" i="12"/>
  <c r="E832" i="12" s="1"/>
  <c r="F832" i="12" s="1"/>
  <c r="AA832" i="12" s="1"/>
  <c r="AD832" i="12" s="1"/>
  <c r="B832" i="12"/>
  <c r="AB836" i="12"/>
  <c r="D836" i="12"/>
  <c r="C836" i="12"/>
  <c r="B836" i="12"/>
  <c r="AB840" i="12"/>
  <c r="D840" i="12"/>
  <c r="C840" i="12"/>
  <c r="E840" i="12" s="1"/>
  <c r="F840" i="12" s="1"/>
  <c r="AA840" i="12" s="1"/>
  <c r="AD840" i="12" s="1"/>
  <c r="B840" i="12"/>
  <c r="AB844" i="12"/>
  <c r="D844" i="12"/>
  <c r="C844" i="12"/>
  <c r="B844" i="12"/>
  <c r="AB848" i="12"/>
  <c r="D848" i="12"/>
  <c r="C848" i="12"/>
  <c r="E848" i="12" s="1"/>
  <c r="F848" i="12" s="1"/>
  <c r="AA848" i="12" s="1"/>
  <c r="AD848" i="12" s="1"/>
  <c r="B848" i="12"/>
  <c r="AB854" i="12"/>
  <c r="D854" i="12"/>
  <c r="C854" i="12"/>
  <c r="B854" i="12"/>
  <c r="AB867" i="12"/>
  <c r="D867" i="12"/>
  <c r="C867" i="12"/>
  <c r="E867" i="12" s="1"/>
  <c r="F867" i="12" s="1"/>
  <c r="AA867" i="12" s="1"/>
  <c r="AD867" i="12" s="1"/>
  <c r="B867" i="12"/>
  <c r="AB876" i="12"/>
  <c r="D876" i="12"/>
  <c r="C876" i="12"/>
  <c r="B876" i="12"/>
  <c r="AC463" i="12"/>
  <c r="AB467" i="12"/>
  <c r="AC467" i="12"/>
  <c r="B473" i="12"/>
  <c r="B475" i="12"/>
  <c r="AC478" i="12"/>
  <c r="B481" i="12"/>
  <c r="B485" i="12"/>
  <c r="AC487" i="12"/>
  <c r="AG489" i="12"/>
  <c r="C496" i="12"/>
  <c r="AG496" i="12"/>
  <c r="C502" i="12"/>
  <c r="AG507" i="12"/>
  <c r="D509" i="12"/>
  <c r="C511" i="12"/>
  <c r="E511" i="12" s="1"/>
  <c r="F511" i="12" s="1"/>
  <c r="AA511" i="12" s="1"/>
  <c r="AD511" i="12" s="1"/>
  <c r="B513" i="12"/>
  <c r="B515" i="12"/>
  <c r="B517" i="12"/>
  <c r="B519" i="12"/>
  <c r="B521" i="12"/>
  <c r="C523" i="12"/>
  <c r="E523" i="12" s="1"/>
  <c r="F523" i="12" s="1"/>
  <c r="AA523" i="12" s="1"/>
  <c r="AD523" i="12" s="1"/>
  <c r="C525" i="12"/>
  <c r="E525" i="12" s="1"/>
  <c r="F525" i="12" s="1"/>
  <c r="AA525" i="12" s="1"/>
  <c r="AD525" i="12" s="1"/>
  <c r="C527" i="12"/>
  <c r="E527" i="12" s="1"/>
  <c r="F527" i="12" s="1"/>
  <c r="AA527" i="12" s="1"/>
  <c r="AD527" i="12" s="1"/>
  <c r="C529" i="12"/>
  <c r="E529" i="12" s="1"/>
  <c r="F529" i="12" s="1"/>
  <c r="AA529" i="12" s="1"/>
  <c r="AD529" i="12" s="1"/>
  <c r="B531" i="12"/>
  <c r="C533" i="12"/>
  <c r="E533" i="12" s="1"/>
  <c r="F533" i="12" s="1"/>
  <c r="AA533" i="12" s="1"/>
  <c r="AD533" i="12" s="1"/>
  <c r="B535" i="12"/>
  <c r="C537" i="12"/>
  <c r="E537" i="12" s="1"/>
  <c r="F537" i="12" s="1"/>
  <c r="AA537" i="12" s="1"/>
  <c r="AD537" i="12" s="1"/>
  <c r="B539" i="12"/>
  <c r="C541" i="12"/>
  <c r="E541" i="12" s="1"/>
  <c r="F541" i="12" s="1"/>
  <c r="AA541" i="12" s="1"/>
  <c r="AD541" i="12" s="1"/>
  <c r="C553" i="12"/>
  <c r="E553" i="12" s="1"/>
  <c r="F553" i="12" s="1"/>
  <c r="AA553" i="12" s="1"/>
  <c r="AD553" i="12" s="1"/>
  <c r="D555" i="12"/>
  <c r="AC557" i="12"/>
  <c r="AC569" i="12"/>
  <c r="D571" i="12"/>
  <c r="AC576" i="12"/>
  <c r="D581" i="12"/>
  <c r="B583" i="12"/>
  <c r="AC584" i="12"/>
  <c r="D589" i="12"/>
  <c r="AB592" i="12"/>
  <c r="AC592" i="12"/>
  <c r="C594" i="12"/>
  <c r="E594" i="12" s="1"/>
  <c r="F594" i="12" s="1"/>
  <c r="AA594" i="12" s="1"/>
  <c r="AD594" i="12" s="1"/>
  <c r="D597" i="12"/>
  <c r="B599" i="12"/>
  <c r="AC600" i="12"/>
  <c r="D605" i="12"/>
  <c r="AB608" i="12"/>
  <c r="AC608" i="12"/>
  <c r="C610" i="12"/>
  <c r="E610" i="12" s="1"/>
  <c r="F610" i="12" s="1"/>
  <c r="AA610" i="12" s="1"/>
  <c r="AD610" i="12" s="1"/>
  <c r="D613" i="12"/>
  <c r="AC616" i="12"/>
  <c r="D621" i="12"/>
  <c r="AC624" i="12"/>
  <c r="D629" i="12"/>
  <c r="AC632" i="12"/>
  <c r="D637" i="12"/>
  <c r="AC640" i="12"/>
  <c r="D645" i="12"/>
  <c r="D650" i="12"/>
  <c r="AB653" i="12"/>
  <c r="AC653" i="12"/>
  <c r="D658" i="12"/>
  <c r="AC661" i="12"/>
  <c r="D666" i="12"/>
  <c r="AC671" i="12"/>
  <c r="AB676" i="12"/>
  <c r="AG683" i="12"/>
  <c r="B687" i="12"/>
  <c r="C692" i="12"/>
  <c r="E692" i="12" s="1"/>
  <c r="F692" i="12" s="1"/>
  <c r="AA692" i="12" s="1"/>
  <c r="AD692" i="12" s="1"/>
  <c r="B694" i="12"/>
  <c r="D696" i="12"/>
  <c r="E696" i="12" s="1"/>
  <c r="F696" i="12" s="1"/>
  <c r="AA696" i="12" s="1"/>
  <c r="AD696" i="12" s="1"/>
  <c r="B704" i="12"/>
  <c r="AB708" i="12"/>
  <c r="D708" i="12"/>
  <c r="C708" i="12"/>
  <c r="B708" i="12"/>
  <c r="E709" i="12"/>
  <c r="F709" i="12" s="1"/>
  <c r="AA709" i="12" s="1"/>
  <c r="AD709" i="12" s="1"/>
  <c r="AB709" i="12"/>
  <c r="B711" i="12"/>
  <c r="AG717" i="12"/>
  <c r="C723" i="12"/>
  <c r="AC727" i="12"/>
  <c r="AB728" i="12"/>
  <c r="D728" i="12"/>
  <c r="C728" i="12"/>
  <c r="B728" i="12"/>
  <c r="AB735" i="12"/>
  <c r="D735" i="12"/>
  <c r="C735" i="12"/>
  <c r="B747" i="12"/>
  <c r="AC753" i="12"/>
  <c r="AB887" i="12"/>
  <c r="AC461" i="12"/>
  <c r="AC465" i="12"/>
  <c r="AG476" i="12"/>
  <c r="C485" i="12"/>
  <c r="E485" i="12" s="1"/>
  <c r="F485" i="12" s="1"/>
  <c r="AA485" i="12" s="1"/>
  <c r="AD485" i="12" s="1"/>
  <c r="AC489" i="12"/>
  <c r="AC491" i="12"/>
  <c r="AC507" i="12"/>
  <c r="C513" i="12"/>
  <c r="C515" i="12"/>
  <c r="C517" i="12"/>
  <c r="C519" i="12"/>
  <c r="E519" i="12" s="1"/>
  <c r="F519" i="12" s="1"/>
  <c r="AA519" i="12" s="1"/>
  <c r="AD519" i="12" s="1"/>
  <c r="AG553" i="12"/>
  <c r="AC555" i="12"/>
  <c r="B568" i="12"/>
  <c r="AC571" i="12"/>
  <c r="AC581" i="12"/>
  <c r="AC589" i="12"/>
  <c r="AC597" i="12"/>
  <c r="AC605" i="12"/>
  <c r="AC613" i="12"/>
  <c r="B620" i="12"/>
  <c r="AC621" i="12"/>
  <c r="B628" i="12"/>
  <c r="AC629" i="12"/>
  <c r="B636" i="12"/>
  <c r="AC637" i="12"/>
  <c r="B644" i="12"/>
  <c r="AC645" i="12"/>
  <c r="AC647" i="12"/>
  <c r="AG650" i="12"/>
  <c r="B657" i="12"/>
  <c r="AG658" i="12"/>
  <c r="B665" i="12"/>
  <c r="B670" i="12"/>
  <c r="AG678" i="12"/>
  <c r="AC683" i="12"/>
  <c r="C694" i="12"/>
  <c r="AB696" i="12"/>
  <c r="AC696" i="12"/>
  <c r="B699" i="12"/>
  <c r="B709" i="12"/>
  <c r="AC717" i="12"/>
  <c r="AB718" i="12"/>
  <c r="D718" i="12"/>
  <c r="C718" i="12"/>
  <c r="AB741" i="12"/>
  <c r="AC741" i="12"/>
  <c r="AB742" i="12"/>
  <c r="D742" i="12"/>
  <c r="E742" i="12" s="1"/>
  <c r="F742" i="12" s="1"/>
  <c r="AA742" i="12" s="1"/>
  <c r="AD742" i="12" s="1"/>
  <c r="C742" i="12"/>
  <c r="AB758" i="12"/>
  <c r="D758" i="12"/>
  <c r="C758" i="12"/>
  <c r="B758" i="12"/>
  <c r="AB800" i="12"/>
  <c r="AB856" i="12"/>
  <c r="D856" i="12"/>
  <c r="C856" i="12"/>
  <c r="B856" i="12"/>
  <c r="C464" i="12"/>
  <c r="E464" i="12" s="1"/>
  <c r="F464" i="12" s="1"/>
  <c r="AA464" i="12" s="1"/>
  <c r="AD464" i="12" s="1"/>
  <c r="AB471" i="12"/>
  <c r="AC471" i="12"/>
  <c r="AC473" i="12"/>
  <c r="AC475" i="12"/>
  <c r="AC481" i="12"/>
  <c r="C483" i="12"/>
  <c r="E483" i="12" s="1"/>
  <c r="F483" i="12" s="1"/>
  <c r="AA483" i="12" s="1"/>
  <c r="AD483" i="12" s="1"/>
  <c r="AC485" i="12"/>
  <c r="AG499" i="12"/>
  <c r="C504" i="12"/>
  <c r="C508" i="12"/>
  <c r="AG513" i="12"/>
  <c r="AC515" i="12"/>
  <c r="AG517" i="12"/>
  <c r="AG519" i="12"/>
  <c r="AC521" i="12"/>
  <c r="AB531" i="12"/>
  <c r="AC531" i="12"/>
  <c r="AB535" i="12"/>
  <c r="AC535" i="12"/>
  <c r="AB539" i="12"/>
  <c r="AC539" i="12"/>
  <c r="AB547" i="12"/>
  <c r="AC547" i="12"/>
  <c r="AC551" i="12"/>
  <c r="AG556" i="12"/>
  <c r="AB558" i="12"/>
  <c r="AC558" i="12"/>
  <c r="AC560" i="12"/>
  <c r="AB562" i="12"/>
  <c r="AC562" i="12"/>
  <c r="AB564" i="12"/>
  <c r="AC564" i="12"/>
  <c r="AC566" i="12"/>
  <c r="AG568" i="12"/>
  <c r="AB575" i="12"/>
  <c r="AC575" i="12"/>
  <c r="AB583" i="12"/>
  <c r="AC583" i="12"/>
  <c r="AC591" i="12"/>
  <c r="AC599" i="12"/>
  <c r="AB607" i="12"/>
  <c r="AC607" i="12"/>
  <c r="AC615" i="12"/>
  <c r="AB623" i="12"/>
  <c r="AC623" i="12"/>
  <c r="AB631" i="12"/>
  <c r="AC631" i="12"/>
  <c r="AC639" i="12"/>
  <c r="AB648" i="12"/>
  <c r="AC648" i="12"/>
  <c r="AG652" i="12"/>
  <c r="AB660" i="12"/>
  <c r="AG660" i="12"/>
  <c r="AG670" i="12"/>
  <c r="AB675" i="12"/>
  <c r="AC675" i="12"/>
  <c r="AB706" i="12"/>
  <c r="D706" i="12"/>
  <c r="C706" i="12"/>
  <c r="AG712" i="12"/>
  <c r="AB725" i="12"/>
  <c r="D725" i="12"/>
  <c r="C725" i="12"/>
  <c r="B725" i="12"/>
  <c r="AG729" i="12"/>
  <c r="AB749" i="12"/>
  <c r="D749" i="12"/>
  <c r="C749" i="12"/>
  <c r="AB802" i="12"/>
  <c r="D802" i="12"/>
  <c r="C802" i="12"/>
  <c r="B802" i="12"/>
  <c r="AB806" i="12"/>
  <c r="D806" i="12"/>
  <c r="C806" i="12"/>
  <c r="B806" i="12"/>
  <c r="AB810" i="12"/>
  <c r="D810" i="12"/>
  <c r="C810" i="12"/>
  <c r="B810" i="12"/>
  <c r="AB814" i="12"/>
  <c r="D814" i="12"/>
  <c r="C814" i="12"/>
  <c r="B814" i="12"/>
  <c r="AB818" i="12"/>
  <c r="D818" i="12"/>
  <c r="C818" i="12"/>
  <c r="B818" i="12"/>
  <c r="AB822" i="12"/>
  <c r="D822" i="12"/>
  <c r="C822" i="12"/>
  <c r="B822" i="12"/>
  <c r="AB826" i="12"/>
  <c r="D826" i="12"/>
  <c r="C826" i="12"/>
  <c r="B826" i="12"/>
  <c r="AB830" i="12"/>
  <c r="D830" i="12"/>
  <c r="C830" i="12"/>
  <c r="B830" i="12"/>
  <c r="AB834" i="12"/>
  <c r="D834" i="12"/>
  <c r="C834" i="12"/>
  <c r="B834" i="12"/>
  <c r="AB838" i="12"/>
  <c r="D838" i="12"/>
  <c r="C838" i="12"/>
  <c r="B838" i="12"/>
  <c r="AB842" i="12"/>
  <c r="D842" i="12"/>
  <c r="C842" i="12"/>
  <c r="B842" i="12"/>
  <c r="AB846" i="12"/>
  <c r="D846" i="12"/>
  <c r="C846" i="12"/>
  <c r="B846" i="12"/>
  <c r="AB850" i="12"/>
  <c r="D850" i="12"/>
  <c r="C850" i="12"/>
  <c r="B850" i="12"/>
  <c r="AB858" i="12"/>
  <c r="D858" i="12"/>
  <c r="C858" i="12"/>
  <c r="B858" i="12"/>
  <c r="AG413" i="12"/>
  <c r="AG414" i="12"/>
  <c r="AG415" i="12"/>
  <c r="AG416" i="12"/>
  <c r="AG417" i="12"/>
  <c r="AG418" i="12"/>
  <c r="AG419" i="12"/>
  <c r="AG420" i="12"/>
  <c r="AG421" i="12"/>
  <c r="AG422" i="12"/>
  <c r="AG423" i="12"/>
  <c r="AG424" i="12"/>
  <c r="AG425" i="12"/>
  <c r="AG426" i="12"/>
  <c r="AG427" i="12"/>
  <c r="AG428" i="12"/>
  <c r="AG429" i="12"/>
  <c r="AG430" i="12"/>
  <c r="AG431" i="12"/>
  <c r="AG432" i="12"/>
  <c r="AG433" i="12"/>
  <c r="AG434" i="12"/>
  <c r="AG435" i="12"/>
  <c r="AG436" i="12"/>
  <c r="AG437" i="12"/>
  <c r="AG438" i="12"/>
  <c r="AG439" i="12"/>
  <c r="AG440" i="12"/>
  <c r="AG441" i="12"/>
  <c r="AG442" i="12"/>
  <c r="AG443" i="12"/>
  <c r="AG444" i="12"/>
  <c r="AG445" i="12"/>
  <c r="AG446" i="12"/>
  <c r="AG447" i="12"/>
  <c r="AG448" i="12"/>
  <c r="AG449" i="12"/>
  <c r="AG450" i="12"/>
  <c r="AG451" i="12"/>
  <c r="AG452" i="12"/>
  <c r="AG453" i="12"/>
  <c r="AG454" i="12"/>
  <c r="AG455" i="12"/>
  <c r="AG456" i="12"/>
  <c r="AC479" i="12"/>
  <c r="AC499" i="12"/>
  <c r="AB501" i="12"/>
  <c r="AC504" i="12"/>
  <c r="AG506" i="12"/>
  <c r="AC508" i="12"/>
  <c r="AG554" i="12"/>
  <c r="AC568" i="12"/>
  <c r="AG570" i="12"/>
  <c r="AC588" i="12"/>
  <c r="AC612" i="12"/>
  <c r="AC620" i="12"/>
  <c r="AC628" i="12"/>
  <c r="B681" i="12"/>
  <c r="AG682" i="12"/>
  <c r="AC689" i="12"/>
  <c r="AG697" i="12"/>
  <c r="B706" i="12"/>
  <c r="AB713" i="12"/>
  <c r="D713" i="12"/>
  <c r="C713" i="12"/>
  <c r="B713" i="12"/>
  <c r="B716" i="12"/>
  <c r="AB730" i="12"/>
  <c r="D730" i="12"/>
  <c r="C730" i="12"/>
  <c r="B730" i="12"/>
  <c r="AB737" i="12"/>
  <c r="D737" i="12"/>
  <c r="C737" i="12"/>
  <c r="B749" i="12"/>
  <c r="AG702" i="12"/>
  <c r="AG709" i="12"/>
  <c r="AG716" i="12"/>
  <c r="AG721" i="12"/>
  <c r="AG723" i="12"/>
  <c r="AG733" i="12"/>
  <c r="AG743" i="12"/>
  <c r="AG745" i="12"/>
  <c r="D754" i="12"/>
  <c r="E754" i="12" s="1"/>
  <c r="F754" i="12" s="1"/>
  <c r="AA754" i="12" s="1"/>
  <c r="AD754" i="12" s="1"/>
  <c r="AG754" i="12"/>
  <c r="D756" i="12"/>
  <c r="E756" i="12" s="1"/>
  <c r="F756" i="12" s="1"/>
  <c r="AA756" i="12" s="1"/>
  <c r="AD756" i="12" s="1"/>
  <c r="AG759" i="12"/>
  <c r="D761" i="12"/>
  <c r="E761" i="12" s="1"/>
  <c r="F761" i="12" s="1"/>
  <c r="AA761" i="12" s="1"/>
  <c r="AD761" i="12" s="1"/>
  <c r="AG761" i="12"/>
  <c r="C763" i="12"/>
  <c r="C765" i="12"/>
  <c r="D770" i="12"/>
  <c r="E770" i="12" s="1"/>
  <c r="F770" i="12" s="1"/>
  <c r="AA770" i="12" s="1"/>
  <c r="AD770" i="12" s="1"/>
  <c r="AG770" i="12"/>
  <c r="D772" i="12"/>
  <c r="AG772" i="12"/>
  <c r="D774" i="12"/>
  <c r="AG774" i="12"/>
  <c r="D776" i="12"/>
  <c r="E776" i="12" s="1"/>
  <c r="F776" i="12" s="1"/>
  <c r="AA776" i="12" s="1"/>
  <c r="AD776" i="12" s="1"/>
  <c r="AG776" i="12"/>
  <c r="D778" i="12"/>
  <c r="E778" i="12" s="1"/>
  <c r="F778" i="12" s="1"/>
  <c r="AA778" i="12" s="1"/>
  <c r="AD778" i="12" s="1"/>
  <c r="AG778" i="12"/>
  <c r="D780" i="12"/>
  <c r="AG780" i="12"/>
  <c r="D782" i="12"/>
  <c r="AG782" i="12"/>
  <c r="D784" i="12"/>
  <c r="AG784" i="12"/>
  <c r="D786" i="12"/>
  <c r="E786" i="12" s="1"/>
  <c r="F786" i="12" s="1"/>
  <c r="AA786" i="12" s="1"/>
  <c r="AD786" i="12" s="1"/>
  <c r="AG786" i="12"/>
  <c r="D788" i="12"/>
  <c r="E788" i="12" s="1"/>
  <c r="F788" i="12" s="1"/>
  <c r="AA788" i="12" s="1"/>
  <c r="AD788" i="12" s="1"/>
  <c r="AG788" i="12"/>
  <c r="D790" i="12"/>
  <c r="AG790" i="12"/>
  <c r="D792" i="12"/>
  <c r="E792" i="12" s="1"/>
  <c r="F792" i="12" s="1"/>
  <c r="AA792" i="12" s="1"/>
  <c r="AD792" i="12" s="1"/>
  <c r="AG792" i="12"/>
  <c r="D794" i="12"/>
  <c r="E794" i="12" s="1"/>
  <c r="F794" i="12" s="1"/>
  <c r="AA794" i="12" s="1"/>
  <c r="AD794" i="12" s="1"/>
  <c r="AG794" i="12"/>
  <c r="C796" i="12"/>
  <c r="C798" i="12"/>
  <c r="C800" i="12"/>
  <c r="AB861" i="12"/>
  <c r="AC861" i="12"/>
  <c r="D863" i="12"/>
  <c r="AG863" i="12"/>
  <c r="C865" i="12"/>
  <c r="AC870" i="12"/>
  <c r="D872" i="12"/>
  <c r="C874" i="12"/>
  <c r="AB877" i="12"/>
  <c r="AC877" i="12"/>
  <c r="D879" i="12"/>
  <c r="AG879" i="12"/>
  <c r="C881" i="12"/>
  <c r="E881" i="12" s="1"/>
  <c r="F881" i="12" s="1"/>
  <c r="AA881" i="12" s="1"/>
  <c r="AD881" i="12" s="1"/>
  <c r="AB886" i="12"/>
  <c r="AC886" i="12"/>
  <c r="D888" i="12"/>
  <c r="AC891" i="12"/>
  <c r="AC899" i="12"/>
  <c r="AC907" i="12"/>
  <c r="AC915" i="12"/>
  <c r="AC922" i="12"/>
  <c r="AC930" i="12"/>
  <c r="AG932" i="12"/>
  <c r="AC938" i="12"/>
  <c r="AB944" i="12"/>
  <c r="AC944" i="12"/>
  <c r="AB948" i="12"/>
  <c r="AC948" i="12"/>
  <c r="AB952" i="12"/>
  <c r="AC952" i="12"/>
  <c r="AB956" i="12"/>
  <c r="AC956" i="12"/>
  <c r="AB964" i="12"/>
  <c r="AC964" i="12"/>
  <c r="AB972" i="12"/>
  <c r="AB980" i="12"/>
  <c r="AB988" i="12"/>
  <c r="B1071" i="12"/>
  <c r="D1071" i="12"/>
  <c r="C1071" i="12"/>
  <c r="AB1072" i="12"/>
  <c r="D1072" i="12"/>
  <c r="C1072" i="12"/>
  <c r="B1095" i="12"/>
  <c r="D1095" i="12"/>
  <c r="C1095" i="12"/>
  <c r="AB1096" i="12"/>
  <c r="D1096" i="12"/>
  <c r="C1096" i="12"/>
  <c r="B1135" i="12"/>
  <c r="D1135" i="12"/>
  <c r="C1135" i="12"/>
  <c r="B1180" i="12"/>
  <c r="D1180" i="12"/>
  <c r="C1180" i="12"/>
  <c r="B1228" i="12"/>
  <c r="D1228" i="12"/>
  <c r="C1228" i="12"/>
  <c r="D763" i="12"/>
  <c r="D765" i="12"/>
  <c r="D796" i="12"/>
  <c r="E796" i="12" s="1"/>
  <c r="F796" i="12" s="1"/>
  <c r="AA796" i="12" s="1"/>
  <c r="AD796" i="12" s="1"/>
  <c r="D798" i="12"/>
  <c r="D800" i="12"/>
  <c r="E800" i="12" s="1"/>
  <c r="F800" i="12" s="1"/>
  <c r="AA800" i="12" s="1"/>
  <c r="AD800" i="12" s="1"/>
  <c r="AB863" i="12"/>
  <c r="D865" i="12"/>
  <c r="AC872" i="12"/>
  <c r="D874" i="12"/>
  <c r="AB879" i="12"/>
  <c r="AG881" i="12"/>
  <c r="B885" i="12"/>
  <c r="AC888" i="12"/>
  <c r="AC900" i="12"/>
  <c r="AC916" i="12"/>
  <c r="AG918" i="12"/>
  <c r="AC923" i="12"/>
  <c r="AG925" i="12"/>
  <c r="AG933" i="12"/>
  <c r="AG941" i="12"/>
  <c r="B958" i="12"/>
  <c r="B966" i="12"/>
  <c r="B974" i="12"/>
  <c r="B982" i="12"/>
  <c r="B990" i="12"/>
  <c r="C995" i="12"/>
  <c r="E995" i="12" s="1"/>
  <c r="F995" i="12" s="1"/>
  <c r="AA995" i="12" s="1"/>
  <c r="AD995" i="12" s="1"/>
  <c r="AG1014" i="12"/>
  <c r="B1039" i="12"/>
  <c r="D1039" i="12"/>
  <c r="C1039" i="12"/>
  <c r="AB1040" i="12"/>
  <c r="D1040" i="12"/>
  <c r="C1040" i="12"/>
  <c r="AG1052" i="12"/>
  <c r="AG1060" i="12"/>
  <c r="B1119" i="12"/>
  <c r="D1119" i="12"/>
  <c r="C1119" i="12"/>
  <c r="AB1120" i="12"/>
  <c r="D1120" i="12"/>
  <c r="C1120" i="12"/>
  <c r="AG699" i="12"/>
  <c r="C701" i="12"/>
  <c r="B703" i="12"/>
  <c r="AC704" i="12"/>
  <c r="AC706" i="12"/>
  <c r="B710" i="12"/>
  <c r="AG711" i="12"/>
  <c r="AG713" i="12"/>
  <c r="C715" i="12"/>
  <c r="E715" i="12" s="1"/>
  <c r="F715" i="12" s="1"/>
  <c r="AA715" i="12" s="1"/>
  <c r="AD715" i="12" s="1"/>
  <c r="B717" i="12"/>
  <c r="AC718" i="12"/>
  <c r="AG720" i="12"/>
  <c r="B722" i="12"/>
  <c r="B724" i="12"/>
  <c r="B727" i="12"/>
  <c r="AG728" i="12"/>
  <c r="C732" i="12"/>
  <c r="E732" i="12" s="1"/>
  <c r="F732" i="12" s="1"/>
  <c r="AA732" i="12" s="1"/>
  <c r="AD732" i="12" s="1"/>
  <c r="B734" i="12"/>
  <c r="AC735" i="12"/>
  <c r="AG737" i="12"/>
  <c r="C739" i="12"/>
  <c r="E739" i="12" s="1"/>
  <c r="F739" i="12" s="1"/>
  <c r="AA739" i="12" s="1"/>
  <c r="AD739" i="12" s="1"/>
  <c r="B741" i="12"/>
  <c r="AC742" i="12"/>
  <c r="B744" i="12"/>
  <c r="B746" i="12"/>
  <c r="AC747" i="12"/>
  <c r="AG749" i="12"/>
  <c r="C751" i="12"/>
  <c r="E751" i="12" s="1"/>
  <c r="F751" i="12" s="1"/>
  <c r="AA751" i="12" s="1"/>
  <c r="AD751" i="12" s="1"/>
  <c r="C753" i="12"/>
  <c r="E753" i="12" s="1"/>
  <c r="F753" i="12" s="1"/>
  <c r="AA753" i="12" s="1"/>
  <c r="AD753" i="12" s="1"/>
  <c r="B755" i="12"/>
  <c r="B760" i="12"/>
  <c r="B762" i="12"/>
  <c r="AC763" i="12"/>
  <c r="AG765" i="12"/>
  <c r="C767" i="12"/>
  <c r="E767" i="12" s="1"/>
  <c r="F767" i="12" s="1"/>
  <c r="AA767" i="12" s="1"/>
  <c r="AD767" i="12" s="1"/>
  <c r="C769" i="12"/>
  <c r="E769" i="12" s="1"/>
  <c r="F769" i="12" s="1"/>
  <c r="AA769" i="12" s="1"/>
  <c r="AD769" i="12" s="1"/>
  <c r="B771" i="12"/>
  <c r="B773" i="12"/>
  <c r="B775" i="12"/>
  <c r="B777" i="12"/>
  <c r="B779" i="12"/>
  <c r="B781" i="12"/>
  <c r="B783" i="12"/>
  <c r="B785" i="12"/>
  <c r="B787" i="12"/>
  <c r="B789" i="12"/>
  <c r="B791" i="12"/>
  <c r="B793" i="12"/>
  <c r="B795" i="12"/>
  <c r="AC796" i="12"/>
  <c r="AC798" i="12"/>
  <c r="AC800" i="12"/>
  <c r="AG800" i="12"/>
  <c r="AG802" i="12"/>
  <c r="AG804" i="12"/>
  <c r="AG806" i="12"/>
  <c r="AG808" i="12"/>
  <c r="AG810" i="12"/>
  <c r="AG812" i="12"/>
  <c r="AG814" i="12"/>
  <c r="AG816" i="12"/>
  <c r="AG818" i="12"/>
  <c r="AG820" i="12"/>
  <c r="AG822" i="12"/>
  <c r="AG824" i="12"/>
  <c r="AG826" i="12"/>
  <c r="AG828" i="12"/>
  <c r="AG830" i="12"/>
  <c r="AG832" i="12"/>
  <c r="AG834" i="12"/>
  <c r="AG836" i="12"/>
  <c r="AG838" i="12"/>
  <c r="AG840" i="12"/>
  <c r="AG842" i="12"/>
  <c r="AG844" i="12"/>
  <c r="AG846" i="12"/>
  <c r="AG848" i="12"/>
  <c r="AG858" i="12"/>
  <c r="C862" i="12"/>
  <c r="B864" i="12"/>
  <c r="AC865" i="12"/>
  <c r="AG867" i="12"/>
  <c r="C869" i="12"/>
  <c r="AC874" i="12"/>
  <c r="C885" i="12"/>
  <c r="E885" i="12" s="1"/>
  <c r="F885" i="12" s="1"/>
  <c r="AA885" i="12" s="1"/>
  <c r="AD885" i="12" s="1"/>
  <c r="B887" i="12"/>
  <c r="AC893" i="12"/>
  <c r="AC901" i="12"/>
  <c r="AC909" i="12"/>
  <c r="AC917" i="12"/>
  <c r="AG919" i="12"/>
  <c r="AC924" i="12"/>
  <c r="AB974" i="12"/>
  <c r="AB982" i="12"/>
  <c r="AB990" i="12"/>
  <c r="B1035" i="12"/>
  <c r="D1035" i="12"/>
  <c r="C1035" i="12"/>
  <c r="B1079" i="12"/>
  <c r="D1079" i="12"/>
  <c r="C1079" i="12"/>
  <c r="AB1080" i="12"/>
  <c r="D1080" i="12"/>
  <c r="C1080" i="12"/>
  <c r="B1143" i="12"/>
  <c r="D1143" i="12"/>
  <c r="C1143" i="12"/>
  <c r="B1162" i="12"/>
  <c r="D1162" i="12"/>
  <c r="C1162" i="12"/>
  <c r="B1170" i="12"/>
  <c r="D1170" i="12"/>
  <c r="C1170" i="12"/>
  <c r="AC694" i="12"/>
  <c r="AC708" i="12"/>
  <c r="AC713" i="12"/>
  <c r="AG715" i="12"/>
  <c r="AC720" i="12"/>
  <c r="AG725" i="12"/>
  <c r="AC728" i="12"/>
  <c r="AC730" i="12"/>
  <c r="AG732" i="12"/>
  <c r="AG739" i="12"/>
  <c r="AG751" i="12"/>
  <c r="AC758" i="12"/>
  <c r="AG767" i="12"/>
  <c r="C771" i="12"/>
  <c r="C773" i="12"/>
  <c r="E773" i="12" s="1"/>
  <c r="F773" i="12" s="1"/>
  <c r="AA773" i="12" s="1"/>
  <c r="AD773" i="12" s="1"/>
  <c r="C775" i="12"/>
  <c r="E775" i="12" s="1"/>
  <c r="F775" i="12" s="1"/>
  <c r="AA775" i="12" s="1"/>
  <c r="AD775" i="12" s="1"/>
  <c r="AC802" i="12"/>
  <c r="AC804" i="12"/>
  <c r="AC806" i="12"/>
  <c r="AC808" i="12"/>
  <c r="AC810" i="12"/>
  <c r="AC812" i="12"/>
  <c r="AC814" i="12"/>
  <c r="AC816" i="12"/>
  <c r="AC818" i="12"/>
  <c r="AC820" i="12"/>
  <c r="AC822" i="12"/>
  <c r="AC824" i="12"/>
  <c r="AC826" i="12"/>
  <c r="AC828" i="12"/>
  <c r="AC830" i="12"/>
  <c r="AC832" i="12"/>
  <c r="AC834" i="12"/>
  <c r="AC836" i="12"/>
  <c r="AC838" i="12"/>
  <c r="AC840" i="12"/>
  <c r="AC842" i="12"/>
  <c r="AC844" i="12"/>
  <c r="AC846" i="12"/>
  <c r="AC848" i="12"/>
  <c r="AC850" i="12"/>
  <c r="AC858" i="12"/>
  <c r="AC860" i="12"/>
  <c r="C864" i="12"/>
  <c r="E864" i="12" s="1"/>
  <c r="F864" i="12" s="1"/>
  <c r="AA864" i="12" s="1"/>
  <c r="AD864" i="12" s="1"/>
  <c r="B866" i="12"/>
  <c r="AC867" i="12"/>
  <c r="D869" i="12"/>
  <c r="AG869" i="12"/>
  <c r="AC876" i="12"/>
  <c r="C880" i="12"/>
  <c r="E880" i="12" s="1"/>
  <c r="F880" i="12" s="1"/>
  <c r="AA880" i="12" s="1"/>
  <c r="AD880" i="12" s="1"/>
  <c r="B882" i="12"/>
  <c r="AC883" i="12"/>
  <c r="AG885" i="12"/>
  <c r="C887" i="12"/>
  <c r="AG896" i="12"/>
  <c r="AC902" i="12"/>
  <c r="AC910" i="12"/>
  <c r="AC918" i="12"/>
  <c r="AB925" i="12"/>
  <c r="AC925" i="12"/>
  <c r="B946" i="12"/>
  <c r="B950" i="12"/>
  <c r="B954" i="12"/>
  <c r="B960" i="12"/>
  <c r="B968" i="12"/>
  <c r="B976" i="12"/>
  <c r="B984" i="12"/>
  <c r="B992" i="12"/>
  <c r="C999" i="12"/>
  <c r="AG1000" i="12"/>
  <c r="AG1030" i="12"/>
  <c r="B1103" i="12"/>
  <c r="D1103" i="12"/>
  <c r="C1103" i="12"/>
  <c r="AB1104" i="12"/>
  <c r="D1104" i="12"/>
  <c r="C1104" i="12"/>
  <c r="B1127" i="12"/>
  <c r="D1127" i="12"/>
  <c r="C1127" i="12"/>
  <c r="D1284" i="12"/>
  <c r="C1284" i="12"/>
  <c r="AC732" i="12"/>
  <c r="AB739" i="12"/>
  <c r="AC751" i="12"/>
  <c r="AC767" i="12"/>
  <c r="AB769" i="12"/>
  <c r="B851" i="12"/>
  <c r="B853" i="12"/>
  <c r="B855" i="12"/>
  <c r="B857" i="12"/>
  <c r="B859" i="12"/>
  <c r="AC862" i="12"/>
  <c r="AC869" i="12"/>
  <c r="C882" i="12"/>
  <c r="AC885" i="12"/>
  <c r="D887" i="12"/>
  <c r="AC895" i="12"/>
  <c r="AC903" i="12"/>
  <c r="AG905" i="12"/>
  <c r="AC911" i="12"/>
  <c r="AC919" i="12"/>
  <c r="AB926" i="12"/>
  <c r="AC926" i="12"/>
  <c r="AB934" i="12"/>
  <c r="AC934" i="12"/>
  <c r="AB942" i="12"/>
  <c r="AC942" i="12"/>
  <c r="AB946" i="12"/>
  <c r="AC946" i="12"/>
  <c r="AB950" i="12"/>
  <c r="AC950" i="12"/>
  <c r="AB954" i="12"/>
  <c r="AC954" i="12"/>
  <c r="AB960" i="12"/>
  <c r="AC960" i="12"/>
  <c r="AB968" i="12"/>
  <c r="AC968" i="12"/>
  <c r="AB976" i="12"/>
  <c r="AC976" i="12"/>
  <c r="AB984" i="12"/>
  <c r="AC984" i="12"/>
  <c r="AB992" i="12"/>
  <c r="AC992" i="12"/>
  <c r="D999" i="12"/>
  <c r="AC999" i="12"/>
  <c r="AB1026" i="12"/>
  <c r="D1026" i="12"/>
  <c r="C1026" i="12"/>
  <c r="B1047" i="12"/>
  <c r="D1047" i="12"/>
  <c r="E1047" i="12" s="1"/>
  <c r="F1047" i="12" s="1"/>
  <c r="AA1047" i="12" s="1"/>
  <c r="AD1047" i="12" s="1"/>
  <c r="C1047" i="12"/>
  <c r="AB1048" i="12"/>
  <c r="D1048" i="12"/>
  <c r="E1048" i="12" s="1"/>
  <c r="F1048" i="12" s="1"/>
  <c r="AA1048" i="12" s="1"/>
  <c r="AD1048" i="12" s="1"/>
  <c r="C1048" i="12"/>
  <c r="AB760" i="12"/>
  <c r="AC760" i="12"/>
  <c r="AC762" i="12"/>
  <c r="AB771" i="12"/>
  <c r="AC771" i="12"/>
  <c r="AB773" i="12"/>
  <c r="AC773" i="12"/>
  <c r="AB775" i="12"/>
  <c r="AC775" i="12"/>
  <c r="AC777" i="12"/>
  <c r="AB779" i="12"/>
  <c r="AC779" i="12"/>
  <c r="AB781" i="12"/>
  <c r="AC781" i="12"/>
  <c r="AB783" i="12"/>
  <c r="AC783" i="12"/>
  <c r="AB785" i="12"/>
  <c r="AC785" i="12"/>
  <c r="AC787" i="12"/>
  <c r="AC789" i="12"/>
  <c r="AB791" i="12"/>
  <c r="AC791" i="12"/>
  <c r="AC793" i="12"/>
  <c r="AC795" i="12"/>
  <c r="B861" i="12"/>
  <c r="AB864" i="12"/>
  <c r="AC864" i="12"/>
  <c r="AB871" i="12"/>
  <c r="AC871" i="12"/>
  <c r="B877" i="12"/>
  <c r="AC880" i="12"/>
  <c r="D882" i="12"/>
  <c r="C884" i="12"/>
  <c r="E884" i="12" s="1"/>
  <c r="F884" i="12" s="1"/>
  <c r="AA884" i="12" s="1"/>
  <c r="AD884" i="12" s="1"/>
  <c r="AC887" i="12"/>
  <c r="AG890" i="12"/>
  <c r="AB896" i="12"/>
  <c r="AC896" i="12"/>
  <c r="AG898" i="12"/>
  <c r="AB904" i="12"/>
  <c r="AC904" i="12"/>
  <c r="AB912" i="12"/>
  <c r="AC912" i="12"/>
  <c r="AB920" i="12"/>
  <c r="AC920" i="12"/>
  <c r="AG921" i="12"/>
  <c r="AB927" i="12"/>
  <c r="AC927" i="12"/>
  <c r="AG929" i="12"/>
  <c r="AG937" i="12"/>
  <c r="B962" i="12"/>
  <c r="B970" i="12"/>
  <c r="B978" i="12"/>
  <c r="B986" i="12"/>
  <c r="B994" i="12"/>
  <c r="AB1016" i="12"/>
  <c r="D1016" i="12"/>
  <c r="C1016" i="12"/>
  <c r="B1017" i="12"/>
  <c r="D1017" i="12"/>
  <c r="C1017" i="12"/>
  <c r="AG1027" i="12"/>
  <c r="B1055" i="12"/>
  <c r="D1055" i="12"/>
  <c r="C1055" i="12"/>
  <c r="AB1056" i="12"/>
  <c r="D1056" i="12"/>
  <c r="C1056" i="12"/>
  <c r="B1063" i="12"/>
  <c r="D1063" i="12"/>
  <c r="C1063" i="12"/>
  <c r="AB1064" i="12"/>
  <c r="D1064" i="12"/>
  <c r="C1064" i="12"/>
  <c r="AG1076" i="12"/>
  <c r="B1087" i="12"/>
  <c r="D1087" i="12"/>
  <c r="C1087" i="12"/>
  <c r="AB1088" i="12"/>
  <c r="D1088" i="12"/>
  <c r="C1088" i="12"/>
  <c r="AG1100" i="12"/>
  <c r="AG835" i="12"/>
  <c r="E837" i="12"/>
  <c r="F837" i="12" s="1"/>
  <c r="AA837" i="12" s="1"/>
  <c r="AD837" i="12" s="1"/>
  <c r="AG837" i="12"/>
  <c r="AG839" i="12"/>
  <c r="E841" i="12"/>
  <c r="F841" i="12" s="1"/>
  <c r="AA841" i="12" s="1"/>
  <c r="AD841" i="12" s="1"/>
  <c r="AG841" i="12"/>
  <c r="AG843" i="12"/>
  <c r="AG845" i="12"/>
  <c r="AG847" i="12"/>
  <c r="AG849" i="12"/>
  <c r="E851" i="12"/>
  <c r="F851" i="12" s="1"/>
  <c r="AA851" i="12" s="1"/>
  <c r="AD851" i="12" s="1"/>
  <c r="E857" i="12"/>
  <c r="F857" i="12" s="1"/>
  <c r="AA857" i="12" s="1"/>
  <c r="AD857" i="12" s="1"/>
  <c r="AG875" i="12"/>
  <c r="AC882" i="12"/>
  <c r="AG891" i="12"/>
  <c r="AG899" i="12"/>
  <c r="AG907" i="12"/>
  <c r="AG915" i="12"/>
  <c r="AG922" i="12"/>
  <c r="AG930" i="12"/>
  <c r="AG938" i="12"/>
  <c r="AG944" i="12"/>
  <c r="AG948" i="12"/>
  <c r="AG952" i="12"/>
  <c r="AG956" i="12"/>
  <c r="AG957" i="12"/>
  <c r="AG964" i="12"/>
  <c r="AG965" i="12"/>
  <c r="AG972" i="12"/>
  <c r="AG973" i="12"/>
  <c r="AG980" i="12"/>
  <c r="AG981" i="12"/>
  <c r="AG988" i="12"/>
  <c r="AG989" i="12"/>
  <c r="AG1044" i="12"/>
  <c r="B1111" i="12"/>
  <c r="D1111" i="12"/>
  <c r="C1111" i="12"/>
  <c r="AB1112" i="12"/>
  <c r="D1112" i="12"/>
  <c r="C1112" i="12"/>
  <c r="B1190" i="12"/>
  <c r="D1190" i="12"/>
  <c r="C1190" i="12"/>
  <c r="D1018" i="12"/>
  <c r="E1018" i="12" s="1"/>
  <c r="F1018" i="12" s="1"/>
  <c r="AA1018" i="12" s="1"/>
  <c r="AD1018" i="12" s="1"/>
  <c r="D1025" i="12"/>
  <c r="D1027" i="12"/>
  <c r="E1027" i="12" s="1"/>
  <c r="F1027" i="12" s="1"/>
  <c r="AA1027" i="12" s="1"/>
  <c r="AD1027" i="12" s="1"/>
  <c r="AC1027" i="12"/>
  <c r="D1034" i="12"/>
  <c r="D1044" i="12"/>
  <c r="E1044" i="12" s="1"/>
  <c r="F1044" i="12" s="1"/>
  <c r="AA1044" i="12" s="1"/>
  <c r="AD1044" i="12" s="1"/>
  <c r="AC1044" i="12"/>
  <c r="D1052" i="12"/>
  <c r="AC1052" i="12"/>
  <c r="D1060" i="12"/>
  <c r="E1060" i="12" s="1"/>
  <c r="F1060" i="12" s="1"/>
  <c r="AA1060" i="12" s="1"/>
  <c r="AD1060" i="12" s="1"/>
  <c r="AC1060" i="12"/>
  <c r="D1068" i="12"/>
  <c r="E1068" i="12" s="1"/>
  <c r="F1068" i="12" s="1"/>
  <c r="AA1068" i="12" s="1"/>
  <c r="AD1068" i="12" s="1"/>
  <c r="AC1068" i="12"/>
  <c r="D1076" i="12"/>
  <c r="E1076" i="12" s="1"/>
  <c r="F1076" i="12" s="1"/>
  <c r="AA1076" i="12" s="1"/>
  <c r="AD1076" i="12" s="1"/>
  <c r="AC1076" i="12"/>
  <c r="D1084" i="12"/>
  <c r="AC1084" i="12"/>
  <c r="D1092" i="12"/>
  <c r="AC1092" i="12"/>
  <c r="D1100" i="12"/>
  <c r="E1100" i="12" s="1"/>
  <c r="F1100" i="12" s="1"/>
  <c r="AA1100" i="12" s="1"/>
  <c r="AD1100" i="12" s="1"/>
  <c r="AC1100" i="12"/>
  <c r="D1108" i="12"/>
  <c r="AC1108" i="12"/>
  <c r="AC1116" i="12"/>
  <c r="AC1124" i="12"/>
  <c r="AC1132" i="12"/>
  <c r="AC1140" i="12"/>
  <c r="AC1194" i="12"/>
  <c r="B1260" i="12"/>
  <c r="D1260" i="12"/>
  <c r="D1274" i="12"/>
  <c r="C1274" i="12"/>
  <c r="C1011" i="12"/>
  <c r="C1014" i="12"/>
  <c r="AC1016" i="12"/>
  <c r="C1021" i="12"/>
  <c r="E1021" i="12" s="1"/>
  <c r="F1021" i="12" s="1"/>
  <c r="AA1021" i="12" s="1"/>
  <c r="AD1021" i="12" s="1"/>
  <c r="C1030" i="12"/>
  <c r="AC1039" i="12"/>
  <c r="AC1047" i="12"/>
  <c r="AC1055" i="12"/>
  <c r="C1058" i="12"/>
  <c r="C1074" i="12"/>
  <c r="E1074" i="12" s="1"/>
  <c r="F1074" i="12" s="1"/>
  <c r="AA1074" i="12" s="1"/>
  <c r="AD1074" i="12" s="1"/>
  <c r="AC1079" i="12"/>
  <c r="C1082" i="12"/>
  <c r="E1082" i="12" s="1"/>
  <c r="F1082" i="12" s="1"/>
  <c r="AA1082" i="12" s="1"/>
  <c r="AD1082" i="12" s="1"/>
  <c r="AC1087" i="12"/>
  <c r="C1090" i="12"/>
  <c r="E1090" i="12" s="1"/>
  <c r="F1090" i="12" s="1"/>
  <c r="AA1090" i="12" s="1"/>
  <c r="AD1090" i="12" s="1"/>
  <c r="AC1095" i="12"/>
  <c r="AC1103" i="12"/>
  <c r="C1106" i="12"/>
  <c r="AC1111" i="12"/>
  <c r="C1114" i="12"/>
  <c r="E1114" i="12" s="1"/>
  <c r="F1114" i="12" s="1"/>
  <c r="AA1114" i="12" s="1"/>
  <c r="AD1114" i="12" s="1"/>
  <c r="C1122" i="12"/>
  <c r="E1122" i="12" s="1"/>
  <c r="F1122" i="12" s="1"/>
  <c r="AA1122" i="12" s="1"/>
  <c r="AD1122" i="12" s="1"/>
  <c r="AC1127" i="12"/>
  <c r="C1130" i="12"/>
  <c r="AC1135" i="12"/>
  <c r="C1138" i="12"/>
  <c r="AC1143" i="12"/>
  <c r="AG1148" i="12"/>
  <c r="AG1149" i="12"/>
  <c r="AG1153" i="12"/>
  <c r="C1166" i="12"/>
  <c r="AG1167" i="12"/>
  <c r="AC1170" i="12"/>
  <c r="AC1180" i="12"/>
  <c r="AG1191" i="12"/>
  <c r="AG1237" i="12"/>
  <c r="B1242" i="12"/>
  <c r="D1242" i="12"/>
  <c r="C1242" i="12"/>
  <c r="AG1246" i="12"/>
  <c r="C1260" i="12"/>
  <c r="AG1264" i="12"/>
  <c r="AB1406" i="12"/>
  <c r="D1406" i="12"/>
  <c r="C1406" i="12"/>
  <c r="B1406" i="12"/>
  <c r="B1246" i="12"/>
  <c r="D1246" i="12"/>
  <c r="B1264" i="12"/>
  <c r="D1264" i="12"/>
  <c r="AB1395" i="12"/>
  <c r="D1395" i="12"/>
  <c r="C1395" i="12"/>
  <c r="B1395" i="12"/>
  <c r="AC1028" i="12"/>
  <c r="E1037" i="12"/>
  <c r="F1037" i="12" s="1"/>
  <c r="AA1037" i="12" s="1"/>
  <c r="AD1037" i="12" s="1"/>
  <c r="AC1037" i="12"/>
  <c r="D1061" i="12"/>
  <c r="AC1061" i="12"/>
  <c r="AC1069" i="12"/>
  <c r="D1077" i="12"/>
  <c r="AC1077" i="12"/>
  <c r="AC1085" i="12"/>
  <c r="AC1093" i="12"/>
  <c r="AC1101" i="12"/>
  <c r="AC1109" i="12"/>
  <c r="AC1117" i="12"/>
  <c r="C1128" i="12"/>
  <c r="AC1133" i="12"/>
  <c r="C1136" i="12"/>
  <c r="C1144" i="12"/>
  <c r="AC1149" i="12"/>
  <c r="AC1156" i="12"/>
  <c r="C1160" i="12"/>
  <c r="C1172" i="12"/>
  <c r="AC1176" i="12"/>
  <c r="C1182" i="12"/>
  <c r="D1196" i="12"/>
  <c r="E1196" i="12" s="1"/>
  <c r="F1196" i="12" s="1"/>
  <c r="AA1196" i="12" s="1"/>
  <c r="AD1196" i="12" s="1"/>
  <c r="AC1196" i="12"/>
  <c r="D1200" i="12"/>
  <c r="E1200" i="12" s="1"/>
  <c r="F1200" i="12" s="1"/>
  <c r="AA1200" i="12" s="1"/>
  <c r="AD1200" i="12" s="1"/>
  <c r="C1246" i="12"/>
  <c r="AG1255" i="12"/>
  <c r="C1264" i="12"/>
  <c r="C1300" i="12"/>
  <c r="AC1019" i="12"/>
  <c r="AC1040" i="12"/>
  <c r="C1043" i="12"/>
  <c r="AC1048" i="12"/>
  <c r="C1051" i="12"/>
  <c r="C1059" i="12"/>
  <c r="AC1064" i="12"/>
  <c r="C1067" i="12"/>
  <c r="AC1080" i="12"/>
  <c r="C1083" i="12"/>
  <c r="AC1088" i="12"/>
  <c r="C1091" i="12"/>
  <c r="AC1096" i="12"/>
  <c r="C1099" i="12"/>
  <c r="E1099" i="12" s="1"/>
  <c r="F1099" i="12" s="1"/>
  <c r="AA1099" i="12" s="1"/>
  <c r="AD1099" i="12" s="1"/>
  <c r="AC1104" i="12"/>
  <c r="C1107" i="12"/>
  <c r="C1123" i="12"/>
  <c r="D1128" i="12"/>
  <c r="AC1128" i="12"/>
  <c r="D1136" i="12"/>
  <c r="D1144" i="12"/>
  <c r="AC1147" i="12"/>
  <c r="C1154" i="12"/>
  <c r="D1160" i="12"/>
  <c r="D1172" i="12"/>
  <c r="D1182" i="12"/>
  <c r="AC1187" i="12"/>
  <c r="C1192" i="12"/>
  <c r="AC1201" i="12"/>
  <c r="B1232" i="12"/>
  <c r="D1232" i="12"/>
  <c r="E1232" i="12" s="1"/>
  <c r="F1232" i="12" s="1"/>
  <c r="AA1232" i="12" s="1"/>
  <c r="AD1232" i="12" s="1"/>
  <c r="D1290" i="12"/>
  <c r="C1290" i="12"/>
  <c r="C1001" i="12"/>
  <c r="C1009" i="12"/>
  <c r="C1015" i="12"/>
  <c r="AC1024" i="12"/>
  <c r="D1043" i="12"/>
  <c r="E1043" i="12" s="1"/>
  <c r="F1043" i="12" s="1"/>
  <c r="AA1043" i="12" s="1"/>
  <c r="AD1043" i="12" s="1"/>
  <c r="AC1043" i="12"/>
  <c r="C1046" i="12"/>
  <c r="D1051" i="12"/>
  <c r="AC1051" i="12"/>
  <c r="C1054" i="12"/>
  <c r="AC1059" i="12"/>
  <c r="C1062" i="12"/>
  <c r="D1067" i="12"/>
  <c r="AC1067" i="12"/>
  <c r="AC1075" i="12"/>
  <c r="AC1083" i="12"/>
  <c r="AC1091" i="12"/>
  <c r="AC1099" i="12"/>
  <c r="AC1107" i="12"/>
  <c r="AC1115" i="12"/>
  <c r="C1118" i="12"/>
  <c r="D1123" i="12"/>
  <c r="AC1123" i="12"/>
  <c r="C1126" i="12"/>
  <c r="E1126" i="12" s="1"/>
  <c r="F1126" i="12" s="1"/>
  <c r="AA1126" i="12" s="1"/>
  <c r="AD1126" i="12" s="1"/>
  <c r="D1131" i="12"/>
  <c r="E1131" i="12" s="1"/>
  <c r="F1131" i="12" s="1"/>
  <c r="AA1131" i="12" s="1"/>
  <c r="AD1131" i="12" s="1"/>
  <c r="AC1131" i="12"/>
  <c r="D1139" i="12"/>
  <c r="E1139" i="12" s="1"/>
  <c r="F1139" i="12" s="1"/>
  <c r="AA1139" i="12" s="1"/>
  <c r="AD1139" i="12" s="1"/>
  <c r="AC1139" i="12"/>
  <c r="C1142" i="12"/>
  <c r="E1142" i="12" s="1"/>
  <c r="F1142" i="12" s="1"/>
  <c r="AA1142" i="12" s="1"/>
  <c r="AD1142" i="12" s="1"/>
  <c r="D1154" i="12"/>
  <c r="E1154" i="12" s="1"/>
  <c r="F1154" i="12" s="1"/>
  <c r="AA1154" i="12" s="1"/>
  <c r="AD1154" i="12" s="1"/>
  <c r="AC1154" i="12"/>
  <c r="AG1161" i="12"/>
  <c r="C1164" i="12"/>
  <c r="AC1168" i="12"/>
  <c r="C1178" i="12"/>
  <c r="E1178" i="12" s="1"/>
  <c r="F1178" i="12" s="1"/>
  <c r="AA1178" i="12" s="1"/>
  <c r="AD1178" i="12" s="1"/>
  <c r="AG1179" i="12"/>
  <c r="C1188" i="12"/>
  <c r="E1188" i="12" s="1"/>
  <c r="F1188" i="12" s="1"/>
  <c r="AA1188" i="12" s="1"/>
  <c r="AD1188" i="12" s="1"/>
  <c r="D1192" i="12"/>
  <c r="AC1192" i="12"/>
  <c r="B1210" i="12"/>
  <c r="D1210" i="12"/>
  <c r="C1210" i="12"/>
  <c r="AG1214" i="12"/>
  <c r="C1020" i="12"/>
  <c r="E1020" i="12" s="1"/>
  <c r="F1020" i="12" s="1"/>
  <c r="AA1020" i="12" s="1"/>
  <c r="AD1020" i="12" s="1"/>
  <c r="D1054" i="12"/>
  <c r="C1057" i="12"/>
  <c r="AC1062" i="12"/>
  <c r="C1073" i="12"/>
  <c r="C1081" i="12"/>
  <c r="E1081" i="12" s="1"/>
  <c r="F1081" i="12" s="1"/>
  <c r="AA1081" i="12" s="1"/>
  <c r="AD1081" i="12" s="1"/>
  <c r="C1089" i="12"/>
  <c r="C1097" i="12"/>
  <c r="C1105" i="12"/>
  <c r="D1118" i="12"/>
  <c r="E1118" i="12" s="1"/>
  <c r="F1118" i="12" s="1"/>
  <c r="AA1118" i="12" s="1"/>
  <c r="AD1118" i="12" s="1"/>
  <c r="AC1118" i="12"/>
  <c r="AC1126" i="12"/>
  <c r="AC1134" i="12"/>
  <c r="C1137" i="12"/>
  <c r="E1137" i="12" s="1"/>
  <c r="F1137" i="12" s="1"/>
  <c r="AA1137" i="12" s="1"/>
  <c r="AD1137" i="12" s="1"/>
  <c r="AC1142" i="12"/>
  <c r="AC1151" i="12"/>
  <c r="AC1164" i="12"/>
  <c r="C1174" i="12"/>
  <c r="E1174" i="12" s="1"/>
  <c r="F1174" i="12" s="1"/>
  <c r="AA1174" i="12" s="1"/>
  <c r="AD1174" i="12" s="1"/>
  <c r="AC1178" i="12"/>
  <c r="AC1188" i="12"/>
  <c r="AC1202" i="12"/>
  <c r="AC1213" i="12"/>
  <c r="B1214" i="12"/>
  <c r="D1214" i="12"/>
  <c r="E1214" i="12" s="1"/>
  <c r="F1214" i="12" s="1"/>
  <c r="AA1214" i="12" s="1"/>
  <c r="AD1214" i="12" s="1"/>
  <c r="AG1228" i="12"/>
  <c r="AG1274" i="12"/>
  <c r="AC1293" i="12"/>
  <c r="AG1295" i="12"/>
  <c r="AG1307" i="12"/>
  <c r="AB1374" i="12"/>
  <c r="D1374" i="12"/>
  <c r="C1374" i="12"/>
  <c r="AB1382" i="12"/>
  <c r="D1382" i="12"/>
  <c r="C1382" i="12"/>
  <c r="AB1392" i="12"/>
  <c r="AB1403" i="12"/>
  <c r="D1403" i="12"/>
  <c r="C1403" i="12"/>
  <c r="B1403" i="12"/>
  <c r="B1481" i="12"/>
  <c r="D1481" i="12"/>
  <c r="C1481" i="12"/>
  <c r="D1683" i="12"/>
  <c r="C1683" i="12"/>
  <c r="B1683" i="12"/>
  <c r="AC1214" i="12"/>
  <c r="AC1219" i="12"/>
  <c r="AC1228" i="12"/>
  <c r="AC1232" i="12"/>
  <c r="AC1251" i="12"/>
  <c r="AB1273" i="12"/>
  <c r="AC1297" i="12"/>
  <c r="AB1379" i="12"/>
  <c r="D1379" i="12"/>
  <c r="C1379" i="12"/>
  <c r="B1379" i="12"/>
  <c r="AB1548" i="12"/>
  <c r="D1548" i="12"/>
  <c r="C1548" i="12"/>
  <c r="AB1587" i="12"/>
  <c r="D1587" i="12"/>
  <c r="C1587" i="12"/>
  <c r="B1587" i="12"/>
  <c r="AB1592" i="12"/>
  <c r="C1592" i="12"/>
  <c r="D1592" i="12"/>
  <c r="B1592" i="12"/>
  <c r="C1599" i="12"/>
  <c r="B1599" i="12"/>
  <c r="AB1599" i="12"/>
  <c r="D1599" i="12"/>
  <c r="D1669" i="12"/>
  <c r="C1669" i="12"/>
  <c r="B1669" i="12"/>
  <c r="C1677" i="12"/>
  <c r="B1677" i="12"/>
  <c r="D1677" i="12"/>
  <c r="E1677" i="12" s="1"/>
  <c r="F1677" i="12" s="1"/>
  <c r="AA1677" i="12" s="1"/>
  <c r="AD1677" i="12" s="1"/>
  <c r="AC1210" i="12"/>
  <c r="C1220" i="12"/>
  <c r="E1220" i="12" s="1"/>
  <c r="F1220" i="12" s="1"/>
  <c r="AA1220" i="12" s="1"/>
  <c r="AD1220" i="12" s="1"/>
  <c r="AC1233" i="12"/>
  <c r="AC1265" i="12"/>
  <c r="C1270" i="12"/>
  <c r="C1296" i="12"/>
  <c r="E1296" i="12" s="1"/>
  <c r="F1296" i="12" s="1"/>
  <c r="AA1296" i="12" s="1"/>
  <c r="AD1296" i="12" s="1"/>
  <c r="AC1296" i="12"/>
  <c r="B1372" i="12"/>
  <c r="AB1390" i="12"/>
  <c r="D1390" i="12"/>
  <c r="C1390" i="12"/>
  <c r="AG1203" i="12"/>
  <c r="AG1235" i="12"/>
  <c r="AG1253" i="12"/>
  <c r="C1266" i="12"/>
  <c r="E1266" i="12" s="1"/>
  <c r="F1266" i="12" s="1"/>
  <c r="AA1266" i="12" s="1"/>
  <c r="AD1266" i="12" s="1"/>
  <c r="D1270" i="12"/>
  <c r="AC1270" i="12"/>
  <c r="AC1286" i="12"/>
  <c r="AC1303" i="12"/>
  <c r="C1372" i="12"/>
  <c r="AB1387" i="12"/>
  <c r="D1387" i="12"/>
  <c r="C1387" i="12"/>
  <c r="B1387" i="12"/>
  <c r="D1442" i="12"/>
  <c r="C1442" i="12"/>
  <c r="B1483" i="12"/>
  <c r="D1483" i="12"/>
  <c r="E1483" i="12" s="1"/>
  <c r="F1483" i="12" s="1"/>
  <c r="AA1483" i="12" s="1"/>
  <c r="AD1483" i="12" s="1"/>
  <c r="C1483" i="12"/>
  <c r="B1517" i="12"/>
  <c r="D1517" i="12"/>
  <c r="C1517" i="12"/>
  <c r="B1533" i="12"/>
  <c r="D1533" i="12"/>
  <c r="C1533" i="12"/>
  <c r="B1551" i="12"/>
  <c r="D1551" i="12"/>
  <c r="C1551" i="12"/>
  <c r="AB1649" i="12"/>
  <c r="D1649" i="12"/>
  <c r="C1649" i="12"/>
  <c r="B1649" i="12"/>
  <c r="C1212" i="12"/>
  <c r="AC1225" i="12"/>
  <c r="C1244" i="12"/>
  <c r="E1244" i="12" s="1"/>
  <c r="F1244" i="12" s="1"/>
  <c r="AA1244" i="12" s="1"/>
  <c r="AD1244" i="12" s="1"/>
  <c r="C1248" i="12"/>
  <c r="C1262" i="12"/>
  <c r="AC1292" i="12"/>
  <c r="AG1293" i="12"/>
  <c r="AG1305" i="12"/>
  <c r="AG1310" i="12"/>
  <c r="AG1380" i="12"/>
  <c r="AB1384" i="12"/>
  <c r="AC1445" i="12"/>
  <c r="D1446" i="12"/>
  <c r="C1446" i="12"/>
  <c r="B1493" i="12"/>
  <c r="D1493" i="12"/>
  <c r="C1493" i="12"/>
  <c r="B1525" i="12"/>
  <c r="D1525" i="12"/>
  <c r="C1525" i="12"/>
  <c r="AC1203" i="12"/>
  <c r="AC1212" i="12"/>
  <c r="AC1216" i="12"/>
  <c r="AC1230" i="12"/>
  <c r="AC1235" i="12"/>
  <c r="AC1244" i="12"/>
  <c r="D1248" i="12"/>
  <c r="AC1248" i="12"/>
  <c r="C1258" i="12"/>
  <c r="D1262" i="12"/>
  <c r="AC1262" i="12"/>
  <c r="AC1267" i="12"/>
  <c r="AB1281" i="12"/>
  <c r="AC1282" i="12"/>
  <c r="AC1298" i="12"/>
  <c r="AC1304" i="12"/>
  <c r="AC1372" i="12"/>
  <c r="AG1388" i="12"/>
  <c r="AB1398" i="12"/>
  <c r="D1398" i="12"/>
  <c r="C1398" i="12"/>
  <c r="AC1449" i="12"/>
  <c r="D1450" i="12"/>
  <c r="C1450" i="12"/>
  <c r="B1471" i="12"/>
  <c r="D1471" i="12"/>
  <c r="C1471" i="12"/>
  <c r="B1501" i="12"/>
  <c r="D1501" i="12"/>
  <c r="C1501" i="12"/>
  <c r="AB1638" i="12"/>
  <c r="D1638" i="12"/>
  <c r="C1638" i="12"/>
  <c r="B1638" i="12"/>
  <c r="C1208" i="12"/>
  <c r="AG1209" i="12"/>
  <c r="AC1217" i="12"/>
  <c r="AC1226" i="12"/>
  <c r="AG1241" i="12"/>
  <c r="AC1249" i="12"/>
  <c r="AC1258" i="12"/>
  <c r="C1268" i="12"/>
  <c r="AC1272" i="12"/>
  <c r="AG1273" i="12"/>
  <c r="C1288" i="12"/>
  <c r="E1288" i="12" s="1"/>
  <c r="F1288" i="12" s="1"/>
  <c r="AA1288" i="12" s="1"/>
  <c r="AD1288" i="12" s="1"/>
  <c r="AC1288" i="12"/>
  <c r="AG1289" i="12"/>
  <c r="AC1305" i="12"/>
  <c r="AC1311" i="12"/>
  <c r="AG1312" i="12"/>
  <c r="B1398" i="12"/>
  <c r="AG1415" i="12"/>
  <c r="AG1416" i="12"/>
  <c r="AC1453" i="12"/>
  <c r="C1629" i="12"/>
  <c r="B1629" i="12"/>
  <c r="AB1629" i="12"/>
  <c r="D1629" i="12"/>
  <c r="AC1434" i="12"/>
  <c r="AC1460" i="12"/>
  <c r="D1465" i="12"/>
  <c r="E1465" i="12" s="1"/>
  <c r="F1465" i="12" s="1"/>
  <c r="AA1465" i="12" s="1"/>
  <c r="AD1465" i="12" s="1"/>
  <c r="AB1542" i="12"/>
  <c r="C1542" i="12"/>
  <c r="AB1554" i="12"/>
  <c r="C1554" i="12"/>
  <c r="C1569" i="12"/>
  <c r="AB1569" i="12"/>
  <c r="AB1589" i="12"/>
  <c r="D1589" i="12"/>
  <c r="B1589" i="12"/>
  <c r="AB1597" i="12"/>
  <c r="D1597" i="12"/>
  <c r="AG1599" i="12"/>
  <c r="D1602" i="12"/>
  <c r="C1602" i="12"/>
  <c r="B1602" i="12"/>
  <c r="C1623" i="12"/>
  <c r="B1623" i="12"/>
  <c r="D1623" i="12"/>
  <c r="D1678" i="12"/>
  <c r="E1678" i="12" s="1"/>
  <c r="F1678" i="12" s="1"/>
  <c r="AA1678" i="12" s="1"/>
  <c r="AD1678" i="12" s="1"/>
  <c r="AB1678" i="12"/>
  <c r="C1678" i="12"/>
  <c r="B1678" i="12"/>
  <c r="D1377" i="12"/>
  <c r="E1377" i="12" s="1"/>
  <c r="F1377" i="12" s="1"/>
  <c r="AA1377" i="12" s="1"/>
  <c r="AD1377" i="12" s="1"/>
  <c r="AC1380" i="12"/>
  <c r="D1385" i="12"/>
  <c r="E1385" i="12" s="1"/>
  <c r="F1385" i="12" s="1"/>
  <c r="AA1385" i="12" s="1"/>
  <c r="AD1385" i="12" s="1"/>
  <c r="AC1388" i="12"/>
  <c r="D1393" i="12"/>
  <c r="AC1396" i="12"/>
  <c r="D1401" i="12"/>
  <c r="AC1404" i="12"/>
  <c r="AC1411" i="12"/>
  <c r="AC1419" i="12"/>
  <c r="AC1442" i="12"/>
  <c r="AC1450" i="12"/>
  <c r="AG1462" i="12"/>
  <c r="C1477" i="12"/>
  <c r="AG1478" i="12"/>
  <c r="C1488" i="12"/>
  <c r="E1488" i="12" s="1"/>
  <c r="F1488" i="12" s="1"/>
  <c r="AA1488" i="12" s="1"/>
  <c r="AD1488" i="12" s="1"/>
  <c r="AC1493" i="12"/>
  <c r="C1496" i="12"/>
  <c r="C1504" i="12"/>
  <c r="C1512" i="12"/>
  <c r="C1520" i="12"/>
  <c r="C1528" i="12"/>
  <c r="C1536" i="12"/>
  <c r="B1539" i="12"/>
  <c r="D1539" i="12"/>
  <c r="E1539" i="12" s="1"/>
  <c r="F1539" i="12" s="1"/>
  <c r="AA1539" i="12" s="1"/>
  <c r="AD1539" i="12" s="1"/>
  <c r="D1542" i="12"/>
  <c r="AB1544" i="12"/>
  <c r="D1554" i="12"/>
  <c r="C1561" i="12"/>
  <c r="B1564" i="12"/>
  <c r="C1566" i="12"/>
  <c r="E1566" i="12" s="1"/>
  <c r="F1566" i="12" s="1"/>
  <c r="AA1566" i="12" s="1"/>
  <c r="AD1566" i="12" s="1"/>
  <c r="B1569" i="12"/>
  <c r="AG1569" i="12"/>
  <c r="C1573" i="12"/>
  <c r="B1579" i="12"/>
  <c r="AB1581" i="12"/>
  <c r="C1589" i="12"/>
  <c r="B1595" i="12"/>
  <c r="B1597" i="12"/>
  <c r="AC1599" i="12"/>
  <c r="AB1600" i="12"/>
  <c r="B1600" i="12"/>
  <c r="AB1602" i="12"/>
  <c r="AB1604" i="12"/>
  <c r="AC1604" i="12"/>
  <c r="AG1612" i="12"/>
  <c r="C1615" i="12"/>
  <c r="E1615" i="12" s="1"/>
  <c r="F1615" i="12" s="1"/>
  <c r="AA1615" i="12" s="1"/>
  <c r="AD1615" i="12" s="1"/>
  <c r="B1615" i="12"/>
  <c r="AB1615" i="12"/>
  <c r="AB1621" i="12"/>
  <c r="D1621" i="12"/>
  <c r="E1621" i="12" s="1"/>
  <c r="F1621" i="12" s="1"/>
  <c r="AA1621" i="12" s="1"/>
  <c r="AD1621" i="12" s="1"/>
  <c r="B1621" i="12"/>
  <c r="AB1623" i="12"/>
  <c r="AB1624" i="12"/>
  <c r="D1624" i="12"/>
  <c r="C1624" i="12"/>
  <c r="AG1639" i="12"/>
  <c r="AB1651" i="12"/>
  <c r="D1651" i="12"/>
  <c r="C1651" i="12"/>
  <c r="AC1377" i="12"/>
  <c r="B1384" i="12"/>
  <c r="AC1385" i="12"/>
  <c r="AC1393" i="12"/>
  <c r="B1400" i="12"/>
  <c r="AC1401" i="12"/>
  <c r="C1409" i="12"/>
  <c r="AC1443" i="12"/>
  <c r="AC1448" i="12"/>
  <c r="AC1451" i="12"/>
  <c r="AC1472" i="12"/>
  <c r="D1477" i="12"/>
  <c r="C1486" i="12"/>
  <c r="AC1488" i="12"/>
  <c r="C1491" i="12"/>
  <c r="D1496" i="12"/>
  <c r="AC1496" i="12"/>
  <c r="C1499" i="12"/>
  <c r="D1504" i="12"/>
  <c r="AC1504" i="12"/>
  <c r="D1512" i="12"/>
  <c r="AC1512" i="12"/>
  <c r="C1515" i="12"/>
  <c r="D1520" i="12"/>
  <c r="AC1520" i="12"/>
  <c r="D1528" i="12"/>
  <c r="AC1528" i="12"/>
  <c r="D1536" i="12"/>
  <c r="D1561" i="12"/>
  <c r="AB1564" i="12"/>
  <c r="AC1564" i="12"/>
  <c r="D1566" i="12"/>
  <c r="D1569" i="12"/>
  <c r="D1573" i="12"/>
  <c r="C1579" i="12"/>
  <c r="C1583" i="12"/>
  <c r="AB1583" i="12"/>
  <c r="C1595" i="12"/>
  <c r="C1597" i="12"/>
  <c r="AG1608" i="12"/>
  <c r="AG1631" i="12"/>
  <c r="B1373" i="12"/>
  <c r="AC1374" i="12"/>
  <c r="B1381" i="12"/>
  <c r="AC1382" i="12"/>
  <c r="C1384" i="12"/>
  <c r="E1384" i="12" s="1"/>
  <c r="F1384" i="12" s="1"/>
  <c r="AA1384" i="12" s="1"/>
  <c r="AD1384" i="12" s="1"/>
  <c r="AC1390" i="12"/>
  <c r="C1392" i="12"/>
  <c r="B1397" i="12"/>
  <c r="AC1398" i="12"/>
  <c r="C1400" i="12"/>
  <c r="D1409" i="12"/>
  <c r="C1413" i="12"/>
  <c r="E1413" i="12" s="1"/>
  <c r="F1413" i="12" s="1"/>
  <c r="AA1413" i="12" s="1"/>
  <c r="AD1413" i="12" s="1"/>
  <c r="C1425" i="12"/>
  <c r="E1425" i="12" s="1"/>
  <c r="F1425" i="12" s="1"/>
  <c r="AA1425" i="12" s="1"/>
  <c r="AD1425" i="12" s="1"/>
  <c r="C1429" i="12"/>
  <c r="E1429" i="12" s="1"/>
  <c r="F1429" i="12" s="1"/>
  <c r="AA1429" i="12" s="1"/>
  <c r="AD1429" i="12" s="1"/>
  <c r="C1433" i="12"/>
  <c r="E1433" i="12" s="1"/>
  <c r="F1433" i="12" s="1"/>
  <c r="AA1433" i="12" s="1"/>
  <c r="AD1433" i="12" s="1"/>
  <c r="C1437" i="12"/>
  <c r="E1437" i="12" s="1"/>
  <c r="F1437" i="12" s="1"/>
  <c r="AA1437" i="12" s="1"/>
  <c r="AD1437" i="12" s="1"/>
  <c r="C1441" i="12"/>
  <c r="E1441" i="12" s="1"/>
  <c r="F1441" i="12" s="1"/>
  <c r="AA1441" i="12" s="1"/>
  <c r="AD1441" i="12" s="1"/>
  <c r="C1457" i="12"/>
  <c r="AC1462" i="12"/>
  <c r="C1484" i="12"/>
  <c r="D1486" i="12"/>
  <c r="D1491" i="12"/>
  <c r="E1491" i="12" s="1"/>
  <c r="F1491" i="12" s="1"/>
  <c r="AA1491" i="12" s="1"/>
  <c r="AD1491" i="12" s="1"/>
  <c r="AC1491" i="12"/>
  <c r="C1494" i="12"/>
  <c r="AC1499" i="12"/>
  <c r="C1502" i="12"/>
  <c r="D1507" i="12"/>
  <c r="AC1507" i="12"/>
  <c r="C1510" i="12"/>
  <c r="E1510" i="12" s="1"/>
  <c r="F1510" i="12" s="1"/>
  <c r="AA1510" i="12" s="1"/>
  <c r="AD1510" i="12" s="1"/>
  <c r="D1515" i="12"/>
  <c r="E1515" i="12" s="1"/>
  <c r="F1515" i="12" s="1"/>
  <c r="AA1515" i="12" s="1"/>
  <c r="AD1515" i="12" s="1"/>
  <c r="AC1515" i="12"/>
  <c r="C1518" i="12"/>
  <c r="C1526" i="12"/>
  <c r="AC1531" i="12"/>
  <c r="C1534" i="12"/>
  <c r="E1534" i="12" s="1"/>
  <c r="F1534" i="12" s="1"/>
  <c r="AA1534" i="12" s="1"/>
  <c r="AD1534" i="12" s="1"/>
  <c r="C1540" i="12"/>
  <c r="C1543" i="12"/>
  <c r="C1549" i="12"/>
  <c r="C1552" i="12"/>
  <c r="C1555" i="12"/>
  <c r="AB1558" i="12"/>
  <c r="D1558" i="12"/>
  <c r="AB1573" i="12"/>
  <c r="D1579" i="12"/>
  <c r="D1595" i="12"/>
  <c r="E1595" i="12" s="1"/>
  <c r="F1595" i="12" s="1"/>
  <c r="AA1595" i="12" s="1"/>
  <c r="AD1595" i="12" s="1"/>
  <c r="AB1613" i="12"/>
  <c r="D1613" i="12"/>
  <c r="C1613" i="12"/>
  <c r="D1640" i="12"/>
  <c r="C1640" i="12"/>
  <c r="AB1640" i="12"/>
  <c r="AB1685" i="12"/>
  <c r="C1685" i="12"/>
  <c r="AC1379" i="12"/>
  <c r="AC1387" i="12"/>
  <c r="C1389" i="12"/>
  <c r="D1392" i="12"/>
  <c r="AC1395" i="12"/>
  <c r="C1397" i="12"/>
  <c r="E1397" i="12" s="1"/>
  <c r="F1397" i="12" s="1"/>
  <c r="AA1397" i="12" s="1"/>
  <c r="AD1397" i="12" s="1"/>
  <c r="D1400" i="12"/>
  <c r="AC1403" i="12"/>
  <c r="C1405" i="12"/>
  <c r="E1405" i="12" s="1"/>
  <c r="F1405" i="12" s="1"/>
  <c r="AA1405" i="12" s="1"/>
  <c r="AD1405" i="12" s="1"/>
  <c r="C1445" i="12"/>
  <c r="E1445" i="12" s="1"/>
  <c r="F1445" i="12" s="1"/>
  <c r="AA1445" i="12" s="1"/>
  <c r="AD1445" i="12" s="1"/>
  <c r="C1449" i="12"/>
  <c r="E1449" i="12" s="1"/>
  <c r="F1449" i="12" s="1"/>
  <c r="AA1449" i="12" s="1"/>
  <c r="AD1449" i="12" s="1"/>
  <c r="C1453" i="12"/>
  <c r="E1453" i="12" s="1"/>
  <c r="F1453" i="12" s="1"/>
  <c r="AA1453" i="12" s="1"/>
  <c r="AD1453" i="12" s="1"/>
  <c r="AC1468" i="12"/>
  <c r="D1473" i="12"/>
  <c r="C1479" i="12"/>
  <c r="C1482" i="12"/>
  <c r="D1484" i="12"/>
  <c r="AC1494" i="12"/>
  <c r="AB1504" i="12"/>
  <c r="AC1510" i="12"/>
  <c r="AB1512" i="12"/>
  <c r="AB1520" i="12"/>
  <c r="AB1528" i="12"/>
  <c r="AC1534" i="12"/>
  <c r="AB1536" i="12"/>
  <c r="D1540" i="12"/>
  <c r="AC1540" i="12"/>
  <c r="D1543" i="12"/>
  <c r="AC1543" i="12"/>
  <c r="D1549" i="12"/>
  <c r="D1552" i="12"/>
  <c r="E1552" i="12" s="1"/>
  <c r="F1552" i="12" s="1"/>
  <c r="AA1552" i="12" s="1"/>
  <c r="AD1552" i="12" s="1"/>
  <c r="AC1552" i="12"/>
  <c r="D1555" i="12"/>
  <c r="AC1555" i="12"/>
  <c r="C1558" i="12"/>
  <c r="B1559" i="12"/>
  <c r="D1559" i="12"/>
  <c r="E1559" i="12" s="1"/>
  <c r="F1559" i="12" s="1"/>
  <c r="AA1559" i="12" s="1"/>
  <c r="AD1559" i="12" s="1"/>
  <c r="C1572" i="12"/>
  <c r="AB1575" i="12"/>
  <c r="AC1575" i="12"/>
  <c r="D1576" i="12"/>
  <c r="E1576" i="12" s="1"/>
  <c r="F1576" i="12" s="1"/>
  <c r="AA1576" i="12" s="1"/>
  <c r="AD1576" i="12" s="1"/>
  <c r="AG1577" i="12"/>
  <c r="AG1579" i="12"/>
  <c r="D1581" i="12"/>
  <c r="D1583" i="12"/>
  <c r="B1613" i="12"/>
  <c r="B1640" i="12"/>
  <c r="AG1652" i="12"/>
  <c r="AB1666" i="12"/>
  <c r="D1666" i="12"/>
  <c r="C1666" i="12"/>
  <c r="B1666" i="12"/>
  <c r="D1685" i="12"/>
  <c r="C1686" i="12"/>
  <c r="D1686" i="12"/>
  <c r="B1686" i="12"/>
  <c r="B1690" i="12"/>
  <c r="D1690" i="12"/>
  <c r="AB1690" i="12"/>
  <c r="C1690" i="12"/>
  <c r="AC1376" i="12"/>
  <c r="B1383" i="12"/>
  <c r="AC1384" i="12"/>
  <c r="AC1392" i="12"/>
  <c r="AC1400" i="12"/>
  <c r="B1407" i="12"/>
  <c r="AC1458" i="12"/>
  <c r="AC1474" i="12"/>
  <c r="D1479" i="12"/>
  <c r="D1489" i="12"/>
  <c r="AC1489" i="12"/>
  <c r="C1492" i="12"/>
  <c r="E1492" i="12" s="1"/>
  <c r="F1492" i="12" s="1"/>
  <c r="AA1492" i="12" s="1"/>
  <c r="AD1492" i="12" s="1"/>
  <c r="D1497" i="12"/>
  <c r="E1497" i="12" s="1"/>
  <c r="F1497" i="12" s="1"/>
  <c r="AA1497" i="12" s="1"/>
  <c r="AD1497" i="12" s="1"/>
  <c r="AC1497" i="12"/>
  <c r="C1500" i="12"/>
  <c r="AC1505" i="12"/>
  <c r="C1508" i="12"/>
  <c r="AC1513" i="12"/>
  <c r="D1521" i="12"/>
  <c r="E1521" i="12" s="1"/>
  <c r="F1521" i="12" s="1"/>
  <c r="AA1521" i="12" s="1"/>
  <c r="AD1521" i="12" s="1"/>
  <c r="AC1521" i="12"/>
  <c r="C1524" i="12"/>
  <c r="AC1529" i="12"/>
  <c r="AC1537" i="12"/>
  <c r="AC1546" i="12"/>
  <c r="AG1547" i="12"/>
  <c r="AB1550" i="12"/>
  <c r="C1550" i="12"/>
  <c r="E1550" i="12" s="1"/>
  <c r="F1550" i="12" s="1"/>
  <c r="AA1550" i="12" s="1"/>
  <c r="AD1550" i="12" s="1"/>
  <c r="B1572" i="12"/>
  <c r="B1576" i="12"/>
  <c r="D1578" i="12"/>
  <c r="E1578" i="12" s="1"/>
  <c r="F1578" i="12" s="1"/>
  <c r="AA1578" i="12" s="1"/>
  <c r="AD1578" i="12" s="1"/>
  <c r="B1578" i="12"/>
  <c r="AG1584" i="12"/>
  <c r="AB1590" i="12"/>
  <c r="AB1603" i="12"/>
  <c r="AG1603" i="12"/>
  <c r="B1606" i="12"/>
  <c r="AG1628" i="12"/>
  <c r="B1657" i="12"/>
  <c r="AB1657" i="12"/>
  <c r="AG1657" i="12"/>
  <c r="AC1373" i="12"/>
  <c r="AB1381" i="12"/>
  <c r="AC1381" i="12"/>
  <c r="AC1389" i="12"/>
  <c r="AC1397" i="12"/>
  <c r="AC1405" i="12"/>
  <c r="AG1407" i="12"/>
  <c r="AG1410" i="12"/>
  <c r="AG1414" i="12"/>
  <c r="AG1418" i="12"/>
  <c r="AG1422" i="12"/>
  <c r="AG1426" i="12"/>
  <c r="AG1430" i="12"/>
  <c r="AG1434" i="12"/>
  <c r="AG1438" i="12"/>
  <c r="C1459" i="12"/>
  <c r="E1459" i="12" s="1"/>
  <c r="F1459" i="12" s="1"/>
  <c r="AG1460" i="12"/>
  <c r="C1475" i="12"/>
  <c r="AG1476" i="12"/>
  <c r="C1485" i="12"/>
  <c r="E1485" i="12" s="1"/>
  <c r="F1485" i="12" s="1"/>
  <c r="AA1485" i="12" s="1"/>
  <c r="AD1485" i="12" s="1"/>
  <c r="AC1492" i="12"/>
  <c r="D1500" i="12"/>
  <c r="AC1500" i="12"/>
  <c r="C1503" i="12"/>
  <c r="AC1508" i="12"/>
  <c r="AC1516" i="12"/>
  <c r="C1519" i="12"/>
  <c r="E1519" i="12" s="1"/>
  <c r="F1519" i="12" s="1"/>
  <c r="AA1519" i="12" s="1"/>
  <c r="AD1519" i="12" s="1"/>
  <c r="D1524" i="12"/>
  <c r="AC1524" i="12"/>
  <c r="AC1532" i="12"/>
  <c r="B1547" i="12"/>
  <c r="D1547" i="12"/>
  <c r="AC1550" i="12"/>
  <c r="AC1567" i="12"/>
  <c r="AB1570" i="12"/>
  <c r="AB1586" i="12"/>
  <c r="C1591" i="12"/>
  <c r="B1591" i="12"/>
  <c r="D1591" i="12"/>
  <c r="D1594" i="12"/>
  <c r="C1594" i="12"/>
  <c r="AB1594" i="12"/>
  <c r="AG1629" i="12"/>
  <c r="AB1648" i="12"/>
  <c r="D1648" i="12"/>
  <c r="E1648" i="12" s="1"/>
  <c r="F1648" i="12" s="1"/>
  <c r="AA1648" i="12" s="1"/>
  <c r="AD1648" i="12" s="1"/>
  <c r="B1648" i="12"/>
  <c r="D1653" i="12"/>
  <c r="C1653" i="12"/>
  <c r="AB1653" i="12"/>
  <c r="C1694" i="12"/>
  <c r="AB1694" i="12"/>
  <c r="AG1699" i="12"/>
  <c r="E1714" i="12"/>
  <c r="F1714" i="12" s="1"/>
  <c r="B1724" i="12"/>
  <c r="D1724" i="12"/>
  <c r="E1724" i="12" s="1"/>
  <c r="F1724" i="12" s="1"/>
  <c r="AA1724" i="12" s="1"/>
  <c r="AD1724" i="12" s="1"/>
  <c r="D1728" i="12"/>
  <c r="C1728" i="12"/>
  <c r="AC1539" i="12"/>
  <c r="AC1547" i="12"/>
  <c r="AC1558" i="12"/>
  <c r="AG1559" i="12"/>
  <c r="AC1569" i="12"/>
  <c r="AC1583" i="12"/>
  <c r="AB1584" i="12"/>
  <c r="D1586" i="12"/>
  <c r="C1586" i="12"/>
  <c r="AB1605" i="12"/>
  <c r="D1605" i="12"/>
  <c r="E1605" i="12" s="1"/>
  <c r="F1605" i="12" s="1"/>
  <c r="AA1605" i="12" s="1"/>
  <c r="AD1605" i="12" s="1"/>
  <c r="C1607" i="12"/>
  <c r="E1607" i="12" s="1"/>
  <c r="F1607" i="12" s="1"/>
  <c r="B1607" i="12"/>
  <c r="E1609" i="12"/>
  <c r="F1609" i="12" s="1"/>
  <c r="AA1609" i="12" s="1"/>
  <c r="AD1609" i="12" s="1"/>
  <c r="AC1615" i="12"/>
  <c r="AG1619" i="12"/>
  <c r="D1627" i="12"/>
  <c r="E1627" i="12" s="1"/>
  <c r="F1627" i="12" s="1"/>
  <c r="AA1627" i="12" s="1"/>
  <c r="AD1627" i="12" s="1"/>
  <c r="AC1629" i="12"/>
  <c r="AB1636" i="12"/>
  <c r="AC1640" i="12"/>
  <c r="AB1643" i="12"/>
  <c r="D1645" i="12"/>
  <c r="C1645" i="12"/>
  <c r="AC1653" i="12"/>
  <c r="D1658" i="12"/>
  <c r="C1658" i="12"/>
  <c r="AG1669" i="12"/>
  <c r="B1672" i="12"/>
  <c r="D1672" i="12"/>
  <c r="C1672" i="12"/>
  <c r="AB1680" i="12"/>
  <c r="AC1680" i="12"/>
  <c r="AG1687" i="12"/>
  <c r="D1694" i="12"/>
  <c r="C1697" i="12"/>
  <c r="E1697" i="12" s="1"/>
  <c r="F1697" i="12" s="1"/>
  <c r="AA1697" i="12" s="1"/>
  <c r="AD1697" i="12" s="1"/>
  <c r="AB1697" i="12"/>
  <c r="B1700" i="12"/>
  <c r="D1700" i="12"/>
  <c r="AB1700" i="12"/>
  <c r="C1700" i="12"/>
  <c r="AC1707" i="12"/>
  <c r="B1708" i="12"/>
  <c r="D1708" i="12"/>
  <c r="E1708" i="12" s="1"/>
  <c r="F1708" i="12" s="1"/>
  <c r="AA1708" i="12" s="1"/>
  <c r="AD1708" i="12" s="1"/>
  <c r="AB1720" i="12"/>
  <c r="D1720" i="12"/>
  <c r="E1720" i="12" s="1"/>
  <c r="F1720" i="12" s="1"/>
  <c r="AA1720" i="12" s="1"/>
  <c r="AD1720" i="12" s="1"/>
  <c r="AG1720" i="12"/>
  <c r="AB1724" i="12"/>
  <c r="AB1728" i="12"/>
  <c r="AC1728" i="12"/>
  <c r="AB1617" i="12"/>
  <c r="C1620" i="12"/>
  <c r="B1620" i="12"/>
  <c r="AB1630" i="12"/>
  <c r="D1630" i="12"/>
  <c r="E1630" i="12" s="1"/>
  <c r="F1630" i="12" s="1"/>
  <c r="AA1630" i="12" s="1"/>
  <c r="AD1630" i="12" s="1"/>
  <c r="D1681" i="12"/>
  <c r="C1681" i="12"/>
  <c r="AC1712" i="12"/>
  <c r="B1716" i="12"/>
  <c r="D1716" i="12"/>
  <c r="AB1607" i="12"/>
  <c r="AC1607" i="12"/>
  <c r="AB1608" i="12"/>
  <c r="D1610" i="12"/>
  <c r="C1610" i="12"/>
  <c r="E1610" i="12" s="1"/>
  <c r="F1610" i="12" s="1"/>
  <c r="AA1610" i="12" s="1"/>
  <c r="AD1610" i="12" s="1"/>
  <c r="D1620" i="12"/>
  <c r="B1628" i="12"/>
  <c r="B1630" i="12"/>
  <c r="B1634" i="12"/>
  <c r="AG1636" i="12"/>
  <c r="AB1645" i="12"/>
  <c r="AC1645" i="12"/>
  <c r="B1654" i="12"/>
  <c r="AB1656" i="12"/>
  <c r="D1656" i="12"/>
  <c r="E1656" i="12" s="1"/>
  <c r="F1656" i="12" s="1"/>
  <c r="AA1656" i="12" s="1"/>
  <c r="AD1656" i="12" s="1"/>
  <c r="AB1658" i="12"/>
  <c r="AC1658" i="12"/>
  <c r="AC1661" i="12"/>
  <c r="AG1666" i="12"/>
  <c r="C1670" i="12"/>
  <c r="D1670" i="12"/>
  <c r="B1670" i="12"/>
  <c r="AC1678" i="12"/>
  <c r="AB1679" i="12"/>
  <c r="B1681" i="12"/>
  <c r="B1688" i="12"/>
  <c r="D1688" i="12"/>
  <c r="E1688" i="12" s="1"/>
  <c r="F1688" i="12" s="1"/>
  <c r="AA1688" i="12" s="1"/>
  <c r="AD1688" i="12" s="1"/>
  <c r="B1702" i="12"/>
  <c r="E1704" i="12"/>
  <c r="F1704" i="12" s="1"/>
  <c r="AA1704" i="12" s="1"/>
  <c r="AD1704" i="12" s="1"/>
  <c r="AC1708" i="12"/>
  <c r="C1716" i="12"/>
  <c r="AG1616" i="12"/>
  <c r="C1618" i="12"/>
  <c r="E1618" i="12" s="1"/>
  <c r="F1618" i="12" s="1"/>
  <c r="AA1618" i="12" s="1"/>
  <c r="AD1618" i="12" s="1"/>
  <c r="B1618" i="12"/>
  <c r="C1650" i="12"/>
  <c r="E1650" i="12" s="1"/>
  <c r="F1650" i="12" s="1"/>
  <c r="AA1650" i="12" s="1"/>
  <c r="AD1650" i="12" s="1"/>
  <c r="B1650" i="12"/>
  <c r="C1654" i="12"/>
  <c r="E1654" i="12" s="1"/>
  <c r="F1654" i="12" s="1"/>
  <c r="AA1654" i="12" s="1"/>
  <c r="AD1654" i="12" s="1"/>
  <c r="B1656" i="12"/>
  <c r="AG1673" i="12"/>
  <c r="AB1681" i="12"/>
  <c r="C1692" i="12"/>
  <c r="AB1692" i="12"/>
  <c r="D1692" i="12"/>
  <c r="B1692" i="12"/>
  <c r="C1702" i="12"/>
  <c r="AB1710" i="12"/>
  <c r="D1710" i="12"/>
  <c r="AG1710" i="12"/>
  <c r="AB1716" i="12"/>
  <c r="AC1729" i="12"/>
  <c r="AG1591" i="12"/>
  <c r="AG1593" i="12"/>
  <c r="AG1595" i="12"/>
  <c r="AG1600" i="12"/>
  <c r="D1608" i="12"/>
  <c r="E1608" i="12" s="1"/>
  <c r="F1608" i="12" s="1"/>
  <c r="AA1608" i="12" s="1"/>
  <c r="AD1608" i="12" s="1"/>
  <c r="AB1612" i="12"/>
  <c r="AC1612" i="12"/>
  <c r="AG1614" i="12"/>
  <c r="AB1618" i="12"/>
  <c r="AC1618" i="12"/>
  <c r="AB1626" i="12"/>
  <c r="AC1626" i="12"/>
  <c r="AB1633" i="12"/>
  <c r="D1633" i="12"/>
  <c r="E1633" i="12" s="1"/>
  <c r="F1633" i="12" s="1"/>
  <c r="AA1633" i="12" s="1"/>
  <c r="AD1633" i="12" s="1"/>
  <c r="C1635" i="12"/>
  <c r="B1635" i="12"/>
  <c r="AC1639" i="12"/>
  <c r="C1642" i="12"/>
  <c r="B1642" i="12"/>
  <c r="AB1650" i="12"/>
  <c r="AC1650" i="12"/>
  <c r="AB1652" i="12"/>
  <c r="AC1652" i="12"/>
  <c r="AB1662" i="12"/>
  <c r="AB1663" i="12"/>
  <c r="D1663" i="12"/>
  <c r="D1673" i="12"/>
  <c r="E1673" i="12" s="1"/>
  <c r="F1673" i="12" s="1"/>
  <c r="AA1673" i="12" s="1"/>
  <c r="AD1673" i="12" s="1"/>
  <c r="AB1676" i="12"/>
  <c r="D1682" i="12"/>
  <c r="E1682" i="12" s="1"/>
  <c r="F1682" i="12" s="1"/>
  <c r="AA1682" i="12" s="1"/>
  <c r="AD1682" i="12" s="1"/>
  <c r="B1696" i="12"/>
  <c r="D1696" i="12"/>
  <c r="E1696" i="12" s="1"/>
  <c r="F1696" i="12" s="1"/>
  <c r="AA1696" i="12" s="1"/>
  <c r="AD1696" i="12" s="1"/>
  <c r="AC1709" i="12"/>
  <c r="C1710" i="12"/>
  <c r="AC1592" i="12"/>
  <c r="AC1600" i="12"/>
  <c r="AC1608" i="12"/>
  <c r="AC1627" i="12"/>
  <c r="AC1636" i="12"/>
  <c r="AG1638" i="12"/>
  <c r="AC1643" i="12"/>
  <c r="AC1651" i="12"/>
  <c r="AG1706" i="12"/>
  <c r="AB1721" i="12"/>
  <c r="AC1721" i="12"/>
  <c r="AC1559" i="12"/>
  <c r="AG1573" i="12"/>
  <c r="AG1581" i="12"/>
  <c r="AG1589" i="12"/>
  <c r="AG1597" i="12"/>
  <c r="AG1605" i="12"/>
  <c r="AC1630" i="12"/>
  <c r="AC1638" i="12"/>
  <c r="AG1640" i="12"/>
  <c r="AC1648" i="12"/>
  <c r="AC1656" i="12"/>
  <c r="AG1658" i="12"/>
  <c r="AG1661" i="12"/>
  <c r="B1665" i="12"/>
  <c r="B1668" i="12"/>
  <c r="AG1674" i="12"/>
  <c r="AC1683" i="12"/>
  <c r="B1698" i="12"/>
  <c r="D1698" i="12"/>
  <c r="AC1700" i="12"/>
  <c r="AG1701" i="12"/>
  <c r="AB1711" i="12"/>
  <c r="AB1713" i="12"/>
  <c r="B1718" i="12"/>
  <c r="AG1718" i="12"/>
  <c r="C1722" i="12"/>
  <c r="AG1728" i="12"/>
  <c r="AG1678" i="12"/>
  <c r="AG1690" i="12"/>
  <c r="AC1694" i="12"/>
  <c r="AC1689" i="12"/>
  <c r="AC1693" i="12"/>
  <c r="AG1705" i="12"/>
  <c r="AG1713" i="12"/>
  <c r="E1388" i="12"/>
  <c r="F1388" i="12" s="1"/>
  <c r="AA1388" i="12" s="1"/>
  <c r="AD1388" i="12" s="1"/>
  <c r="E150" i="12"/>
  <c r="F150" i="12" s="1"/>
  <c r="AB1207" i="12"/>
  <c r="AB1225" i="12"/>
  <c r="AB1239" i="12"/>
  <c r="AB1257" i="12"/>
  <c r="AB1271" i="12"/>
  <c r="AB1287" i="12"/>
  <c r="E217" i="12"/>
  <c r="F217" i="12" s="1"/>
  <c r="AA217" i="12" s="1"/>
  <c r="AD217" i="12" s="1"/>
  <c r="E298" i="12"/>
  <c r="F298" i="12" s="1"/>
  <c r="AA298" i="12" s="1"/>
  <c r="AD298" i="12" s="1"/>
  <c r="E457" i="12"/>
  <c r="F457" i="12" s="1"/>
  <c r="AA457" i="12" s="1"/>
  <c r="AD457" i="12" s="1"/>
  <c r="E689" i="12"/>
  <c r="F689" i="12" s="1"/>
  <c r="AA689" i="12" s="1"/>
  <c r="AD689" i="12" s="1"/>
  <c r="E789" i="12"/>
  <c r="F789" i="12" s="1"/>
  <c r="AA789" i="12" s="1"/>
  <c r="AD789" i="12" s="1"/>
  <c r="E1574" i="12"/>
  <c r="F1574" i="12" s="1"/>
  <c r="E1674" i="12"/>
  <c r="F1674" i="12" s="1"/>
  <c r="AA1674" i="12" s="1"/>
  <c r="AD1674" i="12" s="1"/>
  <c r="E320" i="12"/>
  <c r="F320" i="12" s="1"/>
  <c r="AA320" i="12" s="1"/>
  <c r="AD320" i="12" s="1"/>
  <c r="AB1289" i="12"/>
  <c r="E1391" i="12"/>
  <c r="F1391" i="12" s="1"/>
  <c r="AA1391" i="12" s="1"/>
  <c r="AD1391" i="12" s="1"/>
  <c r="E1570" i="12"/>
  <c r="F1570" i="12" s="1"/>
  <c r="E6" i="12"/>
  <c r="F6" i="12" s="1"/>
  <c r="AA6" i="12" s="1"/>
  <c r="AD6" i="12" s="1"/>
  <c r="AA1049" i="12"/>
  <c r="AD1049" i="12" s="1"/>
  <c r="E1652" i="12"/>
  <c r="F1652" i="12" s="1"/>
  <c r="E1712" i="12"/>
  <c r="F1712" i="12" s="1"/>
  <c r="AA1712" i="12" s="1"/>
  <c r="AD1712" i="12" s="1"/>
  <c r="E60" i="12"/>
  <c r="F60" i="12" s="1"/>
  <c r="AA60" i="12" s="1"/>
  <c r="AD60" i="12" s="1"/>
  <c r="E160" i="12"/>
  <c r="F160" i="12" s="1"/>
  <c r="AA160" i="12" s="1"/>
  <c r="AD160" i="12" s="1"/>
  <c r="E557" i="12"/>
  <c r="F557" i="12" s="1"/>
  <c r="AA557" i="12" s="1"/>
  <c r="AD557" i="12" s="1"/>
  <c r="E324" i="12"/>
  <c r="F324" i="12" s="1"/>
  <c r="AA324" i="12" s="1"/>
  <c r="AD324" i="12" s="1"/>
  <c r="E549" i="12"/>
  <c r="F549" i="12" s="1"/>
  <c r="AA549" i="12" s="1"/>
  <c r="AD549" i="12" s="1"/>
  <c r="E670" i="12"/>
  <c r="F670" i="12" s="1"/>
  <c r="AA670" i="12" s="1"/>
  <c r="AD670" i="12" s="1"/>
  <c r="E722" i="12"/>
  <c r="F722" i="12" s="1"/>
  <c r="AA722" i="12" s="1"/>
  <c r="AD722" i="12" s="1"/>
  <c r="E744" i="12"/>
  <c r="F744" i="12" s="1"/>
  <c r="AA744" i="12" s="1"/>
  <c r="AD744" i="12" s="1"/>
  <c r="E863" i="12"/>
  <c r="F863" i="12" s="1"/>
  <c r="AA863" i="12" s="1"/>
  <c r="AD863" i="12" s="1"/>
  <c r="E879" i="12"/>
  <c r="F879" i="12" s="1"/>
  <c r="AB951" i="12"/>
  <c r="E1091" i="12"/>
  <c r="F1091" i="12" s="1"/>
  <c r="AA1091" i="12" s="1"/>
  <c r="AD1091" i="12" s="1"/>
  <c r="E1150" i="12"/>
  <c r="F1150" i="12" s="1"/>
  <c r="AB1277" i="12"/>
  <c r="AB1293" i="12"/>
  <c r="E1537" i="12"/>
  <c r="F1537" i="12" s="1"/>
  <c r="AA1537" i="12" s="1"/>
  <c r="AD1537" i="12" s="1"/>
  <c r="E1545" i="12"/>
  <c r="F1545" i="12" s="1"/>
  <c r="AA1545" i="12" s="1"/>
  <c r="AD1545" i="12" s="1"/>
  <c r="E1553" i="12"/>
  <c r="F1553" i="12" s="1"/>
  <c r="AA1553" i="12" s="1"/>
  <c r="AD1553" i="12" s="1"/>
  <c r="E861" i="12"/>
  <c r="F861" i="12" s="1"/>
  <c r="AA861" i="12" s="1"/>
  <c r="AD861" i="12" s="1"/>
  <c r="E479" i="12"/>
  <c r="F479" i="12" s="1"/>
  <c r="AA479" i="12" s="1"/>
  <c r="AD479" i="12" s="1"/>
  <c r="E547" i="12"/>
  <c r="F547" i="12" s="1"/>
  <c r="AA547" i="12" s="1"/>
  <c r="AD547" i="12" s="1"/>
  <c r="E575" i="12"/>
  <c r="F575" i="12" s="1"/>
  <c r="AA575" i="12" s="1"/>
  <c r="AD575" i="12" s="1"/>
  <c r="E583" i="12"/>
  <c r="F583" i="12" s="1"/>
  <c r="AA583" i="12" s="1"/>
  <c r="AD583" i="12" s="1"/>
  <c r="E599" i="12"/>
  <c r="F599" i="12" s="1"/>
  <c r="AA599" i="12" s="1"/>
  <c r="AD599" i="12" s="1"/>
  <c r="E615" i="12"/>
  <c r="F615" i="12" s="1"/>
  <c r="AA615" i="12" s="1"/>
  <c r="AD615" i="12" s="1"/>
  <c r="E631" i="12"/>
  <c r="F631" i="12" s="1"/>
  <c r="E639" i="12"/>
  <c r="F639" i="12" s="1"/>
  <c r="E1417" i="12"/>
  <c r="F1417" i="12" s="1"/>
  <c r="AA1417" i="12" s="1"/>
  <c r="AD1417" i="12" s="1"/>
  <c r="AB1494" i="12"/>
  <c r="E183" i="12"/>
  <c r="F183" i="12" s="1"/>
  <c r="AA183" i="12" s="1"/>
  <c r="AD183" i="12" s="1"/>
  <c r="E284" i="12"/>
  <c r="F284" i="12" s="1"/>
  <c r="AA284" i="12" s="1"/>
  <c r="AD284" i="12" s="1"/>
  <c r="AB460" i="12"/>
  <c r="E577" i="12"/>
  <c r="F577" i="12" s="1"/>
  <c r="AA577" i="12" s="1"/>
  <c r="AD577" i="12" s="1"/>
  <c r="E592" i="12"/>
  <c r="F592" i="12" s="1"/>
  <c r="AA592" i="12" s="1"/>
  <c r="AD592" i="12" s="1"/>
  <c r="E593" i="12"/>
  <c r="F593" i="12" s="1"/>
  <c r="AA593" i="12" s="1"/>
  <c r="AD593" i="12" s="1"/>
  <c r="E601" i="12"/>
  <c r="F601" i="12" s="1"/>
  <c r="AA601" i="12" s="1"/>
  <c r="AD601" i="12" s="1"/>
  <c r="E609" i="12"/>
  <c r="F609" i="12" s="1"/>
  <c r="AA609" i="12" s="1"/>
  <c r="AD609" i="12" s="1"/>
  <c r="E616" i="12"/>
  <c r="F616" i="12" s="1"/>
  <c r="AA616" i="12" s="1"/>
  <c r="AD616" i="12" s="1"/>
  <c r="E624" i="12"/>
  <c r="F624" i="12" s="1"/>
  <c r="AA624" i="12" s="1"/>
  <c r="AD624" i="12" s="1"/>
  <c r="E625" i="12"/>
  <c r="F625" i="12" s="1"/>
  <c r="AA625" i="12" s="1"/>
  <c r="AD625" i="12" s="1"/>
  <c r="E868" i="12"/>
  <c r="F868" i="12" s="1"/>
  <c r="AA868" i="12" s="1"/>
  <c r="AD868" i="12" s="1"/>
  <c r="AB941" i="12"/>
  <c r="AB1022" i="12"/>
  <c r="E1152" i="12"/>
  <c r="F1152" i="12" s="1"/>
  <c r="AA1152" i="12" s="1"/>
  <c r="AD1152" i="12" s="1"/>
  <c r="AB1209" i="12"/>
  <c r="AB1223" i="12"/>
  <c r="E1286" i="12"/>
  <c r="F1286" i="12" s="1"/>
  <c r="AA1286" i="12" s="1"/>
  <c r="AD1286" i="12" s="1"/>
  <c r="E1577" i="12"/>
  <c r="F1577" i="12" s="1"/>
  <c r="AA1577" i="12" s="1"/>
  <c r="AD1577" i="12" s="1"/>
  <c r="E1616" i="12"/>
  <c r="F1616" i="12" s="1"/>
  <c r="AA1616" i="12" s="1"/>
  <c r="AD1616" i="12" s="1"/>
  <c r="E1575" i="12"/>
  <c r="F1575" i="12" s="1"/>
  <c r="AA1575" i="12" s="1"/>
  <c r="AD1575" i="12" s="1"/>
  <c r="E1611" i="12"/>
  <c r="F1611" i="12" s="1"/>
  <c r="AA1611" i="12" s="1"/>
  <c r="AD1611" i="12" s="1"/>
  <c r="E148" i="12"/>
  <c r="F148" i="12" s="1"/>
  <c r="AA148" i="12" s="1"/>
  <c r="AD148" i="12" s="1"/>
  <c r="E171" i="12"/>
  <c r="F171" i="12" s="1"/>
  <c r="AA171" i="12" s="1"/>
  <c r="AD171" i="12" s="1"/>
  <c r="E211" i="12"/>
  <c r="F211" i="12" s="1"/>
  <c r="AA211" i="12" s="1"/>
  <c r="AD211" i="12" s="1"/>
  <c r="E323" i="12"/>
  <c r="F323" i="12" s="1"/>
  <c r="AA323" i="12" s="1"/>
  <c r="AD323" i="12" s="1"/>
  <c r="AB1215" i="12"/>
  <c r="AB1247" i="12"/>
  <c r="AB1275" i="12"/>
  <c r="AB1291" i="12"/>
  <c r="E871" i="12"/>
  <c r="F871" i="12" s="1"/>
  <c r="AA871" i="12" s="1"/>
  <c r="AD871" i="12" s="1"/>
  <c r="E887" i="12"/>
  <c r="F887" i="12" s="1"/>
  <c r="AA887" i="12" s="1"/>
  <c r="AD887" i="12" s="1"/>
  <c r="E197" i="12"/>
  <c r="F197" i="12" s="1"/>
  <c r="AA197" i="12" s="1"/>
  <c r="AD197" i="12" s="1"/>
  <c r="E286" i="12"/>
  <c r="F286" i="12" s="1"/>
  <c r="AA286" i="12" s="1"/>
  <c r="AD286" i="12" s="1"/>
  <c r="E467" i="12"/>
  <c r="F467" i="12" s="1"/>
  <c r="AA467" i="12" s="1"/>
  <c r="AD467" i="12" s="1"/>
  <c r="E1007" i="12"/>
  <c r="F1007" i="12" s="1"/>
  <c r="AA1007" i="12" s="1"/>
  <c r="AD1007" i="12" s="1"/>
  <c r="E128" i="12"/>
  <c r="F128" i="12" s="1"/>
  <c r="AA128" i="12" s="1"/>
  <c r="AD128" i="12" s="1"/>
  <c r="E641" i="12"/>
  <c r="F641" i="12" s="1"/>
  <c r="AA641" i="12" s="1"/>
  <c r="AD641" i="12" s="1"/>
  <c r="E646" i="12"/>
  <c r="F646" i="12" s="1"/>
  <c r="AA646" i="12" s="1"/>
  <c r="AD646" i="12" s="1"/>
  <c r="E62" i="12"/>
  <c r="F62" i="12" s="1"/>
  <c r="AA62" i="12" s="1"/>
  <c r="AD62" i="12" s="1"/>
  <c r="AB125" i="12"/>
  <c r="E326" i="12"/>
  <c r="F326" i="12" s="1"/>
  <c r="AA326" i="12" s="1"/>
  <c r="AD326" i="12" s="1"/>
  <c r="E342" i="12"/>
  <c r="F342" i="12" s="1"/>
  <c r="AA342" i="12" s="1"/>
  <c r="AD342" i="12" s="1"/>
  <c r="E16" i="12"/>
  <c r="F16" i="12" s="1"/>
  <c r="AA16" i="12" s="1"/>
  <c r="E110" i="12"/>
  <c r="F110" i="12" s="1"/>
  <c r="AA110" i="12" s="1"/>
  <c r="AD110" i="12" s="1"/>
  <c r="E328" i="12"/>
  <c r="F328" i="12" s="1"/>
  <c r="AA328" i="12" s="1"/>
  <c r="AD328" i="12" s="1"/>
  <c r="AB474" i="12"/>
  <c r="E56" i="12"/>
  <c r="F56" i="12" s="1"/>
  <c r="AA56" i="12" s="1"/>
  <c r="AD56" i="12" s="1"/>
  <c r="E116" i="12"/>
  <c r="F116" i="12" s="1"/>
  <c r="AA116" i="12" s="1"/>
  <c r="AD116" i="12" s="1"/>
  <c r="E205" i="12"/>
  <c r="F205" i="12" s="1"/>
  <c r="AA205" i="12" s="1"/>
  <c r="AD205" i="12" s="1"/>
  <c r="E221" i="12"/>
  <c r="F221" i="12" s="1"/>
  <c r="AA221" i="12" s="1"/>
  <c r="AD221" i="12" s="1"/>
  <c r="E294" i="12"/>
  <c r="F294" i="12" s="1"/>
  <c r="AA294" i="12" s="1"/>
  <c r="AD294" i="12" s="1"/>
  <c r="E543" i="12"/>
  <c r="F543" i="12" s="1"/>
  <c r="AA543" i="12" s="1"/>
  <c r="AD543" i="12" s="1"/>
  <c r="E495" i="12"/>
  <c r="F495" i="12" s="1"/>
  <c r="E665" i="12"/>
  <c r="F665" i="12" s="1"/>
  <c r="AA665" i="12" s="1"/>
  <c r="AD665" i="12" s="1"/>
  <c r="E671" i="12"/>
  <c r="F671" i="12" s="1"/>
  <c r="AA671" i="12" s="1"/>
  <c r="AD671" i="12" s="1"/>
  <c r="E690" i="12"/>
  <c r="F690" i="12" s="1"/>
  <c r="AA690" i="12" s="1"/>
  <c r="AD690" i="12" s="1"/>
  <c r="E738" i="12"/>
  <c r="F738" i="12" s="1"/>
  <c r="AA738" i="12" s="1"/>
  <c r="AD738" i="12" s="1"/>
  <c r="E743" i="12"/>
  <c r="F743" i="12" s="1"/>
  <c r="AA743" i="12" s="1"/>
  <c r="AD743" i="12" s="1"/>
  <c r="E755" i="12"/>
  <c r="F755" i="12" s="1"/>
  <c r="E774" i="12"/>
  <c r="F774" i="12" s="1"/>
  <c r="AA774" i="12" s="1"/>
  <c r="AD774" i="12" s="1"/>
  <c r="E793" i="12"/>
  <c r="F793" i="12" s="1"/>
  <c r="AA793" i="12" s="1"/>
  <c r="AD793" i="12" s="1"/>
  <c r="E795" i="12"/>
  <c r="F795" i="12" s="1"/>
  <c r="AA795" i="12" s="1"/>
  <c r="AD795" i="12" s="1"/>
  <c r="E889" i="12"/>
  <c r="F889" i="12" s="1"/>
  <c r="AA889" i="12" s="1"/>
  <c r="AD889" i="12" s="1"/>
  <c r="AB935" i="12"/>
  <c r="AB936" i="12"/>
  <c r="AB1036" i="12"/>
  <c r="E618" i="12"/>
  <c r="F618" i="12" s="1"/>
  <c r="AA618" i="12" s="1"/>
  <c r="AD618" i="12" s="1"/>
  <c r="E634" i="12"/>
  <c r="F634" i="12" s="1"/>
  <c r="AA634" i="12" s="1"/>
  <c r="AD634" i="12" s="1"/>
  <c r="E662" i="12"/>
  <c r="F662" i="12" s="1"/>
  <c r="AA662" i="12" s="1"/>
  <c r="AD662" i="12" s="1"/>
  <c r="E672" i="12"/>
  <c r="F672" i="12" s="1"/>
  <c r="AA672" i="12" s="1"/>
  <c r="AD672" i="12" s="1"/>
  <c r="E677" i="12"/>
  <c r="F677" i="12" s="1"/>
  <c r="AA677" i="12" s="1"/>
  <c r="AD677" i="12" s="1"/>
  <c r="E703" i="12"/>
  <c r="F703" i="12" s="1"/>
  <c r="AA703" i="12" s="1"/>
  <c r="AD703" i="12" s="1"/>
  <c r="AB937" i="12"/>
  <c r="AB1014" i="12"/>
  <c r="AB1034" i="12"/>
  <c r="AB1046" i="12"/>
  <c r="E685" i="12"/>
  <c r="F685" i="12" s="1"/>
  <c r="AA685" i="12" s="1"/>
  <c r="AD685" i="12" s="1"/>
  <c r="E731" i="12"/>
  <c r="F731" i="12" s="1"/>
  <c r="AA731" i="12" s="1"/>
  <c r="AD731" i="12" s="1"/>
  <c r="E760" i="12"/>
  <c r="F760" i="12" s="1"/>
  <c r="AA760" i="12" s="1"/>
  <c r="AD760" i="12" s="1"/>
  <c r="E768" i="12"/>
  <c r="F768" i="12" s="1"/>
  <c r="AA768" i="12" s="1"/>
  <c r="AD768" i="12" s="1"/>
  <c r="E1236" i="12"/>
  <c r="F1236" i="12" s="1"/>
  <c r="AA1236" i="12" s="1"/>
  <c r="AD1236" i="12" s="1"/>
  <c r="E1254" i="12"/>
  <c r="F1254" i="12" s="1"/>
  <c r="AA1254" i="12" s="1"/>
  <c r="AD1254" i="12" s="1"/>
  <c r="E1278" i="12"/>
  <c r="F1278" i="12" s="1"/>
  <c r="AA1278" i="12" s="1"/>
  <c r="AD1278" i="12" s="1"/>
  <c r="E1294" i="12"/>
  <c r="F1294" i="12" s="1"/>
  <c r="AA1294" i="12" s="1"/>
  <c r="AD1294" i="12" s="1"/>
  <c r="E531" i="12"/>
  <c r="F531" i="12" s="1"/>
  <c r="AA531" i="12" s="1"/>
  <c r="AD531" i="12" s="1"/>
  <c r="E628" i="12"/>
  <c r="F628" i="12" s="1"/>
  <c r="AA628" i="12" s="1"/>
  <c r="AD628" i="12" s="1"/>
  <c r="E644" i="12"/>
  <c r="F644" i="12" s="1"/>
  <c r="AA644" i="12" s="1"/>
  <c r="AD644" i="12" s="1"/>
  <c r="E653" i="12"/>
  <c r="F653" i="12" s="1"/>
  <c r="AA653" i="12" s="1"/>
  <c r="AD653" i="12" s="1"/>
  <c r="E668" i="12"/>
  <c r="F668" i="12" s="1"/>
  <c r="AA668" i="12" s="1"/>
  <c r="AD668" i="12" s="1"/>
  <c r="E762" i="12"/>
  <c r="F762" i="12" s="1"/>
  <c r="AA762" i="12" s="1"/>
  <c r="AD762" i="12" s="1"/>
  <c r="E783" i="12"/>
  <c r="F783" i="12" s="1"/>
  <c r="AA783" i="12" s="1"/>
  <c r="AD783" i="12" s="1"/>
  <c r="E862" i="12"/>
  <c r="F862" i="12" s="1"/>
  <c r="AA862" i="12" s="1"/>
  <c r="AD862" i="12" s="1"/>
  <c r="E878" i="12"/>
  <c r="F878" i="12" s="1"/>
  <c r="AA878" i="12" s="1"/>
  <c r="AD878" i="12" s="1"/>
  <c r="AB1054" i="12"/>
  <c r="E551" i="12"/>
  <c r="F551" i="12" s="1"/>
  <c r="AA551" i="12" s="1"/>
  <c r="AD551" i="12" s="1"/>
  <c r="E570" i="12"/>
  <c r="F570" i="12" s="1"/>
  <c r="AA570" i="12" s="1"/>
  <c r="AD570" i="12" s="1"/>
  <c r="E663" i="12"/>
  <c r="F663" i="12" s="1"/>
  <c r="AA663" i="12" s="1"/>
  <c r="AD663" i="12" s="1"/>
  <c r="E707" i="12"/>
  <c r="F707" i="12" s="1"/>
  <c r="AA707" i="12" s="1"/>
  <c r="AD707" i="12" s="1"/>
  <c r="E712" i="12"/>
  <c r="F712" i="12" s="1"/>
  <c r="AA712" i="12" s="1"/>
  <c r="AD712" i="12" s="1"/>
  <c r="E734" i="12"/>
  <c r="F734" i="12" s="1"/>
  <c r="AA734" i="12" s="1"/>
  <c r="AD734" i="12" s="1"/>
  <c r="E771" i="12"/>
  <c r="F771" i="12" s="1"/>
  <c r="E785" i="12"/>
  <c r="F785" i="12" s="1"/>
  <c r="AA785" i="12" s="1"/>
  <c r="AD785" i="12" s="1"/>
  <c r="E701" i="12"/>
  <c r="F701" i="12" s="1"/>
  <c r="AA701" i="12" s="1"/>
  <c r="AD701" i="12" s="1"/>
  <c r="E727" i="12"/>
  <c r="F727" i="12" s="1"/>
  <c r="AA727" i="12" s="1"/>
  <c r="AD727" i="12" s="1"/>
  <c r="E741" i="12"/>
  <c r="F741" i="12" s="1"/>
  <c r="AA741" i="12" s="1"/>
  <c r="AD741" i="12" s="1"/>
  <c r="E866" i="12"/>
  <c r="F866" i="12" s="1"/>
  <c r="AA866" i="12" s="1"/>
  <c r="AD866" i="12" s="1"/>
  <c r="AB1492" i="12"/>
  <c r="E1495" i="12"/>
  <c r="F1495" i="12" s="1"/>
  <c r="AA1495" i="12" s="1"/>
  <c r="AD1495" i="12" s="1"/>
  <c r="E1527" i="12"/>
  <c r="F1527" i="12" s="1"/>
  <c r="AA1527" i="12" s="1"/>
  <c r="AD1527" i="12" s="1"/>
  <c r="E1535" i="12"/>
  <c r="F1535" i="12" s="1"/>
  <c r="AA1535" i="12" s="1"/>
  <c r="AD1535" i="12" s="1"/>
  <c r="E1637" i="12"/>
  <c r="F1637" i="12" s="1"/>
  <c r="AA1637" i="12" s="1"/>
  <c r="AD1637" i="12" s="1"/>
  <c r="AA1652" i="12"/>
  <c r="AD1652" i="12" s="1"/>
  <c r="E1113" i="12"/>
  <c r="F1113" i="12" s="1"/>
  <c r="AA1113" i="12" s="1"/>
  <c r="AD1113" i="12" s="1"/>
  <c r="E1121" i="12"/>
  <c r="F1121" i="12" s="1"/>
  <c r="AA1121" i="12" s="1"/>
  <c r="AD1121" i="12" s="1"/>
  <c r="AB1199" i="12"/>
  <c r="AB1231" i="12"/>
  <c r="AB1263" i="12"/>
  <c r="AB1283" i="12"/>
  <c r="AB1299" i="12"/>
  <c r="E1463" i="12"/>
  <c r="F1463" i="12" s="1"/>
  <c r="AA1463" i="12" s="1"/>
  <c r="AD1463" i="12" s="1"/>
  <c r="E1646" i="12"/>
  <c r="F1646" i="12" s="1"/>
  <c r="E1580" i="12"/>
  <c r="F1580" i="12" s="1"/>
  <c r="E1584" i="12"/>
  <c r="F1584" i="12" s="1"/>
  <c r="AA1584" i="12" s="1"/>
  <c r="AD1584" i="12" s="1"/>
  <c r="E1596" i="12"/>
  <c r="F1596" i="12" s="1"/>
  <c r="AA1596" i="12" s="1"/>
  <c r="AD1596" i="12" s="1"/>
  <c r="E1632" i="12"/>
  <c r="F1632" i="12" s="1"/>
  <c r="AA1632" i="12" s="1"/>
  <c r="AD1632" i="12" s="1"/>
  <c r="E1639" i="12"/>
  <c r="F1639" i="12" s="1"/>
  <c r="AA1639" i="12" s="1"/>
  <c r="AD1639" i="12" s="1"/>
  <c r="E1726" i="12"/>
  <c r="F1726" i="12" s="1"/>
  <c r="AA1726" i="12" s="1"/>
  <c r="AD1726" i="12" s="1"/>
  <c r="AB1241" i="12"/>
  <c r="AB1255" i="12"/>
  <c r="AB1279" i="12"/>
  <c r="AB1295" i="12"/>
  <c r="AB1486" i="12"/>
  <c r="AB1522" i="12"/>
  <c r="AB1530" i="12"/>
  <c r="AB1538" i="12"/>
  <c r="AB1546" i="12"/>
  <c r="AB1124" i="12"/>
  <c r="AB1132" i="12"/>
  <c r="AB1140" i="12"/>
  <c r="AA1150" i="12"/>
  <c r="AD1150" i="12" s="1"/>
  <c r="E1234" i="12"/>
  <c r="F1234" i="12" s="1"/>
  <c r="AA1234" i="12" s="1"/>
  <c r="AD1234" i="12" s="1"/>
  <c r="AB1285" i="12"/>
  <c r="AB1482" i="12"/>
  <c r="E1547" i="12"/>
  <c r="F1547" i="12" s="1"/>
  <c r="AA1547" i="12" s="1"/>
  <c r="AD1547" i="12" s="1"/>
  <c r="E1085" i="12"/>
  <c r="F1085" i="12" s="1"/>
  <c r="AA1085" i="12" s="1"/>
  <c r="AD1085" i="12" s="1"/>
  <c r="E1093" i="12"/>
  <c r="F1093" i="12" s="1"/>
  <c r="AA1093" i="12" s="1"/>
  <c r="AD1093" i="12" s="1"/>
  <c r="E1109" i="12"/>
  <c r="F1109" i="12" s="1"/>
  <c r="AA1109" i="12" s="1"/>
  <c r="AD1109" i="12" s="1"/>
  <c r="AB1201" i="12"/>
  <c r="E1389" i="12"/>
  <c r="F1389" i="12" s="1"/>
  <c r="AA1389" i="12" s="1"/>
  <c r="AD1389" i="12" s="1"/>
  <c r="E1625" i="12"/>
  <c r="F1625" i="12" s="1"/>
  <c r="AA1625" i="12" s="1"/>
  <c r="AD1625" i="12" s="1"/>
  <c r="E1643" i="12"/>
  <c r="F1643" i="12" s="1"/>
  <c r="AA1643" i="12" s="1"/>
  <c r="AD1643" i="12" s="1"/>
  <c r="AB1695" i="12"/>
  <c r="E1706" i="12"/>
  <c r="F1706" i="12" s="1"/>
  <c r="AA1706" i="12" s="1"/>
  <c r="AD1706" i="12" s="1"/>
  <c r="AB1114" i="12"/>
  <c r="AB1122" i="12"/>
  <c r="AB1130" i="12"/>
  <c r="E1226" i="12"/>
  <c r="F1226" i="12" s="1"/>
  <c r="AA1226" i="12" s="1"/>
  <c r="AD1226" i="12" s="1"/>
  <c r="E1461" i="12"/>
  <c r="F1461" i="12" s="1"/>
  <c r="AA1461" i="12" s="1"/>
  <c r="AD1461" i="12" s="1"/>
  <c r="E1598" i="12"/>
  <c r="F1598" i="12" s="1"/>
  <c r="AA1598" i="12" s="1"/>
  <c r="AD1598" i="12" s="1"/>
  <c r="E1606" i="12"/>
  <c r="F1606" i="12" s="1"/>
  <c r="AA1606" i="12" s="1"/>
  <c r="AD1606" i="12" s="1"/>
  <c r="D3" i="12"/>
  <c r="D5" i="12"/>
  <c r="D7" i="12"/>
  <c r="D9" i="12"/>
  <c r="E9" i="12" s="1"/>
  <c r="F9" i="12" s="1"/>
  <c r="AA9" i="12" s="1"/>
  <c r="AD9" i="12" s="1"/>
  <c r="D11" i="12"/>
  <c r="E11" i="12" s="1"/>
  <c r="F11" i="12" s="1"/>
  <c r="AA11" i="12" s="1"/>
  <c r="AD11" i="12" s="1"/>
  <c r="D13" i="12"/>
  <c r="E13" i="12" s="1"/>
  <c r="F13" i="12" s="1"/>
  <c r="AA13" i="12" s="1"/>
  <c r="AD13" i="12" s="1"/>
  <c r="D15" i="12"/>
  <c r="E15" i="12" s="1"/>
  <c r="F15" i="12" s="1"/>
  <c r="AA15" i="12" s="1"/>
  <c r="AD15" i="12" s="1"/>
  <c r="AD16" i="12"/>
  <c r="D17" i="12"/>
  <c r="E17" i="12" s="1"/>
  <c r="F17" i="12" s="1"/>
  <c r="AA17" i="12" s="1"/>
  <c r="AD17" i="12" s="1"/>
  <c r="AD18" i="12"/>
  <c r="D19" i="12"/>
  <c r="E19" i="12" s="1"/>
  <c r="F19" i="12" s="1"/>
  <c r="AA19" i="12" s="1"/>
  <c r="AD19" i="12" s="1"/>
  <c r="D21" i="12"/>
  <c r="E21" i="12" s="1"/>
  <c r="F21" i="12" s="1"/>
  <c r="AA21" i="12" s="1"/>
  <c r="AD21" i="12" s="1"/>
  <c r="D23" i="12"/>
  <c r="E23" i="12" s="1"/>
  <c r="F23" i="12" s="1"/>
  <c r="AA23" i="12" s="1"/>
  <c r="AD23" i="12" s="1"/>
  <c r="D25" i="12"/>
  <c r="E25" i="12" s="1"/>
  <c r="F25" i="12" s="1"/>
  <c r="AA25" i="12" s="1"/>
  <c r="AD25" i="12" s="1"/>
  <c r="D27" i="12"/>
  <c r="E27" i="12" s="1"/>
  <c r="F27" i="12" s="1"/>
  <c r="AA27" i="12" s="1"/>
  <c r="AD27" i="12" s="1"/>
  <c r="D29" i="12"/>
  <c r="E29" i="12" s="1"/>
  <c r="F29" i="12" s="1"/>
  <c r="AA29" i="12" s="1"/>
  <c r="AD29" i="12" s="1"/>
  <c r="D31" i="12"/>
  <c r="E31" i="12" s="1"/>
  <c r="F31" i="12" s="1"/>
  <c r="AA31" i="12" s="1"/>
  <c r="AD31" i="12" s="1"/>
  <c r="D33" i="12"/>
  <c r="E33" i="12" s="1"/>
  <c r="F33" i="12" s="1"/>
  <c r="AA33" i="12" s="1"/>
  <c r="AD33" i="12" s="1"/>
  <c r="D35" i="12"/>
  <c r="E35" i="12" s="1"/>
  <c r="F35" i="12" s="1"/>
  <c r="AA35" i="12" s="1"/>
  <c r="AD35" i="12" s="1"/>
  <c r="D37" i="12"/>
  <c r="E37" i="12" s="1"/>
  <c r="F37" i="12" s="1"/>
  <c r="AA37" i="12" s="1"/>
  <c r="AD37" i="12" s="1"/>
  <c r="D39" i="12"/>
  <c r="E39" i="12" s="1"/>
  <c r="F39" i="12" s="1"/>
  <c r="AA39" i="12" s="1"/>
  <c r="AD39" i="12" s="1"/>
  <c r="D41" i="12"/>
  <c r="E41" i="12" s="1"/>
  <c r="F41" i="12" s="1"/>
  <c r="AA41" i="12" s="1"/>
  <c r="AD41" i="12" s="1"/>
  <c r="D43" i="12"/>
  <c r="E43" i="12" s="1"/>
  <c r="F43" i="12" s="1"/>
  <c r="AA43" i="12" s="1"/>
  <c r="AD43" i="12" s="1"/>
  <c r="D45" i="12"/>
  <c r="E45" i="12" s="1"/>
  <c r="F45" i="12" s="1"/>
  <c r="AA45" i="12" s="1"/>
  <c r="AD45" i="12" s="1"/>
  <c r="D47" i="12"/>
  <c r="E47" i="12" s="1"/>
  <c r="F47" i="12" s="1"/>
  <c r="AA47" i="12" s="1"/>
  <c r="AD47" i="12" s="1"/>
  <c r="D49" i="12"/>
  <c r="E49" i="12" s="1"/>
  <c r="F49" i="12" s="1"/>
  <c r="AA49" i="12" s="1"/>
  <c r="AD49" i="12" s="1"/>
  <c r="D51" i="12"/>
  <c r="E51" i="12" s="1"/>
  <c r="F51" i="12" s="1"/>
  <c r="AA51" i="12" s="1"/>
  <c r="AD51" i="12" s="1"/>
  <c r="D53" i="12"/>
  <c r="E53" i="12" s="1"/>
  <c r="F53" i="12" s="1"/>
  <c r="AA53" i="12" s="1"/>
  <c r="AD53" i="12" s="1"/>
  <c r="D55" i="12"/>
  <c r="E55" i="12" s="1"/>
  <c r="F55" i="12" s="1"/>
  <c r="AA55" i="12" s="1"/>
  <c r="AD55" i="12" s="1"/>
  <c r="D57" i="12"/>
  <c r="E57" i="12" s="1"/>
  <c r="F57" i="12" s="1"/>
  <c r="AA57" i="12" s="1"/>
  <c r="AD57" i="12" s="1"/>
  <c r="D59" i="12"/>
  <c r="E59" i="12" s="1"/>
  <c r="F59" i="12" s="1"/>
  <c r="AA59" i="12" s="1"/>
  <c r="AD59" i="12" s="1"/>
  <c r="D61" i="12"/>
  <c r="E61" i="12" s="1"/>
  <c r="F61" i="12" s="1"/>
  <c r="AA61" i="12" s="1"/>
  <c r="AD61" i="12" s="1"/>
  <c r="D63" i="12"/>
  <c r="E63" i="12" s="1"/>
  <c r="F63" i="12" s="1"/>
  <c r="AA63" i="12" s="1"/>
  <c r="AD63" i="12" s="1"/>
  <c r="D65" i="12"/>
  <c r="E65" i="12" s="1"/>
  <c r="F65" i="12" s="1"/>
  <c r="AA65" i="12" s="1"/>
  <c r="AD65" i="12" s="1"/>
  <c r="D67" i="12"/>
  <c r="E67" i="12" s="1"/>
  <c r="F67" i="12" s="1"/>
  <c r="AA67" i="12" s="1"/>
  <c r="AD67" i="12" s="1"/>
  <c r="D69" i="12"/>
  <c r="E69" i="12" s="1"/>
  <c r="F69" i="12" s="1"/>
  <c r="AA69" i="12" s="1"/>
  <c r="AD69" i="12" s="1"/>
  <c r="D71" i="12"/>
  <c r="E71" i="12" s="1"/>
  <c r="F71" i="12" s="1"/>
  <c r="AA71" i="12" s="1"/>
  <c r="AD71" i="12" s="1"/>
  <c r="D73" i="12"/>
  <c r="E73" i="12" s="1"/>
  <c r="F73" i="12" s="1"/>
  <c r="AA73" i="12" s="1"/>
  <c r="AD73" i="12" s="1"/>
  <c r="D75" i="12"/>
  <c r="E75" i="12" s="1"/>
  <c r="F75" i="12" s="1"/>
  <c r="AA75" i="12" s="1"/>
  <c r="AD75" i="12" s="1"/>
  <c r="D77" i="12"/>
  <c r="E77" i="12" s="1"/>
  <c r="F77" i="12" s="1"/>
  <c r="AA77" i="12" s="1"/>
  <c r="AD77" i="12" s="1"/>
  <c r="D79" i="12"/>
  <c r="E79" i="12" s="1"/>
  <c r="F79" i="12" s="1"/>
  <c r="AA79" i="12" s="1"/>
  <c r="AD79" i="12" s="1"/>
  <c r="D81" i="12"/>
  <c r="E81" i="12" s="1"/>
  <c r="F81" i="12" s="1"/>
  <c r="AA81" i="12" s="1"/>
  <c r="AD81" i="12" s="1"/>
  <c r="D83" i="12"/>
  <c r="E83" i="12" s="1"/>
  <c r="F83" i="12" s="1"/>
  <c r="AA83" i="12" s="1"/>
  <c r="AD83" i="12" s="1"/>
  <c r="D85" i="12"/>
  <c r="E85" i="12" s="1"/>
  <c r="F85" i="12" s="1"/>
  <c r="AA85" i="12" s="1"/>
  <c r="AD85" i="12" s="1"/>
  <c r="D87" i="12"/>
  <c r="E87" i="12" s="1"/>
  <c r="F87" i="12" s="1"/>
  <c r="AA87" i="12" s="1"/>
  <c r="AD87" i="12" s="1"/>
  <c r="D89" i="12"/>
  <c r="E89" i="12" s="1"/>
  <c r="F89" i="12" s="1"/>
  <c r="AA89" i="12" s="1"/>
  <c r="AD89" i="12" s="1"/>
  <c r="D91" i="12"/>
  <c r="E91" i="12" s="1"/>
  <c r="F91" i="12" s="1"/>
  <c r="AA91" i="12" s="1"/>
  <c r="AD91" i="12" s="1"/>
  <c r="D93" i="12"/>
  <c r="E93" i="12" s="1"/>
  <c r="F93" i="12" s="1"/>
  <c r="AA93" i="12" s="1"/>
  <c r="AD93" i="12" s="1"/>
  <c r="D95" i="12"/>
  <c r="E95" i="12" s="1"/>
  <c r="F95" i="12" s="1"/>
  <c r="AA95" i="12" s="1"/>
  <c r="AD95" i="12" s="1"/>
  <c r="D97" i="12"/>
  <c r="E97" i="12" s="1"/>
  <c r="F97" i="12" s="1"/>
  <c r="AA97" i="12" s="1"/>
  <c r="AD97" i="12" s="1"/>
  <c r="D99" i="12"/>
  <c r="E99" i="12" s="1"/>
  <c r="F99" i="12" s="1"/>
  <c r="AA99" i="12" s="1"/>
  <c r="AD99" i="12" s="1"/>
  <c r="D101" i="12"/>
  <c r="E101" i="12" s="1"/>
  <c r="F101" i="12" s="1"/>
  <c r="AA101" i="12" s="1"/>
  <c r="AD101" i="12" s="1"/>
  <c r="D103" i="12"/>
  <c r="E103" i="12" s="1"/>
  <c r="F103" i="12" s="1"/>
  <c r="AA103" i="12" s="1"/>
  <c r="AD103" i="12" s="1"/>
  <c r="D105" i="12"/>
  <c r="B111" i="12"/>
  <c r="AB113" i="12"/>
  <c r="D115" i="12"/>
  <c r="E115" i="12" s="1"/>
  <c r="F115" i="12" s="1"/>
  <c r="AA115" i="12" s="1"/>
  <c r="AD115" i="12" s="1"/>
  <c r="C119" i="12"/>
  <c r="B125" i="12"/>
  <c r="AB129" i="12"/>
  <c r="D131" i="12"/>
  <c r="E131" i="12" s="1"/>
  <c r="F131" i="12" s="1"/>
  <c r="AA131" i="12" s="1"/>
  <c r="AD131" i="12" s="1"/>
  <c r="AB357" i="12"/>
  <c r="C3" i="12"/>
  <c r="C5" i="12"/>
  <c r="C7" i="12"/>
  <c r="AC105" i="12"/>
  <c r="C111" i="12"/>
  <c r="E111" i="12" s="1"/>
  <c r="F111" i="12" s="1"/>
  <c r="AA111" i="12" s="1"/>
  <c r="AD111" i="12" s="1"/>
  <c r="AC119" i="12"/>
  <c r="D121" i="12"/>
  <c r="C125" i="12"/>
  <c r="B131" i="12"/>
  <c r="AB19" i="12"/>
  <c r="D127" i="12"/>
  <c r="D133" i="12"/>
  <c r="C70" i="12"/>
  <c r="E70" i="12" s="1"/>
  <c r="F70" i="12" s="1"/>
  <c r="AA70" i="12" s="1"/>
  <c r="AD70" i="12" s="1"/>
  <c r="C72" i="12"/>
  <c r="E72" i="12" s="1"/>
  <c r="F72" i="12" s="1"/>
  <c r="AA72" i="12" s="1"/>
  <c r="AD72" i="12" s="1"/>
  <c r="C74" i="12"/>
  <c r="E74" i="12" s="1"/>
  <c r="F74" i="12" s="1"/>
  <c r="AA74" i="12" s="1"/>
  <c r="AD74" i="12" s="1"/>
  <c r="C76" i="12"/>
  <c r="E76" i="12" s="1"/>
  <c r="F76" i="12" s="1"/>
  <c r="AA76" i="12" s="1"/>
  <c r="AD76" i="12" s="1"/>
  <c r="C78" i="12"/>
  <c r="E78" i="12" s="1"/>
  <c r="F78" i="12" s="1"/>
  <c r="AA78" i="12" s="1"/>
  <c r="AD78" i="12" s="1"/>
  <c r="C80" i="12"/>
  <c r="E80" i="12" s="1"/>
  <c r="F80" i="12" s="1"/>
  <c r="AA80" i="12" s="1"/>
  <c r="AD80" i="12" s="1"/>
  <c r="C82" i="12"/>
  <c r="E82" i="12" s="1"/>
  <c r="F82" i="12" s="1"/>
  <c r="AA82" i="12" s="1"/>
  <c r="AD82" i="12" s="1"/>
  <c r="C84" i="12"/>
  <c r="E84" i="12" s="1"/>
  <c r="F84" i="12" s="1"/>
  <c r="AA84" i="12" s="1"/>
  <c r="AD84" i="12" s="1"/>
  <c r="C86" i="12"/>
  <c r="E86" i="12" s="1"/>
  <c r="F86" i="12" s="1"/>
  <c r="AA86" i="12" s="1"/>
  <c r="AD86" i="12" s="1"/>
  <c r="C88" i="12"/>
  <c r="E88" i="12" s="1"/>
  <c r="F88" i="12" s="1"/>
  <c r="AA88" i="12" s="1"/>
  <c r="AD88" i="12" s="1"/>
  <c r="C90" i="12"/>
  <c r="E90" i="12" s="1"/>
  <c r="F90" i="12" s="1"/>
  <c r="AA90" i="12" s="1"/>
  <c r="AD90" i="12" s="1"/>
  <c r="C92" i="12"/>
  <c r="E92" i="12" s="1"/>
  <c r="F92" i="12" s="1"/>
  <c r="AA92" i="12" s="1"/>
  <c r="AD92" i="12" s="1"/>
  <c r="C94" i="12"/>
  <c r="E94" i="12" s="1"/>
  <c r="F94" i="12" s="1"/>
  <c r="AA94" i="12" s="1"/>
  <c r="AD94" i="12" s="1"/>
  <c r="C96" i="12"/>
  <c r="E96" i="12" s="1"/>
  <c r="F96" i="12" s="1"/>
  <c r="AA96" i="12" s="1"/>
  <c r="AD96" i="12" s="1"/>
  <c r="C98" i="12"/>
  <c r="E98" i="12" s="1"/>
  <c r="F98" i="12" s="1"/>
  <c r="AA98" i="12" s="1"/>
  <c r="AD98" i="12" s="1"/>
  <c r="C100" i="12"/>
  <c r="E100" i="12" s="1"/>
  <c r="F100" i="12" s="1"/>
  <c r="AA100" i="12" s="1"/>
  <c r="AD100" i="12" s="1"/>
  <c r="C102" i="12"/>
  <c r="E102" i="12" s="1"/>
  <c r="F102" i="12" s="1"/>
  <c r="AA102" i="12" s="1"/>
  <c r="AD102" i="12" s="1"/>
  <c r="C104" i="12"/>
  <c r="E104" i="12" s="1"/>
  <c r="F104" i="12" s="1"/>
  <c r="AA104" i="12" s="1"/>
  <c r="AD104" i="12" s="1"/>
  <c r="E107" i="12"/>
  <c r="F107" i="12" s="1"/>
  <c r="AA107" i="12" s="1"/>
  <c r="AD107" i="12" s="1"/>
  <c r="C109" i="12"/>
  <c r="AB111" i="12"/>
  <c r="AB115" i="12"/>
  <c r="D117" i="12"/>
  <c r="E117" i="12" s="1"/>
  <c r="F117" i="12" s="1"/>
  <c r="AA117" i="12" s="1"/>
  <c r="AD117" i="12" s="1"/>
  <c r="C121" i="12"/>
  <c r="B127" i="12"/>
  <c r="AB131" i="12"/>
  <c r="B133" i="12"/>
  <c r="D135" i="12"/>
  <c r="E135" i="12" s="1"/>
  <c r="F135" i="12" s="1"/>
  <c r="AA135" i="12" s="1"/>
  <c r="AD135" i="12" s="1"/>
  <c r="D109" i="12"/>
  <c r="AB121" i="12"/>
  <c r="AC121" i="12"/>
  <c r="D123" i="12"/>
  <c r="E123" i="12" s="1"/>
  <c r="F123" i="12" s="1"/>
  <c r="AA123" i="12" s="1"/>
  <c r="AD123" i="12" s="1"/>
  <c r="C127" i="12"/>
  <c r="C133" i="12"/>
  <c r="D137" i="12"/>
  <c r="AC106" i="12"/>
  <c r="D113" i="12"/>
  <c r="AB127" i="12"/>
  <c r="D129" i="12"/>
  <c r="AB133" i="12"/>
  <c r="B9" i="12"/>
  <c r="B11" i="12"/>
  <c r="B13" i="12"/>
  <c r="B15" i="12"/>
  <c r="B17" i="12"/>
  <c r="B19" i="12"/>
  <c r="B21" i="12"/>
  <c r="B23" i="12"/>
  <c r="B25" i="12"/>
  <c r="B27" i="12"/>
  <c r="B29" i="12"/>
  <c r="B31" i="12"/>
  <c r="B33" i="12"/>
  <c r="B35" i="12"/>
  <c r="B37" i="12"/>
  <c r="B39" i="12"/>
  <c r="B41" i="12"/>
  <c r="B43" i="12"/>
  <c r="B45" i="12"/>
  <c r="B47" i="12"/>
  <c r="B49" i="12"/>
  <c r="B51" i="12"/>
  <c r="B53" i="12"/>
  <c r="B55" i="12"/>
  <c r="B57" i="12"/>
  <c r="B59" i="12"/>
  <c r="B61" i="12"/>
  <c r="B63" i="12"/>
  <c r="B65" i="12"/>
  <c r="B67" i="12"/>
  <c r="B69" i="12"/>
  <c r="B71" i="12"/>
  <c r="B73" i="12"/>
  <c r="B75" i="12"/>
  <c r="B77" i="12"/>
  <c r="B79" i="12"/>
  <c r="B81" i="12"/>
  <c r="B83" i="12"/>
  <c r="B85" i="12"/>
  <c r="B87" i="12"/>
  <c r="B89" i="12"/>
  <c r="B91" i="12"/>
  <c r="B93" i="12"/>
  <c r="B95" i="12"/>
  <c r="B97" i="12"/>
  <c r="B99" i="12"/>
  <c r="B101" i="12"/>
  <c r="B103" i="12"/>
  <c r="B105" i="12"/>
  <c r="AB107" i="12"/>
  <c r="B113" i="12"/>
  <c r="AC117" i="12"/>
  <c r="D119" i="12"/>
  <c r="AB123" i="12"/>
  <c r="B129" i="12"/>
  <c r="C105" i="12"/>
  <c r="C113" i="12"/>
  <c r="D125" i="12"/>
  <c r="C129" i="12"/>
  <c r="B348" i="12"/>
  <c r="B349" i="12"/>
  <c r="B350" i="12"/>
  <c r="B351" i="12"/>
  <c r="B352" i="12"/>
  <c r="B353" i="12"/>
  <c r="B354" i="12"/>
  <c r="B355" i="12"/>
  <c r="B356" i="12"/>
  <c r="AG358" i="12"/>
  <c r="D363" i="12"/>
  <c r="AB370" i="12"/>
  <c r="D370" i="12"/>
  <c r="C370" i="12"/>
  <c r="B370" i="12"/>
  <c r="D373" i="12"/>
  <c r="C373" i="12"/>
  <c r="B373" i="12"/>
  <c r="AB373" i="12"/>
  <c r="AB377" i="12"/>
  <c r="D377" i="12"/>
  <c r="C377" i="12"/>
  <c r="B377" i="12"/>
  <c r="AB385" i="12"/>
  <c r="D385" i="12"/>
  <c r="C385" i="12"/>
  <c r="B385" i="12"/>
  <c r="AB393" i="12"/>
  <c r="D393" i="12"/>
  <c r="C393" i="12"/>
  <c r="B393" i="12"/>
  <c r="AB401" i="12"/>
  <c r="D401" i="12"/>
  <c r="C401" i="12"/>
  <c r="B401" i="12"/>
  <c r="AB409" i="12"/>
  <c r="D409" i="12"/>
  <c r="C409" i="12"/>
  <c r="B409" i="12"/>
  <c r="AB417" i="12"/>
  <c r="D417" i="12"/>
  <c r="C417" i="12"/>
  <c r="B417" i="12"/>
  <c r="AA150" i="12"/>
  <c r="AD150" i="12" s="1"/>
  <c r="AA313" i="12"/>
  <c r="AD313" i="12" s="1"/>
  <c r="AA315" i="12"/>
  <c r="AD315" i="12" s="1"/>
  <c r="AA319" i="12"/>
  <c r="AD319" i="12" s="1"/>
  <c r="D348" i="12"/>
  <c r="D349" i="12"/>
  <c r="D350" i="12"/>
  <c r="D351" i="12"/>
  <c r="D352" i="12"/>
  <c r="D353" i="12"/>
  <c r="D354" i="12"/>
  <c r="D355" i="12"/>
  <c r="D356" i="12"/>
  <c r="AC357" i="12"/>
  <c r="AB360" i="12"/>
  <c r="C360" i="12"/>
  <c r="B360" i="12"/>
  <c r="AC363" i="12"/>
  <c r="AB368" i="12"/>
  <c r="D368" i="12"/>
  <c r="C368" i="12"/>
  <c r="B368" i="12"/>
  <c r="AC370" i="12"/>
  <c r="AC373" i="12"/>
  <c r="B302" i="12"/>
  <c r="B304" i="12"/>
  <c r="B306" i="12"/>
  <c r="B308" i="12"/>
  <c r="B310" i="12"/>
  <c r="B312" i="12"/>
  <c r="B314" i="12"/>
  <c r="B316" i="12"/>
  <c r="B318" i="12"/>
  <c r="B320" i="12"/>
  <c r="B322" i="12"/>
  <c r="B324" i="12"/>
  <c r="B326" i="12"/>
  <c r="B328" i="12"/>
  <c r="B330" i="12"/>
  <c r="B332" i="12"/>
  <c r="B334" i="12"/>
  <c r="B336" i="12"/>
  <c r="B338" i="12"/>
  <c r="B340" i="12"/>
  <c r="B342" i="12"/>
  <c r="B344" i="12"/>
  <c r="B346" i="12"/>
  <c r="D360" i="12"/>
  <c r="E360" i="12" s="1"/>
  <c r="F360" i="12" s="1"/>
  <c r="AA360" i="12" s="1"/>
  <c r="AD360" i="12" s="1"/>
  <c r="AB366" i="12"/>
  <c r="D366" i="12"/>
  <c r="C366" i="12"/>
  <c r="B366" i="12"/>
  <c r="AC368" i="12"/>
  <c r="AB374" i="12"/>
  <c r="D374" i="12"/>
  <c r="C374" i="12"/>
  <c r="B374" i="12"/>
  <c r="AB379" i="12"/>
  <c r="D379" i="12"/>
  <c r="C379" i="12"/>
  <c r="B379" i="12"/>
  <c r="AC379" i="12"/>
  <c r="AB387" i="12"/>
  <c r="D387" i="12"/>
  <c r="C387" i="12"/>
  <c r="B387" i="12"/>
  <c r="AC387" i="12"/>
  <c r="AB395" i="12"/>
  <c r="D395" i="12"/>
  <c r="C395" i="12"/>
  <c r="B395" i="12"/>
  <c r="AC395" i="12"/>
  <c r="AB403" i="12"/>
  <c r="D403" i="12"/>
  <c r="C403" i="12"/>
  <c r="B403" i="12"/>
  <c r="AC403" i="12"/>
  <c r="AB411" i="12"/>
  <c r="D411" i="12"/>
  <c r="C411" i="12"/>
  <c r="B411" i="12"/>
  <c r="AC411" i="12"/>
  <c r="AB419" i="12"/>
  <c r="D419" i="12"/>
  <c r="C419" i="12"/>
  <c r="B419" i="12"/>
  <c r="AC419" i="12"/>
  <c r="C359" i="12"/>
  <c r="B359" i="12"/>
  <c r="AB362" i="12"/>
  <c r="C362" i="12"/>
  <c r="B362" i="12"/>
  <c r="AB364" i="12"/>
  <c r="D364" i="12"/>
  <c r="C364" i="12"/>
  <c r="B364" i="12"/>
  <c r="C371" i="12"/>
  <c r="B371" i="12"/>
  <c r="AB371" i="12"/>
  <c r="D139" i="12"/>
  <c r="E139" i="12" s="1"/>
  <c r="F139" i="12" s="1"/>
  <c r="AA139" i="12" s="1"/>
  <c r="AD139" i="12" s="1"/>
  <c r="D141" i="12"/>
  <c r="E141" i="12" s="1"/>
  <c r="F141" i="12" s="1"/>
  <c r="AA141" i="12" s="1"/>
  <c r="AD141" i="12" s="1"/>
  <c r="D143" i="12"/>
  <c r="D145" i="12"/>
  <c r="D147" i="12"/>
  <c r="D149" i="12"/>
  <c r="E149" i="12" s="1"/>
  <c r="F149" i="12" s="1"/>
  <c r="AA149" i="12" s="1"/>
  <c r="AD149" i="12" s="1"/>
  <c r="D151" i="12"/>
  <c r="D153" i="12"/>
  <c r="D155" i="12"/>
  <c r="D157" i="12"/>
  <c r="E157" i="12" s="1"/>
  <c r="F157" i="12" s="1"/>
  <c r="AA157" i="12" s="1"/>
  <c r="AD157" i="12" s="1"/>
  <c r="D159" i="12"/>
  <c r="E159" i="12" s="1"/>
  <c r="F159" i="12" s="1"/>
  <c r="AA159" i="12" s="1"/>
  <c r="AD159" i="12" s="1"/>
  <c r="D161" i="12"/>
  <c r="D163" i="12"/>
  <c r="E163" i="12" s="1"/>
  <c r="F163" i="12" s="1"/>
  <c r="AA163" i="12" s="1"/>
  <c r="AD163" i="12" s="1"/>
  <c r="D164" i="12"/>
  <c r="D166" i="12"/>
  <c r="E166" i="12" s="1"/>
  <c r="F166" i="12" s="1"/>
  <c r="AA166" i="12" s="1"/>
  <c r="AD166" i="12" s="1"/>
  <c r="D168" i="12"/>
  <c r="E168" i="12" s="1"/>
  <c r="F168" i="12" s="1"/>
  <c r="AA168" i="12" s="1"/>
  <c r="AD168" i="12" s="1"/>
  <c r="D170" i="12"/>
  <c r="E170" i="12" s="1"/>
  <c r="F170" i="12" s="1"/>
  <c r="AA170" i="12" s="1"/>
  <c r="AD170" i="12" s="1"/>
  <c r="D172" i="12"/>
  <c r="D174" i="12"/>
  <c r="D176" i="12"/>
  <c r="D178" i="12"/>
  <c r="E178" i="12" s="1"/>
  <c r="F178" i="12" s="1"/>
  <c r="AA178" i="12" s="1"/>
  <c r="AD178" i="12" s="1"/>
  <c r="D180" i="12"/>
  <c r="E180" i="12" s="1"/>
  <c r="F180" i="12" s="1"/>
  <c r="AA180" i="12" s="1"/>
  <c r="AD180" i="12" s="1"/>
  <c r="D182" i="12"/>
  <c r="E182" i="12" s="1"/>
  <c r="F182" i="12" s="1"/>
  <c r="AA182" i="12" s="1"/>
  <c r="AD182" i="12" s="1"/>
  <c r="D184" i="12"/>
  <c r="D186" i="12"/>
  <c r="E186" i="12" s="1"/>
  <c r="F186" i="12" s="1"/>
  <c r="AA186" i="12" s="1"/>
  <c r="AD186" i="12" s="1"/>
  <c r="D188" i="12"/>
  <c r="D190" i="12"/>
  <c r="D192" i="12"/>
  <c r="E192" i="12" s="1"/>
  <c r="F192" i="12" s="1"/>
  <c r="AA192" i="12" s="1"/>
  <c r="AD192" i="12" s="1"/>
  <c r="D194" i="12"/>
  <c r="D196" i="12"/>
  <c r="D198" i="12"/>
  <c r="E198" i="12" s="1"/>
  <c r="F198" i="12" s="1"/>
  <c r="AA198" i="12" s="1"/>
  <c r="AD198" i="12" s="1"/>
  <c r="D200" i="12"/>
  <c r="D202" i="12"/>
  <c r="E202" i="12" s="1"/>
  <c r="F202" i="12" s="1"/>
  <c r="AA202" i="12" s="1"/>
  <c r="AD202" i="12" s="1"/>
  <c r="D204" i="12"/>
  <c r="E204" i="12" s="1"/>
  <c r="F204" i="12" s="1"/>
  <c r="AA204" i="12" s="1"/>
  <c r="AD204" i="12" s="1"/>
  <c r="D206" i="12"/>
  <c r="D208" i="12"/>
  <c r="E208" i="12" s="1"/>
  <c r="F208" i="12" s="1"/>
  <c r="AA208" i="12" s="1"/>
  <c r="AD208" i="12" s="1"/>
  <c r="D210" i="12"/>
  <c r="E210" i="12" s="1"/>
  <c r="F210" i="12" s="1"/>
  <c r="AA210" i="12" s="1"/>
  <c r="AD210" i="12" s="1"/>
  <c r="D212" i="12"/>
  <c r="E212" i="12" s="1"/>
  <c r="F212" i="12" s="1"/>
  <c r="AA212" i="12" s="1"/>
  <c r="AD212" i="12" s="1"/>
  <c r="D214" i="12"/>
  <c r="E214" i="12" s="1"/>
  <c r="F214" i="12" s="1"/>
  <c r="AA214" i="12" s="1"/>
  <c r="AD214" i="12" s="1"/>
  <c r="D216" i="12"/>
  <c r="D218" i="12"/>
  <c r="E218" i="12" s="1"/>
  <c r="F218" i="12" s="1"/>
  <c r="AA218" i="12" s="1"/>
  <c r="AD218" i="12" s="1"/>
  <c r="D220" i="12"/>
  <c r="D222" i="12"/>
  <c r="E222" i="12" s="1"/>
  <c r="F222" i="12" s="1"/>
  <c r="AA222" i="12" s="1"/>
  <c r="AD222" i="12" s="1"/>
  <c r="D224" i="12"/>
  <c r="E224" i="12" s="1"/>
  <c r="F224" i="12" s="1"/>
  <c r="AA224" i="12" s="1"/>
  <c r="AD224" i="12" s="1"/>
  <c r="D226" i="12"/>
  <c r="E226" i="12" s="1"/>
  <c r="F226" i="12" s="1"/>
  <c r="AA226" i="12" s="1"/>
  <c r="AD226" i="12" s="1"/>
  <c r="D228" i="12"/>
  <c r="D230" i="12"/>
  <c r="E230" i="12" s="1"/>
  <c r="F230" i="12" s="1"/>
  <c r="AA230" i="12" s="1"/>
  <c r="AD230" i="12" s="1"/>
  <c r="D232" i="12"/>
  <c r="D234" i="12"/>
  <c r="E234" i="12" s="1"/>
  <c r="F234" i="12" s="1"/>
  <c r="AA234" i="12" s="1"/>
  <c r="AD234" i="12" s="1"/>
  <c r="D236" i="12"/>
  <c r="E236" i="12" s="1"/>
  <c r="F236" i="12" s="1"/>
  <c r="AA236" i="12" s="1"/>
  <c r="AD236" i="12" s="1"/>
  <c r="D238" i="12"/>
  <c r="E238" i="12" s="1"/>
  <c r="F238" i="12" s="1"/>
  <c r="AA238" i="12" s="1"/>
  <c r="AD238" i="12" s="1"/>
  <c r="D240" i="12"/>
  <c r="E240" i="12" s="1"/>
  <c r="F240" i="12" s="1"/>
  <c r="AA240" i="12" s="1"/>
  <c r="AD240" i="12" s="1"/>
  <c r="D242" i="12"/>
  <c r="E242" i="12" s="1"/>
  <c r="F242" i="12" s="1"/>
  <c r="AA242" i="12" s="1"/>
  <c r="AD242" i="12" s="1"/>
  <c r="D244" i="12"/>
  <c r="E244" i="12" s="1"/>
  <c r="F244" i="12" s="1"/>
  <c r="AA244" i="12" s="1"/>
  <c r="AD244" i="12" s="1"/>
  <c r="D246" i="12"/>
  <c r="E246" i="12" s="1"/>
  <c r="F246" i="12" s="1"/>
  <c r="AA246" i="12" s="1"/>
  <c r="AD246" i="12" s="1"/>
  <c r="D248" i="12"/>
  <c r="D250" i="12"/>
  <c r="E250" i="12" s="1"/>
  <c r="F250" i="12" s="1"/>
  <c r="AA250" i="12" s="1"/>
  <c r="AD250" i="12" s="1"/>
  <c r="D252" i="12"/>
  <c r="D254" i="12"/>
  <c r="E254" i="12" s="1"/>
  <c r="F254" i="12" s="1"/>
  <c r="AA254" i="12" s="1"/>
  <c r="AD254" i="12" s="1"/>
  <c r="D256" i="12"/>
  <c r="E256" i="12" s="1"/>
  <c r="F256" i="12" s="1"/>
  <c r="AA256" i="12" s="1"/>
  <c r="AD256" i="12" s="1"/>
  <c r="D258" i="12"/>
  <c r="E258" i="12" s="1"/>
  <c r="F258" i="12" s="1"/>
  <c r="AA258" i="12" s="1"/>
  <c r="AD258" i="12" s="1"/>
  <c r="D260" i="12"/>
  <c r="D262" i="12"/>
  <c r="E262" i="12" s="1"/>
  <c r="F262" i="12" s="1"/>
  <c r="AA262" i="12" s="1"/>
  <c r="AD262" i="12" s="1"/>
  <c r="D264" i="12"/>
  <c r="E264" i="12" s="1"/>
  <c r="F264" i="12" s="1"/>
  <c r="AA264" i="12" s="1"/>
  <c r="AD264" i="12" s="1"/>
  <c r="D266" i="12"/>
  <c r="D268" i="12"/>
  <c r="D270" i="12"/>
  <c r="D272" i="12"/>
  <c r="D359" i="12"/>
  <c r="D362" i="12"/>
  <c r="AC364" i="12"/>
  <c r="C369" i="12"/>
  <c r="B369" i="12"/>
  <c r="AB369" i="12"/>
  <c r="D371" i="12"/>
  <c r="AB381" i="12"/>
  <c r="D381" i="12"/>
  <c r="C381" i="12"/>
  <c r="B381" i="12"/>
  <c r="AC381" i="12"/>
  <c r="AB389" i="12"/>
  <c r="D389" i="12"/>
  <c r="C389" i="12"/>
  <c r="B389" i="12"/>
  <c r="AC389" i="12"/>
  <c r="AB397" i="12"/>
  <c r="D397" i="12"/>
  <c r="C397" i="12"/>
  <c r="B397" i="12"/>
  <c r="AC397" i="12"/>
  <c r="AB405" i="12"/>
  <c r="D405" i="12"/>
  <c r="C405" i="12"/>
  <c r="B405" i="12"/>
  <c r="AC405" i="12"/>
  <c r="AB413" i="12"/>
  <c r="D413" i="12"/>
  <c r="C413" i="12"/>
  <c r="B413" i="12"/>
  <c r="AB356" i="12"/>
  <c r="AB358" i="12"/>
  <c r="C358" i="12"/>
  <c r="E358" i="12" s="1"/>
  <c r="F358" i="12" s="1"/>
  <c r="AA358" i="12" s="1"/>
  <c r="AD358" i="12" s="1"/>
  <c r="AC362" i="12"/>
  <c r="C367" i="12"/>
  <c r="E367" i="12" s="1"/>
  <c r="F367" i="12" s="1"/>
  <c r="AA367" i="12" s="1"/>
  <c r="AD367" i="12" s="1"/>
  <c r="B367" i="12"/>
  <c r="AB367" i="12"/>
  <c r="D369" i="12"/>
  <c r="AC371" i="12"/>
  <c r="C357" i="12"/>
  <c r="B357" i="12"/>
  <c r="AB359" i="12"/>
  <c r="C361" i="12"/>
  <c r="E361" i="12" s="1"/>
  <c r="F361" i="12" s="1"/>
  <c r="AA361" i="12" s="1"/>
  <c r="AD361" i="12" s="1"/>
  <c r="B361" i="12"/>
  <c r="AB361" i="12"/>
  <c r="C365" i="12"/>
  <c r="E365" i="12" s="1"/>
  <c r="F365" i="12" s="1"/>
  <c r="AA365" i="12" s="1"/>
  <c r="AD365" i="12" s="1"/>
  <c r="B365" i="12"/>
  <c r="AB365" i="12"/>
  <c r="AB372" i="12"/>
  <c r="D372" i="12"/>
  <c r="C372" i="12"/>
  <c r="B372" i="12"/>
  <c r="AB375" i="12"/>
  <c r="D375" i="12"/>
  <c r="C375" i="12"/>
  <c r="B375" i="12"/>
  <c r="AB383" i="12"/>
  <c r="D383" i="12"/>
  <c r="C383" i="12"/>
  <c r="B383" i="12"/>
  <c r="AB391" i="12"/>
  <c r="D391" i="12"/>
  <c r="C391" i="12"/>
  <c r="B391" i="12"/>
  <c r="AB399" i="12"/>
  <c r="D399" i="12"/>
  <c r="C399" i="12"/>
  <c r="B399" i="12"/>
  <c r="AB407" i="12"/>
  <c r="D407" i="12"/>
  <c r="C407" i="12"/>
  <c r="B407" i="12"/>
  <c r="AB415" i="12"/>
  <c r="D415" i="12"/>
  <c r="C415" i="12"/>
  <c r="B415" i="12"/>
  <c r="C348" i="12"/>
  <c r="C349" i="12"/>
  <c r="C350" i="12"/>
  <c r="C351" i="12"/>
  <c r="C352" i="12"/>
  <c r="C353" i="12"/>
  <c r="C354" i="12"/>
  <c r="C355" i="12"/>
  <c r="C356" i="12"/>
  <c r="C363" i="12"/>
  <c r="B363" i="12"/>
  <c r="AB363" i="12"/>
  <c r="AB376" i="12"/>
  <c r="AB378" i="12"/>
  <c r="AB380" i="12"/>
  <c r="AB382" i="12"/>
  <c r="AB384" i="12"/>
  <c r="AB386" i="12"/>
  <c r="AB388" i="12"/>
  <c r="AB390" i="12"/>
  <c r="AB392" i="12"/>
  <c r="AB394" i="12"/>
  <c r="AB396" i="12"/>
  <c r="AB398" i="12"/>
  <c r="AB400" i="12"/>
  <c r="AB402" i="12"/>
  <c r="AB404" i="12"/>
  <c r="AB406" i="12"/>
  <c r="AB408" i="12"/>
  <c r="AB410" i="12"/>
  <c r="AB412" i="12"/>
  <c r="AB414" i="12"/>
  <c r="AB416" i="12"/>
  <c r="AB418" i="12"/>
  <c r="AB420" i="12"/>
  <c r="B421" i="12"/>
  <c r="AB422" i="12"/>
  <c r="B423" i="12"/>
  <c r="AB424" i="12"/>
  <c r="B425" i="12"/>
  <c r="AB426" i="12"/>
  <c r="B427" i="12"/>
  <c r="AB428" i="12"/>
  <c r="B429" i="12"/>
  <c r="AB430" i="12"/>
  <c r="B431" i="12"/>
  <c r="AB432" i="12"/>
  <c r="B433" i="12"/>
  <c r="AB434" i="12"/>
  <c r="B435" i="12"/>
  <c r="AB436" i="12"/>
  <c r="B437" i="12"/>
  <c r="AB438" i="12"/>
  <c r="B439" i="12"/>
  <c r="AB440" i="12"/>
  <c r="B441" i="12"/>
  <c r="AB442" i="12"/>
  <c r="B443" i="12"/>
  <c r="AB444" i="12"/>
  <c r="B445" i="12"/>
  <c r="AB446" i="12"/>
  <c r="B447" i="12"/>
  <c r="AB448" i="12"/>
  <c r="B449" i="12"/>
  <c r="AB450" i="12"/>
  <c r="B451" i="12"/>
  <c r="AB452" i="12"/>
  <c r="B453" i="12"/>
  <c r="AB454" i="12"/>
  <c r="B455" i="12"/>
  <c r="AB456" i="12"/>
  <c r="B462" i="12"/>
  <c r="B468" i="12"/>
  <c r="D474" i="12"/>
  <c r="C478" i="12"/>
  <c r="B484" i="12"/>
  <c r="C421" i="12"/>
  <c r="C423" i="12"/>
  <c r="C425" i="12"/>
  <c r="C427" i="12"/>
  <c r="C429" i="12"/>
  <c r="C431" i="12"/>
  <c r="C433" i="12"/>
  <c r="C435" i="12"/>
  <c r="C437" i="12"/>
  <c r="C439" i="12"/>
  <c r="C441" i="12"/>
  <c r="C443" i="12"/>
  <c r="C445" i="12"/>
  <c r="C447" i="12"/>
  <c r="C449" i="12"/>
  <c r="C451" i="12"/>
  <c r="C453" i="12"/>
  <c r="C455" i="12"/>
  <c r="C462" i="12"/>
  <c r="C468" i="12"/>
  <c r="B474" i="12"/>
  <c r="AB478" i="12"/>
  <c r="D480" i="12"/>
  <c r="E480" i="12" s="1"/>
  <c r="F480" i="12" s="1"/>
  <c r="AA480" i="12" s="1"/>
  <c r="AD480" i="12" s="1"/>
  <c r="C484" i="12"/>
  <c r="AA631" i="12"/>
  <c r="AD631" i="12" s="1"/>
  <c r="AA639" i="12"/>
  <c r="AD639" i="12" s="1"/>
  <c r="D421" i="12"/>
  <c r="D423" i="12"/>
  <c r="D425" i="12"/>
  <c r="D427" i="12"/>
  <c r="D429" i="12"/>
  <c r="D431" i="12"/>
  <c r="D433" i="12"/>
  <c r="D435" i="12"/>
  <c r="D437" i="12"/>
  <c r="D439" i="12"/>
  <c r="D441" i="12"/>
  <c r="D443" i="12"/>
  <c r="D445" i="12"/>
  <c r="D447" i="12"/>
  <c r="D449" i="12"/>
  <c r="D451" i="12"/>
  <c r="D453" i="12"/>
  <c r="D455" i="12"/>
  <c r="D462" i="12"/>
  <c r="AB468" i="12"/>
  <c r="D470" i="12"/>
  <c r="C474" i="12"/>
  <c r="AB484" i="12"/>
  <c r="D486" i="12"/>
  <c r="AA495" i="12"/>
  <c r="AD495" i="12" s="1"/>
  <c r="AB462" i="12"/>
  <c r="D476" i="12"/>
  <c r="B376" i="12"/>
  <c r="B378" i="12"/>
  <c r="B380" i="12"/>
  <c r="B382" i="12"/>
  <c r="B384" i="12"/>
  <c r="B386" i="12"/>
  <c r="B388" i="12"/>
  <c r="B390" i="12"/>
  <c r="B392" i="12"/>
  <c r="B394" i="12"/>
  <c r="B396" i="12"/>
  <c r="B398" i="12"/>
  <c r="B400" i="12"/>
  <c r="B402" i="12"/>
  <c r="B404" i="12"/>
  <c r="B406" i="12"/>
  <c r="B408" i="12"/>
  <c r="B410" i="12"/>
  <c r="B412" i="12"/>
  <c r="B414" i="12"/>
  <c r="B416" i="12"/>
  <c r="B418" i="12"/>
  <c r="B420" i="12"/>
  <c r="AB421" i="12"/>
  <c r="B422" i="12"/>
  <c r="AB423" i="12"/>
  <c r="B424" i="12"/>
  <c r="AB425" i="12"/>
  <c r="B426" i="12"/>
  <c r="AB427" i="12"/>
  <c r="B428" i="12"/>
  <c r="AB429" i="12"/>
  <c r="B430" i="12"/>
  <c r="AB431" i="12"/>
  <c r="B432" i="12"/>
  <c r="AB433" i="12"/>
  <c r="B434" i="12"/>
  <c r="AB435" i="12"/>
  <c r="B436" i="12"/>
  <c r="AB437" i="12"/>
  <c r="B438" i="12"/>
  <c r="AB439" i="12"/>
  <c r="B440" i="12"/>
  <c r="AB441" i="12"/>
  <c r="B442" i="12"/>
  <c r="AB443" i="12"/>
  <c r="B444" i="12"/>
  <c r="AB445" i="12"/>
  <c r="B446" i="12"/>
  <c r="AB447" i="12"/>
  <c r="B448" i="12"/>
  <c r="AB449" i="12"/>
  <c r="B450" i="12"/>
  <c r="AB451" i="12"/>
  <c r="B452" i="12"/>
  <c r="AB453" i="12"/>
  <c r="B454" i="12"/>
  <c r="AB455" i="12"/>
  <c r="B456" i="12"/>
  <c r="B458" i="12"/>
  <c r="D460" i="12"/>
  <c r="B466" i="12"/>
  <c r="C470" i="12"/>
  <c r="B476" i="12"/>
  <c r="AB480" i="12"/>
  <c r="AC480" i="12"/>
  <c r="D482" i="12"/>
  <c r="E482" i="12" s="1"/>
  <c r="F482" i="12" s="1"/>
  <c r="AA482" i="12" s="1"/>
  <c r="AD482" i="12" s="1"/>
  <c r="C486" i="12"/>
  <c r="AC496" i="12"/>
  <c r="E497" i="12"/>
  <c r="F497" i="12" s="1"/>
  <c r="AA497" i="12" s="1"/>
  <c r="AD497" i="12" s="1"/>
  <c r="C376" i="12"/>
  <c r="E376" i="12" s="1"/>
  <c r="F376" i="12" s="1"/>
  <c r="AA376" i="12" s="1"/>
  <c r="AD376" i="12" s="1"/>
  <c r="C378" i="12"/>
  <c r="E378" i="12" s="1"/>
  <c r="F378" i="12" s="1"/>
  <c r="AA378" i="12" s="1"/>
  <c r="AD378" i="12" s="1"/>
  <c r="C380" i="12"/>
  <c r="E380" i="12" s="1"/>
  <c r="F380" i="12" s="1"/>
  <c r="AA380" i="12" s="1"/>
  <c r="AD380" i="12" s="1"/>
  <c r="C382" i="12"/>
  <c r="E382" i="12" s="1"/>
  <c r="F382" i="12" s="1"/>
  <c r="AA382" i="12" s="1"/>
  <c r="AD382" i="12" s="1"/>
  <c r="C384" i="12"/>
  <c r="E384" i="12" s="1"/>
  <c r="F384" i="12" s="1"/>
  <c r="AA384" i="12" s="1"/>
  <c r="AD384" i="12" s="1"/>
  <c r="C386" i="12"/>
  <c r="E386" i="12" s="1"/>
  <c r="F386" i="12" s="1"/>
  <c r="AA386" i="12" s="1"/>
  <c r="AD386" i="12" s="1"/>
  <c r="C388" i="12"/>
  <c r="E388" i="12" s="1"/>
  <c r="F388" i="12" s="1"/>
  <c r="AA388" i="12" s="1"/>
  <c r="AD388" i="12" s="1"/>
  <c r="C390" i="12"/>
  <c r="E390" i="12" s="1"/>
  <c r="F390" i="12" s="1"/>
  <c r="AA390" i="12" s="1"/>
  <c r="AD390" i="12" s="1"/>
  <c r="C392" i="12"/>
  <c r="E392" i="12" s="1"/>
  <c r="F392" i="12" s="1"/>
  <c r="AA392" i="12" s="1"/>
  <c r="AD392" i="12" s="1"/>
  <c r="C394" i="12"/>
  <c r="E394" i="12" s="1"/>
  <c r="F394" i="12" s="1"/>
  <c r="AA394" i="12" s="1"/>
  <c r="AD394" i="12" s="1"/>
  <c r="C396" i="12"/>
  <c r="E396" i="12" s="1"/>
  <c r="F396" i="12" s="1"/>
  <c r="AA396" i="12" s="1"/>
  <c r="AD396" i="12" s="1"/>
  <c r="C398" i="12"/>
  <c r="E398" i="12" s="1"/>
  <c r="F398" i="12" s="1"/>
  <c r="AA398" i="12" s="1"/>
  <c r="AD398" i="12" s="1"/>
  <c r="C400" i="12"/>
  <c r="E400" i="12" s="1"/>
  <c r="F400" i="12" s="1"/>
  <c r="AA400" i="12" s="1"/>
  <c r="AD400" i="12" s="1"/>
  <c r="C402" i="12"/>
  <c r="E402" i="12" s="1"/>
  <c r="F402" i="12" s="1"/>
  <c r="AA402" i="12" s="1"/>
  <c r="AD402" i="12" s="1"/>
  <c r="C404" i="12"/>
  <c r="E404" i="12" s="1"/>
  <c r="F404" i="12" s="1"/>
  <c r="AA404" i="12" s="1"/>
  <c r="AD404" i="12" s="1"/>
  <c r="C406" i="12"/>
  <c r="E406" i="12" s="1"/>
  <c r="F406" i="12" s="1"/>
  <c r="AA406" i="12" s="1"/>
  <c r="AD406" i="12" s="1"/>
  <c r="C408" i="12"/>
  <c r="E408" i="12" s="1"/>
  <c r="F408" i="12" s="1"/>
  <c r="AA408" i="12" s="1"/>
  <c r="AD408" i="12" s="1"/>
  <c r="C410" i="12"/>
  <c r="E410" i="12" s="1"/>
  <c r="F410" i="12" s="1"/>
  <c r="AA410" i="12" s="1"/>
  <c r="AD410" i="12" s="1"/>
  <c r="C412" i="12"/>
  <c r="E412" i="12" s="1"/>
  <c r="F412" i="12" s="1"/>
  <c r="AA412" i="12" s="1"/>
  <c r="AD412" i="12" s="1"/>
  <c r="C414" i="12"/>
  <c r="E414" i="12" s="1"/>
  <c r="F414" i="12" s="1"/>
  <c r="AA414" i="12" s="1"/>
  <c r="AD414" i="12" s="1"/>
  <c r="C416" i="12"/>
  <c r="E416" i="12" s="1"/>
  <c r="F416" i="12" s="1"/>
  <c r="AA416" i="12" s="1"/>
  <c r="AD416" i="12" s="1"/>
  <c r="C418" i="12"/>
  <c r="E418" i="12" s="1"/>
  <c r="F418" i="12" s="1"/>
  <c r="AA418" i="12" s="1"/>
  <c r="AD418" i="12" s="1"/>
  <c r="C420" i="12"/>
  <c r="E420" i="12" s="1"/>
  <c r="F420" i="12" s="1"/>
  <c r="AA420" i="12" s="1"/>
  <c r="AD420" i="12" s="1"/>
  <c r="C422" i="12"/>
  <c r="E422" i="12" s="1"/>
  <c r="F422" i="12" s="1"/>
  <c r="AA422" i="12" s="1"/>
  <c r="AD422" i="12" s="1"/>
  <c r="C424" i="12"/>
  <c r="E424" i="12" s="1"/>
  <c r="F424" i="12" s="1"/>
  <c r="AA424" i="12" s="1"/>
  <c r="AD424" i="12" s="1"/>
  <c r="C426" i="12"/>
  <c r="E426" i="12" s="1"/>
  <c r="F426" i="12" s="1"/>
  <c r="AA426" i="12" s="1"/>
  <c r="AD426" i="12" s="1"/>
  <c r="C428" i="12"/>
  <c r="E428" i="12" s="1"/>
  <c r="F428" i="12" s="1"/>
  <c r="AA428" i="12" s="1"/>
  <c r="AD428" i="12" s="1"/>
  <c r="C430" i="12"/>
  <c r="E430" i="12" s="1"/>
  <c r="F430" i="12" s="1"/>
  <c r="AA430" i="12" s="1"/>
  <c r="AD430" i="12" s="1"/>
  <c r="C432" i="12"/>
  <c r="E432" i="12" s="1"/>
  <c r="F432" i="12" s="1"/>
  <c r="AA432" i="12" s="1"/>
  <c r="AD432" i="12" s="1"/>
  <c r="C434" i="12"/>
  <c r="E434" i="12" s="1"/>
  <c r="F434" i="12" s="1"/>
  <c r="AA434" i="12" s="1"/>
  <c r="AD434" i="12" s="1"/>
  <c r="C436" i="12"/>
  <c r="E436" i="12" s="1"/>
  <c r="F436" i="12" s="1"/>
  <c r="AA436" i="12" s="1"/>
  <c r="AD436" i="12" s="1"/>
  <c r="C438" i="12"/>
  <c r="E438" i="12" s="1"/>
  <c r="F438" i="12" s="1"/>
  <c r="AA438" i="12" s="1"/>
  <c r="AD438" i="12" s="1"/>
  <c r="C440" i="12"/>
  <c r="E440" i="12" s="1"/>
  <c r="F440" i="12" s="1"/>
  <c r="AA440" i="12" s="1"/>
  <c r="AD440" i="12" s="1"/>
  <c r="C442" i="12"/>
  <c r="E442" i="12" s="1"/>
  <c r="F442" i="12" s="1"/>
  <c r="AA442" i="12" s="1"/>
  <c r="AD442" i="12" s="1"/>
  <c r="C444" i="12"/>
  <c r="E444" i="12" s="1"/>
  <c r="F444" i="12" s="1"/>
  <c r="AA444" i="12" s="1"/>
  <c r="AD444" i="12" s="1"/>
  <c r="C446" i="12"/>
  <c r="E446" i="12" s="1"/>
  <c r="F446" i="12" s="1"/>
  <c r="AA446" i="12" s="1"/>
  <c r="AD446" i="12" s="1"/>
  <c r="C448" i="12"/>
  <c r="E448" i="12" s="1"/>
  <c r="F448" i="12" s="1"/>
  <c r="AA448" i="12" s="1"/>
  <c r="AD448" i="12" s="1"/>
  <c r="C450" i="12"/>
  <c r="E450" i="12" s="1"/>
  <c r="F450" i="12" s="1"/>
  <c r="AA450" i="12" s="1"/>
  <c r="AD450" i="12" s="1"/>
  <c r="C452" i="12"/>
  <c r="E452" i="12" s="1"/>
  <c r="F452" i="12" s="1"/>
  <c r="AA452" i="12" s="1"/>
  <c r="AD452" i="12" s="1"/>
  <c r="C454" i="12"/>
  <c r="E454" i="12" s="1"/>
  <c r="F454" i="12" s="1"/>
  <c r="AA454" i="12" s="1"/>
  <c r="AD454" i="12" s="1"/>
  <c r="C456" i="12"/>
  <c r="E456" i="12" s="1"/>
  <c r="F456" i="12" s="1"/>
  <c r="AA456" i="12" s="1"/>
  <c r="AD456" i="12" s="1"/>
  <c r="C458" i="12"/>
  <c r="AC460" i="12"/>
  <c r="C466" i="12"/>
  <c r="AB470" i="12"/>
  <c r="AC470" i="12"/>
  <c r="D472" i="12"/>
  <c r="E472" i="12" s="1"/>
  <c r="F472" i="12" s="1"/>
  <c r="AA472" i="12" s="1"/>
  <c r="AD472" i="12" s="1"/>
  <c r="C476" i="12"/>
  <c r="AB486" i="12"/>
  <c r="AC486" i="12"/>
  <c r="AC498" i="12"/>
  <c r="AA579" i="12"/>
  <c r="AD579" i="12" s="1"/>
  <c r="D458" i="12"/>
  <c r="D466" i="12"/>
  <c r="AB476" i="12"/>
  <c r="AC476" i="12"/>
  <c r="D478" i="12"/>
  <c r="AC500" i="12"/>
  <c r="D468" i="12"/>
  <c r="D484" i="12"/>
  <c r="D488" i="12"/>
  <c r="E488" i="12" s="1"/>
  <c r="F488" i="12" s="1"/>
  <c r="AA488" i="12" s="1"/>
  <c r="AD488" i="12" s="1"/>
  <c r="D490" i="12"/>
  <c r="E490" i="12" s="1"/>
  <c r="F490" i="12" s="1"/>
  <c r="AA490" i="12" s="1"/>
  <c r="AD490" i="12" s="1"/>
  <c r="D492" i="12"/>
  <c r="D494" i="12"/>
  <c r="E494" i="12" s="1"/>
  <c r="F494" i="12" s="1"/>
  <c r="AA494" i="12" s="1"/>
  <c r="AD494" i="12" s="1"/>
  <c r="D496" i="12"/>
  <c r="D498" i="12"/>
  <c r="D500" i="12"/>
  <c r="E500" i="12" s="1"/>
  <c r="F500" i="12" s="1"/>
  <c r="AA500" i="12" s="1"/>
  <c r="AD500" i="12" s="1"/>
  <c r="D502" i="12"/>
  <c r="D504" i="12"/>
  <c r="D506" i="12"/>
  <c r="D508" i="12"/>
  <c r="E508" i="12" s="1"/>
  <c r="F508" i="12" s="1"/>
  <c r="AA508" i="12" s="1"/>
  <c r="AD508" i="12" s="1"/>
  <c r="D510" i="12"/>
  <c r="D512" i="12"/>
  <c r="D514" i="12"/>
  <c r="D516" i="12"/>
  <c r="D518" i="12"/>
  <c r="E518" i="12" s="1"/>
  <c r="F518" i="12" s="1"/>
  <c r="AA518" i="12" s="1"/>
  <c r="AD518" i="12" s="1"/>
  <c r="D520" i="12"/>
  <c r="E520" i="12" s="1"/>
  <c r="F520" i="12" s="1"/>
  <c r="AA520" i="12" s="1"/>
  <c r="AD520" i="12" s="1"/>
  <c r="D522" i="12"/>
  <c r="D524" i="12"/>
  <c r="D526" i="12"/>
  <c r="E526" i="12" s="1"/>
  <c r="F526" i="12" s="1"/>
  <c r="AA526" i="12" s="1"/>
  <c r="AD526" i="12" s="1"/>
  <c r="D528" i="12"/>
  <c r="D530" i="12"/>
  <c r="E530" i="12" s="1"/>
  <c r="F530" i="12" s="1"/>
  <c r="AA530" i="12" s="1"/>
  <c r="AD530" i="12" s="1"/>
  <c r="D532" i="12"/>
  <c r="D534" i="12"/>
  <c r="E534" i="12" s="1"/>
  <c r="F534" i="12" s="1"/>
  <c r="AA534" i="12" s="1"/>
  <c r="AD534" i="12" s="1"/>
  <c r="D536" i="12"/>
  <c r="D538" i="12"/>
  <c r="E538" i="12" s="1"/>
  <c r="F538" i="12" s="1"/>
  <c r="AA538" i="12" s="1"/>
  <c r="AD538" i="12" s="1"/>
  <c r="D540" i="12"/>
  <c r="E540" i="12" s="1"/>
  <c r="F540" i="12" s="1"/>
  <c r="AA540" i="12" s="1"/>
  <c r="AD540" i="12" s="1"/>
  <c r="D542" i="12"/>
  <c r="D544" i="12"/>
  <c r="D546" i="12"/>
  <c r="E546" i="12" s="1"/>
  <c r="F546" i="12" s="1"/>
  <c r="AA546" i="12" s="1"/>
  <c r="AD546" i="12" s="1"/>
  <c r="D548" i="12"/>
  <c r="E548" i="12" s="1"/>
  <c r="F548" i="12" s="1"/>
  <c r="AA548" i="12" s="1"/>
  <c r="AD548" i="12" s="1"/>
  <c r="D550" i="12"/>
  <c r="E550" i="12" s="1"/>
  <c r="F550" i="12" s="1"/>
  <c r="AA550" i="12" s="1"/>
  <c r="AD550" i="12" s="1"/>
  <c r="D552" i="12"/>
  <c r="E552" i="12" s="1"/>
  <c r="F552" i="12" s="1"/>
  <c r="AA552" i="12" s="1"/>
  <c r="AD552" i="12" s="1"/>
  <c r="D554" i="12"/>
  <c r="D556" i="12"/>
  <c r="E556" i="12" s="1"/>
  <c r="F556" i="12" s="1"/>
  <c r="AA556" i="12" s="1"/>
  <c r="AD556" i="12" s="1"/>
  <c r="D558" i="12"/>
  <c r="D560" i="12"/>
  <c r="E560" i="12" s="1"/>
  <c r="F560" i="12" s="1"/>
  <c r="AA560" i="12" s="1"/>
  <c r="AD560" i="12" s="1"/>
  <c r="D562" i="12"/>
  <c r="E562" i="12" s="1"/>
  <c r="F562" i="12" s="1"/>
  <c r="AA562" i="12" s="1"/>
  <c r="AD562" i="12" s="1"/>
  <c r="D564" i="12"/>
  <c r="E564" i="12" s="1"/>
  <c r="F564" i="12" s="1"/>
  <c r="AA564" i="12" s="1"/>
  <c r="AD564" i="12" s="1"/>
  <c r="D566" i="12"/>
  <c r="E566" i="12" s="1"/>
  <c r="F566" i="12" s="1"/>
  <c r="AA566" i="12" s="1"/>
  <c r="AD566" i="12" s="1"/>
  <c r="C649" i="12"/>
  <c r="B647" i="12"/>
  <c r="D649" i="12"/>
  <c r="C647" i="12"/>
  <c r="E647" i="12" s="1"/>
  <c r="F647" i="12" s="1"/>
  <c r="AA647" i="12" s="1"/>
  <c r="AD647" i="12" s="1"/>
  <c r="AB649" i="12"/>
  <c r="E675" i="12"/>
  <c r="F675" i="12" s="1"/>
  <c r="AA675" i="12" s="1"/>
  <c r="AD675" i="12" s="1"/>
  <c r="AA678" i="12"/>
  <c r="AD678" i="12" s="1"/>
  <c r="E679" i="12"/>
  <c r="F679" i="12" s="1"/>
  <c r="AA679" i="12" s="1"/>
  <c r="AD679" i="12" s="1"/>
  <c r="E683" i="12"/>
  <c r="F683" i="12" s="1"/>
  <c r="AA683" i="12" s="1"/>
  <c r="AD683" i="12" s="1"/>
  <c r="E687" i="12"/>
  <c r="F687" i="12" s="1"/>
  <c r="AA687" i="12" s="1"/>
  <c r="AD687" i="12" s="1"/>
  <c r="AC697" i="12"/>
  <c r="E736" i="12"/>
  <c r="F736" i="12" s="1"/>
  <c r="AA736" i="12" s="1"/>
  <c r="AD736" i="12" s="1"/>
  <c r="AB647" i="12"/>
  <c r="AC666" i="12"/>
  <c r="AC670" i="12"/>
  <c r="AC674" i="12"/>
  <c r="AC678" i="12"/>
  <c r="AC682" i="12"/>
  <c r="AC686" i="12"/>
  <c r="AC690" i="12"/>
  <c r="E724" i="12"/>
  <c r="F724" i="12" s="1"/>
  <c r="AA724" i="12" s="1"/>
  <c r="AD724" i="12" s="1"/>
  <c r="AA755" i="12"/>
  <c r="AD755" i="12" s="1"/>
  <c r="AA771" i="12"/>
  <c r="AD771" i="12" s="1"/>
  <c r="AC707" i="12"/>
  <c r="AA680" i="12"/>
  <c r="AD680" i="12" s="1"/>
  <c r="AA684" i="12"/>
  <c r="AD684" i="12" s="1"/>
  <c r="AC723" i="12"/>
  <c r="AC739" i="12"/>
  <c r="AC755" i="12"/>
  <c r="AA879" i="12"/>
  <c r="AD879" i="12" s="1"/>
  <c r="D935" i="12"/>
  <c r="C935" i="12"/>
  <c r="AC936" i="12"/>
  <c r="AG936" i="12"/>
  <c r="D943" i="12"/>
  <c r="C943" i="12"/>
  <c r="D945" i="12"/>
  <c r="C945" i="12"/>
  <c r="D947" i="12"/>
  <c r="C947" i="12"/>
  <c r="D949" i="12"/>
  <c r="C949" i="12"/>
  <c r="D951" i="12"/>
  <c r="C951" i="12"/>
  <c r="D953" i="12"/>
  <c r="C953" i="12"/>
  <c r="D955" i="12"/>
  <c r="C955" i="12"/>
  <c r="AG955" i="12"/>
  <c r="AC957" i="12"/>
  <c r="AG963" i="12"/>
  <c r="AC965" i="12"/>
  <c r="D940" i="12"/>
  <c r="C940" i="12"/>
  <c r="AB963" i="12"/>
  <c r="D963" i="12"/>
  <c r="C963" i="12"/>
  <c r="AB998" i="12"/>
  <c r="B998" i="12"/>
  <c r="C998" i="12"/>
  <c r="D998" i="12"/>
  <c r="C890" i="12"/>
  <c r="C891" i="12"/>
  <c r="C892" i="12"/>
  <c r="C893" i="12"/>
  <c r="C894" i="12"/>
  <c r="C895" i="12"/>
  <c r="C896" i="12"/>
  <c r="C897" i="12"/>
  <c r="C898" i="12"/>
  <c r="C899" i="12"/>
  <c r="C900" i="12"/>
  <c r="C901" i="12"/>
  <c r="C902" i="12"/>
  <c r="C903" i="12"/>
  <c r="C904" i="12"/>
  <c r="C905" i="12"/>
  <c r="C906" i="12"/>
  <c r="C907" i="12"/>
  <c r="C908" i="12"/>
  <c r="C909" i="12"/>
  <c r="C910" i="12"/>
  <c r="C911" i="12"/>
  <c r="C912" i="12"/>
  <c r="C913" i="12"/>
  <c r="C914" i="12"/>
  <c r="C915" i="12"/>
  <c r="C916" i="12"/>
  <c r="C917" i="12"/>
  <c r="C918" i="12"/>
  <c r="C919" i="12"/>
  <c r="C920" i="12"/>
  <c r="C921" i="12"/>
  <c r="C922" i="12"/>
  <c r="C923" i="12"/>
  <c r="C924" i="12"/>
  <c r="C925" i="12"/>
  <c r="C926" i="12"/>
  <c r="C927" i="12"/>
  <c r="C928" i="12"/>
  <c r="C929" i="12"/>
  <c r="C930" i="12"/>
  <c r="C931" i="12"/>
  <c r="C932" i="12"/>
  <c r="C933" i="12"/>
  <c r="C934" i="12"/>
  <c r="D937" i="12"/>
  <c r="C937" i="12"/>
  <c r="B940" i="12"/>
  <c r="B963" i="12"/>
  <c r="B890" i="12"/>
  <c r="B891" i="12"/>
  <c r="B892" i="12"/>
  <c r="B893" i="12"/>
  <c r="B894" i="12"/>
  <c r="B895" i="12"/>
  <c r="B896" i="12"/>
  <c r="B897" i="12"/>
  <c r="B898" i="12"/>
  <c r="B899" i="12"/>
  <c r="B900" i="12"/>
  <c r="B901" i="12"/>
  <c r="B902" i="12"/>
  <c r="B903" i="12"/>
  <c r="B904" i="12"/>
  <c r="B905" i="12"/>
  <c r="B906" i="12"/>
  <c r="B907" i="12"/>
  <c r="B908" i="12"/>
  <c r="B909" i="12"/>
  <c r="B910" i="12"/>
  <c r="B911" i="12"/>
  <c r="B912" i="12"/>
  <c r="B913" i="12"/>
  <c r="B914" i="12"/>
  <c r="B915" i="12"/>
  <c r="B916" i="12"/>
  <c r="B917" i="12"/>
  <c r="B918" i="12"/>
  <c r="B919" i="12"/>
  <c r="B920" i="12"/>
  <c r="B921" i="12"/>
  <c r="B922" i="12"/>
  <c r="B923" i="12"/>
  <c r="B924" i="12"/>
  <c r="B925" i="12"/>
  <c r="B926" i="12"/>
  <c r="B927" i="12"/>
  <c r="B928" i="12"/>
  <c r="B929" i="12"/>
  <c r="B930" i="12"/>
  <c r="B931" i="12"/>
  <c r="B932" i="12"/>
  <c r="B933" i="12"/>
  <c r="B934" i="12"/>
  <c r="AC935" i="12"/>
  <c r="B937" i="12"/>
  <c r="D942" i="12"/>
  <c r="C942" i="12"/>
  <c r="AB961" i="12"/>
  <c r="D961" i="12"/>
  <c r="C961" i="12"/>
  <c r="B969" i="12"/>
  <c r="AB969" i="12"/>
  <c r="D969" i="12"/>
  <c r="C969" i="12"/>
  <c r="AC969" i="12"/>
  <c r="B973" i="12"/>
  <c r="AB973" i="12"/>
  <c r="D973" i="12"/>
  <c r="C973" i="12"/>
  <c r="AC973" i="12"/>
  <c r="B977" i="12"/>
  <c r="AB977" i="12"/>
  <c r="D977" i="12"/>
  <c r="C977" i="12"/>
  <c r="AC977" i="12"/>
  <c r="B981" i="12"/>
  <c r="AB981" i="12"/>
  <c r="D981" i="12"/>
  <c r="C981" i="12"/>
  <c r="AC981" i="12"/>
  <c r="B985" i="12"/>
  <c r="AB985" i="12"/>
  <c r="D985" i="12"/>
  <c r="C985" i="12"/>
  <c r="AC985" i="12"/>
  <c r="B989" i="12"/>
  <c r="AB989" i="12"/>
  <c r="D989" i="12"/>
  <c r="C989" i="12"/>
  <c r="AC989" i="12"/>
  <c r="B993" i="12"/>
  <c r="AB993" i="12"/>
  <c r="D993" i="12"/>
  <c r="C993" i="12"/>
  <c r="AC993" i="12"/>
  <c r="D890" i="12"/>
  <c r="D891" i="12"/>
  <c r="D892" i="12"/>
  <c r="D893" i="12"/>
  <c r="D894" i="12"/>
  <c r="D895" i="12"/>
  <c r="D896" i="12"/>
  <c r="D897" i="12"/>
  <c r="D898" i="12"/>
  <c r="D899" i="12"/>
  <c r="D900" i="12"/>
  <c r="D901" i="12"/>
  <c r="D902" i="12"/>
  <c r="D903" i="12"/>
  <c r="D904" i="12"/>
  <c r="E904" i="12" s="1"/>
  <c r="F904" i="12" s="1"/>
  <c r="AA904" i="12" s="1"/>
  <c r="AD904" i="12" s="1"/>
  <c r="D905" i="12"/>
  <c r="D906" i="12"/>
  <c r="D907" i="12"/>
  <c r="D908" i="12"/>
  <c r="D909" i="12"/>
  <c r="D910" i="12"/>
  <c r="D911" i="12"/>
  <c r="D912" i="12"/>
  <c r="E912" i="12" s="1"/>
  <c r="F912" i="12" s="1"/>
  <c r="AA912" i="12" s="1"/>
  <c r="AD912" i="12" s="1"/>
  <c r="D913" i="12"/>
  <c r="D914" i="12"/>
  <c r="D915" i="12"/>
  <c r="D916" i="12"/>
  <c r="D917" i="12"/>
  <c r="D918" i="12"/>
  <c r="D919" i="12"/>
  <c r="D920" i="12"/>
  <c r="E920" i="12" s="1"/>
  <c r="F920" i="12" s="1"/>
  <c r="AA920" i="12" s="1"/>
  <c r="AD920" i="12" s="1"/>
  <c r="D921" i="12"/>
  <c r="D922" i="12"/>
  <c r="D923" i="12"/>
  <c r="D924" i="12"/>
  <c r="D925" i="12"/>
  <c r="D926" i="12"/>
  <c r="D927" i="12"/>
  <c r="D928" i="12"/>
  <c r="E928" i="12" s="1"/>
  <c r="F928" i="12" s="1"/>
  <c r="AA928" i="12" s="1"/>
  <c r="AD928" i="12" s="1"/>
  <c r="D929" i="12"/>
  <c r="D930" i="12"/>
  <c r="D931" i="12"/>
  <c r="D932" i="12"/>
  <c r="D933" i="12"/>
  <c r="D934" i="12"/>
  <c r="D939" i="12"/>
  <c r="C939" i="12"/>
  <c r="AB940" i="12"/>
  <c r="AC940" i="12"/>
  <c r="AG940" i="12"/>
  <c r="B942" i="12"/>
  <c r="AB955" i="12"/>
  <c r="AG959" i="12"/>
  <c r="B961" i="12"/>
  <c r="AC961" i="12"/>
  <c r="AG967" i="12"/>
  <c r="AB996" i="12"/>
  <c r="B996" i="12"/>
  <c r="C996" i="12"/>
  <c r="D996" i="12"/>
  <c r="D936" i="12"/>
  <c r="C936" i="12"/>
  <c r="AB959" i="12"/>
  <c r="D959" i="12"/>
  <c r="C959" i="12"/>
  <c r="AB967" i="12"/>
  <c r="D967" i="12"/>
  <c r="C967" i="12"/>
  <c r="B936" i="12"/>
  <c r="D941" i="12"/>
  <c r="C941" i="12"/>
  <c r="B959" i="12"/>
  <c r="B967" i="12"/>
  <c r="AB1000" i="12"/>
  <c r="B1000" i="12"/>
  <c r="C1000" i="12"/>
  <c r="D1000" i="12"/>
  <c r="D938" i="12"/>
  <c r="C938" i="12"/>
  <c r="AC939" i="12"/>
  <c r="B941" i="12"/>
  <c r="AB957" i="12"/>
  <c r="D957" i="12"/>
  <c r="C957" i="12"/>
  <c r="AB965" i="12"/>
  <c r="D965" i="12"/>
  <c r="C965" i="12"/>
  <c r="B971" i="12"/>
  <c r="AB971" i="12"/>
  <c r="D971" i="12"/>
  <c r="C971" i="12"/>
  <c r="AC971" i="12"/>
  <c r="B975" i="12"/>
  <c r="AB975" i="12"/>
  <c r="D975" i="12"/>
  <c r="C975" i="12"/>
  <c r="AC975" i="12"/>
  <c r="B979" i="12"/>
  <c r="AB979" i="12"/>
  <c r="D979" i="12"/>
  <c r="C979" i="12"/>
  <c r="AC979" i="12"/>
  <c r="B983" i="12"/>
  <c r="AB983" i="12"/>
  <c r="D983" i="12"/>
  <c r="C983" i="12"/>
  <c r="AC983" i="12"/>
  <c r="B987" i="12"/>
  <c r="AB987" i="12"/>
  <c r="D987" i="12"/>
  <c r="C987" i="12"/>
  <c r="AC987" i="12"/>
  <c r="B991" i="12"/>
  <c r="AB991" i="12"/>
  <c r="D991" i="12"/>
  <c r="C991" i="12"/>
  <c r="AC991" i="12"/>
  <c r="D1002" i="12"/>
  <c r="D1004" i="12"/>
  <c r="D1006" i="12"/>
  <c r="D1008" i="12"/>
  <c r="D1010" i="12"/>
  <c r="D1012" i="12"/>
  <c r="AB1024" i="12"/>
  <c r="E1029" i="12"/>
  <c r="F1029" i="12" s="1"/>
  <c r="AA1029" i="12" s="1"/>
  <c r="AD1029" i="12" s="1"/>
  <c r="AB1042" i="12"/>
  <c r="AB1050" i="12"/>
  <c r="AB1058" i="12"/>
  <c r="AB1128" i="12"/>
  <c r="AB1136" i="12"/>
  <c r="AB1044" i="12"/>
  <c r="AA1045" i="12"/>
  <c r="AD1045" i="12" s="1"/>
  <c r="AB1060" i="12"/>
  <c r="AB1110" i="12"/>
  <c r="AB1118" i="12"/>
  <c r="AB1126" i="12"/>
  <c r="AB1134" i="12"/>
  <c r="AB1142" i="12"/>
  <c r="C944" i="12"/>
  <c r="E944" i="12" s="1"/>
  <c r="F944" i="12" s="1"/>
  <c r="AA944" i="12" s="1"/>
  <c r="AD944" i="12" s="1"/>
  <c r="C946" i="12"/>
  <c r="E946" i="12" s="1"/>
  <c r="F946" i="12" s="1"/>
  <c r="AA946" i="12" s="1"/>
  <c r="AD946" i="12" s="1"/>
  <c r="C948" i="12"/>
  <c r="E948" i="12" s="1"/>
  <c r="F948" i="12" s="1"/>
  <c r="AA948" i="12" s="1"/>
  <c r="AD948" i="12" s="1"/>
  <c r="C950" i="12"/>
  <c r="E950" i="12" s="1"/>
  <c r="F950" i="12" s="1"/>
  <c r="AA950" i="12" s="1"/>
  <c r="AD950" i="12" s="1"/>
  <c r="C952" i="12"/>
  <c r="E952" i="12" s="1"/>
  <c r="F952" i="12" s="1"/>
  <c r="AA952" i="12" s="1"/>
  <c r="AD952" i="12" s="1"/>
  <c r="C954" i="12"/>
  <c r="E954" i="12" s="1"/>
  <c r="F954" i="12" s="1"/>
  <c r="AA954" i="12" s="1"/>
  <c r="AD954" i="12" s="1"/>
  <c r="C956" i="12"/>
  <c r="E956" i="12" s="1"/>
  <c r="F956" i="12" s="1"/>
  <c r="AA956" i="12" s="1"/>
  <c r="AD956" i="12" s="1"/>
  <c r="C958" i="12"/>
  <c r="E958" i="12" s="1"/>
  <c r="F958" i="12" s="1"/>
  <c r="AA958" i="12" s="1"/>
  <c r="AD958" i="12" s="1"/>
  <c r="C960" i="12"/>
  <c r="E960" i="12" s="1"/>
  <c r="F960" i="12" s="1"/>
  <c r="AA960" i="12" s="1"/>
  <c r="AD960" i="12" s="1"/>
  <c r="C962" i="12"/>
  <c r="E962" i="12" s="1"/>
  <c r="F962" i="12" s="1"/>
  <c r="AA962" i="12" s="1"/>
  <c r="AD962" i="12" s="1"/>
  <c r="C964" i="12"/>
  <c r="C966" i="12"/>
  <c r="C968" i="12"/>
  <c r="E968" i="12" s="1"/>
  <c r="F968" i="12" s="1"/>
  <c r="AA968" i="12" s="1"/>
  <c r="AD968" i="12" s="1"/>
  <c r="C970" i="12"/>
  <c r="E970" i="12" s="1"/>
  <c r="F970" i="12" s="1"/>
  <c r="AA970" i="12" s="1"/>
  <c r="AD970" i="12" s="1"/>
  <c r="C972" i="12"/>
  <c r="E972" i="12" s="1"/>
  <c r="F972" i="12" s="1"/>
  <c r="AA972" i="12" s="1"/>
  <c r="AD972" i="12" s="1"/>
  <c r="C974" i="12"/>
  <c r="E974" i="12" s="1"/>
  <c r="F974" i="12" s="1"/>
  <c r="AA974" i="12" s="1"/>
  <c r="AD974" i="12" s="1"/>
  <c r="C976" i="12"/>
  <c r="E976" i="12" s="1"/>
  <c r="F976" i="12" s="1"/>
  <c r="AA976" i="12" s="1"/>
  <c r="AD976" i="12" s="1"/>
  <c r="C978" i="12"/>
  <c r="E978" i="12" s="1"/>
  <c r="F978" i="12" s="1"/>
  <c r="AA978" i="12" s="1"/>
  <c r="AD978" i="12" s="1"/>
  <c r="C980" i="12"/>
  <c r="E980" i="12" s="1"/>
  <c r="F980" i="12" s="1"/>
  <c r="AA980" i="12" s="1"/>
  <c r="AD980" i="12" s="1"/>
  <c r="C982" i="12"/>
  <c r="E982" i="12" s="1"/>
  <c r="F982" i="12" s="1"/>
  <c r="AA982" i="12" s="1"/>
  <c r="AD982" i="12" s="1"/>
  <c r="C984" i="12"/>
  <c r="E984" i="12" s="1"/>
  <c r="F984" i="12" s="1"/>
  <c r="AA984" i="12" s="1"/>
  <c r="AD984" i="12" s="1"/>
  <c r="C986" i="12"/>
  <c r="C988" i="12"/>
  <c r="E988" i="12" s="1"/>
  <c r="F988" i="12" s="1"/>
  <c r="AA988" i="12" s="1"/>
  <c r="AD988" i="12" s="1"/>
  <c r="C990" i="12"/>
  <c r="E990" i="12" s="1"/>
  <c r="F990" i="12" s="1"/>
  <c r="AA990" i="12" s="1"/>
  <c r="AD990" i="12" s="1"/>
  <c r="C992" i="12"/>
  <c r="E992" i="12" s="1"/>
  <c r="F992" i="12" s="1"/>
  <c r="AA992" i="12" s="1"/>
  <c r="AD992" i="12" s="1"/>
  <c r="C994" i="12"/>
  <c r="E994" i="12" s="1"/>
  <c r="F994" i="12" s="1"/>
  <c r="AA994" i="12" s="1"/>
  <c r="AD994" i="12" s="1"/>
  <c r="AB1020" i="12"/>
  <c r="AB1028" i="12"/>
  <c r="AB1062" i="12"/>
  <c r="AB1068" i="12"/>
  <c r="AB1070" i="12"/>
  <c r="AB1074" i="12"/>
  <c r="AB1076" i="12"/>
  <c r="AB1078" i="12"/>
  <c r="AB1082" i="12"/>
  <c r="AB1084" i="12"/>
  <c r="AB1086" i="12"/>
  <c r="AB1090" i="12"/>
  <c r="AB1092" i="12"/>
  <c r="AB1094" i="12"/>
  <c r="AB1100" i="12"/>
  <c r="AB1102" i="12"/>
  <c r="AB1106" i="12"/>
  <c r="AB1108" i="12"/>
  <c r="B995" i="12"/>
  <c r="AB995" i="12"/>
  <c r="AB1002" i="12"/>
  <c r="B1002" i="12"/>
  <c r="AB1004" i="12"/>
  <c r="B1004" i="12"/>
  <c r="AB1006" i="12"/>
  <c r="B1006" i="12"/>
  <c r="AB1008" i="12"/>
  <c r="B1008" i="12"/>
  <c r="AB1010" i="12"/>
  <c r="B1010" i="12"/>
  <c r="AB1012" i="12"/>
  <c r="B1012" i="12"/>
  <c r="AC1000" i="12"/>
  <c r="C1002" i="12"/>
  <c r="AC1002" i="12"/>
  <c r="C1004" i="12"/>
  <c r="AC1004" i="12"/>
  <c r="C1006" i="12"/>
  <c r="AC1006" i="12"/>
  <c r="C1008" i="12"/>
  <c r="AC1008" i="12"/>
  <c r="C1010" i="12"/>
  <c r="AC1010" i="12"/>
  <c r="C1012" i="12"/>
  <c r="AC1012" i="12"/>
  <c r="AB1149" i="12"/>
  <c r="B1149" i="12"/>
  <c r="AB1151" i="12"/>
  <c r="B1151" i="12"/>
  <c r="AB1157" i="12"/>
  <c r="D1157" i="12"/>
  <c r="B1157" i="12"/>
  <c r="AB1167" i="12"/>
  <c r="D1167" i="12"/>
  <c r="C1167" i="12"/>
  <c r="B1167" i="12"/>
  <c r="AB1193" i="12"/>
  <c r="D1193" i="12"/>
  <c r="C1193" i="12"/>
  <c r="B1193" i="12"/>
  <c r="AB1144" i="12"/>
  <c r="D1148" i="12"/>
  <c r="E1148" i="12" s="1"/>
  <c r="F1148" i="12" s="1"/>
  <c r="AA1148" i="12" s="1"/>
  <c r="AD1148" i="12" s="1"/>
  <c r="C1149" i="12"/>
  <c r="C1151" i="12"/>
  <c r="C1157" i="12"/>
  <c r="AB1169" i="12"/>
  <c r="D1169" i="12"/>
  <c r="C1169" i="12"/>
  <c r="B1169" i="12"/>
  <c r="AC1171" i="12"/>
  <c r="AB1191" i="12"/>
  <c r="D1191" i="12"/>
  <c r="C1191" i="12"/>
  <c r="B1191" i="12"/>
  <c r="AB1217" i="12"/>
  <c r="AB1233" i="12"/>
  <c r="AB1249" i="12"/>
  <c r="AB1265" i="12"/>
  <c r="AC1301" i="12"/>
  <c r="AC1302" i="12"/>
  <c r="AC1306" i="12"/>
  <c r="AB997" i="12"/>
  <c r="AB999" i="12"/>
  <c r="AB1001" i="12"/>
  <c r="AB1003" i="12"/>
  <c r="AB1005" i="12"/>
  <c r="AB1007" i="12"/>
  <c r="AB1009" i="12"/>
  <c r="AB1011" i="12"/>
  <c r="AB1013" i="12"/>
  <c r="B1014" i="12"/>
  <c r="AB1015" i="12"/>
  <c r="B1016" i="12"/>
  <c r="AB1017" i="12"/>
  <c r="B1018" i="12"/>
  <c r="AB1019" i="12"/>
  <c r="B1020" i="12"/>
  <c r="AB1021" i="12"/>
  <c r="B1022" i="12"/>
  <c r="AB1023" i="12"/>
  <c r="B1024" i="12"/>
  <c r="AB1025" i="12"/>
  <c r="B1026" i="12"/>
  <c r="AB1027" i="12"/>
  <c r="B1028" i="12"/>
  <c r="AB1029" i="12"/>
  <c r="B1030" i="12"/>
  <c r="AB1031" i="12"/>
  <c r="B1032" i="12"/>
  <c r="AB1033" i="12"/>
  <c r="B1034" i="12"/>
  <c r="AB1035" i="12"/>
  <c r="B1036" i="12"/>
  <c r="AB1037" i="12"/>
  <c r="B1038" i="12"/>
  <c r="AB1039" i="12"/>
  <c r="B1040" i="12"/>
  <c r="AB1041" i="12"/>
  <c r="B1042" i="12"/>
  <c r="AB1043" i="12"/>
  <c r="B1044" i="12"/>
  <c r="AB1045" i="12"/>
  <c r="B1046" i="12"/>
  <c r="AB1047" i="12"/>
  <c r="B1048" i="12"/>
  <c r="AB1049" i="12"/>
  <c r="B1050" i="12"/>
  <c r="AB1051" i="12"/>
  <c r="B1052" i="12"/>
  <c r="AB1053" i="12"/>
  <c r="B1054" i="12"/>
  <c r="AB1055" i="12"/>
  <c r="B1056" i="12"/>
  <c r="AB1057" i="12"/>
  <c r="B1058" i="12"/>
  <c r="AB1059" i="12"/>
  <c r="B1060" i="12"/>
  <c r="AB1061" i="12"/>
  <c r="B1062" i="12"/>
  <c r="AB1063" i="12"/>
  <c r="B1064" i="12"/>
  <c r="AB1065" i="12"/>
  <c r="B1066" i="12"/>
  <c r="AB1067" i="12"/>
  <c r="B1068" i="12"/>
  <c r="AB1069" i="12"/>
  <c r="B1070" i="12"/>
  <c r="AB1071" i="12"/>
  <c r="B1072" i="12"/>
  <c r="AB1073" i="12"/>
  <c r="B1074" i="12"/>
  <c r="AB1075" i="12"/>
  <c r="B1076" i="12"/>
  <c r="AB1077" i="12"/>
  <c r="B1078" i="12"/>
  <c r="AB1079" i="12"/>
  <c r="B1080" i="12"/>
  <c r="AB1081" i="12"/>
  <c r="B1082" i="12"/>
  <c r="AB1083" i="12"/>
  <c r="B1084" i="12"/>
  <c r="AB1085" i="12"/>
  <c r="B1086" i="12"/>
  <c r="AB1087" i="12"/>
  <c r="B1088" i="12"/>
  <c r="AB1089" i="12"/>
  <c r="B1090" i="12"/>
  <c r="AB1091" i="12"/>
  <c r="B1092" i="12"/>
  <c r="AB1093" i="12"/>
  <c r="B1094" i="12"/>
  <c r="AB1095" i="12"/>
  <c r="B1096" i="12"/>
  <c r="AB1097" i="12"/>
  <c r="B1098" i="12"/>
  <c r="AB1099" i="12"/>
  <c r="B1100" i="12"/>
  <c r="AB1101" i="12"/>
  <c r="B1102" i="12"/>
  <c r="AB1103" i="12"/>
  <c r="B1104" i="12"/>
  <c r="AB1105" i="12"/>
  <c r="B1106" i="12"/>
  <c r="AB1107" i="12"/>
  <c r="B1108" i="12"/>
  <c r="AB1109" i="12"/>
  <c r="B1110" i="12"/>
  <c r="AB1111" i="12"/>
  <c r="B1112" i="12"/>
  <c r="AB1113" i="12"/>
  <c r="B1114" i="12"/>
  <c r="AB1115" i="12"/>
  <c r="B1116" i="12"/>
  <c r="AB1117" i="12"/>
  <c r="B1118" i="12"/>
  <c r="AB1119" i="12"/>
  <c r="B1120" i="12"/>
  <c r="AB1121" i="12"/>
  <c r="B1122" i="12"/>
  <c r="AB1123" i="12"/>
  <c r="B1124" i="12"/>
  <c r="AB1125" i="12"/>
  <c r="B1126" i="12"/>
  <c r="AB1127" i="12"/>
  <c r="B1128" i="12"/>
  <c r="AB1129" i="12"/>
  <c r="B1130" i="12"/>
  <c r="AB1131" i="12"/>
  <c r="B1132" i="12"/>
  <c r="AB1133" i="12"/>
  <c r="B1134" i="12"/>
  <c r="AB1135" i="12"/>
  <c r="B1136" i="12"/>
  <c r="AB1137" i="12"/>
  <c r="B1138" i="12"/>
  <c r="AB1139" i="12"/>
  <c r="B1140" i="12"/>
  <c r="AB1141" i="12"/>
  <c r="B1142" i="12"/>
  <c r="AB1143" i="12"/>
  <c r="B1144" i="12"/>
  <c r="AC1148" i="12"/>
  <c r="D1149" i="12"/>
  <c r="AC1150" i="12"/>
  <c r="D1151" i="12"/>
  <c r="AB1161" i="12"/>
  <c r="D1161" i="12"/>
  <c r="E1161" i="12" s="1"/>
  <c r="F1161" i="12" s="1"/>
  <c r="AA1161" i="12" s="1"/>
  <c r="AD1161" i="12" s="1"/>
  <c r="B1161" i="12"/>
  <c r="AB1171" i="12"/>
  <c r="D1171" i="12"/>
  <c r="C1171" i="12"/>
  <c r="B1171" i="12"/>
  <c r="AC1173" i="12"/>
  <c r="AB1189" i="12"/>
  <c r="D1189" i="12"/>
  <c r="C1189" i="12"/>
  <c r="B1189" i="12"/>
  <c r="AB1211" i="12"/>
  <c r="AB1227" i="12"/>
  <c r="AB1243" i="12"/>
  <c r="AB1259" i="12"/>
  <c r="AB1155" i="12"/>
  <c r="D1155" i="12"/>
  <c r="E1155" i="12" s="1"/>
  <c r="F1155" i="12" s="1"/>
  <c r="AA1155" i="12" s="1"/>
  <c r="AD1155" i="12" s="1"/>
  <c r="B1155" i="12"/>
  <c r="AB1173" i="12"/>
  <c r="D1173" i="12"/>
  <c r="C1173" i="12"/>
  <c r="B1173" i="12"/>
  <c r="AB1187" i="12"/>
  <c r="D1187" i="12"/>
  <c r="C1187" i="12"/>
  <c r="B1187" i="12"/>
  <c r="AB1205" i="12"/>
  <c r="AB1221" i="12"/>
  <c r="AB1237" i="12"/>
  <c r="AB1253" i="12"/>
  <c r="AB1269" i="12"/>
  <c r="AB1145" i="12"/>
  <c r="B1145" i="12"/>
  <c r="AB1165" i="12"/>
  <c r="D1165" i="12"/>
  <c r="B1165" i="12"/>
  <c r="AC1165" i="12"/>
  <c r="AB1175" i="12"/>
  <c r="D1175" i="12"/>
  <c r="C1175" i="12"/>
  <c r="B1175" i="12"/>
  <c r="AC1177" i="12"/>
  <c r="AC1183" i="12"/>
  <c r="AB1185" i="12"/>
  <c r="D1185" i="12"/>
  <c r="C1185" i="12"/>
  <c r="B1185" i="12"/>
  <c r="E1022" i="12"/>
  <c r="F1022" i="12" s="1"/>
  <c r="AA1022" i="12" s="1"/>
  <c r="AD1022" i="12" s="1"/>
  <c r="E1024" i="12"/>
  <c r="F1024" i="12" s="1"/>
  <c r="AA1024" i="12" s="1"/>
  <c r="AD1024" i="12" s="1"/>
  <c r="E1046" i="12"/>
  <c r="F1046" i="12" s="1"/>
  <c r="AA1046" i="12" s="1"/>
  <c r="AD1046" i="12" s="1"/>
  <c r="E1078" i="12"/>
  <c r="F1078" i="12" s="1"/>
  <c r="AA1078" i="12" s="1"/>
  <c r="AD1078" i="12" s="1"/>
  <c r="E1094" i="12"/>
  <c r="F1094" i="12" s="1"/>
  <c r="AA1094" i="12" s="1"/>
  <c r="AD1094" i="12" s="1"/>
  <c r="E1098" i="12"/>
  <c r="F1098" i="12" s="1"/>
  <c r="AA1098" i="12" s="1"/>
  <c r="AD1098" i="12" s="1"/>
  <c r="E1134" i="12"/>
  <c r="F1134" i="12" s="1"/>
  <c r="AA1134" i="12" s="1"/>
  <c r="AD1134" i="12" s="1"/>
  <c r="C1145" i="12"/>
  <c r="B1146" i="12"/>
  <c r="AB1146" i="12"/>
  <c r="AB1159" i="12"/>
  <c r="D1159" i="12"/>
  <c r="B1159" i="12"/>
  <c r="C1165" i="12"/>
  <c r="AB1177" i="12"/>
  <c r="D1177" i="12"/>
  <c r="C1177" i="12"/>
  <c r="B1177" i="12"/>
  <c r="AC1179" i="12"/>
  <c r="AB1183" i="12"/>
  <c r="D1183" i="12"/>
  <c r="C1183" i="12"/>
  <c r="B1183" i="12"/>
  <c r="D1145" i="12"/>
  <c r="C1146" i="12"/>
  <c r="E1146" i="12" s="1"/>
  <c r="F1146" i="12" s="1"/>
  <c r="AA1146" i="12" s="1"/>
  <c r="AD1146" i="12" s="1"/>
  <c r="AB1147" i="12"/>
  <c r="B1147" i="12"/>
  <c r="AB1153" i="12"/>
  <c r="D1153" i="12"/>
  <c r="E1153" i="12" s="1"/>
  <c r="F1153" i="12" s="1"/>
  <c r="AA1153" i="12" s="1"/>
  <c r="AD1153" i="12" s="1"/>
  <c r="B1153" i="12"/>
  <c r="C1159" i="12"/>
  <c r="AB1179" i="12"/>
  <c r="D1179" i="12"/>
  <c r="C1179" i="12"/>
  <c r="B1179" i="12"/>
  <c r="AB1181" i="12"/>
  <c r="D1181" i="12"/>
  <c r="C1181" i="12"/>
  <c r="B1181" i="12"/>
  <c r="AC1195" i="12"/>
  <c r="AB1203" i="12"/>
  <c r="AC1211" i="12"/>
  <c r="AB1219" i="12"/>
  <c r="AC1227" i="12"/>
  <c r="AB1235" i="12"/>
  <c r="AC1243" i="12"/>
  <c r="AB1251" i="12"/>
  <c r="AC1259" i="12"/>
  <c r="AB1267" i="12"/>
  <c r="B1148" i="12"/>
  <c r="AB1148" i="12"/>
  <c r="AB1163" i="12"/>
  <c r="D1163" i="12"/>
  <c r="E1163" i="12" s="1"/>
  <c r="F1163" i="12" s="1"/>
  <c r="AA1163" i="12" s="1"/>
  <c r="AD1163" i="12" s="1"/>
  <c r="B1163" i="12"/>
  <c r="AC1163" i="12"/>
  <c r="AC1167" i="12"/>
  <c r="AC1193" i="12"/>
  <c r="AB1195" i="12"/>
  <c r="D1195" i="12"/>
  <c r="C1195" i="12"/>
  <c r="B1195" i="12"/>
  <c r="AB1197" i="12"/>
  <c r="AB1213" i="12"/>
  <c r="AB1229" i="12"/>
  <c r="AB1245" i="12"/>
  <c r="AB1261" i="12"/>
  <c r="E1280" i="12"/>
  <c r="F1280" i="12" s="1"/>
  <c r="AA1280" i="12" s="1"/>
  <c r="AD1280" i="12" s="1"/>
  <c r="E1292" i="12"/>
  <c r="F1292" i="12" s="1"/>
  <c r="AA1292" i="12" s="1"/>
  <c r="AD1292" i="12" s="1"/>
  <c r="E1300" i="12"/>
  <c r="F1300" i="12" s="1"/>
  <c r="AA1300" i="12" s="1"/>
  <c r="AD1300" i="12" s="1"/>
  <c r="AB1150" i="12"/>
  <c r="AB1152" i="12"/>
  <c r="AB1154" i="12"/>
  <c r="AB1156" i="12"/>
  <c r="AB1158" i="12"/>
  <c r="AB1160" i="12"/>
  <c r="AB1162" i="12"/>
  <c r="AB1164" i="12"/>
  <c r="AB1166" i="12"/>
  <c r="AB1168" i="12"/>
  <c r="AB1170" i="12"/>
  <c r="AB1172" i="12"/>
  <c r="AB1174" i="12"/>
  <c r="AB1176" i="12"/>
  <c r="AB1178" i="12"/>
  <c r="AB1180" i="12"/>
  <c r="AB1182" i="12"/>
  <c r="AB1184" i="12"/>
  <c r="AB1186" i="12"/>
  <c r="AB1188" i="12"/>
  <c r="AB1190" i="12"/>
  <c r="AB1192" i="12"/>
  <c r="AB1194" i="12"/>
  <c r="AB1196" i="12"/>
  <c r="B1197" i="12"/>
  <c r="AB1198" i="12"/>
  <c r="B1199" i="12"/>
  <c r="AB1200" i="12"/>
  <c r="B1201" i="12"/>
  <c r="AB1202" i="12"/>
  <c r="B1203" i="12"/>
  <c r="AB1204" i="12"/>
  <c r="B1205" i="12"/>
  <c r="AB1206" i="12"/>
  <c r="B1207" i="12"/>
  <c r="AB1208" i="12"/>
  <c r="B1209" i="12"/>
  <c r="AB1210" i="12"/>
  <c r="B1211" i="12"/>
  <c r="AB1212" i="12"/>
  <c r="B1213" i="12"/>
  <c r="AB1214" i="12"/>
  <c r="B1215" i="12"/>
  <c r="AB1216" i="12"/>
  <c r="B1217" i="12"/>
  <c r="AB1218" i="12"/>
  <c r="B1219" i="12"/>
  <c r="AB1220" i="12"/>
  <c r="B1221" i="12"/>
  <c r="AB1222" i="12"/>
  <c r="B1223" i="12"/>
  <c r="AB1224" i="12"/>
  <c r="B1225" i="12"/>
  <c r="AB1226" i="12"/>
  <c r="B1227" i="12"/>
  <c r="AB1228" i="12"/>
  <c r="B1229" i="12"/>
  <c r="AB1230" i="12"/>
  <c r="B1231" i="12"/>
  <c r="AB1232" i="12"/>
  <c r="B1233" i="12"/>
  <c r="AB1234" i="12"/>
  <c r="B1235" i="12"/>
  <c r="AB1236" i="12"/>
  <c r="B1237" i="12"/>
  <c r="AB1238" i="12"/>
  <c r="B1239" i="12"/>
  <c r="AB1240" i="12"/>
  <c r="B1241" i="12"/>
  <c r="AB1242" i="12"/>
  <c r="B1243" i="12"/>
  <c r="AB1244" i="12"/>
  <c r="B1245" i="12"/>
  <c r="AB1246" i="12"/>
  <c r="B1247" i="12"/>
  <c r="AB1248" i="12"/>
  <c r="B1249" i="12"/>
  <c r="AB1250" i="12"/>
  <c r="B1251" i="12"/>
  <c r="AB1252" i="12"/>
  <c r="B1253" i="12"/>
  <c r="AB1254" i="12"/>
  <c r="B1255" i="12"/>
  <c r="AB1256" i="12"/>
  <c r="B1257" i="12"/>
  <c r="AB1258" i="12"/>
  <c r="B1259" i="12"/>
  <c r="AB1260" i="12"/>
  <c r="B1261" i="12"/>
  <c r="AB1262" i="12"/>
  <c r="B1263" i="12"/>
  <c r="AB1264" i="12"/>
  <c r="B1265" i="12"/>
  <c r="AB1266" i="12"/>
  <c r="B1267" i="12"/>
  <c r="AB1268" i="12"/>
  <c r="B1269" i="12"/>
  <c r="AB1270" i="12"/>
  <c r="B1271" i="12"/>
  <c r="AB1272" i="12"/>
  <c r="B1273" i="12"/>
  <c r="AB1274" i="12"/>
  <c r="B1275" i="12"/>
  <c r="AB1276" i="12"/>
  <c r="B1277" i="12"/>
  <c r="AB1278" i="12"/>
  <c r="B1279" i="12"/>
  <c r="AB1280" i="12"/>
  <c r="B1281" i="12"/>
  <c r="AB1282" i="12"/>
  <c r="B1283" i="12"/>
  <c r="AB1284" i="12"/>
  <c r="B1285" i="12"/>
  <c r="AB1286" i="12"/>
  <c r="B1287" i="12"/>
  <c r="AB1288" i="12"/>
  <c r="B1289" i="12"/>
  <c r="AB1290" i="12"/>
  <c r="B1291" i="12"/>
  <c r="AB1292" i="12"/>
  <c r="B1293" i="12"/>
  <c r="AB1294" i="12"/>
  <c r="B1295" i="12"/>
  <c r="AB1296" i="12"/>
  <c r="B1297" i="12"/>
  <c r="AB1298" i="12"/>
  <c r="B1299" i="12"/>
  <c r="AB1300" i="12"/>
  <c r="C1301" i="12"/>
  <c r="C1302" i="12"/>
  <c r="D1306" i="12"/>
  <c r="E1306" i="12" s="1"/>
  <c r="F1306" i="12" s="1"/>
  <c r="AA1306" i="12" s="1"/>
  <c r="AD1306" i="12" s="1"/>
  <c r="B1306" i="12"/>
  <c r="AB1306" i="12"/>
  <c r="D1310" i="12"/>
  <c r="E1310" i="12" s="1"/>
  <c r="F1310" i="12" s="1"/>
  <c r="AA1310" i="12" s="1"/>
  <c r="AD1310" i="12" s="1"/>
  <c r="B1310" i="12"/>
  <c r="AB1310" i="12"/>
  <c r="AC1314" i="12"/>
  <c r="AC1318" i="12"/>
  <c r="AC1322" i="12"/>
  <c r="AC1326" i="12"/>
  <c r="AC1330" i="12"/>
  <c r="AC1334" i="12"/>
  <c r="AC1338" i="12"/>
  <c r="AC1342" i="12"/>
  <c r="AC1346" i="12"/>
  <c r="AC1350" i="12"/>
  <c r="AC1354" i="12"/>
  <c r="C1197" i="12"/>
  <c r="C1199" i="12"/>
  <c r="C1201" i="12"/>
  <c r="C1203" i="12"/>
  <c r="C1205" i="12"/>
  <c r="C1207" i="12"/>
  <c r="C1209" i="12"/>
  <c r="C1211" i="12"/>
  <c r="C1213" i="12"/>
  <c r="C1215" i="12"/>
  <c r="C1217" i="12"/>
  <c r="C1219" i="12"/>
  <c r="C1221" i="12"/>
  <c r="C1223" i="12"/>
  <c r="C1225" i="12"/>
  <c r="C1227" i="12"/>
  <c r="C1229" i="12"/>
  <c r="C1231" i="12"/>
  <c r="C1233" i="12"/>
  <c r="C1235" i="12"/>
  <c r="C1237" i="12"/>
  <c r="C1239" i="12"/>
  <c r="C1241" i="12"/>
  <c r="C1243" i="12"/>
  <c r="C1245" i="12"/>
  <c r="C1247" i="12"/>
  <c r="C1249" i="12"/>
  <c r="C1251" i="12"/>
  <c r="C1253" i="12"/>
  <c r="C1255" i="12"/>
  <c r="C1257" i="12"/>
  <c r="C1259" i="12"/>
  <c r="C1261" i="12"/>
  <c r="C1263" i="12"/>
  <c r="C1265" i="12"/>
  <c r="C1267" i="12"/>
  <c r="C1269" i="12"/>
  <c r="C1271" i="12"/>
  <c r="C1273" i="12"/>
  <c r="C1275" i="12"/>
  <c r="C1277" i="12"/>
  <c r="C1279" i="12"/>
  <c r="C1281" i="12"/>
  <c r="C1283" i="12"/>
  <c r="C1285" i="12"/>
  <c r="C1287" i="12"/>
  <c r="C1289" i="12"/>
  <c r="C1291" i="12"/>
  <c r="C1293" i="12"/>
  <c r="C1295" i="12"/>
  <c r="C1297" i="12"/>
  <c r="C1299" i="12"/>
  <c r="D1301" i="12"/>
  <c r="D1302" i="12"/>
  <c r="AB1315" i="12"/>
  <c r="D1315" i="12"/>
  <c r="C1315" i="12"/>
  <c r="B1315" i="12"/>
  <c r="AB1319" i="12"/>
  <c r="D1319" i="12"/>
  <c r="C1319" i="12"/>
  <c r="B1319" i="12"/>
  <c r="AB1323" i="12"/>
  <c r="D1323" i="12"/>
  <c r="C1323" i="12"/>
  <c r="B1323" i="12"/>
  <c r="AB1327" i="12"/>
  <c r="D1327" i="12"/>
  <c r="C1327" i="12"/>
  <c r="B1327" i="12"/>
  <c r="AB1331" i="12"/>
  <c r="D1331" i="12"/>
  <c r="C1331" i="12"/>
  <c r="B1331" i="12"/>
  <c r="AB1335" i="12"/>
  <c r="D1335" i="12"/>
  <c r="C1335" i="12"/>
  <c r="B1335" i="12"/>
  <c r="AB1339" i="12"/>
  <c r="D1339" i="12"/>
  <c r="C1339" i="12"/>
  <c r="B1339" i="12"/>
  <c r="AB1343" i="12"/>
  <c r="D1343" i="12"/>
  <c r="C1343" i="12"/>
  <c r="B1343" i="12"/>
  <c r="AB1347" i="12"/>
  <c r="D1347" i="12"/>
  <c r="C1347" i="12"/>
  <c r="B1347" i="12"/>
  <c r="AB1351" i="12"/>
  <c r="D1351" i="12"/>
  <c r="C1351" i="12"/>
  <c r="B1351" i="12"/>
  <c r="AB1355" i="12"/>
  <c r="D1355" i="12"/>
  <c r="C1355" i="12"/>
  <c r="B1355" i="12"/>
  <c r="AB1361" i="12"/>
  <c r="D1361" i="12"/>
  <c r="C1361" i="12"/>
  <c r="B1361" i="12"/>
  <c r="AC1361" i="12"/>
  <c r="D1197" i="12"/>
  <c r="D1199" i="12"/>
  <c r="D1201" i="12"/>
  <c r="D1203" i="12"/>
  <c r="D1205" i="12"/>
  <c r="D1207" i="12"/>
  <c r="D1209" i="12"/>
  <c r="D1211" i="12"/>
  <c r="D1213" i="12"/>
  <c r="D1215" i="12"/>
  <c r="D1217" i="12"/>
  <c r="D1219" i="12"/>
  <c r="D1221" i="12"/>
  <c r="D1223" i="12"/>
  <c r="D1225" i="12"/>
  <c r="D1227" i="12"/>
  <c r="D1229" i="12"/>
  <c r="D1231" i="12"/>
  <c r="D1233" i="12"/>
  <c r="D1235" i="12"/>
  <c r="D1237" i="12"/>
  <c r="D1239" i="12"/>
  <c r="D1241" i="12"/>
  <c r="D1243" i="12"/>
  <c r="D1245" i="12"/>
  <c r="D1247" i="12"/>
  <c r="D1249" i="12"/>
  <c r="D1251" i="12"/>
  <c r="D1253" i="12"/>
  <c r="D1255" i="12"/>
  <c r="D1257" i="12"/>
  <c r="D1259" i="12"/>
  <c r="D1261" i="12"/>
  <c r="D1263" i="12"/>
  <c r="D1265" i="12"/>
  <c r="D1267" i="12"/>
  <c r="D1269" i="12"/>
  <c r="D1271" i="12"/>
  <c r="D1273" i="12"/>
  <c r="D1275" i="12"/>
  <c r="D1277" i="12"/>
  <c r="D1279" i="12"/>
  <c r="D1281" i="12"/>
  <c r="D1283" i="12"/>
  <c r="D1285" i="12"/>
  <c r="D1287" i="12"/>
  <c r="D1289" i="12"/>
  <c r="D1291" i="12"/>
  <c r="D1293" i="12"/>
  <c r="D1295" i="12"/>
  <c r="D1297" i="12"/>
  <c r="D1299" i="12"/>
  <c r="AB1305" i="12"/>
  <c r="D1305" i="12"/>
  <c r="E1305" i="12" s="1"/>
  <c r="F1305" i="12" s="1"/>
  <c r="AA1305" i="12" s="1"/>
  <c r="AD1305" i="12" s="1"/>
  <c r="B1305" i="12"/>
  <c r="AB1309" i="12"/>
  <c r="D1309" i="12"/>
  <c r="B1309" i="12"/>
  <c r="AB1313" i="12"/>
  <c r="D1313" i="12"/>
  <c r="B1313" i="12"/>
  <c r="AC1315" i="12"/>
  <c r="AC1319" i="12"/>
  <c r="AC1323" i="12"/>
  <c r="AC1327" i="12"/>
  <c r="AC1331" i="12"/>
  <c r="AC1335" i="12"/>
  <c r="AC1339" i="12"/>
  <c r="AC1343" i="12"/>
  <c r="AC1347" i="12"/>
  <c r="AC1351" i="12"/>
  <c r="AC1355" i="12"/>
  <c r="C1309" i="12"/>
  <c r="C1313" i="12"/>
  <c r="D1316" i="12"/>
  <c r="C1316" i="12"/>
  <c r="B1316" i="12"/>
  <c r="AB1316" i="12"/>
  <c r="D1320" i="12"/>
  <c r="C1320" i="12"/>
  <c r="B1320" i="12"/>
  <c r="AB1320" i="12"/>
  <c r="D1324" i="12"/>
  <c r="C1324" i="12"/>
  <c r="B1324" i="12"/>
  <c r="AB1324" i="12"/>
  <c r="D1328" i="12"/>
  <c r="C1328" i="12"/>
  <c r="B1328" i="12"/>
  <c r="AB1328" i="12"/>
  <c r="D1332" i="12"/>
  <c r="C1332" i="12"/>
  <c r="B1332" i="12"/>
  <c r="AB1332" i="12"/>
  <c r="D1336" i="12"/>
  <c r="C1336" i="12"/>
  <c r="B1336" i="12"/>
  <c r="AB1336" i="12"/>
  <c r="D1340" i="12"/>
  <c r="C1340" i="12"/>
  <c r="B1340" i="12"/>
  <c r="AB1340" i="12"/>
  <c r="D1344" i="12"/>
  <c r="C1344" i="12"/>
  <c r="B1344" i="12"/>
  <c r="AB1344" i="12"/>
  <c r="D1348" i="12"/>
  <c r="C1348" i="12"/>
  <c r="B1348" i="12"/>
  <c r="AB1348" i="12"/>
  <c r="D1352" i="12"/>
  <c r="C1352" i="12"/>
  <c r="B1352" i="12"/>
  <c r="AB1352" i="12"/>
  <c r="D1356" i="12"/>
  <c r="C1356" i="12"/>
  <c r="B1356" i="12"/>
  <c r="AB1356" i="12"/>
  <c r="AB1363" i="12"/>
  <c r="D1363" i="12"/>
  <c r="C1363" i="12"/>
  <c r="B1363" i="12"/>
  <c r="B1272" i="12"/>
  <c r="B1274" i="12"/>
  <c r="B1276" i="12"/>
  <c r="B1278" i="12"/>
  <c r="B1280" i="12"/>
  <c r="B1282" i="12"/>
  <c r="B1284" i="12"/>
  <c r="B1286" i="12"/>
  <c r="B1288" i="12"/>
  <c r="B1290" i="12"/>
  <c r="B1292" i="12"/>
  <c r="B1294" i="12"/>
  <c r="B1296" i="12"/>
  <c r="B1298" i="12"/>
  <c r="B1300" i="12"/>
  <c r="D1304" i="12"/>
  <c r="E1304" i="12" s="1"/>
  <c r="F1304" i="12" s="1"/>
  <c r="AA1304" i="12" s="1"/>
  <c r="AD1304" i="12" s="1"/>
  <c r="B1304" i="12"/>
  <c r="AB1304" i="12"/>
  <c r="D1308" i="12"/>
  <c r="B1308" i="12"/>
  <c r="AB1308" i="12"/>
  <c r="D1312" i="12"/>
  <c r="B1312" i="12"/>
  <c r="AB1312" i="12"/>
  <c r="AC1320" i="12"/>
  <c r="AC1324" i="12"/>
  <c r="C1308" i="12"/>
  <c r="C1312" i="12"/>
  <c r="AB1317" i="12"/>
  <c r="D1317" i="12"/>
  <c r="C1317" i="12"/>
  <c r="B1317" i="12"/>
  <c r="AB1321" i="12"/>
  <c r="D1321" i="12"/>
  <c r="C1321" i="12"/>
  <c r="B1321" i="12"/>
  <c r="AB1325" i="12"/>
  <c r="D1325" i="12"/>
  <c r="C1325" i="12"/>
  <c r="B1325" i="12"/>
  <c r="AB1329" i="12"/>
  <c r="D1329" i="12"/>
  <c r="C1329" i="12"/>
  <c r="B1329" i="12"/>
  <c r="AB1333" i="12"/>
  <c r="D1333" i="12"/>
  <c r="C1333" i="12"/>
  <c r="B1333" i="12"/>
  <c r="AB1337" i="12"/>
  <c r="D1337" i="12"/>
  <c r="C1337" i="12"/>
  <c r="B1337" i="12"/>
  <c r="AB1341" i="12"/>
  <c r="D1341" i="12"/>
  <c r="C1341" i="12"/>
  <c r="B1341" i="12"/>
  <c r="AB1345" i="12"/>
  <c r="D1345" i="12"/>
  <c r="C1345" i="12"/>
  <c r="B1345" i="12"/>
  <c r="AB1349" i="12"/>
  <c r="D1349" i="12"/>
  <c r="C1349" i="12"/>
  <c r="B1349" i="12"/>
  <c r="AB1353" i="12"/>
  <c r="D1353" i="12"/>
  <c r="C1353" i="12"/>
  <c r="B1353" i="12"/>
  <c r="AB1357" i="12"/>
  <c r="D1357" i="12"/>
  <c r="C1357" i="12"/>
  <c r="B1357" i="12"/>
  <c r="AC1357" i="12"/>
  <c r="AB1303" i="12"/>
  <c r="D1303" i="12"/>
  <c r="E1303" i="12" s="1"/>
  <c r="F1303" i="12" s="1"/>
  <c r="AA1303" i="12" s="1"/>
  <c r="AD1303" i="12" s="1"/>
  <c r="B1303" i="12"/>
  <c r="AB1307" i="12"/>
  <c r="D1307" i="12"/>
  <c r="E1307" i="12" s="1"/>
  <c r="F1307" i="12" s="1"/>
  <c r="AA1307" i="12" s="1"/>
  <c r="AD1307" i="12" s="1"/>
  <c r="B1307" i="12"/>
  <c r="AB1311" i="12"/>
  <c r="D1311" i="12"/>
  <c r="B1311" i="12"/>
  <c r="AB1301" i="12"/>
  <c r="B1301" i="12"/>
  <c r="B1302" i="12"/>
  <c r="AB1302" i="12"/>
  <c r="C1311" i="12"/>
  <c r="D1314" i="12"/>
  <c r="C1314" i="12"/>
  <c r="B1314" i="12"/>
  <c r="AB1314" i="12"/>
  <c r="D1318" i="12"/>
  <c r="C1318" i="12"/>
  <c r="B1318" i="12"/>
  <c r="AB1318" i="12"/>
  <c r="D1322" i="12"/>
  <c r="C1322" i="12"/>
  <c r="B1322" i="12"/>
  <c r="AB1322" i="12"/>
  <c r="D1326" i="12"/>
  <c r="C1326" i="12"/>
  <c r="B1326" i="12"/>
  <c r="AB1326" i="12"/>
  <c r="D1330" i="12"/>
  <c r="C1330" i="12"/>
  <c r="B1330" i="12"/>
  <c r="AB1330" i="12"/>
  <c r="D1334" i="12"/>
  <c r="C1334" i="12"/>
  <c r="B1334" i="12"/>
  <c r="AB1334" i="12"/>
  <c r="D1338" i="12"/>
  <c r="C1338" i="12"/>
  <c r="B1338" i="12"/>
  <c r="AB1338" i="12"/>
  <c r="D1342" i="12"/>
  <c r="C1342" i="12"/>
  <c r="B1342" i="12"/>
  <c r="AB1342" i="12"/>
  <c r="D1346" i="12"/>
  <c r="C1346" i="12"/>
  <c r="B1346" i="12"/>
  <c r="AB1346" i="12"/>
  <c r="D1350" i="12"/>
  <c r="C1350" i="12"/>
  <c r="B1350" i="12"/>
  <c r="AB1350" i="12"/>
  <c r="D1354" i="12"/>
  <c r="C1354" i="12"/>
  <c r="B1354" i="12"/>
  <c r="AB1354" i="12"/>
  <c r="AB1359" i="12"/>
  <c r="D1359" i="12"/>
  <c r="C1359" i="12"/>
  <c r="B1359" i="12"/>
  <c r="AB1358" i="12"/>
  <c r="AB1360" i="12"/>
  <c r="AB1362" i="12"/>
  <c r="AB1364" i="12"/>
  <c r="B1365" i="12"/>
  <c r="AB1366" i="12"/>
  <c r="B1367" i="12"/>
  <c r="AB1368" i="12"/>
  <c r="B1369" i="12"/>
  <c r="AB1370" i="12"/>
  <c r="B1371" i="12"/>
  <c r="C1365" i="12"/>
  <c r="C1367" i="12"/>
  <c r="C1369" i="12"/>
  <c r="C1371" i="12"/>
  <c r="D1365" i="12"/>
  <c r="D1367" i="12"/>
  <c r="D1369" i="12"/>
  <c r="D1371" i="12"/>
  <c r="AA1459" i="12"/>
  <c r="AD1459" i="12" s="1"/>
  <c r="B1358" i="12"/>
  <c r="B1360" i="12"/>
  <c r="B1362" i="12"/>
  <c r="B1364" i="12"/>
  <c r="AB1365" i="12"/>
  <c r="B1366" i="12"/>
  <c r="AB1367" i="12"/>
  <c r="B1368" i="12"/>
  <c r="AB1369" i="12"/>
  <c r="B1370" i="12"/>
  <c r="AB1371" i="12"/>
  <c r="C1358" i="12"/>
  <c r="E1358" i="12" s="1"/>
  <c r="F1358" i="12" s="1"/>
  <c r="AA1358" i="12" s="1"/>
  <c r="AD1358" i="12" s="1"/>
  <c r="C1360" i="12"/>
  <c r="E1360" i="12" s="1"/>
  <c r="F1360" i="12" s="1"/>
  <c r="AA1360" i="12" s="1"/>
  <c r="AD1360" i="12" s="1"/>
  <c r="C1362" i="12"/>
  <c r="E1362" i="12" s="1"/>
  <c r="F1362" i="12" s="1"/>
  <c r="AA1362" i="12" s="1"/>
  <c r="AD1362" i="12" s="1"/>
  <c r="C1364" i="12"/>
  <c r="E1364" i="12" s="1"/>
  <c r="F1364" i="12" s="1"/>
  <c r="AA1364" i="12" s="1"/>
  <c r="AD1364" i="12" s="1"/>
  <c r="C1366" i="12"/>
  <c r="E1366" i="12" s="1"/>
  <c r="F1366" i="12" s="1"/>
  <c r="AA1366" i="12" s="1"/>
  <c r="AD1366" i="12" s="1"/>
  <c r="C1368" i="12"/>
  <c r="E1368" i="12" s="1"/>
  <c r="F1368" i="12" s="1"/>
  <c r="AA1368" i="12" s="1"/>
  <c r="AD1368" i="12" s="1"/>
  <c r="C1370" i="12"/>
  <c r="E1370" i="12" s="1"/>
  <c r="F1370" i="12" s="1"/>
  <c r="AA1370" i="12" s="1"/>
  <c r="AD1370" i="12" s="1"/>
  <c r="AB1407" i="12"/>
  <c r="D1411" i="12"/>
  <c r="E1411" i="12" s="1"/>
  <c r="F1411" i="12" s="1"/>
  <c r="AA1411" i="12" s="1"/>
  <c r="AD1411" i="12" s="1"/>
  <c r="C1412" i="12"/>
  <c r="B1413" i="12"/>
  <c r="AB1413" i="12"/>
  <c r="D1419" i="12"/>
  <c r="E1419" i="12" s="1"/>
  <c r="F1419" i="12" s="1"/>
  <c r="AA1419" i="12" s="1"/>
  <c r="AD1419" i="12" s="1"/>
  <c r="C1420" i="12"/>
  <c r="B1421" i="12"/>
  <c r="AB1421" i="12"/>
  <c r="D1427" i="12"/>
  <c r="E1427" i="12" s="1"/>
  <c r="F1427" i="12" s="1"/>
  <c r="AA1427" i="12" s="1"/>
  <c r="AD1427" i="12" s="1"/>
  <c r="C1428" i="12"/>
  <c r="B1429" i="12"/>
  <c r="AB1429" i="12"/>
  <c r="D1435" i="12"/>
  <c r="E1435" i="12" s="1"/>
  <c r="F1435" i="12" s="1"/>
  <c r="AA1435" i="12" s="1"/>
  <c r="AD1435" i="12" s="1"/>
  <c r="C1436" i="12"/>
  <c r="B1437" i="12"/>
  <c r="AB1437" i="12"/>
  <c r="D1443" i="12"/>
  <c r="E1443" i="12" s="1"/>
  <c r="F1443" i="12" s="1"/>
  <c r="AA1443" i="12" s="1"/>
  <c r="AD1443" i="12" s="1"/>
  <c r="C1444" i="12"/>
  <c r="B1445" i="12"/>
  <c r="AB1445" i="12"/>
  <c r="D1451" i="12"/>
  <c r="E1451" i="12" s="1"/>
  <c r="F1451" i="12" s="1"/>
  <c r="AA1451" i="12" s="1"/>
  <c r="AD1451" i="12" s="1"/>
  <c r="C1452" i="12"/>
  <c r="B1453" i="12"/>
  <c r="AB1453" i="12"/>
  <c r="AB1488" i="12"/>
  <c r="AB1502" i="12"/>
  <c r="AB1510" i="12"/>
  <c r="AB1518" i="12"/>
  <c r="AB1526" i="12"/>
  <c r="AB1534" i="12"/>
  <c r="D1412" i="12"/>
  <c r="AB1414" i="12"/>
  <c r="B1414" i="12"/>
  <c r="D1420" i="12"/>
  <c r="AB1422" i="12"/>
  <c r="B1422" i="12"/>
  <c r="D1428" i="12"/>
  <c r="AB1430" i="12"/>
  <c r="B1430" i="12"/>
  <c r="D1436" i="12"/>
  <c r="AB1438" i="12"/>
  <c r="B1438" i="12"/>
  <c r="D1444" i="12"/>
  <c r="AB1446" i="12"/>
  <c r="B1446" i="12"/>
  <c r="D1452" i="12"/>
  <c r="AB1454" i="12"/>
  <c r="B1454" i="12"/>
  <c r="AB1496" i="12"/>
  <c r="AC1412" i="12"/>
  <c r="B1415" i="12"/>
  <c r="AB1415" i="12"/>
  <c r="B1423" i="12"/>
  <c r="AB1423" i="12"/>
  <c r="B1431" i="12"/>
  <c r="AB1431" i="12"/>
  <c r="AC1436" i="12"/>
  <c r="B1439" i="12"/>
  <c r="AB1439" i="12"/>
  <c r="AC1444" i="12"/>
  <c r="B1447" i="12"/>
  <c r="AB1447" i="12"/>
  <c r="AC1452" i="12"/>
  <c r="B1455" i="12"/>
  <c r="AB1455" i="12"/>
  <c r="AB1500" i="12"/>
  <c r="AB1516" i="12"/>
  <c r="AB1524" i="12"/>
  <c r="AB1532" i="12"/>
  <c r="AB1540" i="12"/>
  <c r="AB1556" i="12"/>
  <c r="AB1408" i="12"/>
  <c r="B1408" i="12"/>
  <c r="AB1416" i="12"/>
  <c r="B1416" i="12"/>
  <c r="AB1424" i="12"/>
  <c r="B1424" i="12"/>
  <c r="AB1432" i="12"/>
  <c r="B1432" i="12"/>
  <c r="AB1440" i="12"/>
  <c r="B1440" i="12"/>
  <c r="AB1448" i="12"/>
  <c r="B1448" i="12"/>
  <c r="AB1456" i="12"/>
  <c r="B1456" i="12"/>
  <c r="AB1458" i="12"/>
  <c r="B1458" i="12"/>
  <c r="AB1460" i="12"/>
  <c r="B1460" i="12"/>
  <c r="AB1462" i="12"/>
  <c r="B1462" i="12"/>
  <c r="AB1464" i="12"/>
  <c r="B1464" i="12"/>
  <c r="AB1466" i="12"/>
  <c r="B1466" i="12"/>
  <c r="AB1468" i="12"/>
  <c r="B1468" i="12"/>
  <c r="AB1470" i="12"/>
  <c r="B1470" i="12"/>
  <c r="AB1472" i="12"/>
  <c r="B1472" i="12"/>
  <c r="AB1474" i="12"/>
  <c r="B1474" i="12"/>
  <c r="AB1476" i="12"/>
  <c r="B1476" i="12"/>
  <c r="AB1478" i="12"/>
  <c r="B1478" i="12"/>
  <c r="AB1480" i="12"/>
  <c r="B1480" i="12"/>
  <c r="AB1490" i="12"/>
  <c r="C1408" i="12"/>
  <c r="B1409" i="12"/>
  <c r="AB1409" i="12"/>
  <c r="D1415" i="12"/>
  <c r="E1415" i="12" s="1"/>
  <c r="F1415" i="12" s="1"/>
  <c r="AA1415" i="12" s="1"/>
  <c r="AD1415" i="12" s="1"/>
  <c r="C1416" i="12"/>
  <c r="B1417" i="12"/>
  <c r="AB1417" i="12"/>
  <c r="E1422" i="12"/>
  <c r="F1422" i="12" s="1"/>
  <c r="AA1422" i="12" s="1"/>
  <c r="AD1422" i="12" s="1"/>
  <c r="D1423" i="12"/>
  <c r="E1423" i="12" s="1"/>
  <c r="F1423" i="12" s="1"/>
  <c r="AA1423" i="12" s="1"/>
  <c r="AD1423" i="12" s="1"/>
  <c r="C1424" i="12"/>
  <c r="B1425" i="12"/>
  <c r="AB1425" i="12"/>
  <c r="E1430" i="12"/>
  <c r="F1430" i="12" s="1"/>
  <c r="AA1430" i="12" s="1"/>
  <c r="AD1430" i="12" s="1"/>
  <c r="D1431" i="12"/>
  <c r="E1431" i="12" s="1"/>
  <c r="F1431" i="12" s="1"/>
  <c r="AA1431" i="12" s="1"/>
  <c r="AD1431" i="12" s="1"/>
  <c r="C1432" i="12"/>
  <c r="B1433" i="12"/>
  <c r="AB1433" i="12"/>
  <c r="E1438" i="12"/>
  <c r="F1438" i="12" s="1"/>
  <c r="AA1438" i="12" s="1"/>
  <c r="AD1438" i="12" s="1"/>
  <c r="D1439" i="12"/>
  <c r="E1439" i="12" s="1"/>
  <c r="F1439" i="12" s="1"/>
  <c r="AA1439" i="12" s="1"/>
  <c r="AD1439" i="12" s="1"/>
  <c r="C1440" i="12"/>
  <c r="B1441" i="12"/>
  <c r="AB1441" i="12"/>
  <c r="AC1446" i="12"/>
  <c r="D1447" i="12"/>
  <c r="E1447" i="12" s="1"/>
  <c r="F1447" i="12" s="1"/>
  <c r="AA1447" i="12" s="1"/>
  <c r="AD1447" i="12" s="1"/>
  <c r="C1448" i="12"/>
  <c r="B1449" i="12"/>
  <c r="AB1449" i="12"/>
  <c r="AC1454" i="12"/>
  <c r="D1455" i="12"/>
  <c r="E1455" i="12" s="1"/>
  <c r="F1455" i="12" s="1"/>
  <c r="AA1455" i="12" s="1"/>
  <c r="AD1455" i="12" s="1"/>
  <c r="C1456" i="12"/>
  <c r="C1458" i="12"/>
  <c r="C1460" i="12"/>
  <c r="C1462" i="12"/>
  <c r="C1464" i="12"/>
  <c r="C1466" i="12"/>
  <c r="C1468" i="12"/>
  <c r="C1470" i="12"/>
  <c r="C1472" i="12"/>
  <c r="C1474" i="12"/>
  <c r="C1476" i="12"/>
  <c r="C1478" i="12"/>
  <c r="C1480" i="12"/>
  <c r="AB1484" i="12"/>
  <c r="AC1407" i="12"/>
  <c r="D1408" i="12"/>
  <c r="AB1410" i="12"/>
  <c r="B1410" i="12"/>
  <c r="AC1415" i="12"/>
  <c r="D1416" i="12"/>
  <c r="AB1418" i="12"/>
  <c r="B1418" i="12"/>
  <c r="AC1423" i="12"/>
  <c r="D1424" i="12"/>
  <c r="AB1426" i="12"/>
  <c r="B1426" i="12"/>
  <c r="AC1431" i="12"/>
  <c r="D1432" i="12"/>
  <c r="AB1434" i="12"/>
  <c r="B1434" i="12"/>
  <c r="AC1439" i="12"/>
  <c r="D1440" i="12"/>
  <c r="AB1442" i="12"/>
  <c r="B1442" i="12"/>
  <c r="AC1447" i="12"/>
  <c r="D1448" i="12"/>
  <c r="AB1450" i="12"/>
  <c r="B1450" i="12"/>
  <c r="AC1455" i="12"/>
  <c r="D1456" i="12"/>
  <c r="AC1457" i="12"/>
  <c r="D1458" i="12"/>
  <c r="AC1459" i="12"/>
  <c r="D1460" i="12"/>
  <c r="AC1461" i="12"/>
  <c r="D1462" i="12"/>
  <c r="AC1463" i="12"/>
  <c r="D1464" i="12"/>
  <c r="AC1465" i="12"/>
  <c r="D1466" i="12"/>
  <c r="AC1467" i="12"/>
  <c r="D1468" i="12"/>
  <c r="AC1469" i="12"/>
  <c r="D1470" i="12"/>
  <c r="AC1471" i="12"/>
  <c r="D1472" i="12"/>
  <c r="AC1473" i="12"/>
  <c r="D1474" i="12"/>
  <c r="AC1475" i="12"/>
  <c r="D1476" i="12"/>
  <c r="AC1477" i="12"/>
  <c r="D1478" i="12"/>
  <c r="AC1479" i="12"/>
  <c r="D1480" i="12"/>
  <c r="AC1408" i="12"/>
  <c r="B1411" i="12"/>
  <c r="AB1411" i="12"/>
  <c r="AC1416" i="12"/>
  <c r="B1419" i="12"/>
  <c r="AB1419" i="12"/>
  <c r="AC1424" i="12"/>
  <c r="B1427" i="12"/>
  <c r="AB1427" i="12"/>
  <c r="AC1432" i="12"/>
  <c r="B1435" i="12"/>
  <c r="AB1435" i="12"/>
  <c r="B1443" i="12"/>
  <c r="AB1443" i="12"/>
  <c r="B1451" i="12"/>
  <c r="AB1451" i="12"/>
  <c r="AB1560" i="12"/>
  <c r="AB1412" i="12"/>
  <c r="B1412" i="12"/>
  <c r="AB1420" i="12"/>
  <c r="B1420" i="12"/>
  <c r="AB1428" i="12"/>
  <c r="B1428" i="12"/>
  <c r="AB1436" i="12"/>
  <c r="B1436" i="12"/>
  <c r="AB1444" i="12"/>
  <c r="B1444" i="12"/>
  <c r="AB1452" i="12"/>
  <c r="B1452" i="12"/>
  <c r="AB1457" i="12"/>
  <c r="AB1459" i="12"/>
  <c r="AB1461" i="12"/>
  <c r="AB1463" i="12"/>
  <c r="AB1465" i="12"/>
  <c r="AB1467" i="12"/>
  <c r="AB1469" i="12"/>
  <c r="AB1471" i="12"/>
  <c r="AB1473" i="12"/>
  <c r="AB1475" i="12"/>
  <c r="AB1477" i="12"/>
  <c r="AB1479" i="12"/>
  <c r="AB1481" i="12"/>
  <c r="B1482" i="12"/>
  <c r="AB1483" i="12"/>
  <c r="B1484" i="12"/>
  <c r="AB1485" i="12"/>
  <c r="B1486" i="12"/>
  <c r="AB1487" i="12"/>
  <c r="B1488" i="12"/>
  <c r="AB1489" i="12"/>
  <c r="B1490" i="12"/>
  <c r="AB1491" i="12"/>
  <c r="B1492" i="12"/>
  <c r="AB1493" i="12"/>
  <c r="B1494" i="12"/>
  <c r="AB1495" i="12"/>
  <c r="B1496" i="12"/>
  <c r="AB1497" i="12"/>
  <c r="B1498" i="12"/>
  <c r="AB1499" i="12"/>
  <c r="B1500" i="12"/>
  <c r="AB1501" i="12"/>
  <c r="B1502" i="12"/>
  <c r="AB1503" i="12"/>
  <c r="B1504" i="12"/>
  <c r="AB1505" i="12"/>
  <c r="B1506" i="12"/>
  <c r="AB1507" i="12"/>
  <c r="B1508" i="12"/>
  <c r="AB1509" i="12"/>
  <c r="B1510" i="12"/>
  <c r="AB1511" i="12"/>
  <c r="B1512" i="12"/>
  <c r="AB1513" i="12"/>
  <c r="B1514" i="12"/>
  <c r="AB1515" i="12"/>
  <c r="B1516" i="12"/>
  <c r="AB1517" i="12"/>
  <c r="B1518" i="12"/>
  <c r="AB1519" i="12"/>
  <c r="B1520" i="12"/>
  <c r="AB1521" i="12"/>
  <c r="B1522" i="12"/>
  <c r="AB1523" i="12"/>
  <c r="B1524" i="12"/>
  <c r="AB1525" i="12"/>
  <c r="B1526" i="12"/>
  <c r="AB1527" i="12"/>
  <c r="B1528" i="12"/>
  <c r="AB1529" i="12"/>
  <c r="B1530" i="12"/>
  <c r="AB1531" i="12"/>
  <c r="B1532" i="12"/>
  <c r="AB1533" i="12"/>
  <c r="B1534" i="12"/>
  <c r="AB1535" i="12"/>
  <c r="B1536" i="12"/>
  <c r="AB1537" i="12"/>
  <c r="B1538" i="12"/>
  <c r="AB1539" i="12"/>
  <c r="B1540" i="12"/>
  <c r="AB1541" i="12"/>
  <c r="B1542" i="12"/>
  <c r="AB1543" i="12"/>
  <c r="B1544" i="12"/>
  <c r="AB1545" i="12"/>
  <c r="B1546" i="12"/>
  <c r="AB1547" i="12"/>
  <c r="B1548" i="12"/>
  <c r="AB1549" i="12"/>
  <c r="B1550" i="12"/>
  <c r="AB1551" i="12"/>
  <c r="B1552" i="12"/>
  <c r="AB1553" i="12"/>
  <c r="B1554" i="12"/>
  <c r="AB1555" i="12"/>
  <c r="B1556" i="12"/>
  <c r="AB1557" i="12"/>
  <c r="B1558" i="12"/>
  <c r="AB1559" i="12"/>
  <c r="B1560" i="12"/>
  <c r="AB1561" i="12"/>
  <c r="B1562" i="12"/>
  <c r="AC1614" i="12"/>
  <c r="AC1622" i="12"/>
  <c r="AC1570" i="12"/>
  <c r="AC1574" i="12"/>
  <c r="AC1578" i="12"/>
  <c r="AC1582" i="12"/>
  <c r="AC1586" i="12"/>
  <c r="AC1590" i="12"/>
  <c r="AC1594" i="12"/>
  <c r="AC1598" i="12"/>
  <c r="AC1602" i="12"/>
  <c r="AC1606" i="12"/>
  <c r="AA1607" i="12"/>
  <c r="AD1607" i="12" s="1"/>
  <c r="AC1610" i="12"/>
  <c r="E1508" i="12"/>
  <c r="F1508" i="12" s="1"/>
  <c r="AA1508" i="12" s="1"/>
  <c r="AD1508" i="12" s="1"/>
  <c r="E1516" i="12"/>
  <c r="F1516" i="12" s="1"/>
  <c r="AA1516" i="12" s="1"/>
  <c r="AD1516" i="12" s="1"/>
  <c r="E1520" i="12"/>
  <c r="F1520" i="12" s="1"/>
  <c r="AA1520" i="12" s="1"/>
  <c r="AD1520" i="12" s="1"/>
  <c r="E1528" i="12"/>
  <c r="F1528" i="12" s="1"/>
  <c r="AA1528" i="12" s="1"/>
  <c r="AD1528" i="12" s="1"/>
  <c r="E1530" i="12"/>
  <c r="F1530" i="12" s="1"/>
  <c r="AA1530" i="12" s="1"/>
  <c r="AD1530" i="12" s="1"/>
  <c r="E1544" i="12"/>
  <c r="F1544" i="12" s="1"/>
  <c r="AA1544" i="12" s="1"/>
  <c r="AD1544" i="12" s="1"/>
  <c r="E1548" i="12"/>
  <c r="F1548" i="12" s="1"/>
  <c r="AA1548" i="12" s="1"/>
  <c r="AD1548" i="12" s="1"/>
  <c r="E1560" i="12"/>
  <c r="F1560" i="12" s="1"/>
  <c r="AA1560" i="12" s="1"/>
  <c r="AD1560" i="12" s="1"/>
  <c r="AB1562" i="12"/>
  <c r="C1568" i="12"/>
  <c r="AA1580" i="12"/>
  <c r="AD1580" i="12" s="1"/>
  <c r="AA1646" i="12"/>
  <c r="AD1646" i="12" s="1"/>
  <c r="B1566" i="12"/>
  <c r="D1568" i="12"/>
  <c r="E1614" i="12"/>
  <c r="F1614" i="12" s="1"/>
  <c r="AA1614" i="12" s="1"/>
  <c r="AD1614" i="12" s="1"/>
  <c r="E1619" i="12"/>
  <c r="F1619" i="12" s="1"/>
  <c r="AA1619" i="12" s="1"/>
  <c r="AD1619" i="12" s="1"/>
  <c r="E1622" i="12"/>
  <c r="F1622" i="12" s="1"/>
  <c r="AA1622" i="12" s="1"/>
  <c r="AD1622" i="12" s="1"/>
  <c r="AB1568" i="12"/>
  <c r="AC1568" i="12"/>
  <c r="AC1572" i="12"/>
  <c r="AC1576" i="12"/>
  <c r="AC1580" i="12"/>
  <c r="AC1584" i="12"/>
  <c r="AB1566" i="12"/>
  <c r="C1564" i="12"/>
  <c r="E1564" i="12" s="1"/>
  <c r="F1564" i="12" s="1"/>
  <c r="AA1564" i="12" s="1"/>
  <c r="AD1564" i="12" s="1"/>
  <c r="AA1570" i="12"/>
  <c r="AD1570" i="12" s="1"/>
  <c r="AA1574" i="12"/>
  <c r="AD1574" i="12" s="1"/>
  <c r="AC1657" i="12"/>
  <c r="C1663" i="12"/>
  <c r="E1663" i="12" s="1"/>
  <c r="F1663" i="12" s="1"/>
  <c r="AA1663" i="12" s="1"/>
  <c r="AD1663" i="12" s="1"/>
  <c r="AC1665" i="12"/>
  <c r="C1671" i="12"/>
  <c r="E1671" i="12" s="1"/>
  <c r="F1671" i="12" s="1"/>
  <c r="AA1671" i="12" s="1"/>
  <c r="AD1671" i="12" s="1"/>
  <c r="AC1673" i="12"/>
  <c r="C1679" i="12"/>
  <c r="E1683" i="12"/>
  <c r="F1683" i="12" s="1"/>
  <c r="AA1683" i="12" s="1"/>
  <c r="AD1683" i="12" s="1"/>
  <c r="AC1687" i="12"/>
  <c r="B1699" i="12"/>
  <c r="D1707" i="12"/>
  <c r="C1707" i="12"/>
  <c r="AB1707" i="12"/>
  <c r="D1727" i="12"/>
  <c r="C1727" i="12"/>
  <c r="B1727" i="12"/>
  <c r="B1689" i="12"/>
  <c r="D1691" i="12"/>
  <c r="AC1696" i="12"/>
  <c r="AC1711" i="12"/>
  <c r="D1715" i="12"/>
  <c r="C1715" i="12"/>
  <c r="AB1715" i="12"/>
  <c r="D1723" i="12"/>
  <c r="C1723" i="12"/>
  <c r="AG1727" i="12"/>
  <c r="D1709" i="12"/>
  <c r="C1709" i="12"/>
  <c r="B1659" i="12"/>
  <c r="B1667" i="12"/>
  <c r="B1675" i="12"/>
  <c r="D1689" i="12"/>
  <c r="E1689" i="12" s="1"/>
  <c r="F1689" i="12" s="1"/>
  <c r="AA1689" i="12" s="1"/>
  <c r="AD1689" i="12" s="1"/>
  <c r="C1691" i="12"/>
  <c r="B1709" i="12"/>
  <c r="D1717" i="12"/>
  <c r="C1717" i="12"/>
  <c r="AB1723" i="12"/>
  <c r="C1659" i="12"/>
  <c r="AB1661" i="12"/>
  <c r="E1665" i="12"/>
  <c r="F1665" i="12" s="1"/>
  <c r="AA1665" i="12" s="1"/>
  <c r="AD1665" i="12" s="1"/>
  <c r="C1667" i="12"/>
  <c r="AB1669" i="12"/>
  <c r="C1675" i="12"/>
  <c r="AB1677" i="12"/>
  <c r="E1681" i="12"/>
  <c r="F1681" i="12" s="1"/>
  <c r="AA1681" i="12" s="1"/>
  <c r="AD1681" i="12" s="1"/>
  <c r="AB1683" i="12"/>
  <c r="AB1689" i="12"/>
  <c r="AB1691" i="12"/>
  <c r="B1693" i="12"/>
  <c r="D1695" i="12"/>
  <c r="E1695" i="12" s="1"/>
  <c r="F1695" i="12" s="1"/>
  <c r="AA1695" i="12" s="1"/>
  <c r="AD1695" i="12" s="1"/>
  <c r="C1705" i="12"/>
  <c r="E1705" i="12" s="1"/>
  <c r="F1705" i="12" s="1"/>
  <c r="AA1705" i="12" s="1"/>
  <c r="AD1705" i="12" s="1"/>
  <c r="AB1705" i="12"/>
  <c r="AB1709" i="12"/>
  <c r="AG1709" i="12"/>
  <c r="AA1714" i="12"/>
  <c r="AD1714" i="12" s="1"/>
  <c r="B1717" i="12"/>
  <c r="D1659" i="12"/>
  <c r="D1667" i="12"/>
  <c r="D1675" i="12"/>
  <c r="E1675" i="12" s="1"/>
  <c r="F1675" i="12" s="1"/>
  <c r="AA1675" i="12" s="1"/>
  <c r="AD1675" i="12" s="1"/>
  <c r="B1685" i="12"/>
  <c r="AB1693" i="12"/>
  <c r="C1703" i="12"/>
  <c r="E1703" i="12" s="1"/>
  <c r="F1703" i="12" s="1"/>
  <c r="AA1703" i="12" s="1"/>
  <c r="AD1703" i="12" s="1"/>
  <c r="B1703" i="12"/>
  <c r="AB1717" i="12"/>
  <c r="AG1717" i="12"/>
  <c r="D1725" i="12"/>
  <c r="C1725" i="12"/>
  <c r="AB1725" i="12"/>
  <c r="AB1659" i="12"/>
  <c r="AC1659" i="12"/>
  <c r="AB1667" i="12"/>
  <c r="AC1667" i="12"/>
  <c r="AB1675" i="12"/>
  <c r="AC1675" i="12"/>
  <c r="D1687" i="12"/>
  <c r="E1687" i="12" s="1"/>
  <c r="F1687" i="12" s="1"/>
  <c r="AA1687" i="12" s="1"/>
  <c r="AD1687" i="12" s="1"/>
  <c r="AC1692" i="12"/>
  <c r="D1713" i="12"/>
  <c r="C1713" i="12"/>
  <c r="B1713" i="12"/>
  <c r="AG1725" i="12"/>
  <c r="B1697" i="12"/>
  <c r="D1699" i="12"/>
  <c r="C1701" i="12"/>
  <c r="AB1701" i="12"/>
  <c r="AC1705" i="12"/>
  <c r="D1721" i="12"/>
  <c r="C1721" i="12"/>
  <c r="B1721" i="12"/>
  <c r="AC1725" i="12"/>
  <c r="AG1703" i="12"/>
  <c r="AG1711" i="12"/>
  <c r="D1719" i="12"/>
  <c r="C1719" i="12"/>
  <c r="AG1723" i="12"/>
  <c r="D1711" i="12"/>
  <c r="C1711" i="12"/>
  <c r="AG1719" i="12"/>
  <c r="D1729" i="12"/>
  <c r="C1729" i="12"/>
  <c r="E966" i="12" l="1"/>
  <c r="F966" i="12" s="1"/>
  <c r="AA966" i="12" s="1"/>
  <c r="AD966" i="12" s="1"/>
  <c r="E1569" i="12"/>
  <c r="F1569" i="12" s="1"/>
  <c r="AA1569" i="12" s="1"/>
  <c r="AD1569" i="12" s="1"/>
  <c r="E1064" i="12"/>
  <c r="F1064" i="12" s="1"/>
  <c r="AA1064" i="12" s="1"/>
  <c r="AD1064" i="12" s="1"/>
  <c r="E1016" i="12"/>
  <c r="F1016" i="12" s="1"/>
  <c r="AA1016" i="12" s="1"/>
  <c r="AD1016" i="12" s="1"/>
  <c r="E798" i="12"/>
  <c r="F798" i="12" s="1"/>
  <c r="AA798" i="12" s="1"/>
  <c r="AD798" i="12" s="1"/>
  <c r="E772" i="12"/>
  <c r="F772" i="12" s="1"/>
  <c r="AA772" i="12" s="1"/>
  <c r="AD772" i="12" s="1"/>
  <c r="E513" i="12"/>
  <c r="F513" i="12" s="1"/>
  <c r="AA513" i="12" s="1"/>
  <c r="AD513" i="12" s="1"/>
  <c r="E1426" i="12"/>
  <c r="F1426" i="12" s="1"/>
  <c r="AA1426" i="12" s="1"/>
  <c r="AD1426" i="12" s="1"/>
  <c r="E1003" i="12"/>
  <c r="F1003" i="12" s="1"/>
  <c r="AA1003" i="12" s="1"/>
  <c r="AD1003" i="12" s="1"/>
  <c r="E512" i="12"/>
  <c r="F512" i="12" s="1"/>
  <c r="AA512" i="12" s="1"/>
  <c r="AD512" i="12" s="1"/>
  <c r="E1635" i="12"/>
  <c r="F1635" i="12" s="1"/>
  <c r="AA1635" i="12" s="1"/>
  <c r="AD1635" i="12" s="1"/>
  <c r="E1014" i="12"/>
  <c r="F1014" i="12" s="1"/>
  <c r="AA1014" i="12" s="1"/>
  <c r="AD1014" i="12" s="1"/>
  <c r="E1240" i="12"/>
  <c r="F1240" i="12" s="1"/>
  <c r="AA1240" i="12" s="1"/>
  <c r="AD1240" i="12" s="1"/>
  <c r="E1198" i="12"/>
  <c r="F1198" i="12" s="1"/>
  <c r="AA1198" i="12" s="1"/>
  <c r="AD1198" i="12" s="1"/>
  <c r="E114" i="12"/>
  <c r="F114" i="12" s="1"/>
  <c r="AA114" i="12" s="1"/>
  <c r="AD114" i="12" s="1"/>
  <c r="E558" i="12"/>
  <c r="F558" i="12" s="1"/>
  <c r="AA558" i="12" s="1"/>
  <c r="AD558" i="12" s="1"/>
  <c r="E1722" i="12"/>
  <c r="F1722" i="12" s="1"/>
  <c r="AA1722" i="12" s="1"/>
  <c r="AD1722" i="12" s="1"/>
  <c r="E122" i="12"/>
  <c r="F122" i="12" s="1"/>
  <c r="AA122" i="12" s="1"/>
  <c r="AD122" i="12" s="1"/>
  <c r="E1080" i="12"/>
  <c r="F1080" i="12" s="1"/>
  <c r="AA1080" i="12" s="1"/>
  <c r="AD1080" i="12" s="1"/>
  <c r="E1120" i="12"/>
  <c r="F1120" i="12" s="1"/>
  <c r="AA1120" i="12" s="1"/>
  <c r="AD1120" i="12" s="1"/>
  <c r="E1040" i="12"/>
  <c r="F1040" i="12" s="1"/>
  <c r="AA1040" i="12" s="1"/>
  <c r="AD1040" i="12" s="1"/>
  <c r="E1072" i="12"/>
  <c r="F1072" i="12" s="1"/>
  <c r="AA1072" i="12" s="1"/>
  <c r="AD1072" i="12" s="1"/>
  <c r="E664" i="12"/>
  <c r="F664" i="12" s="1"/>
  <c r="AA664" i="12" s="1"/>
  <c r="AD664" i="12" s="1"/>
  <c r="E1141" i="12"/>
  <c r="F1141" i="12" s="1"/>
  <c r="AA1141" i="12" s="1"/>
  <c r="AD1141" i="12" s="1"/>
  <c r="E1216" i="12"/>
  <c r="F1216" i="12" s="1"/>
  <c r="AA1216" i="12" s="1"/>
  <c r="AD1216" i="12" s="1"/>
  <c r="E1036" i="12"/>
  <c r="F1036" i="12" s="1"/>
  <c r="AA1036" i="12" s="1"/>
  <c r="AD1036" i="12" s="1"/>
  <c r="E522" i="12"/>
  <c r="F522" i="12" s="1"/>
  <c r="AA522" i="12" s="1"/>
  <c r="AD522" i="12" s="1"/>
  <c r="E1115" i="12"/>
  <c r="F1115" i="12" s="1"/>
  <c r="AA1115" i="12" s="1"/>
  <c r="AD1115" i="12" s="1"/>
  <c r="E1202" i="12"/>
  <c r="F1202" i="12" s="1"/>
  <c r="AA1202" i="12" s="1"/>
  <c r="AD1202" i="12" s="1"/>
  <c r="E635" i="12"/>
  <c r="F635" i="12" s="1"/>
  <c r="AA635" i="12" s="1"/>
  <c r="AD635" i="12" s="1"/>
  <c r="E276" i="12"/>
  <c r="F276" i="12" s="1"/>
  <c r="AA276" i="12" s="1"/>
  <c r="AD276" i="12" s="1"/>
  <c r="E196" i="12"/>
  <c r="F196" i="12" s="1"/>
  <c r="AA196" i="12" s="1"/>
  <c r="AD196" i="12" s="1"/>
  <c r="E1489" i="12"/>
  <c r="F1489" i="12" s="1"/>
  <c r="AA1489" i="12" s="1"/>
  <c r="AD1489" i="12" s="1"/>
  <c r="E1473" i="12"/>
  <c r="F1473" i="12" s="1"/>
  <c r="AA1473" i="12" s="1"/>
  <c r="AD1473" i="12" s="1"/>
  <c r="E1536" i="12"/>
  <c r="F1536" i="12" s="1"/>
  <c r="AA1536" i="12" s="1"/>
  <c r="AD1536" i="12" s="1"/>
  <c r="E1136" i="12"/>
  <c r="F1136" i="12" s="1"/>
  <c r="AA1136" i="12" s="1"/>
  <c r="AD1136" i="12" s="1"/>
  <c r="E1056" i="12"/>
  <c r="F1056" i="12" s="1"/>
  <c r="AA1056" i="12" s="1"/>
  <c r="AD1056" i="12" s="1"/>
  <c r="E1228" i="12"/>
  <c r="F1228" i="12" s="1"/>
  <c r="AA1228" i="12" s="1"/>
  <c r="AD1228" i="12" s="1"/>
  <c r="E293" i="12"/>
  <c r="F293" i="12" s="1"/>
  <c r="AA293" i="12" s="1"/>
  <c r="AD293" i="12" s="1"/>
  <c r="E1457" i="12"/>
  <c r="F1457" i="12" s="1"/>
  <c r="AA1457" i="12" s="1"/>
  <c r="AD1457" i="12" s="1"/>
  <c r="E782" i="12"/>
  <c r="F782" i="12" s="1"/>
  <c r="AA782" i="12" s="1"/>
  <c r="AD782" i="12" s="1"/>
  <c r="E517" i="12"/>
  <c r="F517" i="12" s="1"/>
  <c r="AA517" i="12" s="1"/>
  <c r="AD517" i="12" s="1"/>
  <c r="E666" i="12"/>
  <c r="F666" i="12" s="1"/>
  <c r="AA666" i="12" s="1"/>
  <c r="AD666" i="12" s="1"/>
  <c r="E1282" i="12"/>
  <c r="F1282" i="12" s="1"/>
  <c r="AA1282" i="12" s="1"/>
  <c r="AD1282" i="12" s="1"/>
  <c r="E292" i="12"/>
  <c r="F292" i="12" s="1"/>
  <c r="AA292" i="12" s="1"/>
  <c r="AD292" i="12" s="1"/>
  <c r="AB3" i="12"/>
  <c r="C2" i="18"/>
  <c r="C3" i="18" s="1"/>
  <c r="N7" i="16"/>
  <c r="U8" i="17" s="1"/>
  <c r="V8" i="17" s="1"/>
  <c r="P4" i="17"/>
  <c r="S4" i="17" s="1"/>
  <c r="I6" i="17"/>
  <c r="L6" i="17"/>
  <c r="J5" i="17"/>
  <c r="O5" i="17" s="1"/>
  <c r="M5" i="17"/>
  <c r="R5" i="17" s="1"/>
  <c r="B13" i="18"/>
  <c r="B14" i="18" s="1"/>
  <c r="E496" i="12"/>
  <c r="F496" i="12" s="1"/>
  <c r="AA496" i="12" s="1"/>
  <c r="AD496" i="12" s="1"/>
  <c r="E190" i="12"/>
  <c r="F190" i="12" s="1"/>
  <c r="AA190" i="12" s="1"/>
  <c r="AD190" i="12" s="1"/>
  <c r="E477" i="12"/>
  <c r="F477" i="12" s="1"/>
  <c r="AA477" i="12" s="1"/>
  <c r="AD477" i="12" s="1"/>
  <c r="E299" i="12"/>
  <c r="F299" i="12" s="1"/>
  <c r="AA299" i="12" s="1"/>
  <c r="AD299" i="12" s="1"/>
  <c r="E1493" i="12"/>
  <c r="F1493" i="12" s="1"/>
  <c r="AA1493" i="12" s="1"/>
  <c r="AD1493" i="12" s="1"/>
  <c r="E1590" i="12"/>
  <c r="F1590" i="12" s="1"/>
  <c r="AA1590" i="12" s="1"/>
  <c r="AD1590" i="12" s="1"/>
  <c r="E831" i="12"/>
  <c r="F831" i="12" s="1"/>
  <c r="AA831" i="12" s="1"/>
  <c r="AD831" i="12" s="1"/>
  <c r="E335" i="12"/>
  <c r="F335" i="12" s="1"/>
  <c r="AA335" i="12" s="1"/>
  <c r="AD335" i="12" s="1"/>
  <c r="E219" i="12"/>
  <c r="F219" i="12" s="1"/>
  <c r="AA219" i="12" s="1"/>
  <c r="AD219" i="12" s="1"/>
  <c r="E330" i="12"/>
  <c r="F330" i="12" s="1"/>
  <c r="AA330" i="12" s="1"/>
  <c r="AD330" i="12" s="1"/>
  <c r="E232" i="12"/>
  <c r="F232" i="12" s="1"/>
  <c r="AA232" i="12" s="1"/>
  <c r="AD232" i="12" s="1"/>
  <c r="E153" i="12"/>
  <c r="F153" i="12" s="1"/>
  <c r="AA153" i="12" s="1"/>
  <c r="AD153" i="12" s="1"/>
  <c r="E137" i="12"/>
  <c r="F137" i="12" s="1"/>
  <c r="AA137" i="12" s="1"/>
  <c r="AD137" i="12" s="1"/>
  <c r="E698" i="12"/>
  <c r="F698" i="12" s="1"/>
  <c r="AA698" i="12" s="1"/>
  <c r="AD698" i="12" s="1"/>
  <c r="E847" i="12"/>
  <c r="F847" i="12" s="1"/>
  <c r="AA847" i="12" s="1"/>
  <c r="AD847" i="12" s="1"/>
  <c r="E705" i="12"/>
  <c r="F705" i="12" s="1"/>
  <c r="AA705" i="12" s="1"/>
  <c r="AD705" i="12" s="1"/>
  <c r="E1506" i="12"/>
  <c r="F1506" i="12" s="1"/>
  <c r="AA1506" i="12" s="1"/>
  <c r="AD1506" i="12" s="1"/>
  <c r="E1077" i="12"/>
  <c r="F1077" i="12" s="1"/>
  <c r="AA1077" i="12" s="1"/>
  <c r="AD1077" i="12" s="1"/>
  <c r="E194" i="12"/>
  <c r="F194" i="12" s="1"/>
  <c r="AA194" i="12" s="1"/>
  <c r="AD194" i="12" s="1"/>
  <c r="E1698" i="12"/>
  <c r="F1698" i="12" s="1"/>
  <c r="AA1698" i="12" s="1"/>
  <c r="AD1698" i="12" s="1"/>
  <c r="E1088" i="12"/>
  <c r="F1088" i="12" s="1"/>
  <c r="AA1088" i="12" s="1"/>
  <c r="AD1088" i="12" s="1"/>
  <c r="E1055" i="12"/>
  <c r="F1055" i="12" s="1"/>
  <c r="AA1055" i="12" s="1"/>
  <c r="AD1055" i="12" s="1"/>
  <c r="E790" i="12"/>
  <c r="F790" i="12" s="1"/>
  <c r="AA790" i="12" s="1"/>
  <c r="AD790" i="12" s="1"/>
  <c r="E162" i="12"/>
  <c r="F162" i="12" s="1"/>
  <c r="AA162" i="12" s="1"/>
  <c r="AD162" i="12" s="1"/>
  <c r="E1554" i="12"/>
  <c r="F1554" i="12" s="1"/>
  <c r="AA1554" i="12" s="1"/>
  <c r="AD1554" i="12" s="1"/>
  <c r="E220" i="12"/>
  <c r="F220" i="12" s="1"/>
  <c r="AA220" i="12" s="1"/>
  <c r="AD220" i="12" s="1"/>
  <c r="E188" i="12"/>
  <c r="F188" i="12" s="1"/>
  <c r="AA188" i="12" s="1"/>
  <c r="AD188" i="12" s="1"/>
  <c r="E465" i="12"/>
  <c r="F465" i="12" s="1"/>
  <c r="AA465" i="12" s="1"/>
  <c r="AD465" i="12" s="1"/>
  <c r="E277" i="12"/>
  <c r="F277" i="12" s="1"/>
  <c r="AA277" i="12" s="1"/>
  <c r="AD277" i="12" s="1"/>
  <c r="E130" i="12"/>
  <c r="F130" i="12" s="1"/>
  <c r="AA130" i="12" s="1"/>
  <c r="AD130" i="12" s="1"/>
  <c r="E1442" i="12"/>
  <c r="F1442" i="12" s="1"/>
  <c r="AA1442" i="12" s="1"/>
  <c r="AD1442" i="12" s="1"/>
  <c r="E1379" i="12"/>
  <c r="F1379" i="12" s="1"/>
  <c r="AA1379" i="12" s="1"/>
  <c r="AD1379" i="12" s="1"/>
  <c r="E515" i="12"/>
  <c r="F515" i="12" s="1"/>
  <c r="AA515" i="12" s="1"/>
  <c r="AD515" i="12" s="1"/>
  <c r="E201" i="12"/>
  <c r="F201" i="12" s="1"/>
  <c r="AA201" i="12" s="1"/>
  <c r="AD201" i="12" s="1"/>
  <c r="E1268" i="12"/>
  <c r="F1268" i="12" s="1"/>
  <c r="AA1268" i="12" s="1"/>
  <c r="AD1268" i="12" s="1"/>
  <c r="E784" i="12"/>
  <c r="F784" i="12" s="1"/>
  <c r="AA784" i="12" s="1"/>
  <c r="AD784" i="12" s="1"/>
  <c r="E471" i="12"/>
  <c r="F471" i="12" s="1"/>
  <c r="AA471" i="12" s="1"/>
  <c r="AD471" i="12" s="1"/>
  <c r="E260" i="12"/>
  <c r="F260" i="12" s="1"/>
  <c r="AA260" i="12" s="1"/>
  <c r="AD260" i="12" s="1"/>
  <c r="E1589" i="12"/>
  <c r="F1589" i="12" s="1"/>
  <c r="AA1589" i="12" s="1"/>
  <c r="AD1589" i="12" s="1"/>
  <c r="E306" i="12"/>
  <c r="F306" i="12" s="1"/>
  <c r="AA306" i="12" s="1"/>
  <c r="AD306" i="12" s="1"/>
  <c r="E336" i="12"/>
  <c r="F336" i="12" s="1"/>
  <c r="AA336" i="12" s="1"/>
  <c r="AD336" i="12" s="1"/>
  <c r="E714" i="12"/>
  <c r="F714" i="12" s="1"/>
  <c r="AA714" i="12" s="1"/>
  <c r="AD714" i="12" s="1"/>
  <c r="E514" i="12"/>
  <c r="F514" i="12" s="1"/>
  <c r="AA514" i="12" s="1"/>
  <c r="AD514" i="12" s="1"/>
  <c r="E1378" i="12"/>
  <c r="F1378" i="12" s="1"/>
  <c r="AA1378" i="12" s="1"/>
  <c r="AD1378" i="12" s="1"/>
  <c r="E853" i="12"/>
  <c r="F853" i="12" s="1"/>
  <c r="AA853" i="12" s="1"/>
  <c r="AD853" i="12" s="1"/>
  <c r="E1450" i="12"/>
  <c r="F1450" i="12" s="1"/>
  <c r="AA1450" i="12" s="1"/>
  <c r="AD1450" i="12" s="1"/>
  <c r="E1057" i="12"/>
  <c r="F1057" i="12" s="1"/>
  <c r="AA1057" i="12" s="1"/>
  <c r="AD1057" i="12" s="1"/>
  <c r="E206" i="12"/>
  <c r="F206" i="12" s="1"/>
  <c r="AA206" i="12" s="1"/>
  <c r="AD206" i="12" s="1"/>
  <c r="E1059" i="12"/>
  <c r="F1059" i="12" s="1"/>
  <c r="AA1059" i="12" s="1"/>
  <c r="AD1059" i="12" s="1"/>
  <c r="E1084" i="12"/>
  <c r="F1084" i="12" s="1"/>
  <c r="AA1084" i="12" s="1"/>
  <c r="AD1084" i="12" s="1"/>
  <c r="E1523" i="12"/>
  <c r="F1523" i="12" s="1"/>
  <c r="AA1523" i="12" s="1"/>
  <c r="AD1523" i="12" s="1"/>
  <c r="E1588" i="12"/>
  <c r="F1588" i="12" s="1"/>
  <c r="AA1588" i="12" s="1"/>
  <c r="AD1588" i="12" s="1"/>
  <c r="E1396" i="12"/>
  <c r="F1396" i="12" s="1"/>
  <c r="AA1396" i="12" s="1"/>
  <c r="AD1396" i="12" s="1"/>
  <c r="E1053" i="12"/>
  <c r="F1053" i="12" s="1"/>
  <c r="AA1053" i="12" s="1"/>
  <c r="AD1053" i="12" s="1"/>
  <c r="E803" i="12"/>
  <c r="F803" i="12" s="1"/>
  <c r="AA803" i="12" s="1"/>
  <c r="AD803" i="12" s="1"/>
  <c r="E700" i="12"/>
  <c r="F700" i="12" s="1"/>
  <c r="AA700" i="12" s="1"/>
  <c r="AD700" i="12" s="1"/>
  <c r="E808" i="12"/>
  <c r="F808" i="12" s="1"/>
  <c r="AA808" i="12" s="1"/>
  <c r="AD808" i="12" s="1"/>
  <c r="E603" i="12"/>
  <c r="F603" i="12" s="1"/>
  <c r="AA603" i="12" s="1"/>
  <c r="AD603" i="12" s="1"/>
  <c r="E843" i="12"/>
  <c r="F843" i="12" s="1"/>
  <c r="AA843" i="12" s="1"/>
  <c r="AD843" i="12" s="1"/>
  <c r="E740" i="12"/>
  <c r="F740" i="12" s="1"/>
  <c r="AA740" i="12" s="1"/>
  <c r="AD740" i="12" s="1"/>
  <c r="E301" i="12"/>
  <c r="F301" i="12" s="1"/>
  <c r="AA301" i="12" s="1"/>
  <c r="AD301" i="12" s="1"/>
  <c r="E1376" i="12"/>
  <c r="F1376" i="12" s="1"/>
  <c r="AA1376" i="12" s="1"/>
  <c r="AD1376" i="12" s="1"/>
  <c r="E1005" i="12"/>
  <c r="F1005" i="12" s="1"/>
  <c r="AA1005" i="12" s="1"/>
  <c r="AD1005" i="12" s="1"/>
  <c r="E811" i="12"/>
  <c r="F811" i="12" s="1"/>
  <c r="AA811" i="12" s="1"/>
  <c r="AD811" i="12" s="1"/>
  <c r="E1642" i="12"/>
  <c r="F1642" i="12" s="1"/>
  <c r="AA1642" i="12" s="1"/>
  <c r="AD1642" i="12" s="1"/>
  <c r="E1130" i="12"/>
  <c r="F1130" i="12" s="1"/>
  <c r="AA1130" i="12" s="1"/>
  <c r="AD1130" i="12" s="1"/>
  <c r="E266" i="12"/>
  <c r="F266" i="12" s="1"/>
  <c r="AA266" i="12" s="1"/>
  <c r="AD266" i="12" s="1"/>
  <c r="E1581" i="12"/>
  <c r="F1581" i="12" s="1"/>
  <c r="AA1581" i="12" s="1"/>
  <c r="AD1581" i="12" s="1"/>
  <c r="E1009" i="12"/>
  <c r="F1009" i="12" s="1"/>
  <c r="AA1009" i="12" s="1"/>
  <c r="AD1009" i="12" s="1"/>
  <c r="E1487" i="12"/>
  <c r="F1487" i="12" s="1"/>
  <c r="AA1487" i="12" s="1"/>
  <c r="AD1487" i="12" s="1"/>
  <c r="E1684" i="12"/>
  <c r="F1684" i="12" s="1"/>
  <c r="AA1684" i="12" s="1"/>
  <c r="AD1684" i="12" s="1"/>
  <c r="E1636" i="12"/>
  <c r="F1636" i="12" s="1"/>
  <c r="AA1636" i="12" s="1"/>
  <c r="AD1636" i="12" s="1"/>
  <c r="E1110" i="12"/>
  <c r="F1110" i="12" s="1"/>
  <c r="AA1110" i="12" s="1"/>
  <c r="AD1110" i="12" s="1"/>
  <c r="E1102" i="12"/>
  <c r="F1102" i="12" s="1"/>
  <c r="AA1102" i="12" s="1"/>
  <c r="AD1102" i="12" s="1"/>
  <c r="E813" i="12"/>
  <c r="F813" i="12" s="1"/>
  <c r="AA813" i="12" s="1"/>
  <c r="AD813" i="12" s="1"/>
  <c r="E493" i="12"/>
  <c r="F493" i="12" s="1"/>
  <c r="AA493" i="12" s="1"/>
  <c r="AD493" i="12" s="1"/>
  <c r="E278" i="12"/>
  <c r="F278" i="12" s="1"/>
  <c r="AA278" i="12" s="1"/>
  <c r="AD278" i="12" s="1"/>
  <c r="E1380" i="12"/>
  <c r="F1380" i="12" s="1"/>
  <c r="AA1380" i="12" s="1"/>
  <c r="AD1380" i="12" s="1"/>
  <c r="E821" i="12"/>
  <c r="F821" i="12" s="1"/>
  <c r="AA821" i="12" s="1"/>
  <c r="AD821" i="12" s="1"/>
  <c r="E1662" i="12"/>
  <c r="F1662" i="12" s="1"/>
  <c r="AA1662" i="12" s="1"/>
  <c r="AD1662" i="12" s="1"/>
  <c r="E1097" i="12"/>
  <c r="F1097" i="12" s="1"/>
  <c r="AA1097" i="12" s="1"/>
  <c r="AD1097" i="12" s="1"/>
  <c r="E1062" i="12"/>
  <c r="F1062" i="12" s="1"/>
  <c r="AA1062" i="12" s="1"/>
  <c r="AD1062" i="12" s="1"/>
  <c r="E498" i="12"/>
  <c r="F498" i="12" s="1"/>
  <c r="AA498" i="12" s="1"/>
  <c r="AD498" i="12" s="1"/>
  <c r="E1499" i="12"/>
  <c r="F1499" i="12" s="1"/>
  <c r="AA1499" i="12" s="1"/>
  <c r="AD1499" i="12" s="1"/>
  <c r="E1001" i="12"/>
  <c r="F1001" i="12" s="1"/>
  <c r="AA1001" i="12" s="1"/>
  <c r="AD1001" i="12" s="1"/>
  <c r="E1083" i="12"/>
  <c r="F1083" i="12" s="1"/>
  <c r="AA1083" i="12" s="1"/>
  <c r="AD1083" i="12" s="1"/>
  <c r="E694" i="12"/>
  <c r="F694" i="12" s="1"/>
  <c r="AA694" i="12" s="1"/>
  <c r="AD694" i="12" s="1"/>
  <c r="E574" i="12"/>
  <c r="F574" i="12" s="1"/>
  <c r="AA574" i="12" s="1"/>
  <c r="AD574" i="12" s="1"/>
  <c r="E271" i="12"/>
  <c r="F271" i="12" s="1"/>
  <c r="AA271" i="12" s="1"/>
  <c r="AD271" i="12" s="1"/>
  <c r="E255" i="12"/>
  <c r="F255" i="12" s="1"/>
  <c r="AA255" i="12" s="1"/>
  <c r="AD255" i="12" s="1"/>
  <c r="E239" i="12"/>
  <c r="F239" i="12" s="1"/>
  <c r="AA239" i="12" s="1"/>
  <c r="AD239" i="12" s="1"/>
  <c r="E622" i="12"/>
  <c r="F622" i="12" s="1"/>
  <c r="AA622" i="12" s="1"/>
  <c r="AD622" i="12" s="1"/>
  <c r="E1522" i="12"/>
  <c r="F1522" i="12" s="1"/>
  <c r="AA1522" i="12" s="1"/>
  <c r="AD1522" i="12" s="1"/>
  <c r="E1132" i="12"/>
  <c r="F1132" i="12" s="1"/>
  <c r="AA1132" i="12" s="1"/>
  <c r="AD1132" i="12" s="1"/>
  <c r="E1116" i="12"/>
  <c r="F1116" i="12" s="1"/>
  <c r="AA1116" i="12" s="1"/>
  <c r="AD1116" i="12" s="1"/>
  <c r="E227" i="12"/>
  <c r="F227" i="12" s="1"/>
  <c r="AA227" i="12" s="1"/>
  <c r="AD227" i="12" s="1"/>
  <c r="E288" i="12"/>
  <c r="F288" i="12" s="1"/>
  <c r="AA288" i="12" s="1"/>
  <c r="AD288" i="12" s="1"/>
  <c r="E1628" i="12"/>
  <c r="F1628" i="12" s="1"/>
  <c r="AA1628" i="12" s="1"/>
  <c r="AD1628" i="12" s="1"/>
  <c r="E1518" i="12"/>
  <c r="F1518" i="12" s="1"/>
  <c r="AA1518" i="12" s="1"/>
  <c r="AD1518" i="12" s="1"/>
  <c r="E1505" i="12"/>
  <c r="F1505" i="12" s="1"/>
  <c r="AA1505" i="12" s="1"/>
  <c r="AD1505" i="12" s="1"/>
  <c r="E1034" i="12"/>
  <c r="F1034" i="12" s="1"/>
  <c r="AA1034" i="12" s="1"/>
  <c r="AD1034" i="12" s="1"/>
  <c r="E1386" i="12"/>
  <c r="F1386" i="12" s="1"/>
  <c r="AA1386" i="12" s="1"/>
  <c r="AD1386" i="12" s="1"/>
  <c r="E1212" i="12"/>
  <c r="F1212" i="12" s="1"/>
  <c r="AA1212" i="12" s="1"/>
  <c r="AD1212" i="12" s="1"/>
  <c r="E187" i="12"/>
  <c r="F187" i="12" s="1"/>
  <c r="AA187" i="12" s="1"/>
  <c r="AD187" i="12" s="1"/>
  <c r="E510" i="12"/>
  <c r="F510" i="12" s="1"/>
  <c r="AA510" i="12" s="1"/>
  <c r="AD510" i="12" s="1"/>
  <c r="E587" i="12"/>
  <c r="F587" i="12" s="1"/>
  <c r="AA587" i="12" s="1"/>
  <c r="AD587" i="12" s="1"/>
  <c r="E702" i="12"/>
  <c r="F702" i="12" s="1"/>
  <c r="AA702" i="12" s="1"/>
  <c r="AD702" i="12" s="1"/>
  <c r="E745" i="12"/>
  <c r="F745" i="12" s="1"/>
  <c r="AA745" i="12" s="1"/>
  <c r="AD745" i="12" s="1"/>
  <c r="E144" i="12"/>
  <c r="F144" i="12" s="1"/>
  <c r="AA144" i="12" s="1"/>
  <c r="AD144" i="12" s="1"/>
  <c r="E544" i="12"/>
  <c r="F544" i="12" s="1"/>
  <c r="AA544" i="12" s="1"/>
  <c r="AD544" i="12" s="1"/>
  <c r="E252" i="12"/>
  <c r="F252" i="12" s="1"/>
  <c r="AA252" i="12" s="1"/>
  <c r="AD252" i="12" s="1"/>
  <c r="E704" i="12"/>
  <c r="F704" i="12" s="1"/>
  <c r="AA704" i="12" s="1"/>
  <c r="AD704" i="12" s="1"/>
  <c r="E627" i="12"/>
  <c r="F627" i="12" s="1"/>
  <c r="AA627" i="12" s="1"/>
  <c r="AD627" i="12" s="1"/>
  <c r="E1032" i="12"/>
  <c r="F1032" i="12" s="1"/>
  <c r="AA1032" i="12" s="1"/>
  <c r="AD1032" i="12" s="1"/>
  <c r="E459" i="12"/>
  <c r="F459" i="12" s="1"/>
  <c r="AA459" i="12" s="1"/>
  <c r="AD459" i="12" s="1"/>
  <c r="E303" i="12"/>
  <c r="F303" i="12" s="1"/>
  <c r="AA303" i="12" s="1"/>
  <c r="AD303" i="12" s="1"/>
  <c r="E1617" i="12"/>
  <c r="F1617" i="12" s="1"/>
  <c r="AA1617" i="12" s="1"/>
  <c r="AD1617" i="12" s="1"/>
  <c r="E833" i="12"/>
  <c r="F833" i="12" s="1"/>
  <c r="AA833" i="12" s="1"/>
  <c r="AD833" i="12" s="1"/>
  <c r="E1513" i="12"/>
  <c r="F1513" i="12" s="1"/>
  <c r="AA1513" i="12" s="1"/>
  <c r="AD1513" i="12" s="1"/>
  <c r="E248" i="12"/>
  <c r="F248" i="12" s="1"/>
  <c r="AA248" i="12" s="1"/>
  <c r="AD248" i="12" s="1"/>
  <c r="E1164" i="12"/>
  <c r="F1164" i="12" s="1"/>
  <c r="AA1164" i="12" s="1"/>
  <c r="AD1164" i="12" s="1"/>
  <c r="E312" i="12"/>
  <c r="F312" i="12" s="1"/>
  <c r="AA312" i="12" s="1"/>
  <c r="AD312" i="12" s="1"/>
  <c r="E585" i="12"/>
  <c r="F585" i="12" s="1"/>
  <c r="AA585" i="12" s="1"/>
  <c r="AD585" i="12" s="1"/>
  <c r="E151" i="12"/>
  <c r="F151" i="12" s="1"/>
  <c r="AA151" i="12" s="1"/>
  <c r="AD151" i="12" s="1"/>
  <c r="E1477" i="12"/>
  <c r="F1477" i="12" s="1"/>
  <c r="AA1477" i="12" s="1"/>
  <c r="AD1477" i="12" s="1"/>
  <c r="E1258" i="12"/>
  <c r="F1258" i="12" s="1"/>
  <c r="AA1258" i="12" s="1"/>
  <c r="AD1258" i="12" s="1"/>
  <c r="E1454" i="12"/>
  <c r="F1454" i="12" s="1"/>
  <c r="AA1454" i="12" s="1"/>
  <c r="AD1454" i="12" s="1"/>
  <c r="E660" i="12"/>
  <c r="F660" i="12" s="1"/>
  <c r="AA660" i="12" s="1"/>
  <c r="AD660" i="12" s="1"/>
  <c r="E602" i="12"/>
  <c r="F602" i="12" s="1"/>
  <c r="AA602" i="12" s="1"/>
  <c r="AD602" i="12" s="1"/>
  <c r="E536" i="12"/>
  <c r="F536" i="12" s="1"/>
  <c r="AA536" i="12" s="1"/>
  <c r="AD536" i="12" s="1"/>
  <c r="E357" i="12"/>
  <c r="F357" i="12" s="1"/>
  <c r="AA357" i="12" s="1"/>
  <c r="AD357" i="12" s="1"/>
  <c r="E1594" i="12"/>
  <c r="F1594" i="12" s="1"/>
  <c r="AA1594" i="12" s="1"/>
  <c r="AD1594" i="12" s="1"/>
  <c r="E1112" i="12"/>
  <c r="F1112" i="12" s="1"/>
  <c r="AA1112" i="12" s="1"/>
  <c r="AD1112" i="12" s="1"/>
  <c r="E310" i="12"/>
  <c r="F310" i="12" s="1"/>
  <c r="AA310" i="12" s="1"/>
  <c r="AD310" i="12" s="1"/>
  <c r="E283" i="12"/>
  <c r="F283" i="12" s="1"/>
  <c r="AA283" i="12" s="1"/>
  <c r="AD283" i="12" s="1"/>
  <c r="E1030" i="12"/>
  <c r="F1030" i="12" s="1"/>
  <c r="AA1030" i="12" s="1"/>
  <c r="AD1030" i="12" s="1"/>
  <c r="E849" i="12"/>
  <c r="F849" i="12" s="1"/>
  <c r="AA849" i="12" s="1"/>
  <c r="AD849" i="12" s="1"/>
  <c r="E502" i="12"/>
  <c r="F502" i="12" s="1"/>
  <c r="AA502" i="12" s="1"/>
  <c r="AD502" i="12" s="1"/>
  <c r="E1512" i="12"/>
  <c r="F1512" i="12" s="1"/>
  <c r="AA1512" i="12" s="1"/>
  <c r="AD1512" i="12" s="1"/>
  <c r="E1075" i="12"/>
  <c r="F1075" i="12" s="1"/>
  <c r="AA1075" i="12" s="1"/>
  <c r="AD1075" i="12" s="1"/>
  <c r="E1490" i="12"/>
  <c r="F1490" i="12" s="1"/>
  <c r="AA1490" i="12" s="1"/>
  <c r="AD1490" i="12" s="1"/>
  <c r="E1140" i="12"/>
  <c r="F1140" i="12" s="1"/>
  <c r="AA1140" i="12" s="1"/>
  <c r="AD1140" i="12" s="1"/>
  <c r="E1507" i="12"/>
  <c r="F1507" i="12" s="1"/>
  <c r="AA1507" i="12" s="1"/>
  <c r="AD1507" i="12" s="1"/>
  <c r="E176" i="12"/>
  <c r="F176" i="12" s="1"/>
  <c r="AA176" i="12" s="1"/>
  <c r="AD176" i="12" s="1"/>
  <c r="E1372" i="12"/>
  <c r="F1372" i="12" s="1"/>
  <c r="AA1372" i="12" s="1"/>
  <c r="AD1372" i="12" s="1"/>
  <c r="E1382" i="12"/>
  <c r="F1382" i="12" s="1"/>
  <c r="AA1382" i="12" s="1"/>
  <c r="AD1382" i="12" s="1"/>
  <c r="E1061" i="12"/>
  <c r="F1061" i="12" s="1"/>
  <c r="AA1061" i="12" s="1"/>
  <c r="AD1061" i="12" s="1"/>
  <c r="E143" i="12"/>
  <c r="F143" i="12" s="1"/>
  <c r="AA143" i="12" s="1"/>
  <c r="AD143" i="12" s="1"/>
  <c r="E1105" i="12"/>
  <c r="F1105" i="12" s="1"/>
  <c r="AA1105" i="12" s="1"/>
  <c r="AD1105" i="12" s="1"/>
  <c r="E1011" i="12"/>
  <c r="F1011" i="12" s="1"/>
  <c r="AA1011" i="12" s="1"/>
  <c r="AD1011" i="12" s="1"/>
  <c r="E1531" i="12"/>
  <c r="F1531" i="12" s="1"/>
  <c r="AA1531" i="12" s="1"/>
  <c r="AD1531" i="12" s="1"/>
  <c r="E1482" i="12"/>
  <c r="F1482" i="12" s="1"/>
  <c r="AA1482" i="12" s="1"/>
  <c r="AD1482" i="12" s="1"/>
  <c r="E1168" i="12"/>
  <c r="F1168" i="12" s="1"/>
  <c r="AA1168" i="12" s="1"/>
  <c r="AD1168" i="12" s="1"/>
  <c r="E285" i="12"/>
  <c r="F285" i="12" s="1"/>
  <c r="AA285" i="12" s="1"/>
  <c r="AD285" i="12" s="1"/>
  <c r="E169" i="12"/>
  <c r="F169" i="12" s="1"/>
  <c r="AA169" i="12" s="1"/>
  <c r="AD169" i="12" s="1"/>
  <c r="E766" i="12"/>
  <c r="F766" i="12" s="1"/>
  <c r="AA766" i="12" s="1"/>
  <c r="AD766" i="12" s="1"/>
  <c r="E1503" i="12"/>
  <c r="F1503" i="12" s="1"/>
  <c r="AA1503" i="12" s="1"/>
  <c r="AD1503" i="12" s="1"/>
  <c r="E345" i="12"/>
  <c r="F345" i="12" s="1"/>
  <c r="AA345" i="12" s="1"/>
  <c r="AD345" i="12" s="1"/>
  <c r="E1158" i="12"/>
  <c r="F1158" i="12" s="1"/>
  <c r="AA1158" i="12" s="1"/>
  <c r="AD1158" i="12" s="1"/>
  <c r="E1699" i="12"/>
  <c r="F1699" i="12" s="1"/>
  <c r="AA1699" i="12" s="1"/>
  <c r="AD1699" i="12" s="1"/>
  <c r="E1395" i="12"/>
  <c r="F1395" i="12" s="1"/>
  <c r="AA1395" i="12" s="1"/>
  <c r="AD1395" i="12" s="1"/>
  <c r="E1406" i="12"/>
  <c r="F1406" i="12" s="1"/>
  <c r="AA1406" i="12" s="1"/>
  <c r="AD1406" i="12" s="1"/>
  <c r="E1017" i="12"/>
  <c r="F1017" i="12" s="1"/>
  <c r="AA1017" i="12" s="1"/>
  <c r="AD1017" i="12" s="1"/>
  <c r="E780" i="12"/>
  <c r="F780" i="12" s="1"/>
  <c r="AA780" i="12" s="1"/>
  <c r="AD780" i="12" s="1"/>
  <c r="E1494" i="12"/>
  <c r="F1494" i="12" s="1"/>
  <c r="AA1494" i="12" s="1"/>
  <c r="AD1494" i="12" s="1"/>
  <c r="E1634" i="12"/>
  <c r="F1634" i="12" s="1"/>
  <c r="AA1634" i="12" s="1"/>
  <c r="AD1634" i="12" s="1"/>
  <c r="E1498" i="12"/>
  <c r="F1498" i="12" s="1"/>
  <c r="AA1498" i="12" s="1"/>
  <c r="AD1498" i="12" s="1"/>
  <c r="E1272" i="12"/>
  <c r="F1272" i="12" s="1"/>
  <c r="AA1272" i="12" s="1"/>
  <c r="AD1272" i="12" s="1"/>
  <c r="E1222" i="12"/>
  <c r="F1222" i="12" s="1"/>
  <c r="AA1222" i="12" s="1"/>
  <c r="AD1222" i="12" s="1"/>
  <c r="E750" i="12"/>
  <c r="F750" i="12" s="1"/>
  <c r="AA750" i="12" s="1"/>
  <c r="AD750" i="12" s="1"/>
  <c r="E661" i="12"/>
  <c r="F661" i="12" s="1"/>
  <c r="AA661" i="12" s="1"/>
  <c r="AD661" i="12" s="1"/>
  <c r="E652" i="12"/>
  <c r="F652" i="12" s="1"/>
  <c r="AA652" i="12" s="1"/>
  <c r="AD652" i="12" s="1"/>
  <c r="E588" i="12"/>
  <c r="F588" i="12" s="1"/>
  <c r="AA588" i="12" s="1"/>
  <c r="AD588" i="12" s="1"/>
  <c r="E657" i="12"/>
  <c r="F657" i="12" s="1"/>
  <c r="AA657" i="12" s="1"/>
  <c r="AD657" i="12" s="1"/>
  <c r="E805" i="12"/>
  <c r="F805" i="12" s="1"/>
  <c r="AA805" i="12" s="1"/>
  <c r="AD805" i="12" s="1"/>
  <c r="E54" i="12"/>
  <c r="F54" i="12" s="1"/>
  <c r="AA54" i="12" s="1"/>
  <c r="AD54" i="12" s="1"/>
  <c r="E1208" i="12"/>
  <c r="F1208" i="12" s="1"/>
  <c r="AA1208" i="12" s="1"/>
  <c r="AD1208" i="12" s="1"/>
  <c r="E1089" i="12"/>
  <c r="F1089" i="12" s="1"/>
  <c r="AA1089" i="12" s="1"/>
  <c r="AD1089" i="12" s="1"/>
  <c r="E1054" i="12"/>
  <c r="F1054" i="12" s="1"/>
  <c r="AA1054" i="12" s="1"/>
  <c r="AD1054" i="12" s="1"/>
  <c r="E1144" i="12"/>
  <c r="F1144" i="12" s="1"/>
  <c r="AA1144" i="12" s="1"/>
  <c r="AD1144" i="12" s="1"/>
  <c r="E1138" i="12"/>
  <c r="F1138" i="12" s="1"/>
  <c r="AA1138" i="12" s="1"/>
  <c r="AD1138" i="12" s="1"/>
  <c r="E1052" i="12"/>
  <c r="F1052" i="12" s="1"/>
  <c r="AA1052" i="12" s="1"/>
  <c r="AD1052" i="12" s="1"/>
  <c r="E567" i="12"/>
  <c r="F567" i="12" s="1"/>
  <c r="AA567" i="12" s="1"/>
  <c r="AD567" i="12" s="1"/>
  <c r="E152" i="12"/>
  <c r="F152" i="12" s="1"/>
  <c r="AA152" i="12" s="1"/>
  <c r="AD152" i="12" s="1"/>
  <c r="E1446" i="12"/>
  <c r="F1446" i="12" s="1"/>
  <c r="AA1446" i="12" s="1"/>
  <c r="AD1446" i="12" s="1"/>
  <c r="E589" i="12"/>
  <c r="F589" i="12" s="1"/>
  <c r="AA589" i="12" s="1"/>
  <c r="AD589" i="12" s="1"/>
  <c r="E654" i="12"/>
  <c r="F654" i="12" s="1"/>
  <c r="AA654" i="12" s="1"/>
  <c r="AD654" i="12" s="1"/>
  <c r="E645" i="12"/>
  <c r="F645" i="12" s="1"/>
  <c r="AA645" i="12" s="1"/>
  <c r="AD645" i="12" s="1"/>
  <c r="E200" i="12"/>
  <c r="F200" i="12" s="1"/>
  <c r="AA200" i="12" s="1"/>
  <c r="AD200" i="12" s="1"/>
  <c r="E595" i="12"/>
  <c r="F595" i="12" s="1"/>
  <c r="AA595" i="12" s="1"/>
  <c r="AD595" i="12" s="1"/>
  <c r="E1133" i="12"/>
  <c r="F1133" i="12" s="1"/>
  <c r="AA1133" i="12" s="1"/>
  <c r="AD1133" i="12" s="1"/>
  <c r="E1399" i="12"/>
  <c r="F1399" i="12" s="1"/>
  <c r="AA1399" i="12" s="1"/>
  <c r="AD1399" i="12" s="1"/>
  <c r="H7" i="17"/>
  <c r="G8" i="17"/>
  <c r="E174" i="12"/>
  <c r="F174" i="12" s="1"/>
  <c r="AA174" i="12" s="1"/>
  <c r="AD174" i="12" s="1"/>
  <c r="E964" i="12"/>
  <c r="F964" i="12" s="1"/>
  <c r="AA964" i="12" s="1"/>
  <c r="AD964" i="12" s="1"/>
  <c r="E542" i="12"/>
  <c r="F542" i="12" s="1"/>
  <c r="AA542" i="12" s="1"/>
  <c r="AD542" i="12" s="1"/>
  <c r="E1401" i="12"/>
  <c r="F1401" i="12" s="1"/>
  <c r="AA1401" i="12" s="1"/>
  <c r="AD1401" i="12" s="1"/>
  <c r="E1471" i="12"/>
  <c r="F1471" i="12" s="1"/>
  <c r="AA1471" i="12" s="1"/>
  <c r="AD1471" i="12" s="1"/>
  <c r="E1649" i="12"/>
  <c r="F1649" i="12" s="1"/>
  <c r="AA1649" i="12" s="1"/>
  <c r="AD1649" i="12" s="1"/>
  <c r="E565" i="12"/>
  <c r="F565" i="12" s="1"/>
  <c r="AA565" i="12" s="1"/>
  <c r="AD565" i="12" s="1"/>
  <c r="E184" i="12"/>
  <c r="F184" i="12" s="1"/>
  <c r="AA184" i="12" s="1"/>
  <c r="AD184" i="12" s="1"/>
  <c r="E1073" i="12"/>
  <c r="F1073" i="12" s="1"/>
  <c r="AA1073" i="12" s="1"/>
  <c r="AD1073" i="12" s="1"/>
  <c r="E669" i="12"/>
  <c r="F669" i="12" s="1"/>
  <c r="AA669" i="12" s="1"/>
  <c r="AD669" i="12" s="1"/>
  <c r="E1555" i="12"/>
  <c r="F1555" i="12" s="1"/>
  <c r="AA1555" i="12" s="1"/>
  <c r="AD1555" i="12" s="1"/>
  <c r="E1613" i="12"/>
  <c r="F1613" i="12" s="1"/>
  <c r="AA1613" i="12" s="1"/>
  <c r="AD1613" i="12" s="1"/>
  <c r="E856" i="12"/>
  <c r="F856" i="12" s="1"/>
  <c r="AA856" i="12" s="1"/>
  <c r="AD856" i="12" s="1"/>
  <c r="E637" i="12"/>
  <c r="F637" i="12" s="1"/>
  <c r="AA637" i="12" s="1"/>
  <c r="AD637" i="12" s="1"/>
  <c r="E581" i="12"/>
  <c r="F581" i="12" s="1"/>
  <c r="AA581" i="12" s="1"/>
  <c r="AD581" i="12" s="1"/>
  <c r="E561" i="12"/>
  <c r="F561" i="12" s="1"/>
  <c r="AA561" i="12" s="1"/>
  <c r="AD561" i="12" s="1"/>
  <c r="E228" i="12"/>
  <c r="F228" i="12" s="1"/>
  <c r="AA228" i="12" s="1"/>
  <c r="AD228" i="12" s="1"/>
  <c r="E1653" i="12"/>
  <c r="F1653" i="12" s="1"/>
  <c r="AA1653" i="12" s="1"/>
  <c r="AD1653" i="12" s="1"/>
  <c r="E611" i="12"/>
  <c r="F611" i="12" s="1"/>
  <c r="AA611" i="12" s="1"/>
  <c r="AD611" i="12" s="1"/>
  <c r="E34" i="12"/>
  <c r="F34" i="12" s="1"/>
  <c r="AA34" i="12" s="1"/>
  <c r="AD34" i="12" s="1"/>
  <c r="E1156" i="12"/>
  <c r="F1156" i="12" s="1"/>
  <c r="AA1156" i="12" s="1"/>
  <c r="AD1156" i="12" s="1"/>
  <c r="E748" i="12"/>
  <c r="F748" i="12" s="1"/>
  <c r="AA748" i="12" s="1"/>
  <c r="AD748" i="12" s="1"/>
  <c r="E719" i="12"/>
  <c r="F719" i="12" s="1"/>
  <c r="AA719" i="12" s="1"/>
  <c r="AD719" i="12" s="1"/>
  <c r="E1500" i="12"/>
  <c r="F1500" i="12" s="1"/>
  <c r="AA1500" i="12" s="1"/>
  <c r="AD1500" i="12" s="1"/>
  <c r="E1486" i="12"/>
  <c r="F1486" i="12" s="1"/>
  <c r="AA1486" i="12" s="1"/>
  <c r="AD1486" i="12" s="1"/>
  <c r="E265" i="12"/>
  <c r="F265" i="12" s="1"/>
  <c r="AA265" i="12" s="1"/>
  <c r="AD265" i="12" s="1"/>
  <c r="E249" i="12"/>
  <c r="F249" i="12" s="1"/>
  <c r="AA249" i="12" s="1"/>
  <c r="AD249" i="12" s="1"/>
  <c r="E233" i="12"/>
  <c r="F233" i="12" s="1"/>
  <c r="AA233" i="12" s="1"/>
  <c r="AD233" i="12" s="1"/>
  <c r="E823" i="12"/>
  <c r="F823" i="12" s="1"/>
  <c r="AA823" i="12" s="1"/>
  <c r="AD823" i="12" s="1"/>
  <c r="E1701" i="12"/>
  <c r="F1701" i="12" s="1"/>
  <c r="AA1701" i="12" s="1"/>
  <c r="AD1701" i="12" s="1"/>
  <c r="E986" i="12"/>
  <c r="F986" i="12" s="1"/>
  <c r="AA986" i="12" s="1"/>
  <c r="AD986" i="12" s="1"/>
  <c r="E516" i="12"/>
  <c r="F516" i="12" s="1"/>
  <c r="AA516" i="12" s="1"/>
  <c r="AD516" i="12" s="1"/>
  <c r="E1025" i="12"/>
  <c r="F1025" i="12" s="1"/>
  <c r="AA1025" i="12" s="1"/>
  <c r="AD1025" i="12" s="1"/>
  <c r="E819" i="12"/>
  <c r="F819" i="12" s="1"/>
  <c r="AA819" i="12" s="1"/>
  <c r="AD819" i="12" s="1"/>
  <c r="E1591" i="12"/>
  <c r="F1591" i="12" s="1"/>
  <c r="AA1591" i="12" s="1"/>
  <c r="AD1591" i="12" s="1"/>
  <c r="E1479" i="12"/>
  <c r="F1479" i="12" s="1"/>
  <c r="AA1479" i="12" s="1"/>
  <c r="AD1479" i="12" s="1"/>
  <c r="E747" i="12"/>
  <c r="F747" i="12" s="1"/>
  <c r="AA747" i="12" s="1"/>
  <c r="AD747" i="12" s="1"/>
  <c r="E621" i="12"/>
  <c r="F621" i="12" s="1"/>
  <c r="AA621" i="12" s="1"/>
  <c r="AD621" i="12" s="1"/>
  <c r="E555" i="12"/>
  <c r="F555" i="12" s="1"/>
  <c r="AA555" i="12" s="1"/>
  <c r="AD555" i="12" s="1"/>
  <c r="E860" i="12"/>
  <c r="F860" i="12" s="1"/>
  <c r="AA860" i="12" s="1"/>
  <c r="AD860" i="12" s="1"/>
  <c r="E185" i="12"/>
  <c r="F185" i="12" s="1"/>
  <c r="AA185" i="12" s="1"/>
  <c r="AD185" i="12" s="1"/>
  <c r="E737" i="12"/>
  <c r="F737" i="12" s="1"/>
  <c r="AA737" i="12" s="1"/>
  <c r="AD737" i="12" s="1"/>
  <c r="E605" i="12"/>
  <c r="F605" i="12" s="1"/>
  <c r="AA605" i="12" s="1"/>
  <c r="AD605" i="12" s="1"/>
  <c r="E321" i="12"/>
  <c r="F321" i="12" s="1"/>
  <c r="AA321" i="12" s="1"/>
  <c r="AD321" i="12" s="1"/>
  <c r="E1600" i="12"/>
  <c r="F1600" i="12" s="1"/>
  <c r="AA1600" i="12" s="1"/>
  <c r="AD1600" i="12" s="1"/>
  <c r="E1601" i="12"/>
  <c r="F1601" i="12" s="1"/>
  <c r="AA1601" i="12" s="1"/>
  <c r="AD1601" i="12" s="1"/>
  <c r="E1651" i="12"/>
  <c r="F1651" i="12" s="1"/>
  <c r="AA1651" i="12" s="1"/>
  <c r="AD1651" i="12" s="1"/>
  <c r="E1597" i="12"/>
  <c r="F1597" i="12" s="1"/>
  <c r="AA1597" i="12" s="1"/>
  <c r="AD1597" i="12" s="1"/>
  <c r="E1387" i="12"/>
  <c r="F1387" i="12" s="1"/>
  <c r="AA1387" i="12" s="1"/>
  <c r="AD1387" i="12" s="1"/>
  <c r="E858" i="12"/>
  <c r="F858" i="12" s="1"/>
  <c r="AA858" i="12" s="1"/>
  <c r="AD858" i="12" s="1"/>
  <c r="E822" i="12"/>
  <c r="F822" i="12" s="1"/>
  <c r="AA822" i="12" s="1"/>
  <c r="AD822" i="12" s="1"/>
  <c r="E806" i="12"/>
  <c r="F806" i="12" s="1"/>
  <c r="AA806" i="12" s="1"/>
  <c r="AD806" i="12" s="1"/>
  <c r="E835" i="12"/>
  <c r="F835" i="12" s="1"/>
  <c r="AA835" i="12" s="1"/>
  <c r="AD835" i="12" s="1"/>
  <c r="E752" i="12"/>
  <c r="F752" i="12" s="1"/>
  <c r="AA752" i="12" s="1"/>
  <c r="AD752" i="12" s="1"/>
  <c r="E571" i="12"/>
  <c r="F571" i="12" s="1"/>
  <c r="AA571" i="12" s="1"/>
  <c r="AD571" i="12" s="1"/>
  <c r="E1567" i="12"/>
  <c r="F1567" i="12" s="1"/>
  <c r="AA1567" i="12" s="1"/>
  <c r="AD1567" i="12" s="1"/>
  <c r="E1593" i="12"/>
  <c r="F1593" i="12" s="1"/>
  <c r="AA1593" i="12" s="1"/>
  <c r="AD1593" i="12" s="1"/>
  <c r="E1623" i="12"/>
  <c r="F1623" i="12" s="1"/>
  <c r="AA1623" i="12" s="1"/>
  <c r="AD1623" i="12" s="1"/>
  <c r="E1246" i="12"/>
  <c r="F1246" i="12" s="1"/>
  <c r="AA1246" i="12" s="1"/>
  <c r="AD1246" i="12" s="1"/>
  <c r="E1104" i="12"/>
  <c r="F1104" i="12" s="1"/>
  <c r="AA1104" i="12" s="1"/>
  <c r="AD1104" i="12" s="1"/>
  <c r="E1162" i="12"/>
  <c r="F1162" i="12" s="1"/>
  <c r="AA1162" i="12" s="1"/>
  <c r="AD1162" i="12" s="1"/>
  <c r="E590" i="12"/>
  <c r="F590" i="12" s="1"/>
  <c r="AA590" i="12" s="1"/>
  <c r="AD590" i="12" s="1"/>
  <c r="E582" i="12"/>
  <c r="F582" i="12" s="1"/>
  <c r="AA582" i="12" s="1"/>
  <c r="AD582" i="12" s="1"/>
  <c r="E598" i="12"/>
  <c r="F598" i="12" s="1"/>
  <c r="AA598" i="12" s="1"/>
  <c r="AD598" i="12" s="1"/>
  <c r="E263" i="12"/>
  <c r="F263" i="12" s="1"/>
  <c r="AA263" i="12" s="1"/>
  <c r="AD263" i="12" s="1"/>
  <c r="E247" i="12"/>
  <c r="F247" i="12" s="1"/>
  <c r="AA247" i="12" s="1"/>
  <c r="AD247" i="12" s="1"/>
  <c r="E231" i="12"/>
  <c r="F231" i="12" s="1"/>
  <c r="AA231" i="12" s="1"/>
  <c r="AD231" i="12" s="1"/>
  <c r="E997" i="12"/>
  <c r="F997" i="12" s="1"/>
  <c r="AA997" i="12" s="1"/>
  <c r="AD997" i="12" s="1"/>
  <c r="E1256" i="12"/>
  <c r="F1256" i="12" s="1"/>
  <c r="AA1256" i="12" s="1"/>
  <c r="AD1256" i="12" s="1"/>
  <c r="E882" i="12"/>
  <c r="F882" i="12" s="1"/>
  <c r="AA882" i="12" s="1"/>
  <c r="AD882" i="12" s="1"/>
  <c r="E1180" i="12"/>
  <c r="F1180" i="12" s="1"/>
  <c r="AA1180" i="12" s="1"/>
  <c r="AD1180" i="12" s="1"/>
  <c r="E888" i="12"/>
  <c r="F888" i="12" s="1"/>
  <c r="AA888" i="12" s="1"/>
  <c r="AD888" i="12" s="1"/>
  <c r="E1230" i="12"/>
  <c r="F1230" i="12" s="1"/>
  <c r="AA1230" i="12" s="1"/>
  <c r="AD1230" i="12" s="1"/>
  <c r="E1031" i="12"/>
  <c r="F1031" i="12" s="1"/>
  <c r="AA1031" i="12" s="1"/>
  <c r="AD1031" i="12" s="1"/>
  <c r="E870" i="12"/>
  <c r="F870" i="12" s="1"/>
  <c r="AA870" i="12" s="1"/>
  <c r="AD870" i="12" s="1"/>
  <c r="E203" i="12"/>
  <c r="F203" i="12" s="1"/>
  <c r="AA203" i="12" s="1"/>
  <c r="AD203" i="12" s="1"/>
  <c r="E1702" i="12"/>
  <c r="F1702" i="12" s="1"/>
  <c r="AA1702" i="12" s="1"/>
  <c r="AD1702" i="12" s="1"/>
  <c r="E1658" i="12"/>
  <c r="F1658" i="12" s="1"/>
  <c r="AA1658" i="12" s="1"/>
  <c r="AD1658" i="12" s="1"/>
  <c r="E999" i="12"/>
  <c r="F999" i="12" s="1"/>
  <c r="AA999" i="12" s="1"/>
  <c r="AD999" i="12" s="1"/>
  <c r="E693" i="12"/>
  <c r="F693" i="12" s="1"/>
  <c r="AA693" i="12" s="1"/>
  <c r="AD693" i="12" s="1"/>
  <c r="E651" i="12"/>
  <c r="F651" i="12" s="1"/>
  <c r="AA651" i="12" s="1"/>
  <c r="AD651" i="12" s="1"/>
  <c r="E638" i="12"/>
  <c r="F638" i="12" s="1"/>
  <c r="AA638" i="12" s="1"/>
  <c r="AD638" i="12" s="1"/>
  <c r="E614" i="12"/>
  <c r="F614" i="12" s="1"/>
  <c r="AA614" i="12" s="1"/>
  <c r="AD614" i="12" s="1"/>
  <c r="E343" i="12"/>
  <c r="F343" i="12" s="1"/>
  <c r="AA343" i="12" s="1"/>
  <c r="AD343" i="12" s="1"/>
  <c r="E269" i="12"/>
  <c r="F269" i="12" s="1"/>
  <c r="AA269" i="12" s="1"/>
  <c r="AD269" i="12" s="1"/>
  <c r="E253" i="12"/>
  <c r="F253" i="12" s="1"/>
  <c r="AA253" i="12" s="1"/>
  <c r="AD253" i="12" s="1"/>
  <c r="E237" i="12"/>
  <c r="F237" i="12" s="1"/>
  <c r="AA237" i="12" s="1"/>
  <c r="AD237" i="12" s="1"/>
  <c r="E259" i="12"/>
  <c r="F259" i="12" s="1"/>
  <c r="AA259" i="12" s="1"/>
  <c r="AD259" i="12" s="1"/>
  <c r="E243" i="12"/>
  <c r="F243" i="12" s="1"/>
  <c r="AA243" i="12" s="1"/>
  <c r="AD243" i="12" s="1"/>
  <c r="E213" i="12"/>
  <c r="F213" i="12" s="1"/>
  <c r="AA213" i="12" s="1"/>
  <c r="AD213" i="12" s="1"/>
  <c r="E1670" i="12"/>
  <c r="F1670" i="12" s="1"/>
  <c r="AA1670" i="12" s="1"/>
  <c r="AD1670" i="12" s="1"/>
  <c r="E1143" i="12"/>
  <c r="F1143" i="12" s="1"/>
  <c r="AA1143" i="12" s="1"/>
  <c r="AD1143" i="12" s="1"/>
  <c r="E629" i="12"/>
  <c r="F629" i="12" s="1"/>
  <c r="AA629" i="12" s="1"/>
  <c r="AD629" i="12" s="1"/>
  <c r="E716" i="12"/>
  <c r="F716" i="12" s="1"/>
  <c r="AA716" i="12" s="1"/>
  <c r="AD716" i="12" s="1"/>
  <c r="E340" i="12"/>
  <c r="F340" i="12" s="1"/>
  <c r="AA340" i="12" s="1"/>
  <c r="AD340" i="12" s="1"/>
  <c r="E1563" i="12"/>
  <c r="F1563" i="12" s="1"/>
  <c r="AA1563" i="12" s="1"/>
  <c r="AD1563" i="12" s="1"/>
  <c r="E1092" i="12"/>
  <c r="F1092" i="12" s="1"/>
  <c r="AA1092" i="12" s="1"/>
  <c r="AD1092" i="12" s="1"/>
  <c r="E1111" i="12"/>
  <c r="F1111" i="12" s="1"/>
  <c r="AA1111" i="12" s="1"/>
  <c r="AD1111" i="12" s="1"/>
  <c r="E876" i="12"/>
  <c r="F876" i="12" s="1"/>
  <c r="AA876" i="12" s="1"/>
  <c r="AD876" i="12" s="1"/>
  <c r="E854" i="12"/>
  <c r="F854" i="12" s="1"/>
  <c r="AA854" i="12" s="1"/>
  <c r="AD854" i="12" s="1"/>
  <c r="E844" i="12"/>
  <c r="F844" i="12" s="1"/>
  <c r="AA844" i="12" s="1"/>
  <c r="AD844" i="12" s="1"/>
  <c r="E836" i="12"/>
  <c r="F836" i="12" s="1"/>
  <c r="AA836" i="12" s="1"/>
  <c r="AD836" i="12" s="1"/>
  <c r="E828" i="12"/>
  <c r="F828" i="12" s="1"/>
  <c r="AA828" i="12" s="1"/>
  <c r="AD828" i="12" s="1"/>
  <c r="E820" i="12"/>
  <c r="F820" i="12" s="1"/>
  <c r="AA820" i="12" s="1"/>
  <c r="AD820" i="12" s="1"/>
  <c r="E812" i="12"/>
  <c r="F812" i="12" s="1"/>
  <c r="AA812" i="12" s="1"/>
  <c r="AD812" i="12" s="1"/>
  <c r="E804" i="12"/>
  <c r="F804" i="12" s="1"/>
  <c r="AA804" i="12" s="1"/>
  <c r="AD804" i="12" s="1"/>
  <c r="E559" i="12"/>
  <c r="F559" i="12" s="1"/>
  <c r="AA559" i="12" s="1"/>
  <c r="AD559" i="12" s="1"/>
  <c r="E1218" i="12"/>
  <c r="F1218" i="12" s="1"/>
  <c r="AA1218" i="12" s="1"/>
  <c r="AD1218" i="12" s="1"/>
  <c r="E763" i="12"/>
  <c r="F763" i="12" s="1"/>
  <c r="AA763" i="12" s="1"/>
  <c r="AD763" i="12" s="1"/>
  <c r="E1672" i="12"/>
  <c r="F1672" i="12" s="1"/>
  <c r="AA1672" i="12" s="1"/>
  <c r="AD1672" i="12" s="1"/>
  <c r="E1264" i="12"/>
  <c r="F1264" i="12" s="1"/>
  <c r="AA1264" i="12" s="1"/>
  <c r="AD1264" i="12" s="1"/>
  <c r="E506" i="12"/>
  <c r="F506" i="12" s="1"/>
  <c r="AA506" i="12" s="1"/>
  <c r="AD506" i="12" s="1"/>
  <c r="E362" i="12"/>
  <c r="F362" i="12" s="1"/>
  <c r="AA362" i="12" s="1"/>
  <c r="AD362" i="12" s="1"/>
  <c r="E270" i="12"/>
  <c r="F270" i="12" s="1"/>
  <c r="AA270" i="12" s="1"/>
  <c r="AD270" i="12" s="1"/>
  <c r="E1592" i="12"/>
  <c r="F1592" i="12" s="1"/>
  <c r="AA1592" i="12" s="1"/>
  <c r="AD1592" i="12" s="1"/>
  <c r="E1035" i="12"/>
  <c r="F1035" i="12" s="1"/>
  <c r="AA1035" i="12" s="1"/>
  <c r="AD1035" i="12" s="1"/>
  <c r="E865" i="12"/>
  <c r="F865" i="12" s="1"/>
  <c r="AA865" i="12" s="1"/>
  <c r="AD865" i="12" s="1"/>
  <c r="E730" i="12"/>
  <c r="F730" i="12" s="1"/>
  <c r="AA730" i="12" s="1"/>
  <c r="AD730" i="12" s="1"/>
  <c r="E846" i="12"/>
  <c r="F846" i="12" s="1"/>
  <c r="AA846" i="12" s="1"/>
  <c r="AD846" i="12" s="1"/>
  <c r="E838" i="12"/>
  <c r="F838" i="12" s="1"/>
  <c r="AA838" i="12" s="1"/>
  <c r="AD838" i="12" s="1"/>
  <c r="E830" i="12"/>
  <c r="F830" i="12" s="1"/>
  <c r="AA830" i="12" s="1"/>
  <c r="AD830" i="12" s="1"/>
  <c r="E814" i="12"/>
  <c r="F814" i="12" s="1"/>
  <c r="AA814" i="12" s="1"/>
  <c r="AD814" i="12" s="1"/>
  <c r="E706" i="12"/>
  <c r="F706" i="12" s="1"/>
  <c r="AA706" i="12" s="1"/>
  <c r="AD706" i="12" s="1"/>
  <c r="E658" i="12"/>
  <c r="F658" i="12" s="1"/>
  <c r="AA658" i="12" s="1"/>
  <c r="AD658" i="12" s="1"/>
  <c r="E613" i="12"/>
  <c r="F613" i="12" s="1"/>
  <c r="AA613" i="12" s="1"/>
  <c r="AD613" i="12" s="1"/>
  <c r="E597" i="12"/>
  <c r="F597" i="12" s="1"/>
  <c r="AA597" i="12" s="1"/>
  <c r="AD597" i="12" s="1"/>
  <c r="E509" i="12"/>
  <c r="F509" i="12" s="1"/>
  <c r="AA509" i="12" s="1"/>
  <c r="AD509" i="12" s="1"/>
  <c r="E711" i="12"/>
  <c r="F711" i="12" s="1"/>
  <c r="AA711" i="12" s="1"/>
  <c r="AD711" i="12" s="1"/>
  <c r="E650" i="12"/>
  <c r="F650" i="12" s="1"/>
  <c r="AA650" i="12" s="1"/>
  <c r="AD650" i="12" s="1"/>
  <c r="E576" i="12"/>
  <c r="F576" i="12" s="1"/>
  <c r="AA576" i="12" s="1"/>
  <c r="AD576" i="12" s="1"/>
  <c r="E487" i="12"/>
  <c r="F487" i="12" s="1"/>
  <c r="AA487" i="12" s="1"/>
  <c r="AD487" i="12" s="1"/>
  <c r="E1033" i="12"/>
  <c r="F1033" i="12" s="1"/>
  <c r="AA1033" i="12" s="1"/>
  <c r="AD1033" i="12" s="1"/>
  <c r="E852" i="12"/>
  <c r="F852" i="12" s="1"/>
  <c r="AA852" i="12" s="1"/>
  <c r="AD852" i="12" s="1"/>
  <c r="E688" i="12"/>
  <c r="F688" i="12" s="1"/>
  <c r="AA688" i="12" s="1"/>
  <c r="AD688" i="12" s="1"/>
  <c r="E507" i="12"/>
  <c r="F507" i="12" s="1"/>
  <c r="AA507" i="12" s="1"/>
  <c r="AD507" i="12" s="1"/>
  <c r="E1475" i="12"/>
  <c r="F1475" i="12" s="1"/>
  <c r="AA1475" i="12" s="1"/>
  <c r="AD1475" i="12" s="1"/>
  <c r="E1108" i="12"/>
  <c r="F1108" i="12" s="1"/>
  <c r="AA1108" i="12" s="1"/>
  <c r="AD1108" i="12" s="1"/>
  <c r="E869" i="12"/>
  <c r="F869" i="12" s="1"/>
  <c r="AA869" i="12" s="1"/>
  <c r="AD869" i="12" s="1"/>
  <c r="E686" i="12"/>
  <c r="F686" i="12" s="1"/>
  <c r="AA686" i="12" s="1"/>
  <c r="AD686" i="12" s="1"/>
  <c r="E505" i="12"/>
  <c r="F505" i="12" s="1"/>
  <c r="AA505" i="12" s="1"/>
  <c r="AD505" i="12" s="1"/>
  <c r="E1728" i="12"/>
  <c r="F1728" i="12" s="1"/>
  <c r="AA1728" i="12" s="1"/>
  <c r="AD1728" i="12" s="1"/>
  <c r="E1572" i="12"/>
  <c r="F1572" i="12" s="1"/>
  <c r="AA1572" i="12" s="1"/>
  <c r="AD1572" i="12" s="1"/>
  <c r="E1166" i="12"/>
  <c r="F1166" i="12" s="1"/>
  <c r="AA1166" i="12" s="1"/>
  <c r="AD1166" i="12" s="1"/>
  <c r="E1015" i="12"/>
  <c r="F1015" i="12" s="1"/>
  <c r="AA1015" i="12" s="1"/>
  <c r="AD1015" i="12" s="1"/>
  <c r="E1524" i="12"/>
  <c r="F1524" i="12" s="1"/>
  <c r="AA1524" i="12" s="1"/>
  <c r="AD1524" i="12" s="1"/>
  <c r="E1063" i="12"/>
  <c r="F1063" i="12" s="1"/>
  <c r="AA1063" i="12" s="1"/>
  <c r="AD1063" i="12" s="1"/>
  <c r="E179" i="12"/>
  <c r="F179" i="12" s="1"/>
  <c r="AA179" i="12" s="1"/>
  <c r="AD179" i="12" s="1"/>
  <c r="E591" i="12"/>
  <c r="F591" i="12" s="1"/>
  <c r="AA591" i="12" s="1"/>
  <c r="AD591" i="12" s="1"/>
  <c r="E1117" i="12"/>
  <c r="F1117" i="12" s="1"/>
  <c r="AA1117" i="12" s="1"/>
  <c r="AD1117" i="12" s="1"/>
  <c r="E1612" i="12"/>
  <c r="F1612" i="12" s="1"/>
  <c r="AA1612" i="12" s="1"/>
  <c r="AD1612" i="12" s="1"/>
  <c r="E1206" i="12"/>
  <c r="F1206" i="12" s="1"/>
  <c r="AA1206" i="12" s="1"/>
  <c r="AD1206" i="12" s="1"/>
  <c r="E1129" i="12"/>
  <c r="F1129" i="12" s="1"/>
  <c r="AA1129" i="12" s="1"/>
  <c r="AD1129" i="12" s="1"/>
  <c r="E839" i="12"/>
  <c r="F839" i="12" s="1"/>
  <c r="AA839" i="12" s="1"/>
  <c r="AD839" i="12" s="1"/>
  <c r="E140" i="12"/>
  <c r="F140" i="12" s="1"/>
  <c r="AA140" i="12" s="1"/>
  <c r="AD140" i="12" s="1"/>
  <c r="A9" i="16"/>
  <c r="E8" i="16"/>
  <c r="M8" i="16" s="1"/>
  <c r="D8" i="16"/>
  <c r="L8" i="16" s="1"/>
  <c r="C8" i="16"/>
  <c r="K8" i="16" s="1"/>
  <c r="B8" i="16"/>
  <c r="J8" i="16" s="1"/>
  <c r="E1175" i="12"/>
  <c r="F1175" i="12" s="1"/>
  <c r="AA1175" i="12" s="1"/>
  <c r="AD1175" i="12" s="1"/>
  <c r="E1638" i="12"/>
  <c r="F1638" i="12" s="1"/>
  <c r="AA1638" i="12" s="1"/>
  <c r="AD1638" i="12" s="1"/>
  <c r="E489" i="12"/>
  <c r="F489" i="12" s="1"/>
  <c r="AA489" i="12" s="1"/>
  <c r="AD489" i="12" s="1"/>
  <c r="E815" i="12"/>
  <c r="F815" i="12" s="1"/>
  <c r="AA815" i="12" s="1"/>
  <c r="AD815" i="12" s="1"/>
  <c r="E827" i="12"/>
  <c r="F827" i="12" s="1"/>
  <c r="AA827" i="12" s="1"/>
  <c r="AD827" i="12" s="1"/>
  <c r="E809" i="12"/>
  <c r="F809" i="12" s="1"/>
  <c r="AA809" i="12" s="1"/>
  <c r="AD809" i="12" s="1"/>
  <c r="E1686" i="12"/>
  <c r="F1686" i="12" s="1"/>
  <c r="AA1686" i="12" s="1"/>
  <c r="AD1686" i="12" s="1"/>
  <c r="E1551" i="12"/>
  <c r="F1551" i="12" s="1"/>
  <c r="AA1551" i="12" s="1"/>
  <c r="AD1551" i="12" s="1"/>
  <c r="E302" i="12"/>
  <c r="F302" i="12" s="1"/>
  <c r="AA302" i="12" s="1"/>
  <c r="AD302" i="12" s="1"/>
  <c r="E257" i="12"/>
  <c r="F257" i="12" s="1"/>
  <c r="AA257" i="12" s="1"/>
  <c r="AD257" i="12" s="1"/>
  <c r="E451" i="12"/>
  <c r="F451" i="12" s="1"/>
  <c r="AA451" i="12" s="1"/>
  <c r="AD451" i="12" s="1"/>
  <c r="E1685" i="12"/>
  <c r="F1685" i="12" s="1"/>
  <c r="AA1685" i="12" s="1"/>
  <c r="AD1685" i="12" s="1"/>
  <c r="E1481" i="12"/>
  <c r="F1481" i="12" s="1"/>
  <c r="AA1481" i="12" s="1"/>
  <c r="AD1481" i="12" s="1"/>
  <c r="E1260" i="12"/>
  <c r="F1260" i="12" s="1"/>
  <c r="AA1260" i="12" s="1"/>
  <c r="AD1260" i="12" s="1"/>
  <c r="E1026" i="12"/>
  <c r="F1026" i="12" s="1"/>
  <c r="AA1026" i="12" s="1"/>
  <c r="AD1026" i="12" s="1"/>
  <c r="E1135" i="12"/>
  <c r="F1135" i="12" s="1"/>
  <c r="AA1135" i="12" s="1"/>
  <c r="AD1135" i="12" s="1"/>
  <c r="E728" i="12"/>
  <c r="F728" i="12" s="1"/>
  <c r="AA728" i="12" s="1"/>
  <c r="AD728" i="12" s="1"/>
  <c r="E606" i="12"/>
  <c r="F606" i="12" s="1"/>
  <c r="AA606" i="12" s="1"/>
  <c r="AD606" i="12" s="1"/>
  <c r="E1583" i="12"/>
  <c r="F1583" i="12" s="1"/>
  <c r="AA1583" i="12" s="1"/>
  <c r="AD1583" i="12" s="1"/>
  <c r="E1484" i="12"/>
  <c r="F1484" i="12" s="1"/>
  <c r="AA1484" i="12" s="1"/>
  <c r="AD1484" i="12" s="1"/>
  <c r="E1561" i="12"/>
  <c r="F1561" i="12" s="1"/>
  <c r="AA1561" i="12" s="1"/>
  <c r="AD1561" i="12" s="1"/>
  <c r="E1496" i="12"/>
  <c r="F1496" i="12" s="1"/>
  <c r="AA1496" i="12" s="1"/>
  <c r="AD1496" i="12" s="1"/>
  <c r="E1242" i="12"/>
  <c r="F1242" i="12" s="1"/>
  <c r="AA1242" i="12" s="1"/>
  <c r="AD1242" i="12" s="1"/>
  <c r="E708" i="12"/>
  <c r="F708" i="12" s="1"/>
  <c r="AA708" i="12" s="1"/>
  <c r="AD708" i="12" s="1"/>
  <c r="E1556" i="12"/>
  <c r="F1556" i="12" s="1"/>
  <c r="AA1556" i="12" s="1"/>
  <c r="AD1556" i="12" s="1"/>
  <c r="E1298" i="12"/>
  <c r="F1298" i="12" s="1"/>
  <c r="AA1298" i="12" s="1"/>
  <c r="AD1298" i="12" s="1"/>
  <c r="E1184" i="12"/>
  <c r="F1184" i="12" s="1"/>
  <c r="AA1184" i="12" s="1"/>
  <c r="AD1184" i="12" s="1"/>
  <c r="E1013" i="12"/>
  <c r="F1013" i="12" s="1"/>
  <c r="AA1013" i="12" s="1"/>
  <c r="AD1013" i="12" s="1"/>
  <c r="E1186" i="12"/>
  <c r="F1186" i="12" s="1"/>
  <c r="AA1186" i="12" s="1"/>
  <c r="AD1186" i="12" s="1"/>
  <c r="E697" i="12"/>
  <c r="F697" i="12" s="1"/>
  <c r="AA697" i="12" s="1"/>
  <c r="AD697" i="12" s="1"/>
  <c r="E1602" i="12"/>
  <c r="F1602" i="12" s="1"/>
  <c r="AA1602" i="12" s="1"/>
  <c r="AD1602" i="12" s="1"/>
  <c r="E1096" i="12"/>
  <c r="F1096" i="12" s="1"/>
  <c r="AA1096" i="12" s="1"/>
  <c r="AD1096" i="12" s="1"/>
  <c r="E850" i="12"/>
  <c r="F850" i="12" s="1"/>
  <c r="AA850" i="12" s="1"/>
  <c r="AD850" i="12" s="1"/>
  <c r="E842" i="12"/>
  <c r="F842" i="12" s="1"/>
  <c r="AA842" i="12" s="1"/>
  <c r="AD842" i="12" s="1"/>
  <c r="E834" i="12"/>
  <c r="F834" i="12" s="1"/>
  <c r="AA834" i="12" s="1"/>
  <c r="AD834" i="12" s="1"/>
  <c r="E826" i="12"/>
  <c r="F826" i="12" s="1"/>
  <c r="AA826" i="12" s="1"/>
  <c r="AD826" i="12" s="1"/>
  <c r="E818" i="12"/>
  <c r="F818" i="12" s="1"/>
  <c r="AA818" i="12" s="1"/>
  <c r="AD818" i="12" s="1"/>
  <c r="E810" i="12"/>
  <c r="F810" i="12" s="1"/>
  <c r="AA810" i="12" s="1"/>
  <c r="AD810" i="12" s="1"/>
  <c r="E802" i="12"/>
  <c r="F802" i="12" s="1"/>
  <c r="AA802" i="12" s="1"/>
  <c r="AD802" i="12" s="1"/>
  <c r="E725" i="12"/>
  <c r="F725" i="12" s="1"/>
  <c r="AA725" i="12" s="1"/>
  <c r="AD725" i="12" s="1"/>
  <c r="E1250" i="12"/>
  <c r="F1250" i="12" s="1"/>
  <c r="AA1250" i="12" s="1"/>
  <c r="AD1250" i="12" s="1"/>
  <c r="E1603" i="12"/>
  <c r="F1603" i="12" s="1"/>
  <c r="AA1603" i="12" s="1"/>
  <c r="AD1603" i="12" s="1"/>
  <c r="E1205" i="12"/>
  <c r="F1205" i="12" s="1"/>
  <c r="AA1205" i="12" s="1"/>
  <c r="AD1205" i="12" s="1"/>
  <c r="E1542" i="12"/>
  <c r="F1542" i="12" s="1"/>
  <c r="AA1542" i="12" s="1"/>
  <c r="AD1542" i="12" s="1"/>
  <c r="E492" i="12"/>
  <c r="F492" i="12" s="1"/>
  <c r="AA492" i="12" s="1"/>
  <c r="AD492" i="12" s="1"/>
  <c r="E119" i="12"/>
  <c r="F119" i="12" s="1"/>
  <c r="AA119" i="12" s="1"/>
  <c r="AD119" i="12" s="1"/>
  <c r="E1620" i="12"/>
  <c r="F1620" i="12" s="1"/>
  <c r="AA1620" i="12" s="1"/>
  <c r="AD1620" i="12" s="1"/>
  <c r="E1392" i="12"/>
  <c r="F1392" i="12" s="1"/>
  <c r="AA1392" i="12" s="1"/>
  <c r="AD1392" i="12" s="1"/>
  <c r="E307" i="12"/>
  <c r="F307" i="12" s="1"/>
  <c r="AA307" i="12" s="1"/>
  <c r="AD307" i="12" s="1"/>
  <c r="E817" i="12"/>
  <c r="F817" i="12" s="1"/>
  <c r="AA817" i="12" s="1"/>
  <c r="AD817" i="12" s="1"/>
  <c r="E268" i="12"/>
  <c r="F268" i="12" s="1"/>
  <c r="AA268" i="12" s="1"/>
  <c r="AD268" i="12" s="1"/>
  <c r="E1599" i="12"/>
  <c r="F1599" i="12" s="1"/>
  <c r="AA1599" i="12" s="1"/>
  <c r="AD1599" i="12" s="1"/>
  <c r="E758" i="12"/>
  <c r="F758" i="12" s="1"/>
  <c r="AA758" i="12" s="1"/>
  <c r="AD758" i="12" s="1"/>
  <c r="E718" i="12"/>
  <c r="F718" i="12" s="1"/>
  <c r="AA718" i="12" s="1"/>
  <c r="AD718" i="12" s="1"/>
  <c r="E504" i="12"/>
  <c r="F504" i="12" s="1"/>
  <c r="AA504" i="12" s="1"/>
  <c r="AD504" i="12" s="1"/>
  <c r="E1398" i="12"/>
  <c r="F1398" i="12" s="1"/>
  <c r="AA1398" i="12" s="1"/>
  <c r="AD1398" i="12" s="1"/>
  <c r="E1248" i="12"/>
  <c r="F1248" i="12" s="1"/>
  <c r="AA1248" i="12" s="1"/>
  <c r="AD1248" i="12" s="1"/>
  <c r="E1079" i="12"/>
  <c r="F1079" i="12" s="1"/>
  <c r="AA1079" i="12" s="1"/>
  <c r="AD1079" i="12" s="1"/>
  <c r="E1119" i="12"/>
  <c r="F1119" i="12" s="1"/>
  <c r="AA1119" i="12" s="1"/>
  <c r="AD1119" i="12" s="1"/>
  <c r="E1039" i="12"/>
  <c r="F1039" i="12" s="1"/>
  <c r="AA1039" i="12" s="1"/>
  <c r="AD1039" i="12" s="1"/>
  <c r="E1071" i="12"/>
  <c r="F1071" i="12" s="1"/>
  <c r="AA1071" i="12" s="1"/>
  <c r="AD1071" i="12" s="1"/>
  <c r="E630" i="12"/>
  <c r="F630" i="12" s="1"/>
  <c r="AA630" i="12" s="1"/>
  <c r="AD630" i="12" s="1"/>
  <c r="E304" i="12"/>
  <c r="F304" i="12" s="1"/>
  <c r="AA304" i="12" s="1"/>
  <c r="AD304" i="12" s="1"/>
  <c r="E261" i="12"/>
  <c r="F261" i="12" s="1"/>
  <c r="AA261" i="12" s="1"/>
  <c r="AD261" i="12" s="1"/>
  <c r="E245" i="12"/>
  <c r="F245" i="12" s="1"/>
  <c r="AA245" i="12" s="1"/>
  <c r="AD245" i="12" s="1"/>
  <c r="E229" i="12"/>
  <c r="F229" i="12" s="1"/>
  <c r="AA229" i="12" s="1"/>
  <c r="AD229" i="12" s="1"/>
  <c r="E1700" i="12"/>
  <c r="F1700" i="12" s="1"/>
  <c r="AA1700" i="12" s="1"/>
  <c r="AD1700" i="12" s="1"/>
  <c r="E1586" i="12"/>
  <c r="F1586" i="12" s="1"/>
  <c r="AA1586" i="12" s="1"/>
  <c r="AD1586" i="12" s="1"/>
  <c r="E1511" i="12"/>
  <c r="F1511" i="12" s="1"/>
  <c r="AA1511" i="12" s="1"/>
  <c r="AD1511" i="12" s="1"/>
  <c r="E1393" i="12"/>
  <c r="F1393" i="12" s="1"/>
  <c r="AA1393" i="12" s="1"/>
  <c r="AD1393" i="12" s="1"/>
  <c r="E1058" i="12"/>
  <c r="F1058" i="12" s="1"/>
  <c r="AA1058" i="12" s="1"/>
  <c r="AD1058" i="12" s="1"/>
  <c r="E1106" i="12"/>
  <c r="F1106" i="12" s="1"/>
  <c r="AA1106" i="12" s="1"/>
  <c r="AD1106" i="12" s="1"/>
  <c r="E757" i="12"/>
  <c r="F757" i="12" s="1"/>
  <c r="AA757" i="12" s="1"/>
  <c r="AD757" i="12" s="1"/>
  <c r="E807" i="12"/>
  <c r="F807" i="12" s="1"/>
  <c r="AA807" i="12" s="1"/>
  <c r="AD807" i="12" s="1"/>
  <c r="E717" i="12"/>
  <c r="F717" i="12" s="1"/>
  <c r="AA717" i="12" s="1"/>
  <c r="AD717" i="12" s="1"/>
  <c r="E195" i="12"/>
  <c r="F195" i="12" s="1"/>
  <c r="AA195" i="12" s="1"/>
  <c r="AD195" i="12" s="1"/>
  <c r="E1692" i="12"/>
  <c r="F1692" i="12" s="1"/>
  <c r="AA1692" i="12" s="1"/>
  <c r="AD1692" i="12" s="1"/>
  <c r="E1645" i="12"/>
  <c r="F1645" i="12" s="1"/>
  <c r="AA1645" i="12" s="1"/>
  <c r="AD1645" i="12" s="1"/>
  <c r="E273" i="12"/>
  <c r="F273" i="12" s="1"/>
  <c r="AA273" i="12" s="1"/>
  <c r="AD273" i="12" s="1"/>
  <c r="E241" i="12"/>
  <c r="F241" i="12" s="1"/>
  <c r="AA241" i="12" s="1"/>
  <c r="AD241" i="12" s="1"/>
  <c r="E1123" i="12"/>
  <c r="F1123" i="12" s="1"/>
  <c r="AA1123" i="12" s="1"/>
  <c r="AD1123" i="12" s="1"/>
  <c r="E1160" i="12"/>
  <c r="F1160" i="12" s="1"/>
  <c r="AA1160" i="12" s="1"/>
  <c r="AD1160" i="12" s="1"/>
  <c r="E528" i="12"/>
  <c r="F528" i="12" s="1"/>
  <c r="AA528" i="12" s="1"/>
  <c r="AD528" i="12" s="1"/>
  <c r="E154" i="12"/>
  <c r="F154" i="12" s="1"/>
  <c r="AA154" i="12" s="1"/>
  <c r="AD154" i="12" s="1"/>
  <c r="E1297" i="12"/>
  <c r="F1297" i="12" s="1"/>
  <c r="AA1297" i="12" s="1"/>
  <c r="AD1297" i="12" s="1"/>
  <c r="E272" i="12"/>
  <c r="F272" i="12" s="1"/>
  <c r="AA272" i="12" s="1"/>
  <c r="AD272" i="12" s="1"/>
  <c r="E161" i="12"/>
  <c r="F161" i="12" s="1"/>
  <c r="AA161" i="12" s="1"/>
  <c r="AD161" i="12" s="1"/>
  <c r="E145" i="12"/>
  <c r="F145" i="12" s="1"/>
  <c r="AA145" i="12" s="1"/>
  <c r="AD145" i="12" s="1"/>
  <c r="E1107" i="12"/>
  <c r="F1107" i="12" s="1"/>
  <c r="AA1107" i="12" s="1"/>
  <c r="AD1107" i="12" s="1"/>
  <c r="E1274" i="12"/>
  <c r="F1274" i="12" s="1"/>
  <c r="AA1274" i="12" s="1"/>
  <c r="AD1274" i="12" s="1"/>
  <c r="E1087" i="12"/>
  <c r="F1087" i="12" s="1"/>
  <c r="AA1087" i="12" s="1"/>
  <c r="AD1087" i="12" s="1"/>
  <c r="E872" i="12"/>
  <c r="F872" i="12" s="1"/>
  <c r="AA872" i="12" s="1"/>
  <c r="AD872" i="12" s="1"/>
  <c r="E1641" i="12"/>
  <c r="F1641" i="12" s="1"/>
  <c r="AA1641" i="12" s="1"/>
  <c r="AD1641" i="12" s="1"/>
  <c r="E524" i="12"/>
  <c r="F524" i="12" s="1"/>
  <c r="AA524" i="12" s="1"/>
  <c r="AD524" i="12" s="1"/>
  <c r="E1502" i="12"/>
  <c r="F1502" i="12" s="1"/>
  <c r="AA1502" i="12" s="1"/>
  <c r="AD1502" i="12" s="1"/>
  <c r="E554" i="12"/>
  <c r="F554" i="12" s="1"/>
  <c r="AA554" i="12" s="1"/>
  <c r="AD554" i="12" s="1"/>
  <c r="E1403" i="12"/>
  <c r="F1403" i="12" s="1"/>
  <c r="AA1403" i="12" s="1"/>
  <c r="AD1403" i="12" s="1"/>
  <c r="E351" i="12"/>
  <c r="F351" i="12" s="1"/>
  <c r="AA351" i="12" s="1"/>
  <c r="AD351" i="12" s="1"/>
  <c r="E155" i="12"/>
  <c r="F155" i="12" s="1"/>
  <c r="AA155" i="12" s="1"/>
  <c r="AD155" i="12" s="1"/>
  <c r="E216" i="12"/>
  <c r="F216" i="12" s="1"/>
  <c r="AA216" i="12" s="1"/>
  <c r="AD216" i="12" s="1"/>
  <c r="E329" i="12"/>
  <c r="F329" i="12" s="1"/>
  <c r="AA329" i="12" s="1"/>
  <c r="AD329" i="12" s="1"/>
  <c r="E691" i="12"/>
  <c r="F691" i="12" s="1"/>
  <c r="AA691" i="12" s="1"/>
  <c r="AD691" i="12" s="1"/>
  <c r="E659" i="12"/>
  <c r="F659" i="12" s="1"/>
  <c r="AA659" i="12" s="1"/>
  <c r="AD659" i="12" s="1"/>
  <c r="E289" i="12"/>
  <c r="F289" i="12" s="1"/>
  <c r="AA289" i="12" s="1"/>
  <c r="AD289" i="12" s="1"/>
  <c r="E532" i="12"/>
  <c r="F532" i="12" s="1"/>
  <c r="AA532" i="12" s="1"/>
  <c r="AD532" i="12" s="1"/>
  <c r="E393" i="12"/>
  <c r="F393" i="12" s="1"/>
  <c r="AA393" i="12" s="1"/>
  <c r="AD393" i="12" s="1"/>
  <c r="E1067" i="12"/>
  <c r="F1067" i="12" s="1"/>
  <c r="AA1067" i="12" s="1"/>
  <c r="AD1067" i="12" s="1"/>
  <c r="E1284" i="12"/>
  <c r="F1284" i="12" s="1"/>
  <c r="AA1284" i="12" s="1"/>
  <c r="AD1284" i="12" s="1"/>
  <c r="E1103" i="12"/>
  <c r="F1103" i="12" s="1"/>
  <c r="AA1103" i="12" s="1"/>
  <c r="AD1103" i="12" s="1"/>
  <c r="E1424" i="12"/>
  <c r="F1424" i="12" s="1"/>
  <c r="AA1424" i="12" s="1"/>
  <c r="AD1424" i="12" s="1"/>
  <c r="E1343" i="12"/>
  <c r="F1343" i="12" s="1"/>
  <c r="AA1343" i="12" s="1"/>
  <c r="AD1343" i="12" s="1"/>
  <c r="E1710" i="12"/>
  <c r="F1710" i="12" s="1"/>
  <c r="AA1710" i="12" s="1"/>
  <c r="AD1710" i="12" s="1"/>
  <c r="E1716" i="12"/>
  <c r="F1716" i="12" s="1"/>
  <c r="AA1716" i="12" s="1"/>
  <c r="AD1716" i="12" s="1"/>
  <c r="E1540" i="12"/>
  <c r="F1540" i="12" s="1"/>
  <c r="AA1540" i="12" s="1"/>
  <c r="AD1540" i="12" s="1"/>
  <c r="E1640" i="12"/>
  <c r="F1640" i="12" s="1"/>
  <c r="AA1640" i="12" s="1"/>
  <c r="AD1640" i="12" s="1"/>
  <c r="E1558" i="12"/>
  <c r="F1558" i="12" s="1"/>
  <c r="AA1558" i="12" s="1"/>
  <c r="AD1558" i="12" s="1"/>
  <c r="E1504" i="12"/>
  <c r="F1504" i="12" s="1"/>
  <c r="AA1504" i="12" s="1"/>
  <c r="AD1504" i="12" s="1"/>
  <c r="E1624" i="12"/>
  <c r="F1624" i="12" s="1"/>
  <c r="AA1624" i="12" s="1"/>
  <c r="AD1624" i="12" s="1"/>
  <c r="E1390" i="12"/>
  <c r="F1390" i="12" s="1"/>
  <c r="AA1390" i="12" s="1"/>
  <c r="AD1390" i="12" s="1"/>
  <c r="E1669" i="12"/>
  <c r="F1669" i="12" s="1"/>
  <c r="AA1669" i="12" s="1"/>
  <c r="AD1669" i="12" s="1"/>
  <c r="E1374" i="12"/>
  <c r="F1374" i="12" s="1"/>
  <c r="AA1374" i="12" s="1"/>
  <c r="AD1374" i="12" s="1"/>
  <c r="E1573" i="12"/>
  <c r="F1573" i="12" s="1"/>
  <c r="AA1573" i="12" s="1"/>
  <c r="AD1573" i="12" s="1"/>
  <c r="E1470" i="12"/>
  <c r="F1470" i="12" s="1"/>
  <c r="AA1470" i="12" s="1"/>
  <c r="AD1470" i="12" s="1"/>
  <c r="E1353" i="12"/>
  <c r="F1353" i="12" s="1"/>
  <c r="AA1353" i="12" s="1"/>
  <c r="AD1353" i="12" s="1"/>
  <c r="E1337" i="12"/>
  <c r="F1337" i="12" s="1"/>
  <c r="AA1337" i="12" s="1"/>
  <c r="AD1337" i="12" s="1"/>
  <c r="E1012" i="12"/>
  <c r="F1012" i="12" s="1"/>
  <c r="AA1012" i="12" s="1"/>
  <c r="AD1012" i="12" s="1"/>
  <c r="E419" i="12"/>
  <c r="F419" i="12" s="1"/>
  <c r="AA419" i="12" s="1"/>
  <c r="AD419" i="12" s="1"/>
  <c r="E1557" i="12"/>
  <c r="F1557" i="12" s="1"/>
  <c r="AA1557" i="12" s="1"/>
  <c r="AD1557" i="12" s="1"/>
  <c r="E439" i="12"/>
  <c r="F439" i="12" s="1"/>
  <c r="AA439" i="12" s="1"/>
  <c r="AD439" i="12" s="1"/>
  <c r="E368" i="12"/>
  <c r="F368" i="12" s="1"/>
  <c r="AA368" i="12" s="1"/>
  <c r="AD368" i="12" s="1"/>
  <c r="E1432" i="12"/>
  <c r="F1432" i="12" s="1"/>
  <c r="AA1432" i="12" s="1"/>
  <c r="AD1432" i="12" s="1"/>
  <c r="E461" i="12"/>
  <c r="F461" i="12" s="1"/>
  <c r="AA461" i="12" s="1"/>
  <c r="AD461" i="12" s="1"/>
  <c r="E327" i="12"/>
  <c r="F327" i="12" s="1"/>
  <c r="AA327" i="12" s="1"/>
  <c r="AD327" i="12" s="1"/>
  <c r="E282" i="12"/>
  <c r="F282" i="12" s="1"/>
  <c r="AA282" i="12" s="1"/>
  <c r="AD282" i="12" s="1"/>
  <c r="E267" i="12"/>
  <c r="F267" i="12" s="1"/>
  <c r="AA267" i="12" s="1"/>
  <c r="AD267" i="12" s="1"/>
  <c r="E251" i="12"/>
  <c r="F251" i="12" s="1"/>
  <c r="AA251" i="12" s="1"/>
  <c r="AD251" i="12" s="1"/>
  <c r="E235" i="12"/>
  <c r="F235" i="12" s="1"/>
  <c r="AA235" i="12" s="1"/>
  <c r="AD235" i="12" s="1"/>
  <c r="E181" i="12"/>
  <c r="F181" i="12" s="1"/>
  <c r="AA181" i="12" s="1"/>
  <c r="AD181" i="12" s="1"/>
  <c r="E1666" i="12"/>
  <c r="F1666" i="12" s="1"/>
  <c r="AA1666" i="12" s="1"/>
  <c r="AD1666" i="12" s="1"/>
  <c r="E1517" i="12"/>
  <c r="F1517" i="12" s="1"/>
  <c r="AA1517" i="12" s="1"/>
  <c r="AD1517" i="12" s="1"/>
  <c r="E1172" i="12"/>
  <c r="F1172" i="12" s="1"/>
  <c r="AA1172" i="12" s="1"/>
  <c r="AD1172" i="12" s="1"/>
  <c r="E695" i="12"/>
  <c r="F695" i="12" s="1"/>
  <c r="AA695" i="12" s="1"/>
  <c r="AD695" i="12" s="1"/>
  <c r="E1224" i="12"/>
  <c r="F1224" i="12" s="1"/>
  <c r="AA1224" i="12" s="1"/>
  <c r="AD1224" i="12" s="1"/>
  <c r="E1187" i="12"/>
  <c r="F1187" i="12" s="1"/>
  <c r="AA1187" i="12" s="1"/>
  <c r="AD1187" i="12" s="1"/>
  <c r="E172" i="12"/>
  <c r="F172" i="12" s="1"/>
  <c r="AA172" i="12" s="1"/>
  <c r="AD172" i="12" s="1"/>
  <c r="E1273" i="12"/>
  <c r="F1273" i="12" s="1"/>
  <c r="AA1273" i="12" s="1"/>
  <c r="AD1273" i="12" s="1"/>
  <c r="E1290" i="12"/>
  <c r="F1290" i="12" s="1"/>
  <c r="AA1290" i="12" s="1"/>
  <c r="AD1290" i="12" s="1"/>
  <c r="E1128" i="12"/>
  <c r="F1128" i="12" s="1"/>
  <c r="AA1128" i="12" s="1"/>
  <c r="AD1128" i="12" s="1"/>
  <c r="E1095" i="12"/>
  <c r="F1095" i="12" s="1"/>
  <c r="AA1095" i="12" s="1"/>
  <c r="AD1095" i="12" s="1"/>
  <c r="E713" i="12"/>
  <c r="F713" i="12" s="1"/>
  <c r="AA713" i="12" s="1"/>
  <c r="AD713" i="12" s="1"/>
  <c r="E749" i="12"/>
  <c r="F749" i="12" s="1"/>
  <c r="AA749" i="12" s="1"/>
  <c r="AD749" i="12" s="1"/>
  <c r="E934" i="12"/>
  <c r="F934" i="12" s="1"/>
  <c r="AA934" i="12" s="1"/>
  <c r="AD934" i="12" s="1"/>
  <c r="E926" i="12"/>
  <c r="F926" i="12" s="1"/>
  <c r="AA926" i="12" s="1"/>
  <c r="AD926" i="12" s="1"/>
  <c r="E918" i="12"/>
  <c r="F918" i="12" s="1"/>
  <c r="AA918" i="12" s="1"/>
  <c r="AD918" i="12" s="1"/>
  <c r="E910" i="12"/>
  <c r="F910" i="12" s="1"/>
  <c r="AA910" i="12" s="1"/>
  <c r="AD910" i="12" s="1"/>
  <c r="E460" i="12"/>
  <c r="F460" i="12" s="1"/>
  <c r="AA460" i="12" s="1"/>
  <c r="AD460" i="12" s="1"/>
  <c r="E1587" i="12"/>
  <c r="F1587" i="12" s="1"/>
  <c r="AA1587" i="12" s="1"/>
  <c r="AD1587" i="12" s="1"/>
  <c r="E1269" i="12"/>
  <c r="F1269" i="12" s="1"/>
  <c r="AA1269" i="12" s="1"/>
  <c r="AD1269" i="12" s="1"/>
  <c r="E735" i="12"/>
  <c r="F735" i="12" s="1"/>
  <c r="AA735" i="12" s="1"/>
  <c r="AD735" i="12" s="1"/>
  <c r="E883" i="12"/>
  <c r="F883" i="12" s="1"/>
  <c r="AA883" i="12" s="1"/>
  <c r="AD883" i="12" s="1"/>
  <c r="E572" i="12"/>
  <c r="F572" i="12" s="1"/>
  <c r="AA572" i="12" s="1"/>
  <c r="AD572" i="12" s="1"/>
  <c r="E1283" i="12"/>
  <c r="F1283" i="12" s="1"/>
  <c r="AA1283" i="12" s="1"/>
  <c r="AD1283" i="12" s="1"/>
  <c r="E1221" i="12"/>
  <c r="F1221" i="12" s="1"/>
  <c r="AA1221" i="12" s="1"/>
  <c r="AD1221" i="12" s="1"/>
  <c r="E164" i="12"/>
  <c r="F164" i="12" s="1"/>
  <c r="AA164" i="12" s="1"/>
  <c r="AD164" i="12" s="1"/>
  <c r="E1629" i="12"/>
  <c r="F1629" i="12" s="1"/>
  <c r="AA1629" i="12" s="1"/>
  <c r="AD1629" i="12" s="1"/>
  <c r="E1051" i="12"/>
  <c r="F1051" i="12" s="1"/>
  <c r="AA1051" i="12" s="1"/>
  <c r="AD1051" i="12" s="1"/>
  <c r="E1182" i="12"/>
  <c r="F1182" i="12" s="1"/>
  <c r="AA1182" i="12" s="1"/>
  <c r="AD1182" i="12" s="1"/>
  <c r="E1127" i="12"/>
  <c r="F1127" i="12" s="1"/>
  <c r="AA1127" i="12" s="1"/>
  <c r="AD1127" i="12" s="1"/>
  <c r="E1170" i="12"/>
  <c r="F1170" i="12" s="1"/>
  <c r="AA1170" i="12" s="1"/>
  <c r="AD1170" i="12" s="1"/>
  <c r="E874" i="12"/>
  <c r="F874" i="12" s="1"/>
  <c r="AA874" i="12" s="1"/>
  <c r="AD874" i="12" s="1"/>
  <c r="E147" i="12"/>
  <c r="F147" i="12" s="1"/>
  <c r="AA147" i="12" s="1"/>
  <c r="AD147" i="12" s="1"/>
  <c r="E1690" i="12"/>
  <c r="F1690" i="12" s="1"/>
  <c r="AA1690" i="12" s="1"/>
  <c r="AD1690" i="12" s="1"/>
  <c r="E1262" i="12"/>
  <c r="F1262" i="12" s="1"/>
  <c r="AA1262" i="12" s="1"/>
  <c r="AD1262" i="12" s="1"/>
  <c r="E1270" i="12"/>
  <c r="F1270" i="12" s="1"/>
  <c r="AA1270" i="12" s="1"/>
  <c r="AD1270" i="12" s="1"/>
  <c r="E942" i="12"/>
  <c r="F942" i="12" s="1"/>
  <c r="AA942" i="12" s="1"/>
  <c r="AD942" i="12" s="1"/>
  <c r="E476" i="12"/>
  <c r="F476" i="12" s="1"/>
  <c r="AA476" i="12" s="1"/>
  <c r="AD476" i="12" s="1"/>
  <c r="E971" i="12"/>
  <c r="F971" i="12" s="1"/>
  <c r="AA971" i="12" s="1"/>
  <c r="AD971" i="12" s="1"/>
  <c r="E983" i="12"/>
  <c r="F983" i="12" s="1"/>
  <c r="AA983" i="12" s="1"/>
  <c r="AD983" i="12" s="1"/>
  <c r="E1193" i="12"/>
  <c r="F1193" i="12" s="1"/>
  <c r="AA1193" i="12" s="1"/>
  <c r="AD1193" i="12" s="1"/>
  <c r="E1472" i="12"/>
  <c r="F1472" i="12" s="1"/>
  <c r="AA1472" i="12" s="1"/>
  <c r="AD1472" i="12" s="1"/>
  <c r="E1456" i="12"/>
  <c r="F1456" i="12" s="1"/>
  <c r="AA1456" i="12" s="1"/>
  <c r="AD1456" i="12" s="1"/>
  <c r="E379" i="12"/>
  <c r="F379" i="12" s="1"/>
  <c r="AA379" i="12" s="1"/>
  <c r="AD379" i="12" s="1"/>
  <c r="E1707" i="12"/>
  <c r="F1707" i="12" s="1"/>
  <c r="AA1707" i="12" s="1"/>
  <c r="AD1707" i="12" s="1"/>
  <c r="E1275" i="12"/>
  <c r="F1275" i="12" s="1"/>
  <c r="AA1275" i="12" s="1"/>
  <c r="AD1275" i="12" s="1"/>
  <c r="E1543" i="12"/>
  <c r="F1543" i="12" s="1"/>
  <c r="AA1543" i="12" s="1"/>
  <c r="AD1543" i="12" s="1"/>
  <c r="E1579" i="12"/>
  <c r="F1579" i="12" s="1"/>
  <c r="AA1579" i="12" s="1"/>
  <c r="AD1579" i="12" s="1"/>
  <c r="E723" i="12"/>
  <c r="F723" i="12" s="1"/>
  <c r="AA723" i="12" s="1"/>
  <c r="AD723" i="12" s="1"/>
  <c r="E279" i="12"/>
  <c r="F279" i="12" s="1"/>
  <c r="AA279" i="12" s="1"/>
  <c r="AD279" i="12" s="1"/>
  <c r="E1253" i="12"/>
  <c r="F1253" i="12" s="1"/>
  <c r="AA1253" i="12" s="1"/>
  <c r="AD1253" i="12" s="1"/>
  <c r="E1237" i="12"/>
  <c r="F1237" i="12" s="1"/>
  <c r="AA1237" i="12" s="1"/>
  <c r="AD1237" i="12" s="1"/>
  <c r="E1361" i="12"/>
  <c r="F1361" i="12" s="1"/>
  <c r="AA1361" i="12" s="1"/>
  <c r="AD1361" i="12" s="1"/>
  <c r="E1351" i="12"/>
  <c r="F1351" i="12" s="1"/>
  <c r="AA1351" i="12" s="1"/>
  <c r="AD1351" i="12" s="1"/>
  <c r="E1335" i="12"/>
  <c r="F1335" i="12" s="1"/>
  <c r="AA1335" i="12" s="1"/>
  <c r="AD1335" i="12" s="1"/>
  <c r="E364" i="12"/>
  <c r="F364" i="12" s="1"/>
  <c r="AA364" i="12" s="1"/>
  <c r="AD364" i="12" s="1"/>
  <c r="E1409" i="12"/>
  <c r="F1409" i="12" s="1"/>
  <c r="AA1409" i="12" s="1"/>
  <c r="AD1409" i="12" s="1"/>
  <c r="E1509" i="12"/>
  <c r="F1509" i="12" s="1"/>
  <c r="AA1509" i="12" s="1"/>
  <c r="AD1509" i="12" s="1"/>
  <c r="E1281" i="12"/>
  <c r="F1281" i="12" s="1"/>
  <c r="AA1281" i="12" s="1"/>
  <c r="AD1281" i="12" s="1"/>
  <c r="E1265" i="12"/>
  <c r="F1265" i="12" s="1"/>
  <c r="AA1265" i="12" s="1"/>
  <c r="AD1265" i="12" s="1"/>
  <c r="E961" i="12"/>
  <c r="F961" i="12" s="1"/>
  <c r="AA961" i="12" s="1"/>
  <c r="AD961" i="12" s="1"/>
  <c r="E1311" i="12"/>
  <c r="F1311" i="12" s="1"/>
  <c r="AA1311" i="12" s="1"/>
  <c r="AD1311" i="12" s="1"/>
  <c r="E1247" i="12"/>
  <c r="F1247" i="12" s="1"/>
  <c r="AA1247" i="12" s="1"/>
  <c r="AD1247" i="12" s="1"/>
  <c r="E1231" i="12"/>
  <c r="F1231" i="12" s="1"/>
  <c r="AA1231" i="12" s="1"/>
  <c r="AD1231" i="12" s="1"/>
  <c r="E1215" i="12"/>
  <c r="F1215" i="12" s="1"/>
  <c r="AA1215" i="12" s="1"/>
  <c r="AD1215" i="12" s="1"/>
  <c r="E1199" i="12"/>
  <c r="F1199" i="12" s="1"/>
  <c r="AA1199" i="12" s="1"/>
  <c r="AD1199" i="12" s="1"/>
  <c r="E1694" i="12"/>
  <c r="F1694" i="12" s="1"/>
  <c r="AA1694" i="12" s="1"/>
  <c r="AD1694" i="12" s="1"/>
  <c r="E1400" i="12"/>
  <c r="F1400" i="12" s="1"/>
  <c r="AA1400" i="12" s="1"/>
  <c r="AD1400" i="12" s="1"/>
  <c r="E1501" i="12"/>
  <c r="F1501" i="12" s="1"/>
  <c r="AA1501" i="12" s="1"/>
  <c r="AD1501" i="12" s="1"/>
  <c r="E1245" i="12"/>
  <c r="F1245" i="12" s="1"/>
  <c r="AA1245" i="12" s="1"/>
  <c r="AD1245" i="12" s="1"/>
  <c r="E1213" i="12"/>
  <c r="F1213" i="12" s="1"/>
  <c r="AA1213" i="12" s="1"/>
  <c r="AD1213" i="12" s="1"/>
  <c r="E1267" i="12"/>
  <c r="F1267" i="12" s="1"/>
  <c r="AA1267" i="12" s="1"/>
  <c r="AD1267" i="12" s="1"/>
  <c r="E1259" i="12"/>
  <c r="F1259" i="12" s="1"/>
  <c r="AA1259" i="12" s="1"/>
  <c r="AD1259" i="12" s="1"/>
  <c r="E474" i="12"/>
  <c r="F474" i="12" s="1"/>
  <c r="AA474" i="12" s="1"/>
  <c r="AD474" i="12" s="1"/>
  <c r="E1549" i="12"/>
  <c r="F1549" i="12" s="1"/>
  <c r="AA1549" i="12" s="1"/>
  <c r="AD1549" i="12" s="1"/>
  <c r="E146" i="12"/>
  <c r="F146" i="12" s="1"/>
  <c r="AA146" i="12" s="1"/>
  <c r="AD146" i="12" s="1"/>
  <c r="E468" i="12"/>
  <c r="F468" i="12" s="1"/>
  <c r="AA468" i="12" s="1"/>
  <c r="AD468" i="12" s="1"/>
  <c r="E1149" i="12"/>
  <c r="F1149" i="12" s="1"/>
  <c r="AA1149" i="12" s="1"/>
  <c r="AD1149" i="12" s="1"/>
  <c r="E941" i="12"/>
  <c r="F941" i="12" s="1"/>
  <c r="AA941" i="12" s="1"/>
  <c r="AD941" i="12" s="1"/>
  <c r="E413" i="12"/>
  <c r="F413" i="12" s="1"/>
  <c r="AA413" i="12" s="1"/>
  <c r="AD413" i="12" s="1"/>
  <c r="E371" i="12"/>
  <c r="F371" i="12" s="1"/>
  <c r="AA371" i="12" s="1"/>
  <c r="AD371" i="12" s="1"/>
  <c r="E1192" i="12"/>
  <c r="F1192" i="12" s="1"/>
  <c r="AA1192" i="12" s="1"/>
  <c r="AD1192" i="12" s="1"/>
  <c r="E765" i="12"/>
  <c r="F765" i="12" s="1"/>
  <c r="AA765" i="12" s="1"/>
  <c r="AD765" i="12" s="1"/>
  <c r="E922" i="12"/>
  <c r="F922" i="12" s="1"/>
  <c r="AA922" i="12" s="1"/>
  <c r="AD922" i="12" s="1"/>
  <c r="E914" i="12"/>
  <c r="F914" i="12" s="1"/>
  <c r="AA914" i="12" s="1"/>
  <c r="AD914" i="12" s="1"/>
  <c r="E1210" i="12"/>
  <c r="F1210" i="12" s="1"/>
  <c r="AA1210" i="12" s="1"/>
  <c r="AD1210" i="12" s="1"/>
  <c r="E1189" i="12"/>
  <c r="F1189" i="12" s="1"/>
  <c r="AA1189" i="12" s="1"/>
  <c r="AD1189" i="12" s="1"/>
  <c r="E929" i="12"/>
  <c r="F929" i="12" s="1"/>
  <c r="AA929" i="12" s="1"/>
  <c r="AD929" i="12" s="1"/>
  <c r="E921" i="12"/>
  <c r="F921" i="12" s="1"/>
  <c r="AA921" i="12" s="1"/>
  <c r="AD921" i="12" s="1"/>
  <c r="E913" i="12"/>
  <c r="F913" i="12" s="1"/>
  <c r="AA913" i="12" s="1"/>
  <c r="AD913" i="12" s="1"/>
  <c r="E905" i="12"/>
  <c r="F905" i="12" s="1"/>
  <c r="AA905" i="12" s="1"/>
  <c r="AD905" i="12" s="1"/>
  <c r="E897" i="12"/>
  <c r="F897" i="12" s="1"/>
  <c r="AA897" i="12" s="1"/>
  <c r="AD897" i="12" s="1"/>
  <c r="E369" i="12"/>
  <c r="F369" i="12" s="1"/>
  <c r="AA369" i="12" s="1"/>
  <c r="AD369" i="12" s="1"/>
  <c r="E1525" i="12"/>
  <c r="F1525" i="12" s="1"/>
  <c r="AA1525" i="12" s="1"/>
  <c r="AD1525" i="12" s="1"/>
  <c r="E1352" i="12"/>
  <c r="F1352" i="12" s="1"/>
  <c r="AA1352" i="12" s="1"/>
  <c r="AD1352" i="12" s="1"/>
  <c r="E1336" i="12"/>
  <c r="F1336" i="12" s="1"/>
  <c r="AA1336" i="12" s="1"/>
  <c r="AD1336" i="12" s="1"/>
  <c r="E1328" i="12"/>
  <c r="F1328" i="12" s="1"/>
  <c r="AA1328" i="12" s="1"/>
  <c r="AD1328" i="12" s="1"/>
  <c r="E1320" i="12"/>
  <c r="F1320" i="12" s="1"/>
  <c r="AA1320" i="12" s="1"/>
  <c r="AD1320" i="12" s="1"/>
  <c r="E1279" i="12"/>
  <c r="F1279" i="12" s="1"/>
  <c r="AA1279" i="12" s="1"/>
  <c r="AD1279" i="12" s="1"/>
  <c r="E1263" i="12"/>
  <c r="F1263" i="12" s="1"/>
  <c r="AA1263" i="12" s="1"/>
  <c r="AD1263" i="12" s="1"/>
  <c r="E1251" i="12"/>
  <c r="F1251" i="12" s="1"/>
  <c r="AA1251" i="12" s="1"/>
  <c r="AD1251" i="12" s="1"/>
  <c r="E1235" i="12"/>
  <c r="F1235" i="12" s="1"/>
  <c r="AA1235" i="12" s="1"/>
  <c r="AD1235" i="12" s="1"/>
  <c r="E1219" i="12"/>
  <c r="F1219" i="12" s="1"/>
  <c r="AA1219" i="12" s="1"/>
  <c r="AD1219" i="12" s="1"/>
  <c r="E1203" i="12"/>
  <c r="F1203" i="12" s="1"/>
  <c r="AA1203" i="12" s="1"/>
  <c r="AD1203" i="12" s="1"/>
  <c r="E1177" i="12"/>
  <c r="F1177" i="12" s="1"/>
  <c r="AA1177" i="12" s="1"/>
  <c r="AD1177" i="12" s="1"/>
  <c r="E979" i="12"/>
  <c r="F979" i="12" s="1"/>
  <c r="AA979" i="12" s="1"/>
  <c r="AD979" i="12" s="1"/>
  <c r="E965" i="12"/>
  <c r="F965" i="12" s="1"/>
  <c r="AA965" i="12" s="1"/>
  <c r="AD965" i="12" s="1"/>
  <c r="E938" i="12"/>
  <c r="F938" i="12" s="1"/>
  <c r="AA938" i="12" s="1"/>
  <c r="AD938" i="12" s="1"/>
  <c r="E936" i="12"/>
  <c r="F936" i="12" s="1"/>
  <c r="AA936" i="12" s="1"/>
  <c r="AD936" i="12" s="1"/>
  <c r="E993" i="12"/>
  <c r="F993" i="12" s="1"/>
  <c r="AA993" i="12" s="1"/>
  <c r="AD993" i="12" s="1"/>
  <c r="E1010" i="12"/>
  <c r="F1010" i="12" s="1"/>
  <c r="AA1010" i="12" s="1"/>
  <c r="AD1010" i="12" s="1"/>
  <c r="E295" i="12"/>
  <c r="F295" i="12" s="1"/>
  <c r="AA295" i="12" s="1"/>
  <c r="AD295" i="12" s="1"/>
  <c r="E1367" i="12"/>
  <c r="F1367" i="12" s="1"/>
  <c r="AA1367" i="12" s="1"/>
  <c r="AD1367" i="12" s="1"/>
  <c r="E1190" i="12"/>
  <c r="F1190" i="12" s="1"/>
  <c r="AA1190" i="12" s="1"/>
  <c r="AD1190" i="12" s="1"/>
  <c r="E1183" i="12"/>
  <c r="F1183" i="12" s="1"/>
  <c r="AA1183" i="12" s="1"/>
  <c r="AD1183" i="12" s="1"/>
  <c r="E1533" i="12"/>
  <c r="F1533" i="12" s="1"/>
  <c r="AA1533" i="12" s="1"/>
  <c r="AD1533" i="12" s="1"/>
  <c r="E401" i="12"/>
  <c r="F401" i="12" s="1"/>
  <c r="AA401" i="12" s="1"/>
  <c r="AD401" i="12" s="1"/>
  <c r="E385" i="12"/>
  <c r="F385" i="12" s="1"/>
  <c r="AA385" i="12" s="1"/>
  <c r="AD385" i="12" s="1"/>
  <c r="E133" i="12"/>
  <c r="F133" i="12" s="1"/>
  <c r="AA133" i="12" s="1"/>
  <c r="AD133" i="12" s="1"/>
  <c r="E109" i="12"/>
  <c r="F109" i="12" s="1"/>
  <c r="AA109" i="12" s="1"/>
  <c r="AD109" i="12" s="1"/>
  <c r="E1440" i="12"/>
  <c r="F1440" i="12" s="1"/>
  <c r="AA1440" i="12" s="1"/>
  <c r="AD1440" i="12" s="1"/>
  <c r="E375" i="12"/>
  <c r="F375" i="12" s="1"/>
  <c r="AA375" i="12" s="1"/>
  <c r="AD375" i="12" s="1"/>
  <c r="E1729" i="12"/>
  <c r="F1729" i="12" s="1"/>
  <c r="AA1729" i="12" s="1"/>
  <c r="AD1729" i="12" s="1"/>
  <c r="E1349" i="12"/>
  <c r="F1349" i="12" s="1"/>
  <c r="AA1349" i="12" s="1"/>
  <c r="AD1349" i="12" s="1"/>
  <c r="E1333" i="12"/>
  <c r="F1333" i="12" s="1"/>
  <c r="AA1333" i="12" s="1"/>
  <c r="AD1333" i="12" s="1"/>
  <c r="E1317" i="12"/>
  <c r="F1317" i="12" s="1"/>
  <c r="AA1317" i="12" s="1"/>
  <c r="AD1317" i="12" s="1"/>
  <c r="E1257" i="12"/>
  <c r="F1257" i="12" s="1"/>
  <c r="AA1257" i="12" s="1"/>
  <c r="AD1257" i="12" s="1"/>
  <c r="E1241" i="12"/>
  <c r="F1241" i="12" s="1"/>
  <c r="AA1241" i="12" s="1"/>
  <c r="AD1241" i="12" s="1"/>
  <c r="E1225" i="12"/>
  <c r="F1225" i="12" s="1"/>
  <c r="AA1225" i="12" s="1"/>
  <c r="AD1225" i="12" s="1"/>
  <c r="E1209" i="12"/>
  <c r="F1209" i="12" s="1"/>
  <c r="AA1209" i="12" s="1"/>
  <c r="AD1209" i="12" s="1"/>
  <c r="E1169" i="12"/>
  <c r="F1169" i="12" s="1"/>
  <c r="AA1169" i="12" s="1"/>
  <c r="AD1169" i="12" s="1"/>
  <c r="E925" i="12"/>
  <c r="F925" i="12" s="1"/>
  <c r="AA925" i="12" s="1"/>
  <c r="AD925" i="12" s="1"/>
  <c r="E917" i="12"/>
  <c r="F917" i="12" s="1"/>
  <c r="AA917" i="12" s="1"/>
  <c r="AD917" i="12" s="1"/>
  <c r="E909" i="12"/>
  <c r="F909" i="12" s="1"/>
  <c r="AA909" i="12" s="1"/>
  <c r="AD909" i="12" s="1"/>
  <c r="E893" i="12"/>
  <c r="F893" i="12" s="1"/>
  <c r="AA893" i="12" s="1"/>
  <c r="AD893" i="12" s="1"/>
  <c r="E985" i="12"/>
  <c r="F985" i="12" s="1"/>
  <c r="AA985" i="12" s="1"/>
  <c r="AD985" i="12" s="1"/>
  <c r="E973" i="12"/>
  <c r="F973" i="12" s="1"/>
  <c r="AA973" i="12" s="1"/>
  <c r="AD973" i="12" s="1"/>
  <c r="E462" i="12"/>
  <c r="F462" i="12" s="1"/>
  <c r="AA462" i="12" s="1"/>
  <c r="AD462" i="12" s="1"/>
  <c r="E441" i="12"/>
  <c r="F441" i="12" s="1"/>
  <c r="AA441" i="12" s="1"/>
  <c r="AD441" i="12" s="1"/>
  <c r="E425" i="12"/>
  <c r="F425" i="12" s="1"/>
  <c r="AA425" i="12" s="1"/>
  <c r="AD425" i="12" s="1"/>
  <c r="E415" i="12"/>
  <c r="F415" i="12" s="1"/>
  <c r="AA415" i="12" s="1"/>
  <c r="AD415" i="12" s="1"/>
  <c r="E397" i="12"/>
  <c r="F397" i="12" s="1"/>
  <c r="AA397" i="12" s="1"/>
  <c r="AD397" i="12" s="1"/>
  <c r="E395" i="12"/>
  <c r="F395" i="12" s="1"/>
  <c r="AA395" i="12" s="1"/>
  <c r="AD395" i="12" s="1"/>
  <c r="E113" i="12"/>
  <c r="F113" i="12" s="1"/>
  <c r="AA113" i="12" s="1"/>
  <c r="AD113" i="12" s="1"/>
  <c r="E1568" i="12"/>
  <c r="F1568" i="12" s="1"/>
  <c r="AA1568" i="12" s="1"/>
  <c r="AD1568" i="12" s="1"/>
  <c r="E1287" i="12"/>
  <c r="F1287" i="12" s="1"/>
  <c r="AA1287" i="12" s="1"/>
  <c r="AD1287" i="12" s="1"/>
  <c r="E1302" i="12"/>
  <c r="F1302" i="12" s="1"/>
  <c r="AA1302" i="12" s="1"/>
  <c r="AD1302" i="12" s="1"/>
  <c r="E924" i="12"/>
  <c r="F924" i="12" s="1"/>
  <c r="AA924" i="12" s="1"/>
  <c r="AD924" i="12" s="1"/>
  <c r="E916" i="12"/>
  <c r="F916" i="12" s="1"/>
  <c r="AA916" i="12" s="1"/>
  <c r="AD916" i="12" s="1"/>
  <c r="E908" i="12"/>
  <c r="F908" i="12" s="1"/>
  <c r="AA908" i="12" s="1"/>
  <c r="AD908" i="12" s="1"/>
  <c r="E900" i="12"/>
  <c r="F900" i="12" s="1"/>
  <c r="AA900" i="12" s="1"/>
  <c r="AD900" i="12" s="1"/>
  <c r="E892" i="12"/>
  <c r="F892" i="12" s="1"/>
  <c r="AA892" i="12" s="1"/>
  <c r="AD892" i="12" s="1"/>
  <c r="E945" i="12"/>
  <c r="F945" i="12" s="1"/>
  <c r="AA945" i="12" s="1"/>
  <c r="AD945" i="12" s="1"/>
  <c r="E649" i="12"/>
  <c r="F649" i="12" s="1"/>
  <c r="AA649" i="12" s="1"/>
  <c r="AD649" i="12" s="1"/>
  <c r="E455" i="12"/>
  <c r="F455" i="12" s="1"/>
  <c r="AA455" i="12" s="1"/>
  <c r="AD455" i="12" s="1"/>
  <c r="E423" i="12"/>
  <c r="F423" i="12" s="1"/>
  <c r="AA423" i="12" s="1"/>
  <c r="AD423" i="12" s="1"/>
  <c r="E1291" i="12"/>
  <c r="F1291" i="12" s="1"/>
  <c r="AA1291" i="12" s="1"/>
  <c r="AD1291" i="12" s="1"/>
  <c r="E1159" i="12"/>
  <c r="F1159" i="12" s="1"/>
  <c r="AA1159" i="12" s="1"/>
  <c r="AD1159" i="12" s="1"/>
  <c r="E1173" i="12"/>
  <c r="F1173" i="12" s="1"/>
  <c r="AA1173" i="12" s="1"/>
  <c r="AD1173" i="12" s="1"/>
  <c r="E931" i="12"/>
  <c r="F931" i="12" s="1"/>
  <c r="AA931" i="12" s="1"/>
  <c r="AD931" i="12" s="1"/>
  <c r="E907" i="12"/>
  <c r="F907" i="12" s="1"/>
  <c r="AA907" i="12" s="1"/>
  <c r="AD907" i="12" s="1"/>
  <c r="E899" i="12"/>
  <c r="F899" i="12" s="1"/>
  <c r="AA899" i="12" s="1"/>
  <c r="AD899" i="12" s="1"/>
  <c r="E1476" i="12"/>
  <c r="F1476" i="12" s="1"/>
  <c r="AA1476" i="12" s="1"/>
  <c r="AD1476" i="12" s="1"/>
  <c r="E1460" i="12"/>
  <c r="F1460" i="12" s="1"/>
  <c r="AA1460" i="12" s="1"/>
  <c r="AD1460" i="12" s="1"/>
  <c r="E1299" i="12"/>
  <c r="F1299" i="12" s="1"/>
  <c r="AA1299" i="12" s="1"/>
  <c r="AD1299" i="12" s="1"/>
  <c r="E1191" i="12"/>
  <c r="F1191" i="12" s="1"/>
  <c r="AA1191" i="12" s="1"/>
  <c r="AD1191" i="12" s="1"/>
  <c r="E1157" i="12"/>
  <c r="F1157" i="12" s="1"/>
  <c r="AA1157" i="12" s="1"/>
  <c r="AD1157" i="12" s="1"/>
  <c r="E937" i="12"/>
  <c r="F937" i="12" s="1"/>
  <c r="AA937" i="12" s="1"/>
  <c r="AD937" i="12" s="1"/>
  <c r="E435" i="12"/>
  <c r="F435" i="12" s="1"/>
  <c r="AA435" i="12" s="1"/>
  <c r="AD435" i="12" s="1"/>
  <c r="E381" i="12"/>
  <c r="F381" i="12" s="1"/>
  <c r="AA381" i="12" s="1"/>
  <c r="AD381" i="12" s="1"/>
  <c r="E377" i="12"/>
  <c r="F377" i="12" s="1"/>
  <c r="AA377" i="12" s="1"/>
  <c r="AD377" i="12" s="1"/>
  <c r="E370" i="12"/>
  <c r="F370" i="12" s="1"/>
  <c r="AA370" i="12" s="1"/>
  <c r="AD370" i="12" s="1"/>
  <c r="E1709" i="12"/>
  <c r="F1709" i="12" s="1"/>
  <c r="AA1709" i="12" s="1"/>
  <c r="AD1709" i="12" s="1"/>
  <c r="E1428" i="12"/>
  <c r="F1428" i="12" s="1"/>
  <c r="AA1428" i="12" s="1"/>
  <c r="AD1428" i="12" s="1"/>
  <c r="E1249" i="12"/>
  <c r="F1249" i="12" s="1"/>
  <c r="AA1249" i="12" s="1"/>
  <c r="AD1249" i="12" s="1"/>
  <c r="E1233" i="12"/>
  <c r="F1233" i="12" s="1"/>
  <c r="AA1233" i="12" s="1"/>
  <c r="AD1233" i="12" s="1"/>
  <c r="E1217" i="12"/>
  <c r="F1217" i="12" s="1"/>
  <c r="AA1217" i="12" s="1"/>
  <c r="AD1217" i="12" s="1"/>
  <c r="E1201" i="12"/>
  <c r="F1201" i="12" s="1"/>
  <c r="AA1201" i="12" s="1"/>
  <c r="AD1201" i="12" s="1"/>
  <c r="E407" i="12"/>
  <c r="F407" i="12" s="1"/>
  <c r="AA407" i="12" s="1"/>
  <c r="AD407" i="12" s="1"/>
  <c r="E1365" i="12"/>
  <c r="F1365" i="12" s="1"/>
  <c r="AA1365" i="12" s="1"/>
  <c r="AD1365" i="12" s="1"/>
  <c r="E1340" i="12"/>
  <c r="F1340" i="12" s="1"/>
  <c r="AA1340" i="12" s="1"/>
  <c r="AD1340" i="12" s="1"/>
  <c r="E1295" i="12"/>
  <c r="F1295" i="12" s="1"/>
  <c r="AA1295" i="12" s="1"/>
  <c r="AD1295" i="12" s="1"/>
  <c r="E1355" i="12"/>
  <c r="F1355" i="12" s="1"/>
  <c r="AA1355" i="12" s="1"/>
  <c r="AD1355" i="12" s="1"/>
  <c r="E1347" i="12"/>
  <c r="F1347" i="12" s="1"/>
  <c r="AA1347" i="12" s="1"/>
  <c r="AD1347" i="12" s="1"/>
  <c r="E1243" i="12"/>
  <c r="F1243" i="12" s="1"/>
  <c r="AA1243" i="12" s="1"/>
  <c r="AD1243" i="12" s="1"/>
  <c r="E1227" i="12"/>
  <c r="F1227" i="12" s="1"/>
  <c r="AA1227" i="12" s="1"/>
  <c r="AD1227" i="12" s="1"/>
  <c r="E1211" i="12"/>
  <c r="F1211" i="12" s="1"/>
  <c r="AA1211" i="12" s="1"/>
  <c r="AD1211" i="12" s="1"/>
  <c r="E1006" i="12"/>
  <c r="F1006" i="12" s="1"/>
  <c r="AA1006" i="12" s="1"/>
  <c r="AD1006" i="12" s="1"/>
  <c r="E433" i="12"/>
  <c r="F433" i="12" s="1"/>
  <c r="AA433" i="12" s="1"/>
  <c r="AD433" i="12" s="1"/>
  <c r="E125" i="12"/>
  <c r="F125" i="12" s="1"/>
  <c r="AA125" i="12" s="1"/>
  <c r="AD125" i="12" s="1"/>
  <c r="E5" i="12"/>
  <c r="F5" i="12" s="1"/>
  <c r="AA5" i="12" s="1"/>
  <c r="AD5" i="12" s="1"/>
  <c r="E1723" i="12"/>
  <c r="F1723" i="12" s="1"/>
  <c r="AA1723" i="12" s="1"/>
  <c r="AD1723" i="12" s="1"/>
  <c r="E1412" i="12"/>
  <c r="F1412" i="12" s="1"/>
  <c r="AA1412" i="12" s="1"/>
  <c r="AD1412" i="12" s="1"/>
  <c r="E1338" i="12"/>
  <c r="F1338" i="12" s="1"/>
  <c r="AA1338" i="12" s="1"/>
  <c r="AD1338" i="12" s="1"/>
  <c r="E1330" i="12"/>
  <c r="F1330" i="12" s="1"/>
  <c r="AA1330" i="12" s="1"/>
  <c r="AD1330" i="12" s="1"/>
  <c r="E1356" i="12"/>
  <c r="F1356" i="12" s="1"/>
  <c r="AA1356" i="12" s="1"/>
  <c r="AD1356" i="12" s="1"/>
  <c r="E1316" i="12"/>
  <c r="F1316" i="12" s="1"/>
  <c r="AA1316" i="12" s="1"/>
  <c r="AD1316" i="12" s="1"/>
  <c r="E1659" i="12"/>
  <c r="F1659" i="12" s="1"/>
  <c r="AA1659" i="12" s="1"/>
  <c r="AD1659" i="12" s="1"/>
  <c r="E953" i="12"/>
  <c r="F953" i="12" s="1"/>
  <c r="AA953" i="12" s="1"/>
  <c r="AD953" i="12" s="1"/>
  <c r="E1721" i="12"/>
  <c r="F1721" i="12" s="1"/>
  <c r="AA1721" i="12" s="1"/>
  <c r="AD1721" i="12" s="1"/>
  <c r="E1145" i="12"/>
  <c r="F1145" i="12" s="1"/>
  <c r="AA1145" i="12" s="1"/>
  <c r="AD1145" i="12" s="1"/>
  <c r="E1171" i="12"/>
  <c r="F1171" i="12" s="1"/>
  <c r="AA1171" i="12" s="1"/>
  <c r="AD1171" i="12" s="1"/>
  <c r="E998" i="12"/>
  <c r="F998" i="12" s="1"/>
  <c r="AA998" i="12" s="1"/>
  <c r="AD998" i="12" s="1"/>
  <c r="E940" i="12"/>
  <c r="F940" i="12" s="1"/>
  <c r="AA940" i="12" s="1"/>
  <c r="AD940" i="12" s="1"/>
  <c r="E1000" i="12"/>
  <c r="F1000" i="12" s="1"/>
  <c r="AA1000" i="12" s="1"/>
  <c r="AD1000" i="12" s="1"/>
  <c r="E933" i="12"/>
  <c r="F933" i="12" s="1"/>
  <c r="AA933" i="12" s="1"/>
  <c r="AD933" i="12" s="1"/>
  <c r="E374" i="12"/>
  <c r="F374" i="12" s="1"/>
  <c r="AA374" i="12" s="1"/>
  <c r="AD374" i="12" s="1"/>
  <c r="E1727" i="12"/>
  <c r="F1727" i="12" s="1"/>
  <c r="AA1727" i="12" s="1"/>
  <c r="AD1727" i="12" s="1"/>
  <c r="E1359" i="12"/>
  <c r="F1359" i="12" s="1"/>
  <c r="AA1359" i="12" s="1"/>
  <c r="AD1359" i="12" s="1"/>
  <c r="E1312" i="12"/>
  <c r="F1312" i="12" s="1"/>
  <c r="AA1312" i="12" s="1"/>
  <c r="AD1312" i="12" s="1"/>
  <c r="E1261" i="12"/>
  <c r="F1261" i="12" s="1"/>
  <c r="AA1261" i="12" s="1"/>
  <c r="AD1261" i="12" s="1"/>
  <c r="E1229" i="12"/>
  <c r="F1229" i="12" s="1"/>
  <c r="AA1229" i="12" s="1"/>
  <c r="AD1229" i="12" s="1"/>
  <c r="E1197" i="12"/>
  <c r="F1197" i="12" s="1"/>
  <c r="AA1197" i="12" s="1"/>
  <c r="AD1197" i="12" s="1"/>
  <c r="E1195" i="12"/>
  <c r="F1195" i="12" s="1"/>
  <c r="AA1195" i="12" s="1"/>
  <c r="AD1195" i="12" s="1"/>
  <c r="E1179" i="12"/>
  <c r="F1179" i="12" s="1"/>
  <c r="AA1179" i="12" s="1"/>
  <c r="AD1179" i="12" s="1"/>
  <c r="E1008" i="12"/>
  <c r="F1008" i="12" s="1"/>
  <c r="AA1008" i="12" s="1"/>
  <c r="AD1008" i="12" s="1"/>
  <c r="E987" i="12"/>
  <c r="F987" i="12" s="1"/>
  <c r="AA987" i="12" s="1"/>
  <c r="AD987" i="12" s="1"/>
  <c r="E975" i="12"/>
  <c r="F975" i="12" s="1"/>
  <c r="AA975" i="12" s="1"/>
  <c r="AD975" i="12" s="1"/>
  <c r="E932" i="12"/>
  <c r="F932" i="12" s="1"/>
  <c r="AA932" i="12" s="1"/>
  <c r="AD932" i="12" s="1"/>
  <c r="E935" i="12"/>
  <c r="F935" i="12" s="1"/>
  <c r="AA935" i="12" s="1"/>
  <c r="AD935" i="12" s="1"/>
  <c r="E478" i="12"/>
  <c r="F478" i="12" s="1"/>
  <c r="AA478" i="12" s="1"/>
  <c r="AD478" i="12" s="1"/>
  <c r="E383" i="12"/>
  <c r="F383" i="12" s="1"/>
  <c r="AA383" i="12" s="1"/>
  <c r="AD383" i="12" s="1"/>
  <c r="E359" i="12"/>
  <c r="F359" i="12" s="1"/>
  <c r="AA359" i="12" s="1"/>
  <c r="AD359" i="12" s="1"/>
  <c r="E1408" i="12"/>
  <c r="F1408" i="12" s="1"/>
  <c r="AA1408" i="12" s="1"/>
  <c r="AD1408" i="12" s="1"/>
  <c r="E1371" i="12"/>
  <c r="F1371" i="12" s="1"/>
  <c r="AA1371" i="12" s="1"/>
  <c r="AD1371" i="12" s="1"/>
  <c r="E1289" i="12"/>
  <c r="F1289" i="12" s="1"/>
  <c r="AA1289" i="12" s="1"/>
  <c r="AD1289" i="12" s="1"/>
  <c r="E1277" i="12"/>
  <c r="F1277" i="12" s="1"/>
  <c r="AA1277" i="12" s="1"/>
  <c r="AD1277" i="12" s="1"/>
  <c r="E1004" i="12"/>
  <c r="F1004" i="12" s="1"/>
  <c r="AA1004" i="12" s="1"/>
  <c r="AD1004" i="12" s="1"/>
  <c r="E959" i="12"/>
  <c r="F959" i="12" s="1"/>
  <c r="AA959" i="12" s="1"/>
  <c r="AD959" i="12" s="1"/>
  <c r="E449" i="12"/>
  <c r="F449" i="12" s="1"/>
  <c r="AA449" i="12" s="1"/>
  <c r="AD449" i="12" s="1"/>
  <c r="E349" i="12"/>
  <c r="F349" i="12" s="1"/>
  <c r="AA349" i="12" s="1"/>
  <c r="AD349" i="12" s="1"/>
  <c r="E127" i="12"/>
  <c r="F127" i="12" s="1"/>
  <c r="AA127" i="12" s="1"/>
  <c r="AD127" i="12" s="1"/>
  <c r="E1369" i="12"/>
  <c r="F1369" i="12" s="1"/>
  <c r="AA1369" i="12" s="1"/>
  <c r="AD1369" i="12" s="1"/>
  <c r="E1342" i="12"/>
  <c r="F1342" i="12" s="1"/>
  <c r="AA1342" i="12" s="1"/>
  <c r="AD1342" i="12" s="1"/>
  <c r="E1271" i="12"/>
  <c r="F1271" i="12" s="1"/>
  <c r="AA1271" i="12" s="1"/>
  <c r="AD1271" i="12" s="1"/>
  <c r="E1255" i="12"/>
  <c r="F1255" i="12" s="1"/>
  <c r="AA1255" i="12" s="1"/>
  <c r="AD1255" i="12" s="1"/>
  <c r="E1239" i="12"/>
  <c r="F1239" i="12" s="1"/>
  <c r="AA1239" i="12" s="1"/>
  <c r="AD1239" i="12" s="1"/>
  <c r="E1223" i="12"/>
  <c r="F1223" i="12" s="1"/>
  <c r="AA1223" i="12" s="1"/>
  <c r="AD1223" i="12" s="1"/>
  <c r="E1207" i="12"/>
  <c r="F1207" i="12" s="1"/>
  <c r="AA1207" i="12" s="1"/>
  <c r="AD1207" i="12" s="1"/>
  <c r="E1285" i="12"/>
  <c r="F1285" i="12" s="1"/>
  <c r="AA1285" i="12" s="1"/>
  <c r="AD1285" i="12" s="1"/>
  <c r="E1002" i="12"/>
  <c r="F1002" i="12" s="1"/>
  <c r="AA1002" i="12" s="1"/>
  <c r="AD1002" i="12" s="1"/>
  <c r="E486" i="12"/>
  <c r="F486" i="12" s="1"/>
  <c r="AA486" i="12" s="1"/>
  <c r="AD486" i="12" s="1"/>
  <c r="E447" i="12"/>
  <c r="F447" i="12" s="1"/>
  <c r="AA447" i="12" s="1"/>
  <c r="AD447" i="12" s="1"/>
  <c r="E431" i="12"/>
  <c r="F431" i="12" s="1"/>
  <c r="AA431" i="12" s="1"/>
  <c r="AD431" i="12" s="1"/>
  <c r="E356" i="12"/>
  <c r="F356" i="12" s="1"/>
  <c r="AA356" i="12" s="1"/>
  <c r="AD356" i="12" s="1"/>
  <c r="E105" i="12"/>
  <c r="F105" i="12" s="1"/>
  <c r="AA105" i="12" s="1"/>
  <c r="AD105" i="12" s="1"/>
  <c r="E989" i="12"/>
  <c r="F989" i="12" s="1"/>
  <c r="AA989" i="12" s="1"/>
  <c r="AD989" i="12" s="1"/>
  <c r="E963" i="12"/>
  <c r="F963" i="12" s="1"/>
  <c r="AA963" i="12" s="1"/>
  <c r="AD963" i="12" s="1"/>
  <c r="E466" i="12"/>
  <c r="F466" i="12" s="1"/>
  <c r="AA466" i="12" s="1"/>
  <c r="AD466" i="12" s="1"/>
  <c r="E484" i="12"/>
  <c r="F484" i="12" s="1"/>
  <c r="AA484" i="12" s="1"/>
  <c r="AD484" i="12" s="1"/>
  <c r="E411" i="12"/>
  <c r="F411" i="12" s="1"/>
  <c r="AA411" i="12" s="1"/>
  <c r="AD411" i="12" s="1"/>
  <c r="E1667" i="12"/>
  <c r="F1667" i="12" s="1"/>
  <c r="AA1667" i="12" s="1"/>
  <c r="AD1667" i="12" s="1"/>
  <c r="E1452" i="12"/>
  <c r="F1452" i="12" s="1"/>
  <c r="AA1452" i="12" s="1"/>
  <c r="AD1452" i="12" s="1"/>
  <c r="E1301" i="12"/>
  <c r="F1301" i="12" s="1"/>
  <c r="AA1301" i="12" s="1"/>
  <c r="AD1301" i="12" s="1"/>
  <c r="E1293" i="12"/>
  <c r="F1293" i="12" s="1"/>
  <c r="AA1293" i="12" s="1"/>
  <c r="AD1293" i="12" s="1"/>
  <c r="E1185" i="12"/>
  <c r="F1185" i="12" s="1"/>
  <c r="AA1185" i="12" s="1"/>
  <c r="AD1185" i="12" s="1"/>
  <c r="E957" i="12"/>
  <c r="F957" i="12" s="1"/>
  <c r="AA957" i="12" s="1"/>
  <c r="AD957" i="12" s="1"/>
  <c r="E896" i="12"/>
  <c r="F896" i="12" s="1"/>
  <c r="AA896" i="12" s="1"/>
  <c r="AD896" i="12" s="1"/>
  <c r="E949" i="12"/>
  <c r="F949" i="12" s="1"/>
  <c r="AA949" i="12" s="1"/>
  <c r="AD949" i="12" s="1"/>
  <c r="E121" i="12"/>
  <c r="F121" i="12" s="1"/>
  <c r="AA121" i="12" s="1"/>
  <c r="AD121" i="12" s="1"/>
  <c r="E1725" i="12"/>
  <c r="F1725" i="12" s="1"/>
  <c r="AA1725" i="12" s="1"/>
  <c r="AD1725" i="12" s="1"/>
  <c r="E1478" i="12"/>
  <c r="F1478" i="12" s="1"/>
  <c r="AA1478" i="12" s="1"/>
  <c r="AD1478" i="12" s="1"/>
  <c r="E1462" i="12"/>
  <c r="F1462" i="12" s="1"/>
  <c r="AA1462" i="12" s="1"/>
  <c r="AD1462" i="12" s="1"/>
  <c r="E1713" i="12"/>
  <c r="F1713" i="12" s="1"/>
  <c r="AA1713" i="12" s="1"/>
  <c r="AD1713" i="12" s="1"/>
  <c r="E1717" i="12"/>
  <c r="F1717" i="12" s="1"/>
  <c r="AA1717" i="12" s="1"/>
  <c r="AD1717" i="12" s="1"/>
  <c r="E1444" i="12"/>
  <c r="F1444" i="12" s="1"/>
  <c r="AA1444" i="12" s="1"/>
  <c r="AD1444" i="12" s="1"/>
  <c r="E1719" i="12"/>
  <c r="F1719" i="12" s="1"/>
  <c r="AA1719" i="12" s="1"/>
  <c r="AD1719" i="12" s="1"/>
  <c r="E1334" i="12"/>
  <c r="F1334" i="12" s="1"/>
  <c r="AA1334" i="12" s="1"/>
  <c r="AD1334" i="12" s="1"/>
  <c r="E1321" i="12"/>
  <c r="F1321" i="12" s="1"/>
  <c r="AA1321" i="12" s="1"/>
  <c r="AD1321" i="12" s="1"/>
  <c r="E1348" i="12"/>
  <c r="F1348" i="12" s="1"/>
  <c r="AA1348" i="12" s="1"/>
  <c r="AD1348" i="12" s="1"/>
  <c r="E967" i="12"/>
  <c r="F967" i="12" s="1"/>
  <c r="AA967" i="12" s="1"/>
  <c r="AD967" i="12" s="1"/>
  <c r="E923" i="12"/>
  <c r="F923" i="12" s="1"/>
  <c r="AA923" i="12" s="1"/>
  <c r="AD923" i="12" s="1"/>
  <c r="E915" i="12"/>
  <c r="F915" i="12" s="1"/>
  <c r="AA915" i="12" s="1"/>
  <c r="AD915" i="12" s="1"/>
  <c r="E891" i="12"/>
  <c r="F891" i="12" s="1"/>
  <c r="AA891" i="12" s="1"/>
  <c r="AD891" i="12" s="1"/>
  <c r="E443" i="12"/>
  <c r="F443" i="12" s="1"/>
  <c r="AA443" i="12" s="1"/>
  <c r="AD443" i="12" s="1"/>
  <c r="E427" i="12"/>
  <c r="F427" i="12" s="1"/>
  <c r="AA427" i="12" s="1"/>
  <c r="AD427" i="12" s="1"/>
  <c r="E1715" i="12"/>
  <c r="F1715" i="12" s="1"/>
  <c r="AA1715" i="12" s="1"/>
  <c r="AD1715" i="12" s="1"/>
  <c r="E1468" i="12"/>
  <c r="F1468" i="12" s="1"/>
  <c r="AA1468" i="12" s="1"/>
  <c r="AD1468" i="12" s="1"/>
  <c r="E1448" i="12"/>
  <c r="F1448" i="12" s="1"/>
  <c r="AA1448" i="12" s="1"/>
  <c r="AD1448" i="12" s="1"/>
  <c r="E1416" i="12"/>
  <c r="F1416" i="12" s="1"/>
  <c r="AA1416" i="12" s="1"/>
  <c r="AD1416" i="12" s="1"/>
  <c r="E1326" i="12"/>
  <c r="F1326" i="12" s="1"/>
  <c r="AA1326" i="12" s="1"/>
  <c r="AD1326" i="12" s="1"/>
  <c r="E1308" i="12"/>
  <c r="F1308" i="12" s="1"/>
  <c r="AA1308" i="12" s="1"/>
  <c r="AD1308" i="12" s="1"/>
  <c r="E1363" i="12"/>
  <c r="F1363" i="12" s="1"/>
  <c r="AA1363" i="12" s="1"/>
  <c r="AD1363" i="12" s="1"/>
  <c r="E1332" i="12"/>
  <c r="F1332" i="12" s="1"/>
  <c r="AA1332" i="12" s="1"/>
  <c r="AD1332" i="12" s="1"/>
  <c r="E1331" i="12"/>
  <c r="F1331" i="12" s="1"/>
  <c r="AA1331" i="12" s="1"/>
  <c r="AD1331" i="12" s="1"/>
  <c r="E1167" i="12"/>
  <c r="F1167" i="12" s="1"/>
  <c r="AA1167" i="12" s="1"/>
  <c r="AD1167" i="12" s="1"/>
  <c r="E930" i="12"/>
  <c r="F930" i="12" s="1"/>
  <c r="AA930" i="12" s="1"/>
  <c r="AD930" i="12" s="1"/>
  <c r="E906" i="12"/>
  <c r="F906" i="12" s="1"/>
  <c r="AA906" i="12" s="1"/>
  <c r="AD906" i="12" s="1"/>
  <c r="E898" i="12"/>
  <c r="F898" i="12" s="1"/>
  <c r="AA898" i="12" s="1"/>
  <c r="AD898" i="12" s="1"/>
  <c r="E890" i="12"/>
  <c r="F890" i="12" s="1"/>
  <c r="AA890" i="12" s="1"/>
  <c r="AD890" i="12" s="1"/>
  <c r="E947" i="12"/>
  <c r="F947" i="12" s="1"/>
  <c r="AA947" i="12" s="1"/>
  <c r="AD947" i="12" s="1"/>
  <c r="E1474" i="12"/>
  <c r="F1474" i="12" s="1"/>
  <c r="AA1474" i="12" s="1"/>
  <c r="AD1474" i="12" s="1"/>
  <c r="E1466" i="12"/>
  <c r="F1466" i="12" s="1"/>
  <c r="AA1466" i="12" s="1"/>
  <c r="AD1466" i="12" s="1"/>
  <c r="E1458" i="12"/>
  <c r="F1458" i="12" s="1"/>
  <c r="AA1458" i="12" s="1"/>
  <c r="AD1458" i="12" s="1"/>
  <c r="E1420" i="12"/>
  <c r="F1420" i="12" s="1"/>
  <c r="AA1420" i="12" s="1"/>
  <c r="AD1420" i="12" s="1"/>
  <c r="E1354" i="12"/>
  <c r="F1354" i="12" s="1"/>
  <c r="AA1354" i="12" s="1"/>
  <c r="AD1354" i="12" s="1"/>
  <c r="E1357" i="12"/>
  <c r="F1357" i="12" s="1"/>
  <c r="AA1357" i="12" s="1"/>
  <c r="AD1357" i="12" s="1"/>
  <c r="E1344" i="12"/>
  <c r="F1344" i="12" s="1"/>
  <c r="AA1344" i="12" s="1"/>
  <c r="AD1344" i="12" s="1"/>
  <c r="E1151" i="12"/>
  <c r="F1151" i="12" s="1"/>
  <c r="AA1151" i="12" s="1"/>
  <c r="AD1151" i="12" s="1"/>
  <c r="E939" i="12"/>
  <c r="F939" i="12" s="1"/>
  <c r="AA939" i="12" s="1"/>
  <c r="AD939" i="12" s="1"/>
  <c r="E1711" i="12"/>
  <c r="F1711" i="12" s="1"/>
  <c r="AA1711" i="12" s="1"/>
  <c r="AD1711" i="12" s="1"/>
  <c r="E1691" i="12"/>
  <c r="F1691" i="12" s="1"/>
  <c r="AA1691" i="12" s="1"/>
  <c r="AD1691" i="12" s="1"/>
  <c r="E1436" i="12"/>
  <c r="F1436" i="12" s="1"/>
  <c r="AA1436" i="12" s="1"/>
  <c r="AD1436" i="12" s="1"/>
  <c r="E991" i="12"/>
  <c r="F991" i="12" s="1"/>
  <c r="AA991" i="12" s="1"/>
  <c r="AD991" i="12" s="1"/>
  <c r="E996" i="12"/>
  <c r="F996" i="12" s="1"/>
  <c r="AA996" i="12" s="1"/>
  <c r="AD996" i="12" s="1"/>
  <c r="E977" i="12"/>
  <c r="F977" i="12" s="1"/>
  <c r="AA977" i="12" s="1"/>
  <c r="AD977" i="12" s="1"/>
  <c r="E1480" i="12"/>
  <c r="F1480" i="12" s="1"/>
  <c r="AA1480" i="12" s="1"/>
  <c r="AD1480" i="12" s="1"/>
  <c r="E1464" i="12"/>
  <c r="F1464" i="12" s="1"/>
  <c r="AA1464" i="12" s="1"/>
  <c r="AD1464" i="12" s="1"/>
  <c r="E1322" i="12"/>
  <c r="F1322" i="12" s="1"/>
  <c r="AA1322" i="12" s="1"/>
  <c r="AD1322" i="12" s="1"/>
  <c r="E1327" i="12"/>
  <c r="F1327" i="12" s="1"/>
  <c r="AA1327" i="12" s="1"/>
  <c r="AD1327" i="12" s="1"/>
  <c r="E902" i="12"/>
  <c r="F902" i="12" s="1"/>
  <c r="AA902" i="12" s="1"/>
  <c r="AD902" i="12" s="1"/>
  <c r="E894" i="12"/>
  <c r="F894" i="12" s="1"/>
  <c r="AA894" i="12" s="1"/>
  <c r="AD894" i="12" s="1"/>
  <c r="E901" i="12"/>
  <c r="F901" i="12" s="1"/>
  <c r="AA901" i="12" s="1"/>
  <c r="AD901" i="12" s="1"/>
  <c r="E981" i="12"/>
  <c r="F981" i="12" s="1"/>
  <c r="AA981" i="12" s="1"/>
  <c r="AD981" i="12" s="1"/>
  <c r="E955" i="12"/>
  <c r="F955" i="12" s="1"/>
  <c r="AA955" i="12" s="1"/>
  <c r="AD955" i="12" s="1"/>
  <c r="E943" i="12"/>
  <c r="F943" i="12" s="1"/>
  <c r="AA943" i="12" s="1"/>
  <c r="AD943" i="12" s="1"/>
  <c r="E389" i="12"/>
  <c r="F389" i="12" s="1"/>
  <c r="AA389" i="12" s="1"/>
  <c r="AD389" i="12" s="1"/>
  <c r="E366" i="12"/>
  <c r="F366" i="12" s="1"/>
  <c r="AA366" i="12" s="1"/>
  <c r="AD366" i="12" s="1"/>
  <c r="E417" i="12"/>
  <c r="F417" i="12" s="1"/>
  <c r="AA417" i="12" s="1"/>
  <c r="AD417" i="12" s="1"/>
  <c r="E470" i="12"/>
  <c r="F470" i="12" s="1"/>
  <c r="AA470" i="12" s="1"/>
  <c r="AD470" i="12" s="1"/>
  <c r="E445" i="12"/>
  <c r="F445" i="12" s="1"/>
  <c r="AA445" i="12" s="1"/>
  <c r="AD445" i="12" s="1"/>
  <c r="E429" i="12"/>
  <c r="F429" i="12" s="1"/>
  <c r="AA429" i="12" s="1"/>
  <c r="AD429" i="12" s="1"/>
  <c r="E350" i="12"/>
  <c r="F350" i="12" s="1"/>
  <c r="AA350" i="12" s="1"/>
  <c r="AD350" i="12" s="1"/>
  <c r="E363" i="12"/>
  <c r="F363" i="12" s="1"/>
  <c r="AA363" i="12" s="1"/>
  <c r="AD363" i="12" s="1"/>
  <c r="E129" i="12"/>
  <c r="F129" i="12" s="1"/>
  <c r="AA129" i="12" s="1"/>
  <c r="AD129" i="12" s="1"/>
  <c r="E3" i="12"/>
  <c r="F3" i="12" s="1"/>
  <c r="AA3" i="12" s="1"/>
  <c r="AD3" i="12" s="1"/>
  <c r="E458" i="12"/>
  <c r="F458" i="12" s="1"/>
  <c r="AA458" i="12" s="1"/>
  <c r="AD458" i="12" s="1"/>
  <c r="E391" i="12"/>
  <c r="F391" i="12" s="1"/>
  <c r="AA391" i="12" s="1"/>
  <c r="AD391" i="12" s="1"/>
  <c r="E372" i="12"/>
  <c r="F372" i="12" s="1"/>
  <c r="AA372" i="12" s="1"/>
  <c r="AD372" i="12" s="1"/>
  <c r="E403" i="12"/>
  <c r="F403" i="12" s="1"/>
  <c r="AA403" i="12" s="1"/>
  <c r="AD403" i="12" s="1"/>
  <c r="E348" i="12"/>
  <c r="F348" i="12" s="1"/>
  <c r="AA348" i="12" s="1"/>
  <c r="AD348" i="12" s="1"/>
  <c r="E969" i="12"/>
  <c r="F969" i="12" s="1"/>
  <c r="AA969" i="12" s="1"/>
  <c r="AD969" i="12" s="1"/>
  <c r="E951" i="12"/>
  <c r="F951" i="12" s="1"/>
  <c r="AA951" i="12" s="1"/>
  <c r="AD951" i="12" s="1"/>
  <c r="E405" i="12"/>
  <c r="F405" i="12" s="1"/>
  <c r="AA405" i="12" s="1"/>
  <c r="AD405" i="12" s="1"/>
  <c r="E355" i="12"/>
  <c r="F355" i="12" s="1"/>
  <c r="AA355" i="12" s="1"/>
  <c r="AD355" i="12" s="1"/>
  <c r="E409" i="12"/>
  <c r="F409" i="12" s="1"/>
  <c r="AA409" i="12" s="1"/>
  <c r="AD409" i="12" s="1"/>
  <c r="E453" i="12"/>
  <c r="F453" i="12" s="1"/>
  <c r="AA453" i="12" s="1"/>
  <c r="AD453" i="12" s="1"/>
  <c r="E437" i="12"/>
  <c r="F437" i="12" s="1"/>
  <c r="AA437" i="12" s="1"/>
  <c r="AD437" i="12" s="1"/>
  <c r="E421" i="12"/>
  <c r="F421" i="12" s="1"/>
  <c r="AA421" i="12" s="1"/>
  <c r="AD421" i="12" s="1"/>
  <c r="E354" i="12"/>
  <c r="F354" i="12" s="1"/>
  <c r="AA354" i="12" s="1"/>
  <c r="AD354" i="12" s="1"/>
  <c r="E399" i="12"/>
  <c r="F399" i="12" s="1"/>
  <c r="AA399" i="12" s="1"/>
  <c r="AD399" i="12" s="1"/>
  <c r="E353" i="12"/>
  <c r="F353" i="12" s="1"/>
  <c r="AA353" i="12" s="1"/>
  <c r="AD353" i="12" s="1"/>
  <c r="E387" i="12"/>
  <c r="F387" i="12" s="1"/>
  <c r="AA387" i="12" s="1"/>
  <c r="AD387" i="12" s="1"/>
  <c r="E352" i="12"/>
  <c r="F352" i="12" s="1"/>
  <c r="AA352" i="12" s="1"/>
  <c r="AD352" i="12" s="1"/>
  <c r="E7" i="12"/>
  <c r="F7" i="12" s="1"/>
  <c r="AA7" i="12" s="1"/>
  <c r="AD7" i="12" s="1"/>
  <c r="E1346" i="12"/>
  <c r="F1346" i="12" s="1"/>
  <c r="AA1346" i="12" s="1"/>
  <c r="AD1346" i="12" s="1"/>
  <c r="E1314" i="12"/>
  <c r="F1314" i="12" s="1"/>
  <c r="AA1314" i="12" s="1"/>
  <c r="AD1314" i="12" s="1"/>
  <c r="E1341" i="12"/>
  <c r="F1341" i="12" s="1"/>
  <c r="AA1341" i="12" s="1"/>
  <c r="AD1341" i="12" s="1"/>
  <c r="E1309" i="12"/>
  <c r="F1309" i="12" s="1"/>
  <c r="AA1309" i="12" s="1"/>
  <c r="AD1309" i="12" s="1"/>
  <c r="E1181" i="12"/>
  <c r="F1181" i="12" s="1"/>
  <c r="AA1181" i="12" s="1"/>
  <c r="AD1181" i="12" s="1"/>
  <c r="E1165" i="12"/>
  <c r="F1165" i="12" s="1"/>
  <c r="AA1165" i="12" s="1"/>
  <c r="AD1165" i="12" s="1"/>
  <c r="E1350" i="12"/>
  <c r="F1350" i="12" s="1"/>
  <c r="AA1350" i="12" s="1"/>
  <c r="AD1350" i="12" s="1"/>
  <c r="E1318" i="12"/>
  <c r="F1318" i="12" s="1"/>
  <c r="AA1318" i="12" s="1"/>
  <c r="AD1318" i="12" s="1"/>
  <c r="E1345" i="12"/>
  <c r="F1345" i="12" s="1"/>
  <c r="AA1345" i="12" s="1"/>
  <c r="AD1345" i="12" s="1"/>
  <c r="E1325" i="12"/>
  <c r="F1325" i="12" s="1"/>
  <c r="AA1325" i="12" s="1"/>
  <c r="AD1325" i="12" s="1"/>
  <c r="E1324" i="12"/>
  <c r="F1324" i="12" s="1"/>
  <c r="AA1324" i="12" s="1"/>
  <c r="AD1324" i="12" s="1"/>
  <c r="E1315" i="12"/>
  <c r="F1315" i="12" s="1"/>
  <c r="AA1315" i="12" s="1"/>
  <c r="AD1315" i="12" s="1"/>
  <c r="E1313" i="12"/>
  <c r="F1313" i="12" s="1"/>
  <c r="AA1313" i="12" s="1"/>
  <c r="AD1313" i="12" s="1"/>
  <c r="E1329" i="12"/>
  <c r="F1329" i="12" s="1"/>
  <c r="AA1329" i="12" s="1"/>
  <c r="AD1329" i="12" s="1"/>
  <c r="E1339" i="12"/>
  <c r="F1339" i="12" s="1"/>
  <c r="AA1339" i="12" s="1"/>
  <c r="AD1339" i="12" s="1"/>
  <c r="E1319" i="12"/>
  <c r="F1319" i="12" s="1"/>
  <c r="AA1319" i="12" s="1"/>
  <c r="AD1319" i="12" s="1"/>
  <c r="E927" i="12"/>
  <c r="F927" i="12" s="1"/>
  <c r="AA927" i="12" s="1"/>
  <c r="AD927" i="12" s="1"/>
  <c r="E919" i="12"/>
  <c r="F919" i="12" s="1"/>
  <c r="AA919" i="12" s="1"/>
  <c r="AD919" i="12" s="1"/>
  <c r="E911" i="12"/>
  <c r="F911" i="12" s="1"/>
  <c r="AA911" i="12" s="1"/>
  <c r="AD911" i="12" s="1"/>
  <c r="E903" i="12"/>
  <c r="F903" i="12" s="1"/>
  <c r="AA903" i="12" s="1"/>
  <c r="AD903" i="12" s="1"/>
  <c r="E895" i="12"/>
  <c r="F895" i="12" s="1"/>
  <c r="AA895" i="12" s="1"/>
  <c r="AD895" i="12" s="1"/>
  <c r="E373" i="12"/>
  <c r="F373" i="12" s="1"/>
  <c r="AA373" i="12" s="1"/>
  <c r="AD373" i="12" s="1"/>
  <c r="E1323" i="12"/>
  <c r="F1323" i="12" s="1"/>
  <c r="AA1323" i="12" s="1"/>
  <c r="AD1323" i="12" s="1"/>
  <c r="K3" i="17" l="1"/>
  <c r="Q3" i="17" s="1"/>
  <c r="C4" i="18"/>
  <c r="I7" i="17"/>
  <c r="L7" i="17"/>
  <c r="N5" i="17"/>
  <c r="J6" i="17"/>
  <c r="O6" i="17" s="1"/>
  <c r="M6" i="17"/>
  <c r="R6" i="17" s="1"/>
  <c r="B15" i="18"/>
  <c r="B16" i="18" s="1"/>
  <c r="H8" i="17"/>
  <c r="G9" i="17"/>
  <c r="N8" i="16"/>
  <c r="U9" i="17" s="1"/>
  <c r="V9" i="17" s="1"/>
  <c r="C9" i="16"/>
  <c r="K9" i="16" s="1"/>
  <c r="B9" i="16"/>
  <c r="J9" i="16" s="1"/>
  <c r="D9" i="16"/>
  <c r="L9" i="16" s="1"/>
  <c r="A10" i="16"/>
  <c r="E9" i="16"/>
  <c r="M9" i="16" s="1"/>
  <c r="W3" i="17" l="1"/>
  <c r="X3" i="17" s="1"/>
  <c r="C5" i="18"/>
  <c r="K4" i="17"/>
  <c r="Q4" i="17" s="1"/>
  <c r="W4" i="17" s="1"/>
  <c r="X4" i="17" s="1"/>
  <c r="P5" i="17"/>
  <c r="S5" i="17" s="1"/>
  <c r="N6" i="17"/>
  <c r="I8" i="17"/>
  <c r="L8" i="17"/>
  <c r="J7" i="17"/>
  <c r="O7" i="17" s="1"/>
  <c r="M7" i="17"/>
  <c r="R7" i="17" s="1"/>
  <c r="B17" i="18"/>
  <c r="B18" i="18" s="1"/>
  <c r="H9" i="17"/>
  <c r="G10" i="17"/>
  <c r="N9" i="16"/>
  <c r="U10" i="17" s="1"/>
  <c r="V10" i="17" s="1"/>
  <c r="E10" i="16"/>
  <c r="M10" i="16" s="1"/>
  <c r="D10" i="16"/>
  <c r="L10" i="16" s="1"/>
  <c r="A11" i="16"/>
  <c r="C10" i="16"/>
  <c r="K10" i="16" s="1"/>
  <c r="B10" i="16"/>
  <c r="J10" i="16" s="1"/>
  <c r="K5" i="17" l="1"/>
  <c r="Q5" i="17" s="1"/>
  <c r="W5" i="17" s="1"/>
  <c r="X5" i="17" s="1"/>
  <c r="C6" i="18"/>
  <c r="P6" i="17"/>
  <c r="S6" i="17" s="1"/>
  <c r="N7" i="17"/>
  <c r="J8" i="17"/>
  <c r="O8" i="17" s="1"/>
  <c r="M8" i="17"/>
  <c r="R8" i="17" s="1"/>
  <c r="I9" i="17"/>
  <c r="L9" i="17"/>
  <c r="B19" i="18"/>
  <c r="B20" i="18" s="1"/>
  <c r="H10" i="17"/>
  <c r="G11" i="17"/>
  <c r="B11" i="16"/>
  <c r="J11" i="16" s="1"/>
  <c r="A12" i="16"/>
  <c r="E11" i="16"/>
  <c r="M11" i="16" s="1"/>
  <c r="D11" i="16"/>
  <c r="L11" i="16" s="1"/>
  <c r="C11" i="16"/>
  <c r="K11" i="16" s="1"/>
  <c r="N10" i="16"/>
  <c r="U11" i="17" s="1"/>
  <c r="V11" i="17" s="1"/>
  <c r="C7" i="18" l="1"/>
  <c r="K6" i="17"/>
  <c r="Q6" i="17" s="1"/>
  <c r="W6" i="17" s="1"/>
  <c r="X6" i="17" s="1"/>
  <c r="P7" i="17"/>
  <c r="S7" i="17" s="1"/>
  <c r="J9" i="17"/>
  <c r="O9" i="17" s="1"/>
  <c r="M9" i="17"/>
  <c r="R9" i="17" s="1"/>
  <c r="N8" i="17"/>
  <c r="I10" i="17"/>
  <c r="L10" i="17"/>
  <c r="B21" i="18"/>
  <c r="B22" i="18" s="1"/>
  <c r="H11" i="17"/>
  <c r="G12" i="17"/>
  <c r="N11" i="16"/>
  <c r="U12" i="17" s="1"/>
  <c r="V12" i="17" s="1"/>
  <c r="E12" i="16"/>
  <c r="M12" i="16" s="1"/>
  <c r="D12" i="16"/>
  <c r="L12" i="16" s="1"/>
  <c r="B12" i="16"/>
  <c r="J12" i="16" s="1"/>
  <c r="C12" i="16"/>
  <c r="K12" i="16" s="1"/>
  <c r="A13" i="16"/>
  <c r="K7" i="17" l="1"/>
  <c r="Q7" i="17" s="1"/>
  <c r="W7" i="17" s="1"/>
  <c r="X7" i="17" s="1"/>
  <c r="C8" i="18"/>
  <c r="P8" i="17"/>
  <c r="S8" i="17"/>
  <c r="J10" i="17"/>
  <c r="O10" i="17" s="1"/>
  <c r="M10" i="17"/>
  <c r="R10" i="17" s="1"/>
  <c r="I11" i="17"/>
  <c r="L11" i="17"/>
  <c r="N9" i="17"/>
  <c r="B23" i="18"/>
  <c r="B24" i="18" s="1"/>
  <c r="H12" i="17"/>
  <c r="G13" i="17"/>
  <c r="A14" i="16"/>
  <c r="E13" i="16"/>
  <c r="M13" i="16" s="1"/>
  <c r="D13" i="16"/>
  <c r="L13" i="16" s="1"/>
  <c r="C13" i="16"/>
  <c r="K13" i="16" s="1"/>
  <c r="B13" i="16"/>
  <c r="J13" i="16" s="1"/>
  <c r="N12" i="16"/>
  <c r="U13" i="17" s="1"/>
  <c r="V13" i="17" s="1"/>
  <c r="K8" i="17" l="1"/>
  <c r="Q8" i="17" s="1"/>
  <c r="W8" i="17" s="1"/>
  <c r="X8" i="17" s="1"/>
  <c r="C9" i="18"/>
  <c r="N13" i="16"/>
  <c r="U14" i="17" s="1"/>
  <c r="V14" i="17" s="1"/>
  <c r="P9" i="17"/>
  <c r="S9" i="17" s="1"/>
  <c r="J11" i="17"/>
  <c r="O11" i="17" s="1"/>
  <c r="M11" i="17"/>
  <c r="R11" i="17" s="1"/>
  <c r="I12" i="17"/>
  <c r="L12" i="17"/>
  <c r="N10" i="17"/>
  <c r="B25" i="18"/>
  <c r="B26" i="18" s="1"/>
  <c r="H13" i="17"/>
  <c r="G14" i="17"/>
  <c r="A15" i="16"/>
  <c r="E14" i="16"/>
  <c r="M14" i="16" s="1"/>
  <c r="D14" i="16"/>
  <c r="L14" i="16" s="1"/>
  <c r="C14" i="16"/>
  <c r="K14" i="16" s="1"/>
  <c r="B14" i="16"/>
  <c r="J14" i="16" s="1"/>
  <c r="K9" i="17" l="1"/>
  <c r="Q9" i="17" s="1"/>
  <c r="W9" i="17" s="1"/>
  <c r="X9" i="17" s="1"/>
  <c r="C10" i="18"/>
  <c r="N14" i="16"/>
  <c r="U15" i="17" s="1"/>
  <c r="V15" i="17" s="1"/>
  <c r="P10" i="17"/>
  <c r="S10" i="17" s="1"/>
  <c r="J12" i="17"/>
  <c r="O12" i="17" s="1"/>
  <c r="M12" i="17"/>
  <c r="R12" i="17" s="1"/>
  <c r="I13" i="17"/>
  <c r="L13" i="17"/>
  <c r="N11" i="17"/>
  <c r="B27" i="18"/>
  <c r="B28" i="18" s="1"/>
  <c r="H14" i="17"/>
  <c r="G15" i="17"/>
  <c r="C15" i="16"/>
  <c r="K15" i="16" s="1"/>
  <c r="B15" i="16"/>
  <c r="J15" i="16" s="1"/>
  <c r="A16" i="16"/>
  <c r="D15" i="16"/>
  <c r="L15" i="16" s="1"/>
  <c r="E15" i="16"/>
  <c r="M15" i="16" s="1"/>
  <c r="K10" i="17" l="1"/>
  <c r="Q10" i="17" s="1"/>
  <c r="W10" i="17" s="1"/>
  <c r="X10" i="17" s="1"/>
  <c r="C11" i="18"/>
  <c r="P11" i="17"/>
  <c r="S11" i="17" s="1"/>
  <c r="J13" i="17"/>
  <c r="O13" i="17" s="1"/>
  <c r="M13" i="17"/>
  <c r="R13" i="17" s="1"/>
  <c r="I14" i="17"/>
  <c r="L14" i="17"/>
  <c r="N12" i="17"/>
  <c r="B29" i="18"/>
  <c r="B30" i="18" s="1"/>
  <c r="H15" i="17"/>
  <c r="G16" i="17"/>
  <c r="N15" i="16"/>
  <c r="U16" i="17" s="1"/>
  <c r="V16" i="17" s="1"/>
  <c r="E16" i="16"/>
  <c r="M16" i="16" s="1"/>
  <c r="D16" i="16"/>
  <c r="L16" i="16" s="1"/>
  <c r="C16" i="16"/>
  <c r="K16" i="16" s="1"/>
  <c r="B16" i="16"/>
  <c r="J16" i="16" s="1"/>
  <c r="A17" i="16"/>
  <c r="K11" i="17" l="1"/>
  <c r="Q11" i="17" s="1"/>
  <c r="W11" i="17" s="1"/>
  <c r="X11" i="17" s="1"/>
  <c r="C12" i="18"/>
  <c r="N16" i="16"/>
  <c r="U17" i="17" s="1"/>
  <c r="V17" i="17" s="1"/>
  <c r="P12" i="17"/>
  <c r="S12" i="17" s="1"/>
  <c r="J14" i="17"/>
  <c r="O14" i="17" s="1"/>
  <c r="M14" i="17"/>
  <c r="R14" i="17" s="1"/>
  <c r="I15" i="17"/>
  <c r="L15" i="17"/>
  <c r="N13" i="17"/>
  <c r="B31" i="18"/>
  <c r="B32" i="18" s="1"/>
  <c r="H16" i="17"/>
  <c r="G17" i="17"/>
  <c r="A18" i="16"/>
  <c r="E17" i="16"/>
  <c r="M17" i="16" s="1"/>
  <c r="D17" i="16"/>
  <c r="L17" i="16" s="1"/>
  <c r="C17" i="16"/>
  <c r="K17" i="16" s="1"/>
  <c r="B17" i="16"/>
  <c r="J17" i="16" s="1"/>
  <c r="C13" i="18" l="1"/>
  <c r="K12" i="17"/>
  <c r="Q12" i="17" s="1"/>
  <c r="W12" i="17" s="1"/>
  <c r="X12" i="17" s="1"/>
  <c r="P13" i="17"/>
  <c r="S13" i="17" s="1"/>
  <c r="J15" i="17"/>
  <c r="O15" i="17" s="1"/>
  <c r="M15" i="17"/>
  <c r="R15" i="17" s="1"/>
  <c r="I16" i="17"/>
  <c r="L16" i="17"/>
  <c r="N14" i="17"/>
  <c r="B33" i="18"/>
  <c r="B34" i="18" s="1"/>
  <c r="H17" i="17"/>
  <c r="G18" i="17"/>
  <c r="N17" i="16"/>
  <c r="U18" i="17" s="1"/>
  <c r="V18" i="17" s="1"/>
  <c r="A19" i="16"/>
  <c r="E18" i="16"/>
  <c r="M18" i="16" s="1"/>
  <c r="D18" i="16"/>
  <c r="L18" i="16" s="1"/>
  <c r="B18" i="16"/>
  <c r="J18" i="16" s="1"/>
  <c r="C18" i="16"/>
  <c r="K18" i="16" s="1"/>
  <c r="C14" i="18" l="1"/>
  <c r="K13" i="17"/>
  <c r="Q13" i="17" s="1"/>
  <c r="W13" i="17" s="1"/>
  <c r="X13" i="17" s="1"/>
  <c r="P14" i="17"/>
  <c r="S14" i="17" s="1"/>
  <c r="J16" i="17"/>
  <c r="O16" i="17" s="1"/>
  <c r="M16" i="17"/>
  <c r="R16" i="17" s="1"/>
  <c r="I17" i="17"/>
  <c r="L17" i="17"/>
  <c r="N15" i="17"/>
  <c r="B35" i="18"/>
  <c r="B36" i="18" s="1"/>
  <c r="H18" i="17"/>
  <c r="G19" i="17"/>
  <c r="N18" i="16"/>
  <c r="U19" i="17" s="1"/>
  <c r="V19" i="17" s="1"/>
  <c r="C19" i="16"/>
  <c r="K19" i="16" s="1"/>
  <c r="B19" i="16"/>
  <c r="J19" i="16" s="1"/>
  <c r="A20" i="16"/>
  <c r="D19" i="16"/>
  <c r="L19" i="16" s="1"/>
  <c r="E19" i="16"/>
  <c r="M19" i="16" s="1"/>
  <c r="K14" i="17" l="1"/>
  <c r="Q14" i="17" s="1"/>
  <c r="W14" i="17" s="1"/>
  <c r="X14" i="17" s="1"/>
  <c r="C15" i="18"/>
  <c r="P15" i="17"/>
  <c r="S15" i="17"/>
  <c r="J17" i="17"/>
  <c r="O17" i="17" s="1"/>
  <c r="M17" i="17"/>
  <c r="R17" i="17" s="1"/>
  <c r="I18" i="17"/>
  <c r="L18" i="17"/>
  <c r="N16" i="17"/>
  <c r="B37" i="18"/>
  <c r="B38" i="18" s="1"/>
  <c r="H19" i="17"/>
  <c r="G20" i="17"/>
  <c r="N19" i="16"/>
  <c r="U20" i="17" s="1"/>
  <c r="V20" i="17" s="1"/>
  <c r="E20" i="16"/>
  <c r="M20" i="16" s="1"/>
  <c r="D20" i="16"/>
  <c r="L20" i="16" s="1"/>
  <c r="C20" i="16"/>
  <c r="K20" i="16" s="1"/>
  <c r="B20" i="16"/>
  <c r="J20" i="16" s="1"/>
  <c r="A21" i="16"/>
  <c r="K15" i="17" l="1"/>
  <c r="Q15" i="17" s="1"/>
  <c r="W15" i="17" s="1"/>
  <c r="X15" i="17" s="1"/>
  <c r="C16" i="18"/>
  <c r="N20" i="16"/>
  <c r="U21" i="17" s="1"/>
  <c r="V21" i="17" s="1"/>
  <c r="P16" i="17"/>
  <c r="S16" i="17" s="1"/>
  <c r="J18" i="17"/>
  <c r="O18" i="17" s="1"/>
  <c r="M18" i="17"/>
  <c r="R18" i="17" s="1"/>
  <c r="I19" i="17"/>
  <c r="L19" i="17"/>
  <c r="N17" i="17"/>
  <c r="B39" i="18"/>
  <c r="B40" i="18" s="1"/>
  <c r="H20" i="17"/>
  <c r="G21" i="17"/>
  <c r="A22" i="16"/>
  <c r="E21" i="16"/>
  <c r="M21" i="16" s="1"/>
  <c r="D21" i="16"/>
  <c r="L21" i="16" s="1"/>
  <c r="C21" i="16"/>
  <c r="K21" i="16" s="1"/>
  <c r="B21" i="16"/>
  <c r="J21" i="16" s="1"/>
  <c r="C17" i="18" l="1"/>
  <c r="K16" i="17"/>
  <c r="Q16" i="17" s="1"/>
  <c r="W16" i="17" s="1"/>
  <c r="X16" i="17" s="1"/>
  <c r="P17" i="17"/>
  <c r="S17" i="17" s="1"/>
  <c r="J19" i="17"/>
  <c r="O19" i="17" s="1"/>
  <c r="M19" i="17"/>
  <c r="R19" i="17" s="1"/>
  <c r="I20" i="17"/>
  <c r="L20" i="17"/>
  <c r="N18" i="17"/>
  <c r="B41" i="18"/>
  <c r="B42" i="18" s="1"/>
  <c r="H21" i="17"/>
  <c r="G22" i="17"/>
  <c r="N21" i="16"/>
  <c r="U22" i="17" s="1"/>
  <c r="V22" i="17" s="1"/>
  <c r="A23" i="16"/>
  <c r="E22" i="16"/>
  <c r="M22" i="16" s="1"/>
  <c r="D22" i="16"/>
  <c r="L22" i="16" s="1"/>
  <c r="B22" i="16"/>
  <c r="J22" i="16" s="1"/>
  <c r="C22" i="16"/>
  <c r="K22" i="16" s="1"/>
  <c r="C18" i="18" l="1"/>
  <c r="K17" i="17"/>
  <c r="Q17" i="17" s="1"/>
  <c r="W17" i="17" s="1"/>
  <c r="X17" i="17" s="1"/>
  <c r="P18" i="17"/>
  <c r="S18" i="17" s="1"/>
  <c r="J20" i="17"/>
  <c r="O20" i="17" s="1"/>
  <c r="M20" i="17"/>
  <c r="R20" i="17" s="1"/>
  <c r="I21" i="17"/>
  <c r="L21" i="17"/>
  <c r="N19" i="17"/>
  <c r="B43" i="18"/>
  <c r="B44" i="18" s="1"/>
  <c r="H22" i="17"/>
  <c r="G23" i="17"/>
  <c r="N22" i="16"/>
  <c r="U23" i="17" s="1"/>
  <c r="V23" i="17" s="1"/>
  <c r="C23" i="16"/>
  <c r="K23" i="16" s="1"/>
  <c r="B23" i="16"/>
  <c r="J23" i="16" s="1"/>
  <c r="A24" i="16"/>
  <c r="D23" i="16"/>
  <c r="L23" i="16" s="1"/>
  <c r="E23" i="16"/>
  <c r="M23" i="16" s="1"/>
  <c r="C19" i="18" l="1"/>
  <c r="K18" i="17"/>
  <c r="Q18" i="17" s="1"/>
  <c r="W18" i="17" s="1"/>
  <c r="X18" i="17" s="1"/>
  <c r="P19" i="17"/>
  <c r="S19" i="17"/>
  <c r="J21" i="17"/>
  <c r="O21" i="17" s="1"/>
  <c r="M21" i="17"/>
  <c r="R21" i="17" s="1"/>
  <c r="I22" i="17"/>
  <c r="L22" i="17"/>
  <c r="N20" i="17"/>
  <c r="B45" i="18"/>
  <c r="B46" i="18" s="1"/>
  <c r="H23" i="17"/>
  <c r="G24" i="17"/>
  <c r="N23" i="16"/>
  <c r="U24" i="17" s="1"/>
  <c r="V24" i="17" s="1"/>
  <c r="E24" i="16"/>
  <c r="M24" i="16" s="1"/>
  <c r="D24" i="16"/>
  <c r="L24" i="16" s="1"/>
  <c r="C24" i="16"/>
  <c r="K24" i="16" s="1"/>
  <c r="B24" i="16"/>
  <c r="J24" i="16" s="1"/>
  <c r="A25" i="16"/>
  <c r="K19" i="17" l="1"/>
  <c r="Q19" i="17" s="1"/>
  <c r="W19" i="17" s="1"/>
  <c r="X19" i="17" s="1"/>
  <c r="C20" i="18"/>
  <c r="P20" i="17"/>
  <c r="S20" i="17"/>
  <c r="J22" i="17"/>
  <c r="O22" i="17" s="1"/>
  <c r="M22" i="17"/>
  <c r="R22" i="17" s="1"/>
  <c r="N21" i="17"/>
  <c r="I23" i="17"/>
  <c r="L23" i="17"/>
  <c r="B47" i="18"/>
  <c r="B48" i="18" s="1"/>
  <c r="H24" i="17"/>
  <c r="G25" i="17"/>
  <c r="A26" i="16"/>
  <c r="E25" i="16"/>
  <c r="M25" i="16" s="1"/>
  <c r="D25" i="16"/>
  <c r="L25" i="16" s="1"/>
  <c r="C25" i="16"/>
  <c r="K25" i="16" s="1"/>
  <c r="B25" i="16"/>
  <c r="J25" i="16" s="1"/>
  <c r="N24" i="16"/>
  <c r="U25" i="17" s="1"/>
  <c r="V25" i="17" s="1"/>
  <c r="C21" i="18" l="1"/>
  <c r="K20" i="17"/>
  <c r="Q20" i="17" s="1"/>
  <c r="W20" i="17" s="1"/>
  <c r="X20" i="17" s="1"/>
  <c r="P21" i="17"/>
  <c r="S21" i="17" s="1"/>
  <c r="J23" i="17"/>
  <c r="O23" i="17" s="1"/>
  <c r="M23" i="17"/>
  <c r="R23" i="17" s="1"/>
  <c r="I24" i="17"/>
  <c r="L24" i="17"/>
  <c r="N22" i="17"/>
  <c r="B49" i="18"/>
  <c r="B50" i="18" s="1"/>
  <c r="H25" i="17"/>
  <c r="G26" i="17"/>
  <c r="N25" i="16"/>
  <c r="U26" i="17" s="1"/>
  <c r="V26" i="17" s="1"/>
  <c r="A27" i="16"/>
  <c r="E26" i="16"/>
  <c r="M26" i="16" s="1"/>
  <c r="D26" i="16"/>
  <c r="L26" i="16" s="1"/>
  <c r="B26" i="16"/>
  <c r="J26" i="16" s="1"/>
  <c r="C26" i="16"/>
  <c r="K26" i="16" s="1"/>
  <c r="C22" i="18" l="1"/>
  <c r="K21" i="17"/>
  <c r="Q21" i="17" s="1"/>
  <c r="W21" i="17" s="1"/>
  <c r="X21" i="17" s="1"/>
  <c r="P22" i="17"/>
  <c r="S22" i="17" s="1"/>
  <c r="N23" i="17"/>
  <c r="J24" i="17"/>
  <c r="O24" i="17" s="1"/>
  <c r="M24" i="17"/>
  <c r="R24" i="17" s="1"/>
  <c r="I25" i="17"/>
  <c r="L25" i="17"/>
  <c r="B51" i="18"/>
  <c r="B52" i="18" s="1"/>
  <c r="H26" i="17"/>
  <c r="G27" i="17"/>
  <c r="N26" i="16"/>
  <c r="U27" i="17" s="1"/>
  <c r="V27" i="17" s="1"/>
  <c r="C27" i="16"/>
  <c r="K27" i="16" s="1"/>
  <c r="B27" i="16"/>
  <c r="J27" i="16" s="1"/>
  <c r="A28" i="16"/>
  <c r="D27" i="16"/>
  <c r="L27" i="16" s="1"/>
  <c r="E27" i="16"/>
  <c r="M27" i="16" s="1"/>
  <c r="C23" i="18" l="1"/>
  <c r="K22" i="17"/>
  <c r="Q22" i="17" s="1"/>
  <c r="W22" i="17" s="1"/>
  <c r="X22" i="17" s="1"/>
  <c r="N27" i="16"/>
  <c r="U28" i="17" s="1"/>
  <c r="V28" i="17" s="1"/>
  <c r="P23" i="17"/>
  <c r="S23" i="17" s="1"/>
  <c r="J25" i="17"/>
  <c r="O25" i="17" s="1"/>
  <c r="M25" i="17"/>
  <c r="R25" i="17" s="1"/>
  <c r="N24" i="17"/>
  <c r="I26" i="17"/>
  <c r="L26" i="17"/>
  <c r="B53" i="18"/>
  <c r="B54" i="18" s="1"/>
  <c r="H27" i="17"/>
  <c r="G28" i="17"/>
  <c r="E28" i="16"/>
  <c r="M28" i="16" s="1"/>
  <c r="D28" i="16"/>
  <c r="L28" i="16" s="1"/>
  <c r="C28" i="16"/>
  <c r="K28" i="16" s="1"/>
  <c r="B28" i="16"/>
  <c r="J28" i="16" s="1"/>
  <c r="A29" i="16"/>
  <c r="K23" i="17" l="1"/>
  <c r="Q23" i="17" s="1"/>
  <c r="W23" i="17" s="1"/>
  <c r="X23" i="17" s="1"/>
  <c r="C24" i="18"/>
  <c r="P24" i="17"/>
  <c r="S24" i="17"/>
  <c r="J26" i="17"/>
  <c r="O26" i="17" s="1"/>
  <c r="M26" i="17"/>
  <c r="R26" i="17" s="1"/>
  <c r="N25" i="17"/>
  <c r="I27" i="17"/>
  <c r="L27" i="17"/>
  <c r="B55" i="18"/>
  <c r="B56" i="18" s="1"/>
  <c r="H28" i="17"/>
  <c r="G29" i="17"/>
  <c r="A30" i="16"/>
  <c r="E29" i="16"/>
  <c r="M29" i="16" s="1"/>
  <c r="D29" i="16"/>
  <c r="L29" i="16" s="1"/>
  <c r="C29" i="16"/>
  <c r="K29" i="16" s="1"/>
  <c r="B29" i="16"/>
  <c r="J29" i="16" s="1"/>
  <c r="N28" i="16"/>
  <c r="U29" i="17" s="1"/>
  <c r="V29" i="17" s="1"/>
  <c r="C25" i="18" l="1"/>
  <c r="K24" i="17"/>
  <c r="Q24" i="17" s="1"/>
  <c r="W24" i="17" s="1"/>
  <c r="X24" i="17" s="1"/>
  <c r="P25" i="17"/>
  <c r="S25" i="17"/>
  <c r="J27" i="17"/>
  <c r="O27" i="17" s="1"/>
  <c r="M27" i="17"/>
  <c r="R27" i="17" s="1"/>
  <c r="I28" i="17"/>
  <c r="L28" i="17"/>
  <c r="N26" i="17"/>
  <c r="B57" i="18"/>
  <c r="B58" i="18" s="1"/>
  <c r="H29" i="17"/>
  <c r="G30" i="17"/>
  <c r="N29" i="16"/>
  <c r="U30" i="17" s="1"/>
  <c r="V30" i="17" s="1"/>
  <c r="A31" i="16"/>
  <c r="E30" i="16"/>
  <c r="M30" i="16" s="1"/>
  <c r="D30" i="16"/>
  <c r="L30" i="16" s="1"/>
  <c r="B30" i="16"/>
  <c r="J30" i="16" s="1"/>
  <c r="C30" i="16"/>
  <c r="K30" i="16" s="1"/>
  <c r="K25" i="17" l="1"/>
  <c r="Q25" i="17" s="1"/>
  <c r="W25" i="17" s="1"/>
  <c r="X25" i="17" s="1"/>
  <c r="C26" i="18"/>
  <c r="P26" i="17"/>
  <c r="S26" i="17"/>
  <c r="J28" i="17"/>
  <c r="O28" i="17" s="1"/>
  <c r="M28" i="17"/>
  <c r="R28" i="17" s="1"/>
  <c r="I29" i="17"/>
  <c r="L29" i="17"/>
  <c r="N27" i="17"/>
  <c r="B59" i="18"/>
  <c r="B60" i="18" s="1"/>
  <c r="H30" i="17"/>
  <c r="G31" i="17"/>
  <c r="N30" i="16"/>
  <c r="U31" i="17" s="1"/>
  <c r="V31" i="17" s="1"/>
  <c r="C31" i="16"/>
  <c r="K31" i="16" s="1"/>
  <c r="B31" i="16"/>
  <c r="J31" i="16" s="1"/>
  <c r="A32" i="16"/>
  <c r="D31" i="16"/>
  <c r="L31" i="16" s="1"/>
  <c r="E31" i="16"/>
  <c r="M31" i="16" s="1"/>
  <c r="C27" i="18" l="1"/>
  <c r="K26" i="17"/>
  <c r="Q26" i="17" s="1"/>
  <c r="W26" i="17" s="1"/>
  <c r="X26" i="17" s="1"/>
  <c r="N31" i="16"/>
  <c r="U32" i="17" s="1"/>
  <c r="V32" i="17" s="1"/>
  <c r="P27" i="17"/>
  <c r="S27" i="17" s="1"/>
  <c r="J29" i="17"/>
  <c r="O29" i="17" s="1"/>
  <c r="M29" i="17"/>
  <c r="R29" i="17" s="1"/>
  <c r="I30" i="17"/>
  <c r="L30" i="17"/>
  <c r="N28" i="17"/>
  <c r="B61" i="18"/>
  <c r="B62" i="18" s="1"/>
  <c r="H31" i="17"/>
  <c r="G32" i="17"/>
  <c r="E32" i="16"/>
  <c r="M32" i="16" s="1"/>
  <c r="D32" i="16"/>
  <c r="L32" i="16" s="1"/>
  <c r="C32" i="16"/>
  <c r="K32" i="16" s="1"/>
  <c r="B32" i="16"/>
  <c r="J32" i="16" s="1"/>
  <c r="A33" i="16"/>
  <c r="C28" i="18" l="1"/>
  <c r="K27" i="17"/>
  <c r="Q27" i="17" s="1"/>
  <c r="W27" i="17" s="1"/>
  <c r="X27" i="17" s="1"/>
  <c r="P28" i="17"/>
  <c r="S28" i="17" s="1"/>
  <c r="J30" i="17"/>
  <c r="O30" i="17" s="1"/>
  <c r="M30" i="17"/>
  <c r="R30" i="17" s="1"/>
  <c r="I31" i="17"/>
  <c r="L31" i="17"/>
  <c r="N29" i="17"/>
  <c r="B63" i="18"/>
  <c r="B64" i="18" s="1"/>
  <c r="H32" i="17"/>
  <c r="G33" i="17"/>
  <c r="A34" i="16"/>
  <c r="E33" i="16"/>
  <c r="M33" i="16" s="1"/>
  <c r="D33" i="16"/>
  <c r="L33" i="16" s="1"/>
  <c r="C33" i="16"/>
  <c r="K33" i="16" s="1"/>
  <c r="B33" i="16"/>
  <c r="J33" i="16" s="1"/>
  <c r="N32" i="16"/>
  <c r="U33" i="17" s="1"/>
  <c r="V33" i="17" s="1"/>
  <c r="C29" i="18" l="1"/>
  <c r="K28" i="17"/>
  <c r="Q28" i="17" s="1"/>
  <c r="W28" i="17" s="1"/>
  <c r="X28" i="17" s="1"/>
  <c r="P29" i="17"/>
  <c r="S29" i="17"/>
  <c r="J31" i="17"/>
  <c r="O31" i="17" s="1"/>
  <c r="M31" i="17"/>
  <c r="R31" i="17" s="1"/>
  <c r="I32" i="17"/>
  <c r="L32" i="17"/>
  <c r="N30" i="17"/>
  <c r="B65" i="18"/>
  <c r="B66" i="18" s="1"/>
  <c r="H33" i="17"/>
  <c r="G34" i="17"/>
  <c r="N33" i="16"/>
  <c r="U34" i="17" s="1"/>
  <c r="V34" i="17" s="1"/>
  <c r="A35" i="16"/>
  <c r="E34" i="16"/>
  <c r="M34" i="16" s="1"/>
  <c r="D34" i="16"/>
  <c r="L34" i="16" s="1"/>
  <c r="B34" i="16"/>
  <c r="J34" i="16" s="1"/>
  <c r="C34" i="16"/>
  <c r="K34" i="16" s="1"/>
  <c r="K29" i="17" l="1"/>
  <c r="Q29" i="17" s="1"/>
  <c r="W29" i="17" s="1"/>
  <c r="X29" i="17" s="1"/>
  <c r="C30" i="18"/>
  <c r="P30" i="17"/>
  <c r="S30" i="17"/>
  <c r="J32" i="17"/>
  <c r="O32" i="17" s="1"/>
  <c r="M32" i="17"/>
  <c r="R32" i="17" s="1"/>
  <c r="I33" i="17"/>
  <c r="L33" i="17"/>
  <c r="N31" i="17"/>
  <c r="B67" i="18"/>
  <c r="B68" i="18" s="1"/>
  <c r="H34" i="17"/>
  <c r="G35" i="17"/>
  <c r="N34" i="16"/>
  <c r="U35" i="17" s="1"/>
  <c r="V35" i="17" s="1"/>
  <c r="C35" i="16"/>
  <c r="K35" i="16" s="1"/>
  <c r="B35" i="16"/>
  <c r="J35" i="16" s="1"/>
  <c r="A36" i="16"/>
  <c r="D35" i="16"/>
  <c r="L35" i="16" s="1"/>
  <c r="E35" i="16"/>
  <c r="M35" i="16" s="1"/>
  <c r="C31" i="18" l="1"/>
  <c r="K30" i="17"/>
  <c r="Q30" i="17" s="1"/>
  <c r="W30" i="17" s="1"/>
  <c r="X30" i="17" s="1"/>
  <c r="P31" i="17"/>
  <c r="S31" i="17"/>
  <c r="J33" i="17"/>
  <c r="O33" i="17" s="1"/>
  <c r="M33" i="17"/>
  <c r="R33" i="17" s="1"/>
  <c r="I34" i="17"/>
  <c r="L34" i="17"/>
  <c r="N32" i="17"/>
  <c r="B69" i="18"/>
  <c r="B70" i="18" s="1"/>
  <c r="H35" i="17"/>
  <c r="G36" i="17"/>
  <c r="N35" i="16"/>
  <c r="U36" i="17" s="1"/>
  <c r="V36" i="17" s="1"/>
  <c r="E36" i="16"/>
  <c r="M36" i="16" s="1"/>
  <c r="D36" i="16"/>
  <c r="L36" i="16" s="1"/>
  <c r="C36" i="16"/>
  <c r="K36" i="16" s="1"/>
  <c r="B36" i="16"/>
  <c r="J36" i="16" s="1"/>
  <c r="A37" i="16"/>
  <c r="C32" i="18" l="1"/>
  <c r="K31" i="17"/>
  <c r="Q31" i="17" s="1"/>
  <c r="W31" i="17" s="1"/>
  <c r="X31" i="17" s="1"/>
  <c r="P32" i="17"/>
  <c r="S32" i="17" s="1"/>
  <c r="J34" i="17"/>
  <c r="O34" i="17" s="1"/>
  <c r="M34" i="17"/>
  <c r="R34" i="17" s="1"/>
  <c r="I35" i="17"/>
  <c r="L35" i="17"/>
  <c r="N33" i="17"/>
  <c r="B71" i="18"/>
  <c r="B72" i="18" s="1"/>
  <c r="H36" i="17"/>
  <c r="G37" i="17"/>
  <c r="A38" i="16"/>
  <c r="E37" i="16"/>
  <c r="M37" i="16" s="1"/>
  <c r="D37" i="16"/>
  <c r="L37" i="16" s="1"/>
  <c r="C37" i="16"/>
  <c r="K37" i="16" s="1"/>
  <c r="B37" i="16"/>
  <c r="J37" i="16" s="1"/>
  <c r="N36" i="16"/>
  <c r="U37" i="17" s="1"/>
  <c r="V37" i="17" s="1"/>
  <c r="C33" i="18" l="1"/>
  <c r="K32" i="17"/>
  <c r="Q32" i="17" s="1"/>
  <c r="W32" i="17" s="1"/>
  <c r="X32" i="17" s="1"/>
  <c r="P33" i="17"/>
  <c r="S33" i="17" s="1"/>
  <c r="J35" i="17"/>
  <c r="O35" i="17" s="1"/>
  <c r="M35" i="17"/>
  <c r="R35" i="17" s="1"/>
  <c r="I36" i="17"/>
  <c r="L36" i="17"/>
  <c r="N34" i="17"/>
  <c r="B73" i="18"/>
  <c r="B74" i="18" s="1"/>
  <c r="H37" i="17"/>
  <c r="G38" i="17"/>
  <c r="N37" i="16"/>
  <c r="U38" i="17" s="1"/>
  <c r="V38" i="17" s="1"/>
  <c r="A39" i="16"/>
  <c r="E38" i="16"/>
  <c r="M38" i="16" s="1"/>
  <c r="D38" i="16"/>
  <c r="L38" i="16" s="1"/>
  <c r="B38" i="16"/>
  <c r="J38" i="16" s="1"/>
  <c r="C38" i="16"/>
  <c r="K38" i="16" s="1"/>
  <c r="K33" i="17" l="1"/>
  <c r="Q33" i="17" s="1"/>
  <c r="W33" i="17" s="1"/>
  <c r="X33" i="17" s="1"/>
  <c r="C34" i="18"/>
  <c r="P34" i="17"/>
  <c r="S34" i="17"/>
  <c r="J36" i="17"/>
  <c r="O36" i="17" s="1"/>
  <c r="M36" i="17"/>
  <c r="R36" i="17" s="1"/>
  <c r="I37" i="17"/>
  <c r="L37" i="17"/>
  <c r="N35" i="17"/>
  <c r="B75" i="18"/>
  <c r="B76" i="18" s="1"/>
  <c r="H38" i="17"/>
  <c r="G39" i="17"/>
  <c r="N38" i="16"/>
  <c r="U39" i="17" s="1"/>
  <c r="V39" i="17" s="1"/>
  <c r="C39" i="16"/>
  <c r="K39" i="16" s="1"/>
  <c r="B39" i="16"/>
  <c r="J39" i="16" s="1"/>
  <c r="A40" i="16"/>
  <c r="D39" i="16"/>
  <c r="L39" i="16" s="1"/>
  <c r="E39" i="16"/>
  <c r="M39" i="16" s="1"/>
  <c r="C35" i="18" l="1"/>
  <c r="K34" i="17"/>
  <c r="Q34" i="17" s="1"/>
  <c r="W34" i="17" s="1"/>
  <c r="X34" i="17" s="1"/>
  <c r="N39" i="16"/>
  <c r="U40" i="17" s="1"/>
  <c r="V40" i="17" s="1"/>
  <c r="P35" i="17"/>
  <c r="S35" i="17" s="1"/>
  <c r="J37" i="17"/>
  <c r="O37" i="17" s="1"/>
  <c r="M37" i="17"/>
  <c r="R37" i="17" s="1"/>
  <c r="I38" i="17"/>
  <c r="L38" i="17"/>
  <c r="N36" i="17"/>
  <c r="B77" i="18"/>
  <c r="B78" i="18" s="1"/>
  <c r="H39" i="17"/>
  <c r="G40" i="17"/>
  <c r="E40" i="16"/>
  <c r="M40" i="16" s="1"/>
  <c r="D40" i="16"/>
  <c r="L40" i="16" s="1"/>
  <c r="C40" i="16"/>
  <c r="K40" i="16" s="1"/>
  <c r="B40" i="16"/>
  <c r="J40" i="16" s="1"/>
  <c r="A41" i="16"/>
  <c r="K35" i="17" l="1"/>
  <c r="Q35" i="17" s="1"/>
  <c r="W35" i="17" s="1"/>
  <c r="X35" i="17" s="1"/>
  <c r="C36" i="18"/>
  <c r="P36" i="17"/>
  <c r="S36" i="17" s="1"/>
  <c r="J38" i="17"/>
  <c r="O38" i="17" s="1"/>
  <c r="M38" i="17"/>
  <c r="R38" i="17" s="1"/>
  <c r="I39" i="17"/>
  <c r="L39" i="17"/>
  <c r="N37" i="17"/>
  <c r="B79" i="18"/>
  <c r="B80" i="18" s="1"/>
  <c r="H40" i="17"/>
  <c r="G41" i="17"/>
  <c r="A42" i="16"/>
  <c r="E41" i="16"/>
  <c r="M41" i="16" s="1"/>
  <c r="D41" i="16"/>
  <c r="L41" i="16" s="1"/>
  <c r="C41" i="16"/>
  <c r="K41" i="16" s="1"/>
  <c r="B41" i="16"/>
  <c r="J41" i="16" s="1"/>
  <c r="N40" i="16"/>
  <c r="U41" i="17" s="1"/>
  <c r="V41" i="17" s="1"/>
  <c r="C37" i="18" l="1"/>
  <c r="K36" i="17"/>
  <c r="Q36" i="17" s="1"/>
  <c r="W36" i="17" s="1"/>
  <c r="X36" i="17" s="1"/>
  <c r="P37" i="17"/>
  <c r="S37" i="17" s="1"/>
  <c r="J39" i="17"/>
  <c r="O39" i="17" s="1"/>
  <c r="M39" i="17"/>
  <c r="R39" i="17" s="1"/>
  <c r="I40" i="17"/>
  <c r="L40" i="17"/>
  <c r="N38" i="17"/>
  <c r="B81" i="18"/>
  <c r="B82" i="18" s="1"/>
  <c r="H41" i="17"/>
  <c r="G42" i="17"/>
  <c r="N41" i="16"/>
  <c r="U42" i="17" s="1"/>
  <c r="V42" i="17" s="1"/>
  <c r="A43" i="16"/>
  <c r="E42" i="16"/>
  <c r="M42" i="16" s="1"/>
  <c r="D42" i="16"/>
  <c r="L42" i="16" s="1"/>
  <c r="B42" i="16"/>
  <c r="J42" i="16" s="1"/>
  <c r="C42" i="16"/>
  <c r="K42" i="16" s="1"/>
  <c r="C38" i="18" l="1"/>
  <c r="K37" i="17"/>
  <c r="Q37" i="17" s="1"/>
  <c r="W37" i="17" s="1"/>
  <c r="X37" i="17" s="1"/>
  <c r="P38" i="17"/>
  <c r="S38" i="17"/>
  <c r="J40" i="17"/>
  <c r="O40" i="17" s="1"/>
  <c r="M40" i="17"/>
  <c r="R40" i="17" s="1"/>
  <c r="I41" i="17"/>
  <c r="L41" i="17"/>
  <c r="N39" i="17"/>
  <c r="B83" i="18"/>
  <c r="B84" i="18" s="1"/>
  <c r="H42" i="17"/>
  <c r="G43" i="17"/>
  <c r="N42" i="16"/>
  <c r="U43" i="17" s="1"/>
  <c r="V43" i="17" s="1"/>
  <c r="C43" i="16"/>
  <c r="K43" i="16" s="1"/>
  <c r="B43" i="16"/>
  <c r="J43" i="16" s="1"/>
  <c r="A44" i="16"/>
  <c r="D43" i="16"/>
  <c r="L43" i="16" s="1"/>
  <c r="E43" i="16"/>
  <c r="M43" i="16" s="1"/>
  <c r="C39" i="18" l="1"/>
  <c r="K38" i="17"/>
  <c r="Q38" i="17" s="1"/>
  <c r="W38" i="17" s="1"/>
  <c r="X38" i="17" s="1"/>
  <c r="N43" i="16"/>
  <c r="U44" i="17" s="1"/>
  <c r="V44" i="17" s="1"/>
  <c r="P39" i="17"/>
  <c r="S39" i="17" s="1"/>
  <c r="J41" i="17"/>
  <c r="O41" i="17" s="1"/>
  <c r="M41" i="17"/>
  <c r="R41" i="17" s="1"/>
  <c r="I42" i="17"/>
  <c r="L42" i="17"/>
  <c r="N40" i="17"/>
  <c r="B85" i="18"/>
  <c r="B86" i="18" s="1"/>
  <c r="H43" i="17"/>
  <c r="G44" i="17"/>
  <c r="E44" i="16"/>
  <c r="M44" i="16" s="1"/>
  <c r="D44" i="16"/>
  <c r="L44" i="16" s="1"/>
  <c r="C44" i="16"/>
  <c r="K44" i="16" s="1"/>
  <c r="B44" i="16"/>
  <c r="J44" i="16" s="1"/>
  <c r="A45" i="16"/>
  <c r="K39" i="17" l="1"/>
  <c r="Q39" i="17" s="1"/>
  <c r="W39" i="17" s="1"/>
  <c r="X39" i="17" s="1"/>
  <c r="C40" i="18"/>
  <c r="P40" i="17"/>
  <c r="S40" i="17" s="1"/>
  <c r="J42" i="17"/>
  <c r="O42" i="17" s="1"/>
  <c r="M42" i="17"/>
  <c r="R42" i="17" s="1"/>
  <c r="I43" i="17"/>
  <c r="L43" i="17"/>
  <c r="N41" i="17"/>
  <c r="B87" i="18"/>
  <c r="B88" i="18" s="1"/>
  <c r="H44" i="17"/>
  <c r="G45" i="17"/>
  <c r="A46" i="16"/>
  <c r="E45" i="16"/>
  <c r="M45" i="16" s="1"/>
  <c r="D45" i="16"/>
  <c r="L45" i="16" s="1"/>
  <c r="C45" i="16"/>
  <c r="K45" i="16" s="1"/>
  <c r="B45" i="16"/>
  <c r="J45" i="16" s="1"/>
  <c r="N44" i="16"/>
  <c r="U45" i="17" s="1"/>
  <c r="V45" i="17" s="1"/>
  <c r="C41" i="18" l="1"/>
  <c r="K40" i="17"/>
  <c r="Q40" i="17" s="1"/>
  <c r="W40" i="17" s="1"/>
  <c r="X40" i="17" s="1"/>
  <c r="P41" i="17"/>
  <c r="S41" i="17"/>
  <c r="J43" i="17"/>
  <c r="O43" i="17" s="1"/>
  <c r="M43" i="17"/>
  <c r="R43" i="17" s="1"/>
  <c r="I44" i="17"/>
  <c r="L44" i="17"/>
  <c r="N42" i="17"/>
  <c r="B89" i="18"/>
  <c r="B90" i="18" s="1"/>
  <c r="H45" i="17"/>
  <c r="G46" i="17"/>
  <c r="N45" i="16"/>
  <c r="U46" i="17" s="1"/>
  <c r="V46" i="17" s="1"/>
  <c r="A47" i="16"/>
  <c r="E46" i="16"/>
  <c r="M46" i="16" s="1"/>
  <c r="D46" i="16"/>
  <c r="L46" i="16" s="1"/>
  <c r="B46" i="16"/>
  <c r="J46" i="16" s="1"/>
  <c r="C46" i="16"/>
  <c r="K46" i="16" s="1"/>
  <c r="K41" i="17" l="1"/>
  <c r="Q41" i="17" s="1"/>
  <c r="W41" i="17" s="1"/>
  <c r="X41" i="17" s="1"/>
  <c r="C42" i="18"/>
  <c r="P42" i="17"/>
  <c r="S42" i="17" s="1"/>
  <c r="J44" i="17"/>
  <c r="O44" i="17" s="1"/>
  <c r="M44" i="17"/>
  <c r="R44" i="17" s="1"/>
  <c r="I45" i="17"/>
  <c r="L45" i="17"/>
  <c r="N43" i="17"/>
  <c r="B91" i="18"/>
  <c r="B92" i="18" s="1"/>
  <c r="H46" i="17"/>
  <c r="G47" i="17"/>
  <c r="N46" i="16"/>
  <c r="U47" i="17" s="1"/>
  <c r="V47" i="17" s="1"/>
  <c r="B47" i="16"/>
  <c r="J47" i="16" s="1"/>
  <c r="E47" i="16"/>
  <c r="M47" i="16" s="1"/>
  <c r="D47" i="16"/>
  <c r="L47" i="16" s="1"/>
  <c r="C47" i="16"/>
  <c r="K47" i="16" s="1"/>
  <c r="A48" i="16"/>
  <c r="C43" i="18" l="1"/>
  <c r="K42" i="17"/>
  <c r="Q42" i="17" s="1"/>
  <c r="W42" i="17" s="1"/>
  <c r="X42" i="17" s="1"/>
  <c r="P43" i="17"/>
  <c r="S43" i="17"/>
  <c r="J45" i="17"/>
  <c r="O45" i="17" s="1"/>
  <c r="M45" i="17"/>
  <c r="R45" i="17" s="1"/>
  <c r="I46" i="17"/>
  <c r="L46" i="17"/>
  <c r="N44" i="17"/>
  <c r="B93" i="18"/>
  <c r="B94" i="18" s="1"/>
  <c r="H47" i="17"/>
  <c r="G48" i="17"/>
  <c r="D48" i="16"/>
  <c r="L48" i="16" s="1"/>
  <c r="A49" i="16"/>
  <c r="E48" i="16"/>
  <c r="M48" i="16" s="1"/>
  <c r="C48" i="16"/>
  <c r="K48" i="16" s="1"/>
  <c r="B48" i="16"/>
  <c r="J48" i="16" s="1"/>
  <c r="N47" i="16"/>
  <c r="U48" i="17" s="1"/>
  <c r="V48" i="17" s="1"/>
  <c r="K43" i="17" l="1"/>
  <c r="Q43" i="17" s="1"/>
  <c r="W43" i="17" s="1"/>
  <c r="X43" i="17" s="1"/>
  <c r="C44" i="18"/>
  <c r="P44" i="17"/>
  <c r="S44" i="17"/>
  <c r="J46" i="17"/>
  <c r="O46" i="17" s="1"/>
  <c r="M46" i="17"/>
  <c r="R46" i="17" s="1"/>
  <c r="I47" i="17"/>
  <c r="L47" i="17"/>
  <c r="N45" i="17"/>
  <c r="B95" i="18"/>
  <c r="B96" i="18" s="1"/>
  <c r="H48" i="17"/>
  <c r="G49" i="17"/>
  <c r="N48" i="16"/>
  <c r="U49" i="17" s="1"/>
  <c r="V49" i="17" s="1"/>
  <c r="D49" i="16"/>
  <c r="L49" i="16" s="1"/>
  <c r="C49" i="16"/>
  <c r="K49" i="16" s="1"/>
  <c r="B49" i="16"/>
  <c r="J49" i="16" s="1"/>
  <c r="A50" i="16"/>
  <c r="E49" i="16"/>
  <c r="M49" i="16" s="1"/>
  <c r="C45" i="18" l="1"/>
  <c r="K44" i="17"/>
  <c r="Q44" i="17" s="1"/>
  <c r="W44" i="17" s="1"/>
  <c r="X44" i="17" s="1"/>
  <c r="N49" i="16"/>
  <c r="U50" i="17" s="1"/>
  <c r="V50" i="17" s="1"/>
  <c r="P45" i="17"/>
  <c r="S45" i="17" s="1"/>
  <c r="J47" i="17"/>
  <c r="O47" i="17" s="1"/>
  <c r="M47" i="17"/>
  <c r="R47" i="17" s="1"/>
  <c r="I48" i="17"/>
  <c r="L48" i="17"/>
  <c r="N46" i="17"/>
  <c r="B97" i="18"/>
  <c r="B98" i="18" s="1"/>
  <c r="H49" i="17"/>
  <c r="G50" i="17"/>
  <c r="A51" i="16"/>
  <c r="E50" i="16"/>
  <c r="M50" i="16" s="1"/>
  <c r="D50" i="16"/>
  <c r="L50" i="16" s="1"/>
  <c r="C50" i="16"/>
  <c r="K50" i="16" s="1"/>
  <c r="B50" i="16"/>
  <c r="J50" i="16" s="1"/>
  <c r="K45" i="17" l="1"/>
  <c r="Q45" i="17" s="1"/>
  <c r="W45" i="17" s="1"/>
  <c r="X45" i="17" s="1"/>
  <c r="C46" i="18"/>
  <c r="P46" i="17"/>
  <c r="S46" i="17"/>
  <c r="J48" i="17"/>
  <c r="O48" i="17" s="1"/>
  <c r="M48" i="17"/>
  <c r="R48" i="17" s="1"/>
  <c r="I49" i="17"/>
  <c r="L49" i="17"/>
  <c r="N47" i="17"/>
  <c r="B99" i="18"/>
  <c r="B100" i="18" s="1"/>
  <c r="H50" i="17"/>
  <c r="G51" i="17"/>
  <c r="N50" i="16"/>
  <c r="U51" i="17" s="1"/>
  <c r="V51" i="17" s="1"/>
  <c r="A52" i="16"/>
  <c r="E51" i="16"/>
  <c r="M51" i="16" s="1"/>
  <c r="B51" i="16"/>
  <c r="J51" i="16" s="1"/>
  <c r="D51" i="16"/>
  <c r="L51" i="16" s="1"/>
  <c r="C51" i="16"/>
  <c r="K51" i="16" s="1"/>
  <c r="C47" i="18" l="1"/>
  <c r="K46" i="17"/>
  <c r="Q46" i="17" s="1"/>
  <c r="W46" i="17" s="1"/>
  <c r="X46" i="17" s="1"/>
  <c r="P47" i="17"/>
  <c r="S47" i="17"/>
  <c r="J49" i="17"/>
  <c r="O49" i="17" s="1"/>
  <c r="M49" i="17"/>
  <c r="R49" i="17" s="1"/>
  <c r="I50" i="17"/>
  <c r="L50" i="17"/>
  <c r="N48" i="17"/>
  <c r="B101" i="18"/>
  <c r="B102" i="18" s="1"/>
  <c r="H51" i="17"/>
  <c r="G52" i="17"/>
  <c r="A53" i="16"/>
  <c r="D52" i="16"/>
  <c r="L52" i="16" s="1"/>
  <c r="E52" i="16"/>
  <c r="M52" i="16" s="1"/>
  <c r="C52" i="16"/>
  <c r="K52" i="16" s="1"/>
  <c r="B52" i="16"/>
  <c r="J52" i="16" s="1"/>
  <c r="N51" i="16"/>
  <c r="U52" i="17" s="1"/>
  <c r="V52" i="17" s="1"/>
  <c r="K47" i="17" l="1"/>
  <c r="Q47" i="17" s="1"/>
  <c r="W47" i="17" s="1"/>
  <c r="X47" i="17" s="1"/>
  <c r="C48" i="18"/>
  <c r="P48" i="17"/>
  <c r="S48" i="17"/>
  <c r="J50" i="17"/>
  <c r="O50" i="17" s="1"/>
  <c r="M50" i="17"/>
  <c r="R50" i="17" s="1"/>
  <c r="I51" i="17"/>
  <c r="L51" i="17"/>
  <c r="N49" i="17"/>
  <c r="B103" i="18"/>
  <c r="B104" i="18" s="1"/>
  <c r="H52" i="17"/>
  <c r="G53" i="17"/>
  <c r="N52" i="16"/>
  <c r="U53" i="17" s="1"/>
  <c r="V53" i="17" s="1"/>
  <c r="D53" i="16"/>
  <c r="L53" i="16" s="1"/>
  <c r="C53" i="16"/>
  <c r="K53" i="16" s="1"/>
  <c r="A54" i="16"/>
  <c r="E53" i="16"/>
  <c r="M53" i="16" s="1"/>
  <c r="B53" i="16"/>
  <c r="J53" i="16" s="1"/>
  <c r="C49" i="18" l="1"/>
  <c r="K48" i="17"/>
  <c r="Q48" i="17" s="1"/>
  <c r="W48" i="17" s="1"/>
  <c r="X48" i="17" s="1"/>
  <c r="P49" i="17"/>
  <c r="S49" i="17"/>
  <c r="J51" i="17"/>
  <c r="O51" i="17" s="1"/>
  <c r="M51" i="17"/>
  <c r="R51" i="17" s="1"/>
  <c r="I52" i="17"/>
  <c r="L52" i="17"/>
  <c r="N50" i="17"/>
  <c r="B105" i="18"/>
  <c r="B106" i="18" s="1"/>
  <c r="H53" i="17"/>
  <c r="G54" i="17"/>
  <c r="N53" i="16"/>
  <c r="U54" i="17" s="1"/>
  <c r="V54" i="17" s="1"/>
  <c r="E54" i="16"/>
  <c r="M54" i="16" s="1"/>
  <c r="D54" i="16"/>
  <c r="L54" i="16" s="1"/>
  <c r="C54" i="16"/>
  <c r="K54" i="16" s="1"/>
  <c r="B54" i="16"/>
  <c r="J54" i="16" s="1"/>
  <c r="A55" i="16"/>
  <c r="K49" i="17" l="1"/>
  <c r="Q49" i="17" s="1"/>
  <c r="W49" i="17" s="1"/>
  <c r="X49" i="17" s="1"/>
  <c r="C50" i="18"/>
  <c r="P50" i="17"/>
  <c r="S50" i="17"/>
  <c r="J52" i="17"/>
  <c r="O52" i="17" s="1"/>
  <c r="M52" i="17"/>
  <c r="R52" i="17" s="1"/>
  <c r="I53" i="17"/>
  <c r="L53" i="17"/>
  <c r="N51" i="17"/>
  <c r="B107" i="18"/>
  <c r="B108" i="18" s="1"/>
  <c r="H54" i="17"/>
  <c r="G55" i="17"/>
  <c r="A56" i="16"/>
  <c r="E55" i="16"/>
  <c r="M55" i="16" s="1"/>
  <c r="D55" i="16"/>
  <c r="L55" i="16" s="1"/>
  <c r="C55" i="16"/>
  <c r="K55" i="16" s="1"/>
  <c r="B55" i="16"/>
  <c r="J55" i="16" s="1"/>
  <c r="N54" i="16"/>
  <c r="U55" i="17" s="1"/>
  <c r="V55" i="17" s="1"/>
  <c r="C51" i="18" l="1"/>
  <c r="K50" i="17"/>
  <c r="Q50" i="17" s="1"/>
  <c r="W50" i="17" s="1"/>
  <c r="X50" i="17" s="1"/>
  <c r="P51" i="17"/>
  <c r="S51" i="17"/>
  <c r="J53" i="17"/>
  <c r="O53" i="17" s="1"/>
  <c r="M53" i="17"/>
  <c r="R53" i="17" s="1"/>
  <c r="I54" i="17"/>
  <c r="L54" i="17"/>
  <c r="N52" i="17"/>
  <c r="B109" i="18"/>
  <c r="B110" i="18" s="1"/>
  <c r="H55" i="17"/>
  <c r="G56" i="17"/>
  <c r="N55" i="16"/>
  <c r="U56" i="17" s="1"/>
  <c r="V56" i="17" s="1"/>
  <c r="B56" i="16"/>
  <c r="J56" i="16" s="1"/>
  <c r="A57" i="16"/>
  <c r="E56" i="16"/>
  <c r="M56" i="16" s="1"/>
  <c r="D56" i="16"/>
  <c r="L56" i="16" s="1"/>
  <c r="C56" i="16"/>
  <c r="K56" i="16" s="1"/>
  <c r="K51" i="17" l="1"/>
  <c r="Q51" i="17" s="1"/>
  <c r="W51" i="17" s="1"/>
  <c r="X51" i="17" s="1"/>
  <c r="C52" i="18"/>
  <c r="P52" i="17"/>
  <c r="S52" i="17"/>
  <c r="J54" i="17"/>
  <c r="O54" i="17" s="1"/>
  <c r="M54" i="17"/>
  <c r="R54" i="17" s="1"/>
  <c r="I55" i="17"/>
  <c r="L55" i="17"/>
  <c r="N53" i="17"/>
  <c r="B111" i="18"/>
  <c r="B112" i="18" s="1"/>
  <c r="H56" i="17"/>
  <c r="G57" i="17"/>
  <c r="N56" i="16"/>
  <c r="U57" i="17" s="1"/>
  <c r="V57" i="17" s="1"/>
  <c r="D57" i="16"/>
  <c r="L57" i="16" s="1"/>
  <c r="C57" i="16"/>
  <c r="K57" i="16" s="1"/>
  <c r="B57" i="16"/>
  <c r="J57" i="16" s="1"/>
  <c r="A58" i="16"/>
  <c r="E57" i="16"/>
  <c r="M57" i="16" s="1"/>
  <c r="C53" i="18" l="1"/>
  <c r="K52" i="17"/>
  <c r="Q52" i="17" s="1"/>
  <c r="W52" i="17" s="1"/>
  <c r="X52" i="17" s="1"/>
  <c r="N57" i="16"/>
  <c r="U58" i="17" s="1"/>
  <c r="V58" i="17" s="1"/>
  <c r="P53" i="17"/>
  <c r="S53" i="17"/>
  <c r="J55" i="17"/>
  <c r="O55" i="17" s="1"/>
  <c r="M55" i="17"/>
  <c r="R55" i="17" s="1"/>
  <c r="I56" i="17"/>
  <c r="L56" i="17"/>
  <c r="N54" i="17"/>
  <c r="B113" i="18"/>
  <c r="B114" i="18" s="1"/>
  <c r="H57" i="17"/>
  <c r="G58" i="17"/>
  <c r="E58" i="16"/>
  <c r="M58" i="16" s="1"/>
  <c r="D58" i="16"/>
  <c r="L58" i="16" s="1"/>
  <c r="C58" i="16"/>
  <c r="K58" i="16" s="1"/>
  <c r="B58" i="16"/>
  <c r="J58" i="16" s="1"/>
  <c r="A59" i="16"/>
  <c r="K53" i="17" l="1"/>
  <c r="Q53" i="17" s="1"/>
  <c r="W53" i="17" s="1"/>
  <c r="X53" i="17" s="1"/>
  <c r="C54" i="18"/>
  <c r="P54" i="17"/>
  <c r="S54" i="17"/>
  <c r="J56" i="17"/>
  <c r="O56" i="17" s="1"/>
  <c r="M56" i="17"/>
  <c r="R56" i="17" s="1"/>
  <c r="I57" i="17"/>
  <c r="L57" i="17"/>
  <c r="N55" i="17"/>
  <c r="B115" i="18"/>
  <c r="B116" i="18" s="1"/>
  <c r="H58" i="17"/>
  <c r="G59" i="17"/>
  <c r="A60" i="16"/>
  <c r="E59" i="16"/>
  <c r="M59" i="16" s="1"/>
  <c r="D59" i="16"/>
  <c r="L59" i="16" s="1"/>
  <c r="C59" i="16"/>
  <c r="K59" i="16" s="1"/>
  <c r="B59" i="16"/>
  <c r="J59" i="16" s="1"/>
  <c r="N58" i="16"/>
  <c r="U59" i="17" s="1"/>
  <c r="V59" i="17" s="1"/>
  <c r="C55" i="18" l="1"/>
  <c r="K54" i="17"/>
  <c r="Q54" i="17" s="1"/>
  <c r="W54" i="17" s="1"/>
  <c r="X54" i="17" s="1"/>
  <c r="P55" i="17"/>
  <c r="S55" i="17"/>
  <c r="J57" i="17"/>
  <c r="O57" i="17" s="1"/>
  <c r="M57" i="17"/>
  <c r="R57" i="17" s="1"/>
  <c r="I58" i="17"/>
  <c r="L58" i="17"/>
  <c r="N56" i="17"/>
  <c r="B117" i="18"/>
  <c r="B118" i="18" s="1"/>
  <c r="H59" i="17"/>
  <c r="G60" i="17"/>
  <c r="N59" i="16"/>
  <c r="U60" i="17" s="1"/>
  <c r="V60" i="17" s="1"/>
  <c r="B60" i="16"/>
  <c r="J60" i="16" s="1"/>
  <c r="A61" i="16"/>
  <c r="E60" i="16"/>
  <c r="M60" i="16" s="1"/>
  <c r="D60" i="16"/>
  <c r="L60" i="16" s="1"/>
  <c r="C60" i="16"/>
  <c r="K60" i="16" s="1"/>
  <c r="K55" i="17" l="1"/>
  <c r="Q55" i="17" s="1"/>
  <c r="W55" i="17" s="1"/>
  <c r="X55" i="17" s="1"/>
  <c r="C56" i="18"/>
  <c r="P56" i="17"/>
  <c r="S56" i="17"/>
  <c r="J58" i="17"/>
  <c r="O58" i="17" s="1"/>
  <c r="M58" i="17"/>
  <c r="R58" i="17" s="1"/>
  <c r="I59" i="17"/>
  <c r="L59" i="17"/>
  <c r="N57" i="17"/>
  <c r="B119" i="18"/>
  <c r="B120" i="18" s="1"/>
  <c r="H60" i="17"/>
  <c r="G61" i="17"/>
  <c r="N60" i="16"/>
  <c r="U61" i="17" s="1"/>
  <c r="V61" i="17" s="1"/>
  <c r="D61" i="16"/>
  <c r="L61" i="16" s="1"/>
  <c r="C61" i="16"/>
  <c r="K61" i="16" s="1"/>
  <c r="B61" i="16"/>
  <c r="J61" i="16" s="1"/>
  <c r="A62" i="16"/>
  <c r="E61" i="16"/>
  <c r="M61" i="16" s="1"/>
  <c r="C57" i="18" l="1"/>
  <c r="K56" i="17"/>
  <c r="Q56" i="17" s="1"/>
  <c r="W56" i="17" s="1"/>
  <c r="X56" i="17" s="1"/>
  <c r="N61" i="16"/>
  <c r="U62" i="17" s="1"/>
  <c r="V62" i="17" s="1"/>
  <c r="P57" i="17"/>
  <c r="S57" i="17" s="1"/>
  <c r="J59" i="17"/>
  <c r="O59" i="17" s="1"/>
  <c r="M59" i="17"/>
  <c r="R59" i="17" s="1"/>
  <c r="I60" i="17"/>
  <c r="L60" i="17"/>
  <c r="N58" i="17"/>
  <c r="B121" i="18"/>
  <c r="B122" i="18" s="1"/>
  <c r="H61" i="17"/>
  <c r="G62" i="17"/>
  <c r="E62" i="16"/>
  <c r="M62" i="16" s="1"/>
  <c r="D62" i="16"/>
  <c r="L62" i="16" s="1"/>
  <c r="C62" i="16"/>
  <c r="K62" i="16" s="1"/>
  <c r="B62" i="16"/>
  <c r="J62" i="16" s="1"/>
  <c r="A63" i="16"/>
  <c r="K57" i="17" l="1"/>
  <c r="Q57" i="17" s="1"/>
  <c r="W57" i="17" s="1"/>
  <c r="X57" i="17" s="1"/>
  <c r="C58" i="18"/>
  <c r="P58" i="17"/>
  <c r="S58" i="17"/>
  <c r="J60" i="17"/>
  <c r="O60" i="17" s="1"/>
  <c r="M60" i="17"/>
  <c r="R60" i="17" s="1"/>
  <c r="I61" i="17"/>
  <c r="L61" i="17"/>
  <c r="N59" i="17"/>
  <c r="B123" i="18"/>
  <c r="B124" i="18" s="1"/>
  <c r="H62" i="17"/>
  <c r="G63" i="17"/>
  <c r="A64" i="16"/>
  <c r="E63" i="16"/>
  <c r="M63" i="16" s="1"/>
  <c r="D63" i="16"/>
  <c r="L63" i="16" s="1"/>
  <c r="C63" i="16"/>
  <c r="K63" i="16" s="1"/>
  <c r="B63" i="16"/>
  <c r="J63" i="16" s="1"/>
  <c r="N62" i="16"/>
  <c r="U63" i="17" s="1"/>
  <c r="V63" i="17" s="1"/>
  <c r="C59" i="18" l="1"/>
  <c r="K58" i="17"/>
  <c r="Q58" i="17" s="1"/>
  <c r="W58" i="17" s="1"/>
  <c r="X58" i="17" s="1"/>
  <c r="P59" i="17"/>
  <c r="S59" i="17"/>
  <c r="J61" i="17"/>
  <c r="O61" i="17" s="1"/>
  <c r="M61" i="17"/>
  <c r="R61" i="17" s="1"/>
  <c r="I62" i="17"/>
  <c r="L62" i="17"/>
  <c r="N60" i="17"/>
  <c r="B125" i="18"/>
  <c r="B126" i="18" s="1"/>
  <c r="H63" i="17"/>
  <c r="G64" i="17"/>
  <c r="N63" i="16"/>
  <c r="U64" i="17" s="1"/>
  <c r="V64" i="17" s="1"/>
  <c r="B64" i="16"/>
  <c r="J64" i="16" s="1"/>
  <c r="A65" i="16"/>
  <c r="E64" i="16"/>
  <c r="M64" i="16" s="1"/>
  <c r="D64" i="16"/>
  <c r="L64" i="16" s="1"/>
  <c r="C64" i="16"/>
  <c r="K64" i="16" s="1"/>
  <c r="K59" i="17" l="1"/>
  <c r="Q59" i="17" s="1"/>
  <c r="W59" i="17" s="1"/>
  <c r="X59" i="17" s="1"/>
  <c r="C60" i="18"/>
  <c r="P60" i="17"/>
  <c r="S60" i="17"/>
  <c r="J62" i="17"/>
  <c r="O62" i="17" s="1"/>
  <c r="M62" i="17"/>
  <c r="R62" i="17" s="1"/>
  <c r="I63" i="17"/>
  <c r="L63" i="17"/>
  <c r="N61" i="17"/>
  <c r="B127" i="18"/>
  <c r="B128" i="18" s="1"/>
  <c r="H64" i="17"/>
  <c r="G65" i="17"/>
  <c r="N64" i="16"/>
  <c r="U65" i="17" s="1"/>
  <c r="V65" i="17" s="1"/>
  <c r="D65" i="16"/>
  <c r="L65" i="16" s="1"/>
  <c r="C65" i="16"/>
  <c r="K65" i="16" s="1"/>
  <c r="B65" i="16"/>
  <c r="J65" i="16" s="1"/>
  <c r="A66" i="16"/>
  <c r="E65" i="16"/>
  <c r="M65" i="16" s="1"/>
  <c r="C61" i="18" l="1"/>
  <c r="K60" i="17"/>
  <c r="Q60" i="17" s="1"/>
  <c r="W60" i="17" s="1"/>
  <c r="X60" i="17" s="1"/>
  <c r="N65" i="16"/>
  <c r="U66" i="17" s="1"/>
  <c r="V66" i="17" s="1"/>
  <c r="P61" i="17"/>
  <c r="S61" i="17" s="1"/>
  <c r="J63" i="17"/>
  <c r="O63" i="17" s="1"/>
  <c r="M63" i="17"/>
  <c r="R63" i="17" s="1"/>
  <c r="I64" i="17"/>
  <c r="L64" i="17"/>
  <c r="N62" i="17"/>
  <c r="B129" i="18"/>
  <c r="B130" i="18" s="1"/>
  <c r="H65" i="17"/>
  <c r="G66" i="17"/>
  <c r="E66" i="16"/>
  <c r="M66" i="16" s="1"/>
  <c r="D66" i="16"/>
  <c r="L66" i="16" s="1"/>
  <c r="C66" i="16"/>
  <c r="K66" i="16" s="1"/>
  <c r="B66" i="16"/>
  <c r="J66" i="16" s="1"/>
  <c r="A67" i="16"/>
  <c r="K61" i="17" l="1"/>
  <c r="Q61" i="17" s="1"/>
  <c r="W61" i="17" s="1"/>
  <c r="X61" i="17" s="1"/>
  <c r="C62" i="18"/>
  <c r="P62" i="17"/>
  <c r="S62" i="17"/>
  <c r="J64" i="17"/>
  <c r="O64" i="17" s="1"/>
  <c r="M64" i="17"/>
  <c r="R64" i="17" s="1"/>
  <c r="I65" i="17"/>
  <c r="L65" i="17"/>
  <c r="N63" i="17"/>
  <c r="B131" i="18"/>
  <c r="B132" i="18" s="1"/>
  <c r="H66" i="17"/>
  <c r="G67" i="17"/>
  <c r="A68" i="16"/>
  <c r="E67" i="16"/>
  <c r="M67" i="16" s="1"/>
  <c r="D67" i="16"/>
  <c r="L67" i="16" s="1"/>
  <c r="C67" i="16"/>
  <c r="K67" i="16" s="1"/>
  <c r="B67" i="16"/>
  <c r="J67" i="16" s="1"/>
  <c r="N66" i="16"/>
  <c r="U67" i="17" s="1"/>
  <c r="V67" i="17" s="1"/>
  <c r="C63" i="18" l="1"/>
  <c r="K62" i="17"/>
  <c r="Q62" i="17" s="1"/>
  <c r="W62" i="17" s="1"/>
  <c r="X62" i="17" s="1"/>
  <c r="P63" i="17"/>
  <c r="S63" i="17" s="1"/>
  <c r="J65" i="17"/>
  <c r="O65" i="17" s="1"/>
  <c r="M65" i="17"/>
  <c r="R65" i="17" s="1"/>
  <c r="I66" i="17"/>
  <c r="L66" i="17"/>
  <c r="N64" i="17"/>
  <c r="B133" i="18"/>
  <c r="B134" i="18" s="1"/>
  <c r="H67" i="17"/>
  <c r="G68" i="17"/>
  <c r="N67" i="16"/>
  <c r="U68" i="17" s="1"/>
  <c r="V68" i="17" s="1"/>
  <c r="B68" i="16"/>
  <c r="J68" i="16" s="1"/>
  <c r="A69" i="16"/>
  <c r="E68" i="16"/>
  <c r="M68" i="16" s="1"/>
  <c r="D68" i="16"/>
  <c r="L68" i="16" s="1"/>
  <c r="C68" i="16"/>
  <c r="K68" i="16" s="1"/>
  <c r="K63" i="17" l="1"/>
  <c r="Q63" i="17" s="1"/>
  <c r="W63" i="17" s="1"/>
  <c r="X63" i="17" s="1"/>
  <c r="C64" i="18"/>
  <c r="P64" i="17"/>
  <c r="S64" i="17"/>
  <c r="J66" i="17"/>
  <c r="O66" i="17" s="1"/>
  <c r="M66" i="17"/>
  <c r="R66" i="17" s="1"/>
  <c r="I67" i="17"/>
  <c r="L67" i="17"/>
  <c r="N65" i="17"/>
  <c r="B135" i="18"/>
  <c r="B136" i="18" s="1"/>
  <c r="H68" i="17"/>
  <c r="G69" i="17"/>
  <c r="N68" i="16"/>
  <c r="U69" i="17" s="1"/>
  <c r="V69" i="17" s="1"/>
  <c r="D69" i="16"/>
  <c r="L69" i="16" s="1"/>
  <c r="C69" i="16"/>
  <c r="K69" i="16" s="1"/>
  <c r="B69" i="16"/>
  <c r="J69" i="16" s="1"/>
  <c r="A70" i="16"/>
  <c r="E69" i="16"/>
  <c r="M69" i="16" s="1"/>
  <c r="C65" i="18" l="1"/>
  <c r="K64" i="17"/>
  <c r="Q64" i="17" s="1"/>
  <c r="W64" i="17" s="1"/>
  <c r="X64" i="17" s="1"/>
  <c r="P65" i="17"/>
  <c r="S65" i="17"/>
  <c r="J67" i="17"/>
  <c r="O67" i="17" s="1"/>
  <c r="M67" i="17"/>
  <c r="R67" i="17" s="1"/>
  <c r="I68" i="17"/>
  <c r="L68" i="17"/>
  <c r="N66" i="17"/>
  <c r="B137" i="18"/>
  <c r="B138" i="18" s="1"/>
  <c r="H69" i="17"/>
  <c r="G70" i="17"/>
  <c r="N69" i="16"/>
  <c r="U70" i="17" s="1"/>
  <c r="V70" i="17" s="1"/>
  <c r="E70" i="16"/>
  <c r="M70" i="16" s="1"/>
  <c r="D70" i="16"/>
  <c r="L70" i="16" s="1"/>
  <c r="C70" i="16"/>
  <c r="K70" i="16" s="1"/>
  <c r="B70" i="16"/>
  <c r="J70" i="16" s="1"/>
  <c r="A71" i="16"/>
  <c r="K65" i="17" l="1"/>
  <c r="Q65" i="17" s="1"/>
  <c r="W65" i="17" s="1"/>
  <c r="X65" i="17" s="1"/>
  <c r="C66" i="18"/>
  <c r="P66" i="17"/>
  <c r="S66" i="17"/>
  <c r="N67" i="17"/>
  <c r="J68" i="17"/>
  <c r="O68" i="17" s="1"/>
  <c r="M68" i="17"/>
  <c r="R68" i="17" s="1"/>
  <c r="I69" i="17"/>
  <c r="L69" i="17"/>
  <c r="B139" i="18"/>
  <c r="B140" i="18" s="1"/>
  <c r="H70" i="17"/>
  <c r="G71" i="17"/>
  <c r="A72" i="16"/>
  <c r="E71" i="16"/>
  <c r="M71" i="16" s="1"/>
  <c r="D71" i="16"/>
  <c r="L71" i="16" s="1"/>
  <c r="C71" i="16"/>
  <c r="K71" i="16" s="1"/>
  <c r="B71" i="16"/>
  <c r="J71" i="16" s="1"/>
  <c r="N70" i="16"/>
  <c r="U71" i="17" s="1"/>
  <c r="V71" i="17" s="1"/>
  <c r="C67" i="18" l="1"/>
  <c r="K66" i="17"/>
  <c r="Q66" i="17" s="1"/>
  <c r="W66" i="17" s="1"/>
  <c r="X66" i="17" s="1"/>
  <c r="P67" i="17"/>
  <c r="S67" i="17"/>
  <c r="J69" i="17"/>
  <c r="O69" i="17" s="1"/>
  <c r="M69" i="17"/>
  <c r="R69" i="17" s="1"/>
  <c r="N68" i="17"/>
  <c r="I70" i="17"/>
  <c r="L70" i="17"/>
  <c r="B141" i="18"/>
  <c r="B142" i="18" s="1"/>
  <c r="H71" i="17"/>
  <c r="G72" i="17"/>
  <c r="N71" i="16"/>
  <c r="U72" i="17" s="1"/>
  <c r="V72" i="17" s="1"/>
  <c r="B72" i="16"/>
  <c r="J72" i="16" s="1"/>
  <c r="A73" i="16"/>
  <c r="E72" i="16"/>
  <c r="M72" i="16" s="1"/>
  <c r="D72" i="16"/>
  <c r="L72" i="16" s="1"/>
  <c r="C72" i="16"/>
  <c r="K72" i="16" s="1"/>
  <c r="K67" i="17" l="1"/>
  <c r="Q67" i="17" s="1"/>
  <c r="W67" i="17" s="1"/>
  <c r="X67" i="17" s="1"/>
  <c r="C68" i="18"/>
  <c r="P68" i="17"/>
  <c r="S68" i="17"/>
  <c r="J70" i="17"/>
  <c r="O70" i="17" s="1"/>
  <c r="M70" i="17"/>
  <c r="R70" i="17" s="1"/>
  <c r="I71" i="17"/>
  <c r="L71" i="17"/>
  <c r="N69" i="17"/>
  <c r="B143" i="18"/>
  <c r="B144" i="18" s="1"/>
  <c r="H72" i="17"/>
  <c r="G73" i="17"/>
  <c r="N72" i="16"/>
  <c r="U73" i="17" s="1"/>
  <c r="V73" i="17" s="1"/>
  <c r="D73" i="16"/>
  <c r="L73" i="16" s="1"/>
  <c r="C73" i="16"/>
  <c r="K73" i="16" s="1"/>
  <c r="B73" i="16"/>
  <c r="J73" i="16" s="1"/>
  <c r="A74" i="16"/>
  <c r="E73" i="16"/>
  <c r="M73" i="16" s="1"/>
  <c r="C69" i="18" l="1"/>
  <c r="K68" i="17"/>
  <c r="Q68" i="17" s="1"/>
  <c r="W68" i="17" s="1"/>
  <c r="X68" i="17" s="1"/>
  <c r="N73" i="16"/>
  <c r="U74" i="17" s="1"/>
  <c r="V74" i="17" s="1"/>
  <c r="P69" i="17"/>
  <c r="S69" i="17" s="1"/>
  <c r="N70" i="17"/>
  <c r="J71" i="17"/>
  <c r="O71" i="17" s="1"/>
  <c r="M71" i="17"/>
  <c r="R71" i="17" s="1"/>
  <c r="I72" i="17"/>
  <c r="L72" i="17"/>
  <c r="B145" i="18"/>
  <c r="B146" i="18" s="1"/>
  <c r="H73" i="17"/>
  <c r="G74" i="17"/>
  <c r="E74" i="16"/>
  <c r="M74" i="16" s="1"/>
  <c r="D74" i="16"/>
  <c r="L74" i="16" s="1"/>
  <c r="C74" i="16"/>
  <c r="K74" i="16" s="1"/>
  <c r="B74" i="16"/>
  <c r="J74" i="16" s="1"/>
  <c r="A75" i="16"/>
  <c r="K69" i="17" l="1"/>
  <c r="Q69" i="17" s="1"/>
  <c r="W69" i="17" s="1"/>
  <c r="X69" i="17" s="1"/>
  <c r="C70" i="18"/>
  <c r="P70" i="17"/>
  <c r="S70" i="17" s="1"/>
  <c r="J72" i="17"/>
  <c r="O72" i="17" s="1"/>
  <c r="M72" i="17"/>
  <c r="R72" i="17" s="1"/>
  <c r="N71" i="17"/>
  <c r="I73" i="17"/>
  <c r="L73" i="17"/>
  <c r="B147" i="18"/>
  <c r="B148" i="18" s="1"/>
  <c r="H74" i="17"/>
  <c r="G75" i="17"/>
  <c r="A76" i="16"/>
  <c r="E75" i="16"/>
  <c r="M75" i="16" s="1"/>
  <c r="D75" i="16"/>
  <c r="L75" i="16" s="1"/>
  <c r="C75" i="16"/>
  <c r="K75" i="16" s="1"/>
  <c r="B75" i="16"/>
  <c r="J75" i="16" s="1"/>
  <c r="N74" i="16"/>
  <c r="U75" i="17" s="1"/>
  <c r="V75" i="17" s="1"/>
  <c r="C71" i="18" l="1"/>
  <c r="K70" i="17"/>
  <c r="Q70" i="17" s="1"/>
  <c r="W70" i="17" s="1"/>
  <c r="X70" i="17" s="1"/>
  <c r="P71" i="17"/>
  <c r="S71" i="17"/>
  <c r="J73" i="17"/>
  <c r="O73" i="17" s="1"/>
  <c r="M73" i="17"/>
  <c r="R73" i="17" s="1"/>
  <c r="I74" i="17"/>
  <c r="L74" i="17"/>
  <c r="N72" i="17"/>
  <c r="B149" i="18"/>
  <c r="B150" i="18" s="1"/>
  <c r="H75" i="17"/>
  <c r="G76" i="17"/>
  <c r="N75" i="16"/>
  <c r="U76" i="17" s="1"/>
  <c r="V76" i="17" s="1"/>
  <c r="B76" i="16"/>
  <c r="J76" i="16" s="1"/>
  <c r="A77" i="16"/>
  <c r="E76" i="16"/>
  <c r="M76" i="16" s="1"/>
  <c r="D76" i="16"/>
  <c r="L76" i="16" s="1"/>
  <c r="C76" i="16"/>
  <c r="K76" i="16" s="1"/>
  <c r="K71" i="17" l="1"/>
  <c r="Q71" i="17" s="1"/>
  <c r="W71" i="17" s="1"/>
  <c r="X71" i="17" s="1"/>
  <c r="C72" i="18"/>
  <c r="P72" i="17"/>
  <c r="S72" i="17"/>
  <c r="N73" i="17"/>
  <c r="J74" i="17"/>
  <c r="O74" i="17" s="1"/>
  <c r="M74" i="17"/>
  <c r="R74" i="17" s="1"/>
  <c r="I75" i="17"/>
  <c r="L75" i="17"/>
  <c r="B151" i="18"/>
  <c r="B152" i="18" s="1"/>
  <c r="H76" i="17"/>
  <c r="G77" i="17"/>
  <c r="N76" i="16"/>
  <c r="U77" i="17" s="1"/>
  <c r="V77" i="17" s="1"/>
  <c r="D77" i="16"/>
  <c r="L77" i="16" s="1"/>
  <c r="C77" i="16"/>
  <c r="K77" i="16" s="1"/>
  <c r="B77" i="16"/>
  <c r="J77" i="16" s="1"/>
  <c r="A78" i="16"/>
  <c r="E77" i="16"/>
  <c r="M77" i="16" s="1"/>
  <c r="C73" i="18" l="1"/>
  <c r="K72" i="17"/>
  <c r="Q72" i="17" s="1"/>
  <c r="W72" i="17" s="1"/>
  <c r="X72" i="17" s="1"/>
  <c r="N77" i="16"/>
  <c r="U78" i="17" s="1"/>
  <c r="V78" i="17" s="1"/>
  <c r="P73" i="17"/>
  <c r="S73" i="17" s="1"/>
  <c r="J75" i="17"/>
  <c r="O75" i="17" s="1"/>
  <c r="M75" i="17"/>
  <c r="R75" i="17" s="1"/>
  <c r="N74" i="17"/>
  <c r="I76" i="17"/>
  <c r="L76" i="17"/>
  <c r="B153" i="18"/>
  <c r="B154" i="18" s="1"/>
  <c r="H77" i="17"/>
  <c r="G78" i="17"/>
  <c r="E78" i="16"/>
  <c r="M78" i="16" s="1"/>
  <c r="D78" i="16"/>
  <c r="L78" i="16" s="1"/>
  <c r="C78" i="16"/>
  <c r="K78" i="16" s="1"/>
  <c r="B78" i="16"/>
  <c r="J78" i="16" s="1"/>
  <c r="A79" i="16"/>
  <c r="K73" i="17" l="1"/>
  <c r="Q73" i="17" s="1"/>
  <c r="W73" i="17" s="1"/>
  <c r="X73" i="17" s="1"/>
  <c r="C74" i="18"/>
  <c r="P74" i="17"/>
  <c r="S74" i="17"/>
  <c r="J76" i="17"/>
  <c r="O76" i="17" s="1"/>
  <c r="M76" i="17"/>
  <c r="R76" i="17" s="1"/>
  <c r="I77" i="17"/>
  <c r="L77" i="17"/>
  <c r="N75" i="17"/>
  <c r="B155" i="18"/>
  <c r="B156" i="18" s="1"/>
  <c r="H78" i="17"/>
  <c r="G79" i="17"/>
  <c r="A80" i="16"/>
  <c r="E79" i="16"/>
  <c r="M79" i="16" s="1"/>
  <c r="D79" i="16"/>
  <c r="L79" i="16" s="1"/>
  <c r="C79" i="16"/>
  <c r="K79" i="16" s="1"/>
  <c r="B79" i="16"/>
  <c r="J79" i="16" s="1"/>
  <c r="N78" i="16"/>
  <c r="U79" i="17" s="1"/>
  <c r="V79" i="17" s="1"/>
  <c r="C75" i="18" l="1"/>
  <c r="K74" i="17"/>
  <c r="Q74" i="17" s="1"/>
  <c r="W74" i="17" s="1"/>
  <c r="X74" i="17" s="1"/>
  <c r="P75" i="17"/>
  <c r="S75" i="17"/>
  <c r="J77" i="17"/>
  <c r="O77" i="17" s="1"/>
  <c r="M77" i="17"/>
  <c r="R77" i="17" s="1"/>
  <c r="I78" i="17"/>
  <c r="L78" i="17"/>
  <c r="N76" i="17"/>
  <c r="B157" i="18"/>
  <c r="B158" i="18" s="1"/>
  <c r="H79" i="17"/>
  <c r="G80" i="17"/>
  <c r="N79" i="16"/>
  <c r="U80" i="17" s="1"/>
  <c r="V80" i="17" s="1"/>
  <c r="B80" i="16"/>
  <c r="J80" i="16" s="1"/>
  <c r="A81" i="16"/>
  <c r="E80" i="16"/>
  <c r="M80" i="16" s="1"/>
  <c r="D80" i="16"/>
  <c r="L80" i="16" s="1"/>
  <c r="C80" i="16"/>
  <c r="K80" i="16" s="1"/>
  <c r="K75" i="17" l="1"/>
  <c r="Q75" i="17" s="1"/>
  <c r="W75" i="17" s="1"/>
  <c r="X75" i="17" s="1"/>
  <c r="C76" i="18"/>
  <c r="P76" i="17"/>
  <c r="S76" i="17"/>
  <c r="N77" i="17"/>
  <c r="J78" i="17"/>
  <c r="O78" i="17" s="1"/>
  <c r="M78" i="17"/>
  <c r="R78" i="17" s="1"/>
  <c r="I79" i="17"/>
  <c r="L79" i="17"/>
  <c r="B159" i="18"/>
  <c r="B160" i="18" s="1"/>
  <c r="H80" i="17"/>
  <c r="G81" i="17"/>
  <c r="D81" i="16"/>
  <c r="L81" i="16" s="1"/>
  <c r="C81" i="16"/>
  <c r="K81" i="16" s="1"/>
  <c r="B81" i="16"/>
  <c r="J81" i="16" s="1"/>
  <c r="A82" i="16"/>
  <c r="E81" i="16"/>
  <c r="M81" i="16" s="1"/>
  <c r="N80" i="16"/>
  <c r="U81" i="17" s="1"/>
  <c r="V81" i="17" s="1"/>
  <c r="C77" i="18" l="1"/>
  <c r="K76" i="17"/>
  <c r="Q76" i="17" s="1"/>
  <c r="W76" i="17" s="1"/>
  <c r="X76" i="17" s="1"/>
  <c r="N81" i="16"/>
  <c r="U82" i="17" s="1"/>
  <c r="V82" i="17" s="1"/>
  <c r="P77" i="17"/>
  <c r="S77" i="17"/>
  <c r="J79" i="17"/>
  <c r="O79" i="17" s="1"/>
  <c r="M79" i="17"/>
  <c r="R79" i="17" s="1"/>
  <c r="N78" i="17"/>
  <c r="I80" i="17"/>
  <c r="L80" i="17"/>
  <c r="B161" i="18"/>
  <c r="B162" i="18" s="1"/>
  <c r="H81" i="17"/>
  <c r="G82" i="17"/>
  <c r="E82" i="16"/>
  <c r="M82" i="16" s="1"/>
  <c r="D82" i="16"/>
  <c r="L82" i="16" s="1"/>
  <c r="C82" i="16"/>
  <c r="K82" i="16" s="1"/>
  <c r="B82" i="16"/>
  <c r="J82" i="16" s="1"/>
  <c r="A83" i="16"/>
  <c r="K77" i="17" l="1"/>
  <c r="Q77" i="17" s="1"/>
  <c r="W77" i="17" s="1"/>
  <c r="X77" i="17" s="1"/>
  <c r="C78" i="18"/>
  <c r="P78" i="17"/>
  <c r="S78" i="17"/>
  <c r="J80" i="17"/>
  <c r="O80" i="17" s="1"/>
  <c r="M80" i="17"/>
  <c r="R80" i="17" s="1"/>
  <c r="I81" i="17"/>
  <c r="L81" i="17"/>
  <c r="N79" i="17"/>
  <c r="B163" i="18"/>
  <c r="B164" i="18" s="1"/>
  <c r="H82" i="17"/>
  <c r="G83" i="17"/>
  <c r="A84" i="16"/>
  <c r="E83" i="16"/>
  <c r="M83" i="16" s="1"/>
  <c r="D83" i="16"/>
  <c r="L83" i="16" s="1"/>
  <c r="C83" i="16"/>
  <c r="K83" i="16" s="1"/>
  <c r="B83" i="16"/>
  <c r="J83" i="16" s="1"/>
  <c r="N82" i="16"/>
  <c r="U83" i="17" s="1"/>
  <c r="V83" i="17" s="1"/>
  <c r="C79" i="18" l="1"/>
  <c r="K78" i="17"/>
  <c r="Q78" i="17" s="1"/>
  <c r="W78" i="17" s="1"/>
  <c r="X78" i="17" s="1"/>
  <c r="P79" i="17"/>
  <c r="S79" i="17"/>
  <c r="J81" i="17"/>
  <c r="O81" i="17" s="1"/>
  <c r="M81" i="17"/>
  <c r="R81" i="17" s="1"/>
  <c r="I82" i="17"/>
  <c r="L82" i="17"/>
  <c r="N80" i="17"/>
  <c r="B165" i="18"/>
  <c r="B166" i="18" s="1"/>
  <c r="H83" i="17"/>
  <c r="G84" i="17"/>
  <c r="N83" i="16"/>
  <c r="U84" i="17" s="1"/>
  <c r="V84" i="17" s="1"/>
  <c r="B84" i="16"/>
  <c r="J84" i="16" s="1"/>
  <c r="A85" i="16"/>
  <c r="E84" i="16"/>
  <c r="M84" i="16" s="1"/>
  <c r="D84" i="16"/>
  <c r="L84" i="16" s="1"/>
  <c r="C84" i="16"/>
  <c r="K84" i="16" s="1"/>
  <c r="K79" i="17" l="1"/>
  <c r="Q79" i="17" s="1"/>
  <c r="W79" i="17" s="1"/>
  <c r="X79" i="17" s="1"/>
  <c r="C80" i="18"/>
  <c r="P80" i="17"/>
  <c r="S80" i="17" s="1"/>
  <c r="J82" i="17"/>
  <c r="O82" i="17" s="1"/>
  <c r="M82" i="17"/>
  <c r="R82" i="17" s="1"/>
  <c r="I83" i="17"/>
  <c r="L83" i="17"/>
  <c r="N81" i="17"/>
  <c r="B167" i="18"/>
  <c r="B168" i="18" s="1"/>
  <c r="H84" i="17"/>
  <c r="G85" i="17"/>
  <c r="N84" i="16"/>
  <c r="U85" i="17" s="1"/>
  <c r="V85" i="17" s="1"/>
  <c r="D85" i="16"/>
  <c r="L85" i="16" s="1"/>
  <c r="C85" i="16"/>
  <c r="K85" i="16" s="1"/>
  <c r="B85" i="16"/>
  <c r="J85" i="16" s="1"/>
  <c r="A86" i="16"/>
  <c r="E85" i="16"/>
  <c r="M85" i="16" s="1"/>
  <c r="C81" i="18" l="1"/>
  <c r="K80" i="17"/>
  <c r="Q80" i="17" s="1"/>
  <c r="W80" i="17" s="1"/>
  <c r="X80" i="17" s="1"/>
  <c r="N85" i="16"/>
  <c r="U86" i="17" s="1"/>
  <c r="V86" i="17" s="1"/>
  <c r="P81" i="17"/>
  <c r="S81" i="17"/>
  <c r="J83" i="17"/>
  <c r="O83" i="17" s="1"/>
  <c r="M83" i="17"/>
  <c r="R83" i="17" s="1"/>
  <c r="I84" i="17"/>
  <c r="L84" i="17"/>
  <c r="N82" i="17"/>
  <c r="B169" i="18"/>
  <c r="B170" i="18" s="1"/>
  <c r="H85" i="17"/>
  <c r="G86" i="17"/>
  <c r="E86" i="16"/>
  <c r="M86" i="16" s="1"/>
  <c r="D86" i="16"/>
  <c r="L86" i="16" s="1"/>
  <c r="C86" i="16"/>
  <c r="K86" i="16" s="1"/>
  <c r="B86" i="16"/>
  <c r="J86" i="16" s="1"/>
  <c r="A87" i="16"/>
  <c r="K81" i="17" l="1"/>
  <c r="Q81" i="17" s="1"/>
  <c r="W81" i="17" s="1"/>
  <c r="X81" i="17" s="1"/>
  <c r="C82" i="18"/>
  <c r="P82" i="17"/>
  <c r="S82" i="17"/>
  <c r="J84" i="17"/>
  <c r="O84" i="17" s="1"/>
  <c r="M84" i="17"/>
  <c r="R84" i="17" s="1"/>
  <c r="I85" i="17"/>
  <c r="L85" i="17"/>
  <c r="N83" i="17"/>
  <c r="B171" i="18"/>
  <c r="B172" i="18" s="1"/>
  <c r="H86" i="17"/>
  <c r="G87" i="17"/>
  <c r="A88" i="16"/>
  <c r="E87" i="16"/>
  <c r="M87" i="16" s="1"/>
  <c r="D87" i="16"/>
  <c r="L87" i="16" s="1"/>
  <c r="C87" i="16"/>
  <c r="K87" i="16" s="1"/>
  <c r="B87" i="16"/>
  <c r="J87" i="16" s="1"/>
  <c r="N86" i="16"/>
  <c r="U87" i="17" s="1"/>
  <c r="V87" i="17" s="1"/>
  <c r="C83" i="18" l="1"/>
  <c r="K82" i="17"/>
  <c r="Q82" i="17" s="1"/>
  <c r="W82" i="17" s="1"/>
  <c r="X82" i="17" s="1"/>
  <c r="P83" i="17"/>
  <c r="S83" i="17"/>
  <c r="J85" i="17"/>
  <c r="O85" i="17" s="1"/>
  <c r="M85" i="17"/>
  <c r="R85" i="17" s="1"/>
  <c r="I86" i="17"/>
  <c r="L86" i="17"/>
  <c r="N84" i="17"/>
  <c r="B173" i="18"/>
  <c r="B174" i="18" s="1"/>
  <c r="H87" i="17"/>
  <c r="G88" i="17"/>
  <c r="N87" i="16"/>
  <c r="U88" i="17" s="1"/>
  <c r="V88" i="17" s="1"/>
  <c r="B88" i="16"/>
  <c r="J88" i="16" s="1"/>
  <c r="A89" i="16"/>
  <c r="E88" i="16"/>
  <c r="M88" i="16" s="1"/>
  <c r="D88" i="16"/>
  <c r="L88" i="16" s="1"/>
  <c r="C88" i="16"/>
  <c r="K88" i="16" s="1"/>
  <c r="K83" i="17" l="1"/>
  <c r="Q83" i="17" s="1"/>
  <c r="W83" i="17" s="1"/>
  <c r="X83" i="17" s="1"/>
  <c r="C84" i="18"/>
  <c r="P84" i="17"/>
  <c r="S84" i="17"/>
  <c r="J86" i="17"/>
  <c r="O86" i="17" s="1"/>
  <c r="M86" i="17"/>
  <c r="R86" i="17" s="1"/>
  <c r="I87" i="17"/>
  <c r="L87" i="17"/>
  <c r="N85" i="17"/>
  <c r="B175" i="18"/>
  <c r="B176" i="18" s="1"/>
  <c r="H88" i="17"/>
  <c r="G89" i="17"/>
  <c r="N88" i="16"/>
  <c r="U89" i="17" s="1"/>
  <c r="V89" i="17" s="1"/>
  <c r="D89" i="16"/>
  <c r="L89" i="16" s="1"/>
  <c r="C89" i="16"/>
  <c r="K89" i="16" s="1"/>
  <c r="B89" i="16"/>
  <c r="J89" i="16" s="1"/>
  <c r="A90" i="16"/>
  <c r="E89" i="16"/>
  <c r="M89" i="16" s="1"/>
  <c r="C85" i="18" l="1"/>
  <c r="K84" i="17"/>
  <c r="Q84" i="17" s="1"/>
  <c r="W84" i="17" s="1"/>
  <c r="X84" i="17" s="1"/>
  <c r="N89" i="16"/>
  <c r="U90" i="17" s="1"/>
  <c r="V90" i="17" s="1"/>
  <c r="P85" i="17"/>
  <c r="S85" i="17" s="1"/>
  <c r="J87" i="17"/>
  <c r="O87" i="17" s="1"/>
  <c r="M87" i="17"/>
  <c r="R87" i="17" s="1"/>
  <c r="I88" i="17"/>
  <c r="L88" i="17"/>
  <c r="N86" i="17"/>
  <c r="B177" i="18"/>
  <c r="B178" i="18" s="1"/>
  <c r="H89" i="17"/>
  <c r="G90" i="17"/>
  <c r="E90" i="16"/>
  <c r="M90" i="16" s="1"/>
  <c r="D90" i="16"/>
  <c r="L90" i="16" s="1"/>
  <c r="C90" i="16"/>
  <c r="K90" i="16" s="1"/>
  <c r="B90" i="16"/>
  <c r="J90" i="16" s="1"/>
  <c r="A91" i="16"/>
  <c r="K85" i="17" l="1"/>
  <c r="Q85" i="17" s="1"/>
  <c r="W85" i="17" s="1"/>
  <c r="X85" i="17" s="1"/>
  <c r="C86" i="18"/>
  <c r="P86" i="17"/>
  <c r="S86" i="17"/>
  <c r="J88" i="17"/>
  <c r="O88" i="17" s="1"/>
  <c r="M88" i="17"/>
  <c r="R88" i="17" s="1"/>
  <c r="I89" i="17"/>
  <c r="L89" i="17"/>
  <c r="N87" i="17"/>
  <c r="B179" i="18"/>
  <c r="B180" i="18" s="1"/>
  <c r="H90" i="17"/>
  <c r="G91" i="17"/>
  <c r="A92" i="16"/>
  <c r="E91" i="16"/>
  <c r="M91" i="16" s="1"/>
  <c r="D91" i="16"/>
  <c r="L91" i="16" s="1"/>
  <c r="C91" i="16"/>
  <c r="K91" i="16" s="1"/>
  <c r="B91" i="16"/>
  <c r="J91" i="16" s="1"/>
  <c r="N90" i="16"/>
  <c r="U91" i="17" s="1"/>
  <c r="V91" i="17" s="1"/>
  <c r="C87" i="18" l="1"/>
  <c r="K86" i="17"/>
  <c r="Q86" i="17" s="1"/>
  <c r="W86" i="17" s="1"/>
  <c r="X86" i="17" s="1"/>
  <c r="P87" i="17"/>
  <c r="S87" i="17"/>
  <c r="I90" i="17"/>
  <c r="L90" i="17"/>
  <c r="J89" i="17"/>
  <c r="O89" i="17" s="1"/>
  <c r="M89" i="17"/>
  <c r="R89" i="17" s="1"/>
  <c r="N88" i="17"/>
  <c r="B181" i="18"/>
  <c r="B182" i="18" s="1"/>
  <c r="H91" i="17"/>
  <c r="G92" i="17"/>
  <c r="N91" i="16"/>
  <c r="U92" i="17" s="1"/>
  <c r="V92" i="17" s="1"/>
  <c r="B92" i="16"/>
  <c r="J92" i="16" s="1"/>
  <c r="A93" i="16"/>
  <c r="E92" i="16"/>
  <c r="M92" i="16" s="1"/>
  <c r="D92" i="16"/>
  <c r="L92" i="16" s="1"/>
  <c r="C92" i="16"/>
  <c r="K92" i="16" s="1"/>
  <c r="K87" i="17" l="1"/>
  <c r="Q87" i="17" s="1"/>
  <c r="W87" i="17" s="1"/>
  <c r="X87" i="17" s="1"/>
  <c r="C88" i="18"/>
  <c r="P88" i="17"/>
  <c r="S88" i="17"/>
  <c r="N89" i="17"/>
  <c r="I91" i="17"/>
  <c r="L91" i="17"/>
  <c r="J90" i="17"/>
  <c r="O90" i="17" s="1"/>
  <c r="M90" i="17"/>
  <c r="R90" i="17" s="1"/>
  <c r="B183" i="18"/>
  <c r="B184" i="18" s="1"/>
  <c r="H92" i="17"/>
  <c r="G93" i="17"/>
  <c r="N92" i="16"/>
  <c r="U93" i="17" s="1"/>
  <c r="V93" i="17" s="1"/>
  <c r="D93" i="16"/>
  <c r="L93" i="16" s="1"/>
  <c r="C93" i="16"/>
  <c r="K93" i="16" s="1"/>
  <c r="B93" i="16"/>
  <c r="J93" i="16" s="1"/>
  <c r="A94" i="16"/>
  <c r="E93" i="16"/>
  <c r="M93" i="16" s="1"/>
  <c r="C89" i="18" l="1"/>
  <c r="K88" i="17"/>
  <c r="Q88" i="17" s="1"/>
  <c r="W88" i="17" s="1"/>
  <c r="X88" i="17" s="1"/>
  <c r="N93" i="16"/>
  <c r="U94" i="17" s="1"/>
  <c r="V94" i="17" s="1"/>
  <c r="P89" i="17"/>
  <c r="S89" i="17" s="1"/>
  <c r="N90" i="17"/>
  <c r="J91" i="17"/>
  <c r="O91" i="17" s="1"/>
  <c r="M91" i="17"/>
  <c r="R91" i="17" s="1"/>
  <c r="I92" i="17"/>
  <c r="L92" i="17"/>
  <c r="B185" i="18"/>
  <c r="B186" i="18" s="1"/>
  <c r="H93" i="17"/>
  <c r="G94" i="17"/>
  <c r="E94" i="16"/>
  <c r="M94" i="16" s="1"/>
  <c r="D94" i="16"/>
  <c r="L94" i="16" s="1"/>
  <c r="C94" i="16"/>
  <c r="K94" i="16" s="1"/>
  <c r="B94" i="16"/>
  <c r="J94" i="16" s="1"/>
  <c r="K89" i="17" l="1"/>
  <c r="Q89" i="17" s="1"/>
  <c r="W89" i="17" s="1"/>
  <c r="X89" i="17" s="1"/>
  <c r="C90" i="18"/>
  <c r="P90" i="17"/>
  <c r="S90" i="17" s="1"/>
  <c r="J92" i="17"/>
  <c r="O92" i="17" s="1"/>
  <c r="M92" i="17"/>
  <c r="R92" i="17" s="1"/>
  <c r="N91" i="17"/>
  <c r="I93" i="17"/>
  <c r="L93" i="17"/>
  <c r="B187" i="18"/>
  <c r="B188" i="18" s="1"/>
  <c r="H94" i="17"/>
  <c r="G95" i="17"/>
  <c r="H95" i="17" s="1"/>
  <c r="N94" i="16"/>
  <c r="U95" i="17" s="1"/>
  <c r="V95" i="17" s="1"/>
  <c r="C91" i="18" l="1"/>
  <c r="K90" i="17"/>
  <c r="Q90" i="17" s="1"/>
  <c r="W90" i="17" s="1"/>
  <c r="X90" i="17" s="1"/>
  <c r="P91" i="17"/>
  <c r="S91" i="17"/>
  <c r="J93" i="17"/>
  <c r="O93" i="17" s="1"/>
  <c r="M93" i="17"/>
  <c r="R93" i="17" s="1"/>
  <c r="I95" i="17"/>
  <c r="L95" i="17"/>
  <c r="I94" i="17"/>
  <c r="L94" i="17"/>
  <c r="N92" i="17"/>
  <c r="B189" i="18"/>
  <c r="B190" i="18" s="1"/>
  <c r="K91" i="17" l="1"/>
  <c r="Q91" i="17" s="1"/>
  <c r="W91" i="17" s="1"/>
  <c r="X91" i="17" s="1"/>
  <c r="C92" i="18"/>
  <c r="P92" i="17"/>
  <c r="S92" i="17" s="1"/>
  <c r="J94" i="17"/>
  <c r="O94" i="17" s="1"/>
  <c r="M94" i="17"/>
  <c r="R94" i="17" s="1"/>
  <c r="J95" i="17"/>
  <c r="O95" i="17" s="1"/>
  <c r="M95" i="17"/>
  <c r="R95" i="17" s="1"/>
  <c r="N93" i="17"/>
  <c r="B191" i="18"/>
  <c r="B192" i="18" s="1"/>
  <c r="C93" i="18" l="1"/>
  <c r="K92" i="17"/>
  <c r="Q92" i="17" s="1"/>
  <c r="W92" i="17" s="1"/>
  <c r="X92" i="17" s="1"/>
  <c r="P93" i="17"/>
  <c r="S93" i="17" s="1"/>
  <c r="N95" i="17"/>
  <c r="N94" i="17"/>
  <c r="B193" i="18"/>
  <c r="B194" i="18" s="1"/>
  <c r="K93" i="17" l="1"/>
  <c r="Q93" i="17" s="1"/>
  <c r="W93" i="17" s="1"/>
  <c r="X93" i="17" s="1"/>
  <c r="C94" i="18"/>
  <c r="P94" i="17"/>
  <c r="S94" i="17"/>
  <c r="P95" i="17"/>
  <c r="S95" i="17" s="1"/>
  <c r="B195" i="18"/>
  <c r="B196" i="18" s="1"/>
  <c r="K94" i="17" l="1"/>
  <c r="Q94" i="17" s="1"/>
  <c r="W94" i="17" s="1"/>
  <c r="X94" i="17" s="1"/>
  <c r="C95" i="18"/>
  <c r="B197" i="18"/>
  <c r="B198" i="18" s="1"/>
  <c r="K95" i="17" l="1"/>
  <c r="Q95" i="17" s="1"/>
  <c r="W95" i="17" s="1"/>
  <c r="X95" i="17" s="1"/>
  <c r="C96" i="18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C143" i="18" s="1"/>
  <c r="C144" i="18" s="1"/>
  <c r="C145" i="18" s="1"/>
  <c r="C146" i="18" s="1"/>
  <c r="C147" i="18" s="1"/>
  <c r="C148" i="18" s="1"/>
  <c r="C149" i="18" s="1"/>
  <c r="C150" i="18" s="1"/>
  <c r="C151" i="18" s="1"/>
  <c r="C152" i="18" s="1"/>
  <c r="C153" i="18" s="1"/>
  <c r="C154" i="18" s="1"/>
  <c r="C155" i="18" s="1"/>
  <c r="C156" i="18" s="1"/>
  <c r="C157" i="18" s="1"/>
  <c r="C158" i="18" s="1"/>
  <c r="C159" i="18" s="1"/>
  <c r="C160" i="18" s="1"/>
  <c r="C161" i="18" s="1"/>
  <c r="C162" i="18" s="1"/>
  <c r="C163" i="18" s="1"/>
  <c r="C164" i="18" s="1"/>
  <c r="C165" i="18" s="1"/>
  <c r="C166" i="18" s="1"/>
  <c r="C167" i="18" s="1"/>
  <c r="C168" i="18" s="1"/>
  <c r="C169" i="18" s="1"/>
  <c r="C170" i="18" s="1"/>
  <c r="C171" i="18" s="1"/>
  <c r="C172" i="18" s="1"/>
  <c r="C173" i="18" s="1"/>
  <c r="C174" i="18" s="1"/>
  <c r="C175" i="18" s="1"/>
  <c r="C176" i="18" s="1"/>
  <c r="C177" i="18" s="1"/>
  <c r="C178" i="18" s="1"/>
  <c r="C179" i="18" s="1"/>
  <c r="C180" i="18" s="1"/>
  <c r="C181" i="18" s="1"/>
  <c r="C182" i="18" s="1"/>
  <c r="C183" i="18" s="1"/>
  <c r="C184" i="18" s="1"/>
  <c r="C185" i="18" s="1"/>
  <c r="C186" i="18" s="1"/>
  <c r="C187" i="18" s="1"/>
  <c r="C188" i="18" s="1"/>
  <c r="C189" i="18" s="1"/>
  <c r="C190" i="18" s="1"/>
  <c r="C191" i="18" s="1"/>
  <c r="C192" i="18" s="1"/>
  <c r="C193" i="18" s="1"/>
  <c r="C194" i="18" s="1"/>
  <c r="C195" i="18" s="1"/>
  <c r="C196" i="18" s="1"/>
  <c r="C197" i="18" s="1"/>
  <c r="C198" i="18" s="1"/>
  <c r="C199" i="18" s="1"/>
  <c r="B199" i="18"/>
  <c r="B200" i="18" s="1"/>
  <c r="C200" i="18" l="1"/>
  <c r="C201" i="18" s="1"/>
  <c r="B201" i="18"/>
  <c r="B202" i="18" s="1"/>
  <c r="C202" i="18" l="1"/>
  <c r="C203" i="18" s="1"/>
  <c r="B203" i="18"/>
  <c r="B204" i="18" s="1"/>
  <c r="C204" i="18" l="1"/>
  <c r="C205" i="18" s="1"/>
  <c r="B205" i="18"/>
  <c r="B206" i="18" s="1"/>
  <c r="C206" i="18" l="1"/>
  <c r="C207" i="18" s="1"/>
  <c r="B207" i="18"/>
  <c r="B208" i="18" s="1"/>
  <c r="C208" i="18" l="1"/>
  <c r="C209" i="18" s="1"/>
  <c r="B209" i="18"/>
  <c r="B210" i="18" s="1"/>
  <c r="C210" i="18" l="1"/>
  <c r="C211" i="18" s="1"/>
  <c r="B211" i="18"/>
  <c r="B212" i="18" s="1"/>
  <c r="C212" i="18" l="1"/>
  <c r="C213" i="18" s="1"/>
  <c r="B213" i="18"/>
  <c r="B214" i="18" s="1"/>
  <c r="C214" i="18" l="1"/>
  <c r="C215" i="18" s="1"/>
  <c r="B215" i="18"/>
  <c r="B216" i="18" s="1"/>
  <c r="C216" i="18" l="1"/>
  <c r="C217" i="18" s="1"/>
  <c r="B217" i="18"/>
  <c r="B218" i="18" s="1"/>
  <c r="C218" i="18" l="1"/>
  <c r="C219" i="18" s="1"/>
  <c r="B219" i="18"/>
  <c r="B220" i="18" s="1"/>
  <c r="C220" i="18" l="1"/>
  <c r="C221" i="18" s="1"/>
  <c r="B221" i="18"/>
  <c r="B222" i="18" s="1"/>
  <c r="C222" i="18" l="1"/>
  <c r="C223" i="18" s="1"/>
  <c r="B223" i="18"/>
  <c r="B224" i="18" s="1"/>
  <c r="C224" i="18" l="1"/>
  <c r="C225" i="18" s="1"/>
  <c r="B225" i="18"/>
  <c r="B226" i="18" s="1"/>
  <c r="C226" i="18" l="1"/>
  <c r="C227" i="18" s="1"/>
  <c r="B227" i="18"/>
  <c r="B228" i="18" s="1"/>
  <c r="C228" i="18" l="1"/>
  <c r="C229" i="18" s="1"/>
  <c r="B229" i="18"/>
  <c r="B230" i="18" s="1"/>
  <c r="C230" i="18" l="1"/>
  <c r="C231" i="18" s="1"/>
  <c r="B231" i="18"/>
  <c r="B232" i="18" s="1"/>
  <c r="C232" i="18" l="1"/>
  <c r="C233" i="18" s="1"/>
  <c r="B233" i="18"/>
  <c r="B234" i="18" s="1"/>
  <c r="C234" i="18" l="1"/>
  <c r="C235" i="18" s="1"/>
  <c r="B235" i="18"/>
  <c r="B236" i="18" s="1"/>
  <c r="C236" i="18" l="1"/>
  <c r="C237" i="18" s="1"/>
  <c r="B237" i="18"/>
  <c r="B238" i="18" s="1"/>
  <c r="C238" i="18" l="1"/>
  <c r="C239" i="18" s="1"/>
  <c r="B239" i="18"/>
  <c r="B240" i="18" s="1"/>
  <c r="C240" i="18" l="1"/>
  <c r="C241" i="18" s="1"/>
  <c r="B241" i="18"/>
  <c r="B242" i="18" s="1"/>
  <c r="C242" i="18" l="1"/>
  <c r="C243" i="18" s="1"/>
  <c r="B243" i="18"/>
  <c r="B244" i="18" s="1"/>
  <c r="C244" i="18" l="1"/>
  <c r="C245" i="18" s="1"/>
  <c r="B245" i="18"/>
  <c r="B246" i="18" s="1"/>
  <c r="C246" i="18" l="1"/>
  <c r="C247" i="18" s="1"/>
  <c r="B247" i="18"/>
  <c r="B248" i="18" s="1"/>
  <c r="C248" i="18" l="1"/>
  <c r="C249" i="18" s="1"/>
  <c r="B249" i="18"/>
  <c r="B250" i="18" s="1"/>
  <c r="C250" i="18" l="1"/>
  <c r="C251" i="18" s="1"/>
  <c r="B251" i="18"/>
  <c r="B252" i="18" s="1"/>
  <c r="C252" i="18" l="1"/>
  <c r="C253" i="18" s="1"/>
  <c r="B253" i="18"/>
  <c r="B254" i="18" s="1"/>
  <c r="C254" i="18" l="1"/>
  <c r="C255" i="18" s="1"/>
  <c r="B255" i="18"/>
  <c r="B256" i="18" s="1"/>
  <c r="C256" i="18" l="1"/>
  <c r="C257" i="18" s="1"/>
  <c r="B257" i="18"/>
  <c r="B258" i="18" s="1"/>
  <c r="C258" i="18" l="1"/>
  <c r="C259" i="18" s="1"/>
  <c r="B259" i="18"/>
  <c r="B260" i="18" s="1"/>
  <c r="C260" i="18" l="1"/>
  <c r="C261" i="18" s="1"/>
  <c r="B261" i="18"/>
  <c r="B262" i="18" s="1"/>
  <c r="C262" i="18" l="1"/>
  <c r="C263" i="18" s="1"/>
  <c r="B263" i="18"/>
  <c r="B264" i="18" s="1"/>
  <c r="C264" i="18" l="1"/>
  <c r="C265" i="18" s="1"/>
  <c r="B265" i="18"/>
  <c r="B266" i="18" s="1"/>
  <c r="C266" i="18" l="1"/>
  <c r="C267" i="18" s="1"/>
  <c r="B267" i="18"/>
  <c r="B268" i="18" s="1"/>
  <c r="C268" i="18" l="1"/>
  <c r="C269" i="18" s="1"/>
  <c r="B269" i="18"/>
  <c r="B270" i="18" s="1"/>
  <c r="C270" i="18" l="1"/>
  <c r="C271" i="18" s="1"/>
  <c r="B271" i="18"/>
  <c r="B272" i="18" s="1"/>
  <c r="C272" i="18" l="1"/>
  <c r="C273" i="18" s="1"/>
  <c r="B273" i="18"/>
  <c r="B274" i="18" s="1"/>
  <c r="C274" i="18" l="1"/>
  <c r="C275" i="18" s="1"/>
  <c r="B275" i="18"/>
  <c r="B276" i="18" s="1"/>
  <c r="C276" i="18" l="1"/>
  <c r="C277" i="18" s="1"/>
  <c r="B277" i="18"/>
  <c r="B278" i="18" s="1"/>
  <c r="C278" i="18" l="1"/>
  <c r="C279" i="18" s="1"/>
  <c r="B279" i="18"/>
  <c r="B280" i="18" s="1"/>
  <c r="C280" i="18" l="1"/>
</calcChain>
</file>

<file path=xl/sharedStrings.xml><?xml version="1.0" encoding="utf-8"?>
<sst xmlns="http://schemas.openxmlformats.org/spreadsheetml/2006/main" count="2417" uniqueCount="123">
  <si>
    <t>CHUF Index</t>
  </si>
  <si>
    <t>UF</t>
  </si>
  <si>
    <t>#N/A N/A</t>
  </si>
  <si>
    <t>Fecha</t>
  </si>
  <si>
    <t>UF spot</t>
  </si>
  <si>
    <t>BSAC1</t>
  </si>
  <si>
    <t>BSAC2</t>
  </si>
  <si>
    <t>BSAC3</t>
  </si>
  <si>
    <t>BSAC4</t>
  </si>
  <si>
    <t>BSAC5</t>
  </si>
  <si>
    <t>BSAC6</t>
  </si>
  <si>
    <t>BSAC7</t>
  </si>
  <si>
    <t>BSAC8</t>
  </si>
  <si>
    <t>BSAC9</t>
  </si>
  <si>
    <t>BSAC10</t>
  </si>
  <si>
    <t>BSAC11</t>
  </si>
  <si>
    <t>BSAC12</t>
  </si>
  <si>
    <t>*</t>
  </si>
  <si>
    <t>spot-2m</t>
  </si>
  <si>
    <t>2m-8m</t>
  </si>
  <si>
    <t>8m-12m</t>
  </si>
  <si>
    <t>DIA</t>
  </si>
  <si>
    <t>MES</t>
  </si>
  <si>
    <t>AÑO</t>
  </si>
  <si>
    <t>last UF</t>
  </si>
  <si>
    <t>BSAC13</t>
  </si>
  <si>
    <t>Swap CLP 2Y</t>
  </si>
  <si>
    <t>Swap UF 2Y</t>
  </si>
  <si>
    <t>BEI2Y</t>
  </si>
  <si>
    <t>Resumen</t>
  </si>
  <si>
    <t>Estadísticas de la regresión</t>
  </si>
  <si>
    <t>Coeficiente de correlación múltiple</t>
  </si>
  <si>
    <t>Coeficiente de determinación R^2</t>
  </si>
  <si>
    <t>R^2  ajustado</t>
  </si>
  <si>
    <t>Error típico</t>
  </si>
  <si>
    <t>Observaciones</t>
  </si>
  <si>
    <t>ANÁLISIS DE VARIANZA</t>
  </si>
  <si>
    <t>Regresión</t>
  </si>
  <si>
    <t>Residuos</t>
  </si>
  <si>
    <t>Total</t>
  </si>
  <si>
    <t>Intercepción</t>
  </si>
  <si>
    <t>Grados de libertad</t>
  </si>
  <si>
    <t>Suma de cuadrados</t>
  </si>
  <si>
    <t>Promedio de los cuadrados</t>
  </si>
  <si>
    <t>F</t>
  </si>
  <si>
    <t>Valor crítico de F</t>
  </si>
  <si>
    <t>Coeficientes</t>
  </si>
  <si>
    <t>Estadístico t</t>
  </si>
  <si>
    <t>Probabilidad</t>
  </si>
  <si>
    <t>Inferior 95%</t>
  </si>
  <si>
    <t>Superior 95%</t>
  </si>
  <si>
    <t>Inferior 95.0%</t>
  </si>
  <si>
    <t>Superior 95.0%</t>
  </si>
  <si>
    <t>Variable X 1</t>
  </si>
  <si>
    <t>Variable X 2</t>
  </si>
  <si>
    <t>Variable X 3</t>
  </si>
  <si>
    <t>Análisis de los residuales</t>
  </si>
  <si>
    <t>Observación</t>
  </si>
  <si>
    <t>Pronóstico para Y</t>
  </si>
  <si>
    <t>Residuos estándares</t>
  </si>
  <si>
    <t>Forecast</t>
  </si>
  <si>
    <t>Extra</t>
  </si>
  <si>
    <t>Days accrued</t>
  </si>
  <si>
    <t>Swap CLP/Camara</t>
  </si>
  <si>
    <t>Plazo_dias</t>
  </si>
  <si>
    <t>Swap UF/Camara</t>
  </si>
  <si>
    <t>C1 date</t>
  </si>
  <si>
    <t>DF 6M</t>
  </si>
  <si>
    <t>DF 12M</t>
  </si>
  <si>
    <t>DF 18M</t>
  </si>
  <si>
    <t>DF 24M</t>
  </si>
  <si>
    <t>C2 date</t>
  </si>
  <si>
    <t>C3 date</t>
  </si>
  <si>
    <t>C4 date</t>
  </si>
  <si>
    <t>Rate C1</t>
  </si>
  <si>
    <t>Rate C2</t>
  </si>
  <si>
    <t>Rate C3</t>
  </si>
  <si>
    <t>Rate C4</t>
  </si>
  <si>
    <t>Cupon yield</t>
  </si>
  <si>
    <t>Date Curve</t>
  </si>
  <si>
    <t>BEI2Y fwd</t>
  </si>
  <si>
    <t>2Y CLP fwd</t>
  </si>
  <si>
    <t>2Y UF  fwd</t>
  </si>
  <si>
    <t>last_uf</t>
  </si>
  <si>
    <t>DF C1</t>
  </si>
  <si>
    <t>DF C2</t>
  </si>
  <si>
    <t>DF C3</t>
  </si>
  <si>
    <t>DF C4</t>
  </si>
  <si>
    <t>infla_id_inic</t>
  </si>
  <si>
    <t>infla_id_2m</t>
  </si>
  <si>
    <t>infla_id_8m</t>
  </si>
  <si>
    <t>infla_id_12m</t>
  </si>
  <si>
    <t>BSAC14</t>
  </si>
  <si>
    <t>BSAC15</t>
  </si>
  <si>
    <t>BSAC16</t>
  </si>
  <si>
    <t>BSAC17</t>
  </si>
  <si>
    <t>BSAC18</t>
  </si>
  <si>
    <t>UF2</t>
  </si>
  <si>
    <t>UF8</t>
  </si>
  <si>
    <t>UF12</t>
  </si>
  <si>
    <t>extra</t>
  </si>
  <si>
    <t>UF extra</t>
  </si>
  <si>
    <t>infla0</t>
  </si>
  <si>
    <t>infla1</t>
  </si>
  <si>
    <t>infla2</t>
  </si>
  <si>
    <t>infla3</t>
  </si>
  <si>
    <t>infla4</t>
  </si>
  <si>
    <t>infla5</t>
  </si>
  <si>
    <t>infla6</t>
  </si>
  <si>
    <t>infla7</t>
  </si>
  <si>
    <t>infla8</t>
  </si>
  <si>
    <t>infla9</t>
  </si>
  <si>
    <t>infla10</t>
  </si>
  <si>
    <t>infla11</t>
  </si>
  <si>
    <t>infla12</t>
  </si>
  <si>
    <t>id</t>
  </si>
  <si>
    <t>n°</t>
  </si>
  <si>
    <t>var IPC</t>
  </si>
  <si>
    <t>dias_entre</t>
  </si>
  <si>
    <t>revisar_esto</t>
  </si>
  <si>
    <t>N° obs</t>
  </si>
  <si>
    <t>Model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</si>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</sst>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.000%"/>
    <numFmt numFmtId="166" formatCode="0.0000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  <font>
      <b/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13183A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0" fontId="0" fillId="0" borderId="0" xfId="2" applyNumberFormat="1" applyFont="1"/>
    <xf numFmtId="10" fontId="2" fillId="0" borderId="0" xfId="2" applyNumberFormat="1" applyFont="1" applyAlignment="1">
      <alignment horizontal="center"/>
    </xf>
    <xf numFmtId="0" fontId="2" fillId="0" borderId="0" xfId="2" applyNumberFormat="1" applyFont="1" applyAlignment="1">
      <alignment horizontal="center"/>
    </xf>
    <xf numFmtId="0" fontId="0" fillId="0" borderId="0" xfId="2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10" fontId="0" fillId="0" borderId="0" xfId="0" applyNumberFormat="1"/>
    <xf numFmtId="0" fontId="4" fillId="2" borderId="0" xfId="0" applyFont="1" applyFill="1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vertical="center"/>
    </xf>
    <xf numFmtId="0" fontId="0" fillId="0" borderId="0" xfId="0" applyBorder="1"/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0" fontId="0" fillId="0" borderId="0" xfId="0" applyNumberFormat="1"/>
    <xf numFmtId="10" fontId="0" fillId="3" borderId="0" xfId="0" applyNumberFormat="1" applyFill="1" applyAlignment="1">
      <alignment horizontal="center"/>
    </xf>
    <xf numFmtId="2" fontId="0" fillId="0" borderId="0" xfId="0" applyNumberFormat="1"/>
    <xf numFmtId="165" fontId="0" fillId="0" borderId="0" xfId="2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1" applyNumberFormat="1" applyFont="1"/>
    <xf numFmtId="166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Alignment="1"/>
    <xf numFmtId="10" fontId="0" fillId="0" borderId="0" xfId="0" applyNumberFormat="1" applyAlignment="1"/>
    <xf numFmtId="10" fontId="0" fillId="0" borderId="0" xfId="2" applyNumberFormat="1" applyFont="1" applyAlignme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Ajuste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BD_fileterd!$AG$2</c:f>
              <c:strCache>
                <c:ptCount val="1"/>
                <c:pt idx="0">
                  <c:v>BEI2Y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BD_fileterd!$A$3:$A$1729</c:f>
              <c:numCache>
                <c:formatCode>m/d/yyyy</c:formatCode>
                <c:ptCount val="1727"/>
                <c:pt idx="0">
                  <c:v>43419</c:v>
                </c:pt>
                <c:pt idx="1">
                  <c:v>43418</c:v>
                </c:pt>
                <c:pt idx="2">
                  <c:v>43417</c:v>
                </c:pt>
                <c:pt idx="3">
                  <c:v>43416</c:v>
                </c:pt>
                <c:pt idx="4">
                  <c:v>43415</c:v>
                </c:pt>
                <c:pt idx="5">
                  <c:v>43414</c:v>
                </c:pt>
                <c:pt idx="6">
                  <c:v>43413</c:v>
                </c:pt>
                <c:pt idx="7">
                  <c:v>43412</c:v>
                </c:pt>
                <c:pt idx="8">
                  <c:v>43411</c:v>
                </c:pt>
                <c:pt idx="9">
                  <c:v>43410</c:v>
                </c:pt>
                <c:pt idx="10">
                  <c:v>43409</c:v>
                </c:pt>
                <c:pt idx="11">
                  <c:v>43408</c:v>
                </c:pt>
                <c:pt idx="12">
                  <c:v>43407</c:v>
                </c:pt>
                <c:pt idx="13">
                  <c:v>43406</c:v>
                </c:pt>
                <c:pt idx="14">
                  <c:v>43405</c:v>
                </c:pt>
                <c:pt idx="15">
                  <c:v>43404</c:v>
                </c:pt>
                <c:pt idx="16">
                  <c:v>43403</c:v>
                </c:pt>
                <c:pt idx="17">
                  <c:v>43402</c:v>
                </c:pt>
                <c:pt idx="18">
                  <c:v>43401</c:v>
                </c:pt>
                <c:pt idx="19">
                  <c:v>43400</c:v>
                </c:pt>
                <c:pt idx="20">
                  <c:v>43399</c:v>
                </c:pt>
                <c:pt idx="21">
                  <c:v>43398</c:v>
                </c:pt>
                <c:pt idx="22">
                  <c:v>43397</c:v>
                </c:pt>
                <c:pt idx="23">
                  <c:v>43396</c:v>
                </c:pt>
                <c:pt idx="24">
                  <c:v>43395</c:v>
                </c:pt>
                <c:pt idx="25">
                  <c:v>43394</c:v>
                </c:pt>
                <c:pt idx="26">
                  <c:v>43393</c:v>
                </c:pt>
                <c:pt idx="27">
                  <c:v>43392</c:v>
                </c:pt>
                <c:pt idx="28">
                  <c:v>43391</c:v>
                </c:pt>
                <c:pt idx="29">
                  <c:v>43390</c:v>
                </c:pt>
                <c:pt idx="30">
                  <c:v>43389</c:v>
                </c:pt>
                <c:pt idx="31">
                  <c:v>43388</c:v>
                </c:pt>
                <c:pt idx="32">
                  <c:v>43387</c:v>
                </c:pt>
                <c:pt idx="33">
                  <c:v>43386</c:v>
                </c:pt>
                <c:pt idx="34">
                  <c:v>43385</c:v>
                </c:pt>
                <c:pt idx="35">
                  <c:v>43384</c:v>
                </c:pt>
                <c:pt idx="36">
                  <c:v>43383</c:v>
                </c:pt>
                <c:pt idx="37">
                  <c:v>43382</c:v>
                </c:pt>
                <c:pt idx="38">
                  <c:v>43381</c:v>
                </c:pt>
                <c:pt idx="39">
                  <c:v>43380</c:v>
                </c:pt>
                <c:pt idx="40">
                  <c:v>43379</c:v>
                </c:pt>
                <c:pt idx="41">
                  <c:v>43378</c:v>
                </c:pt>
                <c:pt idx="42">
                  <c:v>43377</c:v>
                </c:pt>
                <c:pt idx="43">
                  <c:v>43376</c:v>
                </c:pt>
                <c:pt idx="44">
                  <c:v>43375</c:v>
                </c:pt>
                <c:pt idx="45">
                  <c:v>43374</c:v>
                </c:pt>
                <c:pt idx="46">
                  <c:v>43373</c:v>
                </c:pt>
                <c:pt idx="47">
                  <c:v>43372</c:v>
                </c:pt>
                <c:pt idx="48">
                  <c:v>43371</c:v>
                </c:pt>
                <c:pt idx="49">
                  <c:v>43370</c:v>
                </c:pt>
                <c:pt idx="50">
                  <c:v>43369</c:v>
                </c:pt>
                <c:pt idx="51">
                  <c:v>43368</c:v>
                </c:pt>
                <c:pt idx="52">
                  <c:v>43367</c:v>
                </c:pt>
                <c:pt idx="53">
                  <c:v>43366</c:v>
                </c:pt>
                <c:pt idx="54">
                  <c:v>43365</c:v>
                </c:pt>
                <c:pt idx="55">
                  <c:v>43364</c:v>
                </c:pt>
                <c:pt idx="56">
                  <c:v>43363</c:v>
                </c:pt>
                <c:pt idx="57">
                  <c:v>43362</c:v>
                </c:pt>
                <c:pt idx="58">
                  <c:v>43361</c:v>
                </c:pt>
                <c:pt idx="59">
                  <c:v>43360</c:v>
                </c:pt>
                <c:pt idx="60">
                  <c:v>43359</c:v>
                </c:pt>
                <c:pt idx="61">
                  <c:v>43358</c:v>
                </c:pt>
                <c:pt idx="62">
                  <c:v>43357</c:v>
                </c:pt>
                <c:pt idx="63">
                  <c:v>43356</c:v>
                </c:pt>
                <c:pt idx="64">
                  <c:v>43355</c:v>
                </c:pt>
                <c:pt idx="65">
                  <c:v>43354</c:v>
                </c:pt>
                <c:pt idx="66">
                  <c:v>43353</c:v>
                </c:pt>
                <c:pt idx="67">
                  <c:v>43352</c:v>
                </c:pt>
                <c:pt idx="68">
                  <c:v>43351</c:v>
                </c:pt>
                <c:pt idx="69">
                  <c:v>43350</c:v>
                </c:pt>
                <c:pt idx="70">
                  <c:v>43349</c:v>
                </c:pt>
                <c:pt idx="71">
                  <c:v>43348</c:v>
                </c:pt>
                <c:pt idx="72">
                  <c:v>43347</c:v>
                </c:pt>
                <c:pt idx="73">
                  <c:v>43346</c:v>
                </c:pt>
                <c:pt idx="74">
                  <c:v>43345</c:v>
                </c:pt>
                <c:pt idx="75">
                  <c:v>43344</c:v>
                </c:pt>
                <c:pt idx="76">
                  <c:v>43343</c:v>
                </c:pt>
                <c:pt idx="77">
                  <c:v>43342</c:v>
                </c:pt>
                <c:pt idx="78">
                  <c:v>43341</c:v>
                </c:pt>
                <c:pt idx="79">
                  <c:v>43340</c:v>
                </c:pt>
                <c:pt idx="80">
                  <c:v>43339</c:v>
                </c:pt>
                <c:pt idx="81">
                  <c:v>43338</c:v>
                </c:pt>
                <c:pt idx="82">
                  <c:v>43337</c:v>
                </c:pt>
                <c:pt idx="83">
                  <c:v>43336</c:v>
                </c:pt>
                <c:pt idx="84">
                  <c:v>43335</c:v>
                </c:pt>
                <c:pt idx="85">
                  <c:v>43334</c:v>
                </c:pt>
                <c:pt idx="86">
                  <c:v>43333</c:v>
                </c:pt>
                <c:pt idx="87">
                  <c:v>43332</c:v>
                </c:pt>
                <c:pt idx="88">
                  <c:v>43331</c:v>
                </c:pt>
                <c:pt idx="89">
                  <c:v>43330</c:v>
                </c:pt>
                <c:pt idx="90">
                  <c:v>43329</c:v>
                </c:pt>
                <c:pt idx="91">
                  <c:v>43328</c:v>
                </c:pt>
                <c:pt idx="92">
                  <c:v>43327</c:v>
                </c:pt>
                <c:pt idx="93">
                  <c:v>43326</c:v>
                </c:pt>
                <c:pt idx="94">
                  <c:v>43325</c:v>
                </c:pt>
                <c:pt idx="95">
                  <c:v>43324</c:v>
                </c:pt>
                <c:pt idx="96">
                  <c:v>43323</c:v>
                </c:pt>
                <c:pt idx="97">
                  <c:v>43322</c:v>
                </c:pt>
                <c:pt idx="98">
                  <c:v>43321</c:v>
                </c:pt>
                <c:pt idx="99">
                  <c:v>43320</c:v>
                </c:pt>
                <c:pt idx="100">
                  <c:v>43319</c:v>
                </c:pt>
                <c:pt idx="101">
                  <c:v>43318</c:v>
                </c:pt>
                <c:pt idx="102">
                  <c:v>43317</c:v>
                </c:pt>
                <c:pt idx="103">
                  <c:v>43316</c:v>
                </c:pt>
                <c:pt idx="104">
                  <c:v>43315</c:v>
                </c:pt>
                <c:pt idx="105">
                  <c:v>43314</c:v>
                </c:pt>
                <c:pt idx="106">
                  <c:v>43313</c:v>
                </c:pt>
                <c:pt idx="107">
                  <c:v>43312</c:v>
                </c:pt>
                <c:pt idx="108">
                  <c:v>43311</c:v>
                </c:pt>
                <c:pt idx="109">
                  <c:v>43310</c:v>
                </c:pt>
                <c:pt idx="110">
                  <c:v>43309</c:v>
                </c:pt>
                <c:pt idx="111">
                  <c:v>43308</c:v>
                </c:pt>
                <c:pt idx="112">
                  <c:v>43307</c:v>
                </c:pt>
                <c:pt idx="113">
                  <c:v>43306</c:v>
                </c:pt>
                <c:pt idx="114">
                  <c:v>43305</c:v>
                </c:pt>
                <c:pt idx="115">
                  <c:v>43304</c:v>
                </c:pt>
                <c:pt idx="116">
                  <c:v>43303</c:v>
                </c:pt>
                <c:pt idx="117">
                  <c:v>43302</c:v>
                </c:pt>
                <c:pt idx="118">
                  <c:v>43301</c:v>
                </c:pt>
                <c:pt idx="119">
                  <c:v>43300</c:v>
                </c:pt>
                <c:pt idx="120">
                  <c:v>43299</c:v>
                </c:pt>
                <c:pt idx="121">
                  <c:v>43298</c:v>
                </c:pt>
                <c:pt idx="122">
                  <c:v>43297</c:v>
                </c:pt>
                <c:pt idx="123">
                  <c:v>43296</c:v>
                </c:pt>
                <c:pt idx="124">
                  <c:v>43295</c:v>
                </c:pt>
                <c:pt idx="125">
                  <c:v>43294</c:v>
                </c:pt>
                <c:pt idx="126">
                  <c:v>43293</c:v>
                </c:pt>
                <c:pt idx="127">
                  <c:v>43292</c:v>
                </c:pt>
                <c:pt idx="128">
                  <c:v>43291</c:v>
                </c:pt>
                <c:pt idx="129">
                  <c:v>43290</c:v>
                </c:pt>
                <c:pt idx="130">
                  <c:v>43289</c:v>
                </c:pt>
                <c:pt idx="131">
                  <c:v>43288</c:v>
                </c:pt>
                <c:pt idx="132">
                  <c:v>43287</c:v>
                </c:pt>
                <c:pt idx="133">
                  <c:v>43286</c:v>
                </c:pt>
                <c:pt idx="134">
                  <c:v>43285</c:v>
                </c:pt>
                <c:pt idx="135">
                  <c:v>43284</c:v>
                </c:pt>
                <c:pt idx="136">
                  <c:v>43283</c:v>
                </c:pt>
                <c:pt idx="137">
                  <c:v>43282</c:v>
                </c:pt>
                <c:pt idx="138">
                  <c:v>43281</c:v>
                </c:pt>
                <c:pt idx="139">
                  <c:v>43280</c:v>
                </c:pt>
                <c:pt idx="140">
                  <c:v>43279</c:v>
                </c:pt>
                <c:pt idx="141">
                  <c:v>43278</c:v>
                </c:pt>
                <c:pt idx="142">
                  <c:v>43277</c:v>
                </c:pt>
                <c:pt idx="143">
                  <c:v>43276</c:v>
                </c:pt>
                <c:pt idx="144">
                  <c:v>43275</c:v>
                </c:pt>
                <c:pt idx="145">
                  <c:v>43274</c:v>
                </c:pt>
                <c:pt idx="146">
                  <c:v>43273</c:v>
                </c:pt>
                <c:pt idx="147">
                  <c:v>43272</c:v>
                </c:pt>
                <c:pt idx="148">
                  <c:v>43271</c:v>
                </c:pt>
                <c:pt idx="149">
                  <c:v>43270</c:v>
                </c:pt>
                <c:pt idx="150">
                  <c:v>43269</c:v>
                </c:pt>
                <c:pt idx="151">
                  <c:v>43268</c:v>
                </c:pt>
                <c:pt idx="152">
                  <c:v>43267</c:v>
                </c:pt>
                <c:pt idx="153">
                  <c:v>43266</c:v>
                </c:pt>
                <c:pt idx="154">
                  <c:v>43265</c:v>
                </c:pt>
                <c:pt idx="155">
                  <c:v>43264</c:v>
                </c:pt>
                <c:pt idx="156">
                  <c:v>43263</c:v>
                </c:pt>
                <c:pt idx="157">
                  <c:v>43262</c:v>
                </c:pt>
                <c:pt idx="158">
                  <c:v>43261</c:v>
                </c:pt>
                <c:pt idx="159">
                  <c:v>43260</c:v>
                </c:pt>
                <c:pt idx="160">
                  <c:v>43259</c:v>
                </c:pt>
                <c:pt idx="161">
                  <c:v>43257</c:v>
                </c:pt>
                <c:pt idx="162">
                  <c:v>43256</c:v>
                </c:pt>
                <c:pt idx="163">
                  <c:v>43255</c:v>
                </c:pt>
                <c:pt idx="164">
                  <c:v>43254</c:v>
                </c:pt>
                <c:pt idx="165">
                  <c:v>43253</c:v>
                </c:pt>
                <c:pt idx="166">
                  <c:v>43252</c:v>
                </c:pt>
                <c:pt idx="167">
                  <c:v>43251</c:v>
                </c:pt>
                <c:pt idx="168">
                  <c:v>43250</c:v>
                </c:pt>
                <c:pt idx="169">
                  <c:v>43249</c:v>
                </c:pt>
                <c:pt idx="170">
                  <c:v>43248</c:v>
                </c:pt>
                <c:pt idx="171">
                  <c:v>43247</c:v>
                </c:pt>
                <c:pt idx="172">
                  <c:v>43246</c:v>
                </c:pt>
                <c:pt idx="173">
                  <c:v>43245</c:v>
                </c:pt>
                <c:pt idx="174">
                  <c:v>43244</c:v>
                </c:pt>
                <c:pt idx="175">
                  <c:v>43243</c:v>
                </c:pt>
                <c:pt idx="176">
                  <c:v>43242</c:v>
                </c:pt>
                <c:pt idx="177">
                  <c:v>43241</c:v>
                </c:pt>
                <c:pt idx="178">
                  <c:v>43240</c:v>
                </c:pt>
                <c:pt idx="179">
                  <c:v>43239</c:v>
                </c:pt>
                <c:pt idx="180">
                  <c:v>43238</c:v>
                </c:pt>
                <c:pt idx="181">
                  <c:v>43237</c:v>
                </c:pt>
                <c:pt idx="182">
                  <c:v>43236</c:v>
                </c:pt>
                <c:pt idx="183">
                  <c:v>43235</c:v>
                </c:pt>
                <c:pt idx="184">
                  <c:v>43234</c:v>
                </c:pt>
                <c:pt idx="185">
                  <c:v>43233</c:v>
                </c:pt>
                <c:pt idx="186">
                  <c:v>43232</c:v>
                </c:pt>
                <c:pt idx="187">
                  <c:v>43231</c:v>
                </c:pt>
                <c:pt idx="188">
                  <c:v>43230</c:v>
                </c:pt>
                <c:pt idx="189">
                  <c:v>43229</c:v>
                </c:pt>
                <c:pt idx="190">
                  <c:v>43228</c:v>
                </c:pt>
                <c:pt idx="191">
                  <c:v>43227</c:v>
                </c:pt>
                <c:pt idx="192">
                  <c:v>43226</c:v>
                </c:pt>
                <c:pt idx="193">
                  <c:v>43225</c:v>
                </c:pt>
                <c:pt idx="194">
                  <c:v>43224</c:v>
                </c:pt>
                <c:pt idx="195">
                  <c:v>43223</c:v>
                </c:pt>
                <c:pt idx="196">
                  <c:v>43222</c:v>
                </c:pt>
                <c:pt idx="197">
                  <c:v>43221</c:v>
                </c:pt>
                <c:pt idx="198">
                  <c:v>43220</c:v>
                </c:pt>
                <c:pt idx="199">
                  <c:v>43219</c:v>
                </c:pt>
                <c:pt idx="200">
                  <c:v>43218</c:v>
                </c:pt>
                <c:pt idx="201">
                  <c:v>43217</c:v>
                </c:pt>
                <c:pt idx="202">
                  <c:v>43216</c:v>
                </c:pt>
                <c:pt idx="203">
                  <c:v>43215</c:v>
                </c:pt>
                <c:pt idx="204">
                  <c:v>43214</c:v>
                </c:pt>
                <c:pt idx="205">
                  <c:v>43213</c:v>
                </c:pt>
                <c:pt idx="206">
                  <c:v>43212</c:v>
                </c:pt>
                <c:pt idx="207">
                  <c:v>43211</c:v>
                </c:pt>
                <c:pt idx="208">
                  <c:v>43210</c:v>
                </c:pt>
                <c:pt idx="209">
                  <c:v>43209</c:v>
                </c:pt>
                <c:pt idx="210">
                  <c:v>43208</c:v>
                </c:pt>
                <c:pt idx="211">
                  <c:v>43207</c:v>
                </c:pt>
                <c:pt idx="212">
                  <c:v>43206</c:v>
                </c:pt>
                <c:pt idx="213">
                  <c:v>43205</c:v>
                </c:pt>
                <c:pt idx="214">
                  <c:v>43204</c:v>
                </c:pt>
                <c:pt idx="215">
                  <c:v>43203</c:v>
                </c:pt>
                <c:pt idx="216">
                  <c:v>43202</c:v>
                </c:pt>
                <c:pt idx="217">
                  <c:v>43201</c:v>
                </c:pt>
                <c:pt idx="218">
                  <c:v>43200</c:v>
                </c:pt>
                <c:pt idx="219">
                  <c:v>43199</c:v>
                </c:pt>
                <c:pt idx="220">
                  <c:v>43198</c:v>
                </c:pt>
                <c:pt idx="221">
                  <c:v>43197</c:v>
                </c:pt>
                <c:pt idx="222">
                  <c:v>43196</c:v>
                </c:pt>
                <c:pt idx="223">
                  <c:v>43195</c:v>
                </c:pt>
                <c:pt idx="224">
                  <c:v>43194</c:v>
                </c:pt>
                <c:pt idx="225">
                  <c:v>43193</c:v>
                </c:pt>
                <c:pt idx="226">
                  <c:v>43192</c:v>
                </c:pt>
                <c:pt idx="227">
                  <c:v>43191</c:v>
                </c:pt>
                <c:pt idx="228">
                  <c:v>43190</c:v>
                </c:pt>
                <c:pt idx="229">
                  <c:v>43189</c:v>
                </c:pt>
                <c:pt idx="230">
                  <c:v>43188</c:v>
                </c:pt>
                <c:pt idx="231">
                  <c:v>43187</c:v>
                </c:pt>
                <c:pt idx="232">
                  <c:v>43186</c:v>
                </c:pt>
                <c:pt idx="233">
                  <c:v>43185</c:v>
                </c:pt>
                <c:pt idx="234">
                  <c:v>43184</c:v>
                </c:pt>
                <c:pt idx="235">
                  <c:v>43183</c:v>
                </c:pt>
                <c:pt idx="236">
                  <c:v>43182</c:v>
                </c:pt>
                <c:pt idx="237">
                  <c:v>43181</c:v>
                </c:pt>
                <c:pt idx="238">
                  <c:v>43180</c:v>
                </c:pt>
                <c:pt idx="239">
                  <c:v>43179</c:v>
                </c:pt>
                <c:pt idx="240">
                  <c:v>43178</c:v>
                </c:pt>
                <c:pt idx="241">
                  <c:v>43177</c:v>
                </c:pt>
                <c:pt idx="242">
                  <c:v>43176</c:v>
                </c:pt>
                <c:pt idx="243">
                  <c:v>43175</c:v>
                </c:pt>
                <c:pt idx="244">
                  <c:v>43174</c:v>
                </c:pt>
                <c:pt idx="245">
                  <c:v>43173</c:v>
                </c:pt>
                <c:pt idx="246">
                  <c:v>43172</c:v>
                </c:pt>
                <c:pt idx="247">
                  <c:v>43171</c:v>
                </c:pt>
                <c:pt idx="248">
                  <c:v>43170</c:v>
                </c:pt>
                <c:pt idx="249">
                  <c:v>43169</c:v>
                </c:pt>
                <c:pt idx="250">
                  <c:v>43168</c:v>
                </c:pt>
                <c:pt idx="251">
                  <c:v>43167</c:v>
                </c:pt>
                <c:pt idx="252">
                  <c:v>43166</c:v>
                </c:pt>
                <c:pt idx="253">
                  <c:v>43165</c:v>
                </c:pt>
                <c:pt idx="254">
                  <c:v>43164</c:v>
                </c:pt>
                <c:pt idx="255">
                  <c:v>43163</c:v>
                </c:pt>
                <c:pt idx="256">
                  <c:v>43162</c:v>
                </c:pt>
                <c:pt idx="257">
                  <c:v>43161</c:v>
                </c:pt>
                <c:pt idx="258">
                  <c:v>43160</c:v>
                </c:pt>
                <c:pt idx="259">
                  <c:v>43159</c:v>
                </c:pt>
                <c:pt idx="260">
                  <c:v>43158</c:v>
                </c:pt>
                <c:pt idx="261">
                  <c:v>43157</c:v>
                </c:pt>
                <c:pt idx="262">
                  <c:v>43156</c:v>
                </c:pt>
                <c:pt idx="263">
                  <c:v>43155</c:v>
                </c:pt>
                <c:pt idx="264">
                  <c:v>43154</c:v>
                </c:pt>
                <c:pt idx="265">
                  <c:v>43153</c:v>
                </c:pt>
                <c:pt idx="266">
                  <c:v>43152</c:v>
                </c:pt>
                <c:pt idx="267">
                  <c:v>43151</c:v>
                </c:pt>
                <c:pt idx="268">
                  <c:v>43150</c:v>
                </c:pt>
                <c:pt idx="269">
                  <c:v>43149</c:v>
                </c:pt>
                <c:pt idx="270">
                  <c:v>43148</c:v>
                </c:pt>
                <c:pt idx="271">
                  <c:v>43147</c:v>
                </c:pt>
                <c:pt idx="272">
                  <c:v>43146</c:v>
                </c:pt>
                <c:pt idx="273">
                  <c:v>43145</c:v>
                </c:pt>
                <c:pt idx="274">
                  <c:v>43144</c:v>
                </c:pt>
                <c:pt idx="275">
                  <c:v>43143</c:v>
                </c:pt>
                <c:pt idx="276">
                  <c:v>43142</c:v>
                </c:pt>
                <c:pt idx="277">
                  <c:v>43141</c:v>
                </c:pt>
                <c:pt idx="278">
                  <c:v>43140</c:v>
                </c:pt>
                <c:pt idx="279">
                  <c:v>43139</c:v>
                </c:pt>
                <c:pt idx="280">
                  <c:v>43138</c:v>
                </c:pt>
                <c:pt idx="281">
                  <c:v>43137</c:v>
                </c:pt>
                <c:pt idx="282">
                  <c:v>43136</c:v>
                </c:pt>
                <c:pt idx="283">
                  <c:v>43135</c:v>
                </c:pt>
                <c:pt idx="284">
                  <c:v>43134</c:v>
                </c:pt>
                <c:pt idx="285">
                  <c:v>43133</c:v>
                </c:pt>
                <c:pt idx="286">
                  <c:v>43132</c:v>
                </c:pt>
                <c:pt idx="287">
                  <c:v>43131</c:v>
                </c:pt>
                <c:pt idx="288">
                  <c:v>43130</c:v>
                </c:pt>
                <c:pt idx="289">
                  <c:v>43129</c:v>
                </c:pt>
                <c:pt idx="290">
                  <c:v>43128</c:v>
                </c:pt>
                <c:pt idx="291">
                  <c:v>43127</c:v>
                </c:pt>
                <c:pt idx="292">
                  <c:v>43126</c:v>
                </c:pt>
                <c:pt idx="293">
                  <c:v>43125</c:v>
                </c:pt>
                <c:pt idx="294">
                  <c:v>43124</c:v>
                </c:pt>
                <c:pt idx="295">
                  <c:v>43123</c:v>
                </c:pt>
                <c:pt idx="296">
                  <c:v>43122</c:v>
                </c:pt>
                <c:pt idx="297">
                  <c:v>43121</c:v>
                </c:pt>
                <c:pt idx="298">
                  <c:v>43120</c:v>
                </c:pt>
                <c:pt idx="299">
                  <c:v>43119</c:v>
                </c:pt>
                <c:pt idx="300">
                  <c:v>43118</c:v>
                </c:pt>
                <c:pt idx="301">
                  <c:v>43117</c:v>
                </c:pt>
                <c:pt idx="302">
                  <c:v>43116</c:v>
                </c:pt>
                <c:pt idx="303">
                  <c:v>43115</c:v>
                </c:pt>
                <c:pt idx="304">
                  <c:v>43114</c:v>
                </c:pt>
                <c:pt idx="305">
                  <c:v>43113</c:v>
                </c:pt>
                <c:pt idx="306">
                  <c:v>43112</c:v>
                </c:pt>
                <c:pt idx="307">
                  <c:v>43111</c:v>
                </c:pt>
                <c:pt idx="308">
                  <c:v>43110</c:v>
                </c:pt>
                <c:pt idx="309">
                  <c:v>43109</c:v>
                </c:pt>
                <c:pt idx="310">
                  <c:v>43108</c:v>
                </c:pt>
                <c:pt idx="311">
                  <c:v>43107</c:v>
                </c:pt>
                <c:pt idx="312">
                  <c:v>43106</c:v>
                </c:pt>
                <c:pt idx="313">
                  <c:v>43105</c:v>
                </c:pt>
                <c:pt idx="314">
                  <c:v>43104</c:v>
                </c:pt>
                <c:pt idx="315">
                  <c:v>43103</c:v>
                </c:pt>
                <c:pt idx="316">
                  <c:v>43102</c:v>
                </c:pt>
                <c:pt idx="317">
                  <c:v>43101</c:v>
                </c:pt>
                <c:pt idx="318">
                  <c:v>43100</c:v>
                </c:pt>
                <c:pt idx="319">
                  <c:v>43099</c:v>
                </c:pt>
                <c:pt idx="320">
                  <c:v>43098</c:v>
                </c:pt>
                <c:pt idx="321">
                  <c:v>43097</c:v>
                </c:pt>
                <c:pt idx="322">
                  <c:v>43096</c:v>
                </c:pt>
                <c:pt idx="323">
                  <c:v>43095</c:v>
                </c:pt>
                <c:pt idx="324">
                  <c:v>43094</c:v>
                </c:pt>
                <c:pt idx="325">
                  <c:v>43093</c:v>
                </c:pt>
                <c:pt idx="326">
                  <c:v>43092</c:v>
                </c:pt>
                <c:pt idx="327">
                  <c:v>43091</c:v>
                </c:pt>
                <c:pt idx="328">
                  <c:v>43090</c:v>
                </c:pt>
                <c:pt idx="329">
                  <c:v>43089</c:v>
                </c:pt>
                <c:pt idx="330">
                  <c:v>43088</c:v>
                </c:pt>
                <c:pt idx="331">
                  <c:v>43087</c:v>
                </c:pt>
                <c:pt idx="332">
                  <c:v>43086</c:v>
                </c:pt>
                <c:pt idx="333">
                  <c:v>43085</c:v>
                </c:pt>
                <c:pt idx="334">
                  <c:v>43084</c:v>
                </c:pt>
                <c:pt idx="335">
                  <c:v>43083</c:v>
                </c:pt>
                <c:pt idx="336">
                  <c:v>43082</c:v>
                </c:pt>
                <c:pt idx="337">
                  <c:v>43081</c:v>
                </c:pt>
                <c:pt idx="338">
                  <c:v>43080</c:v>
                </c:pt>
                <c:pt idx="339">
                  <c:v>43079</c:v>
                </c:pt>
                <c:pt idx="340">
                  <c:v>43078</c:v>
                </c:pt>
                <c:pt idx="341">
                  <c:v>43077</c:v>
                </c:pt>
                <c:pt idx="342">
                  <c:v>43076</c:v>
                </c:pt>
                <c:pt idx="343">
                  <c:v>43075</c:v>
                </c:pt>
                <c:pt idx="344">
                  <c:v>43074</c:v>
                </c:pt>
                <c:pt idx="345">
                  <c:v>43073</c:v>
                </c:pt>
                <c:pt idx="346">
                  <c:v>43072</c:v>
                </c:pt>
                <c:pt idx="347">
                  <c:v>43071</c:v>
                </c:pt>
                <c:pt idx="348">
                  <c:v>43070</c:v>
                </c:pt>
                <c:pt idx="349">
                  <c:v>43069</c:v>
                </c:pt>
                <c:pt idx="350">
                  <c:v>43068</c:v>
                </c:pt>
                <c:pt idx="351">
                  <c:v>43067</c:v>
                </c:pt>
                <c:pt idx="352">
                  <c:v>43066</c:v>
                </c:pt>
                <c:pt idx="353">
                  <c:v>43065</c:v>
                </c:pt>
                <c:pt idx="354">
                  <c:v>43064</c:v>
                </c:pt>
                <c:pt idx="355">
                  <c:v>43063</c:v>
                </c:pt>
                <c:pt idx="356">
                  <c:v>43062</c:v>
                </c:pt>
                <c:pt idx="357">
                  <c:v>43061</c:v>
                </c:pt>
                <c:pt idx="358">
                  <c:v>43060</c:v>
                </c:pt>
                <c:pt idx="359">
                  <c:v>43059</c:v>
                </c:pt>
                <c:pt idx="360">
                  <c:v>43058</c:v>
                </c:pt>
                <c:pt idx="361">
                  <c:v>43057</c:v>
                </c:pt>
                <c:pt idx="362">
                  <c:v>43056</c:v>
                </c:pt>
                <c:pt idx="363">
                  <c:v>43055</c:v>
                </c:pt>
                <c:pt idx="364">
                  <c:v>43054</c:v>
                </c:pt>
                <c:pt idx="365">
                  <c:v>43053</c:v>
                </c:pt>
                <c:pt idx="366">
                  <c:v>43052</c:v>
                </c:pt>
                <c:pt idx="367">
                  <c:v>43051</c:v>
                </c:pt>
                <c:pt idx="368">
                  <c:v>43050</c:v>
                </c:pt>
                <c:pt idx="369">
                  <c:v>43049</c:v>
                </c:pt>
                <c:pt idx="370">
                  <c:v>43048</c:v>
                </c:pt>
                <c:pt idx="371">
                  <c:v>43047</c:v>
                </c:pt>
                <c:pt idx="372">
                  <c:v>43045</c:v>
                </c:pt>
                <c:pt idx="373">
                  <c:v>43044</c:v>
                </c:pt>
                <c:pt idx="374">
                  <c:v>43043</c:v>
                </c:pt>
                <c:pt idx="375">
                  <c:v>43042</c:v>
                </c:pt>
                <c:pt idx="376">
                  <c:v>43041</c:v>
                </c:pt>
                <c:pt idx="377">
                  <c:v>43040</c:v>
                </c:pt>
                <c:pt idx="378">
                  <c:v>43039</c:v>
                </c:pt>
                <c:pt idx="379">
                  <c:v>43038</c:v>
                </c:pt>
                <c:pt idx="380">
                  <c:v>43037</c:v>
                </c:pt>
                <c:pt idx="381">
                  <c:v>43036</c:v>
                </c:pt>
                <c:pt idx="382">
                  <c:v>43035</c:v>
                </c:pt>
                <c:pt idx="383">
                  <c:v>43034</c:v>
                </c:pt>
                <c:pt idx="384">
                  <c:v>43033</c:v>
                </c:pt>
                <c:pt idx="385">
                  <c:v>43032</c:v>
                </c:pt>
                <c:pt idx="386">
                  <c:v>43031</c:v>
                </c:pt>
                <c:pt idx="387">
                  <c:v>43030</c:v>
                </c:pt>
                <c:pt idx="388">
                  <c:v>43029</c:v>
                </c:pt>
                <c:pt idx="389">
                  <c:v>43028</c:v>
                </c:pt>
                <c:pt idx="390">
                  <c:v>43027</c:v>
                </c:pt>
                <c:pt idx="391">
                  <c:v>43026</c:v>
                </c:pt>
                <c:pt idx="392">
                  <c:v>43025</c:v>
                </c:pt>
                <c:pt idx="393">
                  <c:v>43024</c:v>
                </c:pt>
                <c:pt idx="394">
                  <c:v>43023</c:v>
                </c:pt>
                <c:pt idx="395">
                  <c:v>43022</c:v>
                </c:pt>
                <c:pt idx="396">
                  <c:v>43021</c:v>
                </c:pt>
                <c:pt idx="397">
                  <c:v>43020</c:v>
                </c:pt>
                <c:pt idx="398">
                  <c:v>43019</c:v>
                </c:pt>
                <c:pt idx="399">
                  <c:v>43018</c:v>
                </c:pt>
                <c:pt idx="400">
                  <c:v>43017</c:v>
                </c:pt>
                <c:pt idx="401">
                  <c:v>43016</c:v>
                </c:pt>
                <c:pt idx="402">
                  <c:v>43015</c:v>
                </c:pt>
                <c:pt idx="403">
                  <c:v>43014</c:v>
                </c:pt>
                <c:pt idx="404">
                  <c:v>43013</c:v>
                </c:pt>
                <c:pt idx="405">
                  <c:v>43012</c:v>
                </c:pt>
                <c:pt idx="406">
                  <c:v>43011</c:v>
                </c:pt>
                <c:pt idx="407">
                  <c:v>43010</c:v>
                </c:pt>
                <c:pt idx="408">
                  <c:v>43009</c:v>
                </c:pt>
                <c:pt idx="409">
                  <c:v>43008</c:v>
                </c:pt>
                <c:pt idx="410">
                  <c:v>43007</c:v>
                </c:pt>
                <c:pt idx="411">
                  <c:v>43006</c:v>
                </c:pt>
                <c:pt idx="412">
                  <c:v>43005</c:v>
                </c:pt>
                <c:pt idx="413">
                  <c:v>43004</c:v>
                </c:pt>
                <c:pt idx="414">
                  <c:v>43003</c:v>
                </c:pt>
                <c:pt idx="415">
                  <c:v>43002</c:v>
                </c:pt>
                <c:pt idx="416">
                  <c:v>43001</c:v>
                </c:pt>
                <c:pt idx="417">
                  <c:v>43000</c:v>
                </c:pt>
                <c:pt idx="418">
                  <c:v>42999</c:v>
                </c:pt>
                <c:pt idx="419">
                  <c:v>42998</c:v>
                </c:pt>
                <c:pt idx="420">
                  <c:v>42997</c:v>
                </c:pt>
                <c:pt idx="421">
                  <c:v>42996</c:v>
                </c:pt>
                <c:pt idx="422">
                  <c:v>42995</c:v>
                </c:pt>
                <c:pt idx="423">
                  <c:v>42994</c:v>
                </c:pt>
                <c:pt idx="424">
                  <c:v>42993</c:v>
                </c:pt>
                <c:pt idx="425">
                  <c:v>42992</c:v>
                </c:pt>
                <c:pt idx="426">
                  <c:v>42991</c:v>
                </c:pt>
                <c:pt idx="427">
                  <c:v>42990</c:v>
                </c:pt>
                <c:pt idx="428">
                  <c:v>42989</c:v>
                </c:pt>
                <c:pt idx="429">
                  <c:v>42988</c:v>
                </c:pt>
                <c:pt idx="430">
                  <c:v>42987</c:v>
                </c:pt>
                <c:pt idx="431">
                  <c:v>42986</c:v>
                </c:pt>
                <c:pt idx="432">
                  <c:v>42985</c:v>
                </c:pt>
                <c:pt idx="433">
                  <c:v>42984</c:v>
                </c:pt>
                <c:pt idx="434">
                  <c:v>42983</c:v>
                </c:pt>
                <c:pt idx="435">
                  <c:v>42982</c:v>
                </c:pt>
                <c:pt idx="436">
                  <c:v>42981</c:v>
                </c:pt>
                <c:pt idx="437">
                  <c:v>42980</c:v>
                </c:pt>
                <c:pt idx="438">
                  <c:v>42979</c:v>
                </c:pt>
                <c:pt idx="439">
                  <c:v>42978</c:v>
                </c:pt>
                <c:pt idx="440">
                  <c:v>42977</c:v>
                </c:pt>
                <c:pt idx="441">
                  <c:v>42976</c:v>
                </c:pt>
                <c:pt idx="442">
                  <c:v>42975</c:v>
                </c:pt>
                <c:pt idx="443">
                  <c:v>42974</c:v>
                </c:pt>
                <c:pt idx="444">
                  <c:v>42973</c:v>
                </c:pt>
                <c:pt idx="445">
                  <c:v>42972</c:v>
                </c:pt>
                <c:pt idx="446">
                  <c:v>42971</c:v>
                </c:pt>
                <c:pt idx="447">
                  <c:v>42970</c:v>
                </c:pt>
                <c:pt idx="448">
                  <c:v>42969</c:v>
                </c:pt>
                <c:pt idx="449">
                  <c:v>42968</c:v>
                </c:pt>
                <c:pt idx="450">
                  <c:v>42967</c:v>
                </c:pt>
                <c:pt idx="451">
                  <c:v>42966</c:v>
                </c:pt>
                <c:pt idx="452">
                  <c:v>42965</c:v>
                </c:pt>
                <c:pt idx="453">
                  <c:v>42964</c:v>
                </c:pt>
                <c:pt idx="454">
                  <c:v>42963</c:v>
                </c:pt>
                <c:pt idx="455">
                  <c:v>42962</c:v>
                </c:pt>
                <c:pt idx="456">
                  <c:v>42961</c:v>
                </c:pt>
                <c:pt idx="457">
                  <c:v>42960</c:v>
                </c:pt>
                <c:pt idx="458">
                  <c:v>42959</c:v>
                </c:pt>
                <c:pt idx="459">
                  <c:v>42958</c:v>
                </c:pt>
                <c:pt idx="460">
                  <c:v>42957</c:v>
                </c:pt>
                <c:pt idx="461">
                  <c:v>42956</c:v>
                </c:pt>
                <c:pt idx="462">
                  <c:v>42955</c:v>
                </c:pt>
                <c:pt idx="463">
                  <c:v>42954</c:v>
                </c:pt>
                <c:pt idx="464">
                  <c:v>42953</c:v>
                </c:pt>
                <c:pt idx="465">
                  <c:v>42952</c:v>
                </c:pt>
                <c:pt idx="466">
                  <c:v>42951</c:v>
                </c:pt>
                <c:pt idx="467">
                  <c:v>42950</c:v>
                </c:pt>
                <c:pt idx="468">
                  <c:v>42949</c:v>
                </c:pt>
                <c:pt idx="469">
                  <c:v>42948</c:v>
                </c:pt>
                <c:pt idx="470">
                  <c:v>42947</c:v>
                </c:pt>
                <c:pt idx="471">
                  <c:v>42946</c:v>
                </c:pt>
                <c:pt idx="472">
                  <c:v>42945</c:v>
                </c:pt>
                <c:pt idx="473">
                  <c:v>42944</c:v>
                </c:pt>
                <c:pt idx="474">
                  <c:v>42943</c:v>
                </c:pt>
                <c:pt idx="475">
                  <c:v>42942</c:v>
                </c:pt>
                <c:pt idx="476">
                  <c:v>42941</c:v>
                </c:pt>
                <c:pt idx="477">
                  <c:v>42940</c:v>
                </c:pt>
                <c:pt idx="478">
                  <c:v>42939</c:v>
                </c:pt>
                <c:pt idx="479">
                  <c:v>42938</c:v>
                </c:pt>
                <c:pt idx="480">
                  <c:v>42937</c:v>
                </c:pt>
                <c:pt idx="481">
                  <c:v>42936</c:v>
                </c:pt>
                <c:pt idx="482">
                  <c:v>42935</c:v>
                </c:pt>
                <c:pt idx="483">
                  <c:v>42934</c:v>
                </c:pt>
                <c:pt idx="484">
                  <c:v>42933</c:v>
                </c:pt>
                <c:pt idx="485">
                  <c:v>42932</c:v>
                </c:pt>
                <c:pt idx="486">
                  <c:v>42931</c:v>
                </c:pt>
                <c:pt idx="487">
                  <c:v>42930</c:v>
                </c:pt>
                <c:pt idx="488">
                  <c:v>42929</c:v>
                </c:pt>
                <c:pt idx="489">
                  <c:v>42928</c:v>
                </c:pt>
                <c:pt idx="490">
                  <c:v>42927</c:v>
                </c:pt>
                <c:pt idx="491">
                  <c:v>42926</c:v>
                </c:pt>
                <c:pt idx="492">
                  <c:v>42925</c:v>
                </c:pt>
                <c:pt idx="493">
                  <c:v>42924</c:v>
                </c:pt>
                <c:pt idx="494">
                  <c:v>42923</c:v>
                </c:pt>
                <c:pt idx="495">
                  <c:v>42922</c:v>
                </c:pt>
                <c:pt idx="496">
                  <c:v>42921</c:v>
                </c:pt>
                <c:pt idx="497">
                  <c:v>42920</c:v>
                </c:pt>
                <c:pt idx="498">
                  <c:v>42919</c:v>
                </c:pt>
                <c:pt idx="499">
                  <c:v>42918</c:v>
                </c:pt>
                <c:pt idx="500">
                  <c:v>42917</c:v>
                </c:pt>
                <c:pt idx="501">
                  <c:v>42916</c:v>
                </c:pt>
                <c:pt idx="502">
                  <c:v>42915</c:v>
                </c:pt>
                <c:pt idx="503">
                  <c:v>42914</c:v>
                </c:pt>
                <c:pt idx="504">
                  <c:v>42913</c:v>
                </c:pt>
                <c:pt idx="505">
                  <c:v>42912</c:v>
                </c:pt>
                <c:pt idx="506">
                  <c:v>42911</c:v>
                </c:pt>
                <c:pt idx="507">
                  <c:v>42910</c:v>
                </c:pt>
                <c:pt idx="508">
                  <c:v>42909</c:v>
                </c:pt>
                <c:pt idx="509">
                  <c:v>42908</c:v>
                </c:pt>
                <c:pt idx="510">
                  <c:v>42907</c:v>
                </c:pt>
                <c:pt idx="511">
                  <c:v>42906</c:v>
                </c:pt>
                <c:pt idx="512">
                  <c:v>42905</c:v>
                </c:pt>
                <c:pt idx="513">
                  <c:v>42904</c:v>
                </c:pt>
                <c:pt idx="514">
                  <c:v>42903</c:v>
                </c:pt>
                <c:pt idx="515">
                  <c:v>42902</c:v>
                </c:pt>
                <c:pt idx="516">
                  <c:v>42901</c:v>
                </c:pt>
                <c:pt idx="517">
                  <c:v>42900</c:v>
                </c:pt>
                <c:pt idx="518">
                  <c:v>42899</c:v>
                </c:pt>
                <c:pt idx="519">
                  <c:v>42898</c:v>
                </c:pt>
                <c:pt idx="520">
                  <c:v>42897</c:v>
                </c:pt>
                <c:pt idx="521">
                  <c:v>42896</c:v>
                </c:pt>
                <c:pt idx="522">
                  <c:v>42895</c:v>
                </c:pt>
                <c:pt idx="523">
                  <c:v>42894</c:v>
                </c:pt>
                <c:pt idx="524">
                  <c:v>42893</c:v>
                </c:pt>
                <c:pt idx="525">
                  <c:v>42892</c:v>
                </c:pt>
                <c:pt idx="526">
                  <c:v>42891</c:v>
                </c:pt>
                <c:pt idx="527">
                  <c:v>42890</c:v>
                </c:pt>
                <c:pt idx="528">
                  <c:v>42889</c:v>
                </c:pt>
                <c:pt idx="529">
                  <c:v>42888</c:v>
                </c:pt>
                <c:pt idx="530">
                  <c:v>42887</c:v>
                </c:pt>
                <c:pt idx="531">
                  <c:v>42886</c:v>
                </c:pt>
                <c:pt idx="532">
                  <c:v>42885</c:v>
                </c:pt>
                <c:pt idx="533">
                  <c:v>42884</c:v>
                </c:pt>
                <c:pt idx="534">
                  <c:v>42883</c:v>
                </c:pt>
                <c:pt idx="535">
                  <c:v>42882</c:v>
                </c:pt>
                <c:pt idx="536">
                  <c:v>42881</c:v>
                </c:pt>
                <c:pt idx="537">
                  <c:v>42880</c:v>
                </c:pt>
                <c:pt idx="538">
                  <c:v>42879</c:v>
                </c:pt>
                <c:pt idx="539">
                  <c:v>42878</c:v>
                </c:pt>
                <c:pt idx="540">
                  <c:v>42877</c:v>
                </c:pt>
                <c:pt idx="541">
                  <c:v>42876</c:v>
                </c:pt>
                <c:pt idx="542">
                  <c:v>42875</c:v>
                </c:pt>
                <c:pt idx="543">
                  <c:v>42874</c:v>
                </c:pt>
                <c:pt idx="544">
                  <c:v>42873</c:v>
                </c:pt>
                <c:pt idx="545">
                  <c:v>42872</c:v>
                </c:pt>
                <c:pt idx="546">
                  <c:v>42871</c:v>
                </c:pt>
                <c:pt idx="547">
                  <c:v>42870</c:v>
                </c:pt>
                <c:pt idx="548">
                  <c:v>42869</c:v>
                </c:pt>
                <c:pt idx="549">
                  <c:v>42868</c:v>
                </c:pt>
                <c:pt idx="550">
                  <c:v>42867</c:v>
                </c:pt>
                <c:pt idx="551">
                  <c:v>42866</c:v>
                </c:pt>
                <c:pt idx="552">
                  <c:v>42865</c:v>
                </c:pt>
                <c:pt idx="553">
                  <c:v>42864</c:v>
                </c:pt>
                <c:pt idx="554">
                  <c:v>42863</c:v>
                </c:pt>
                <c:pt idx="555">
                  <c:v>42862</c:v>
                </c:pt>
                <c:pt idx="556">
                  <c:v>42861</c:v>
                </c:pt>
                <c:pt idx="557">
                  <c:v>42860</c:v>
                </c:pt>
                <c:pt idx="558">
                  <c:v>42859</c:v>
                </c:pt>
                <c:pt idx="559">
                  <c:v>42858</c:v>
                </c:pt>
                <c:pt idx="560">
                  <c:v>42857</c:v>
                </c:pt>
                <c:pt idx="561">
                  <c:v>42856</c:v>
                </c:pt>
                <c:pt idx="562">
                  <c:v>42855</c:v>
                </c:pt>
                <c:pt idx="563">
                  <c:v>42854</c:v>
                </c:pt>
                <c:pt idx="564">
                  <c:v>42853</c:v>
                </c:pt>
                <c:pt idx="565">
                  <c:v>42852</c:v>
                </c:pt>
                <c:pt idx="566">
                  <c:v>42851</c:v>
                </c:pt>
                <c:pt idx="567">
                  <c:v>42850</c:v>
                </c:pt>
                <c:pt idx="568">
                  <c:v>42849</c:v>
                </c:pt>
                <c:pt idx="569">
                  <c:v>42848</c:v>
                </c:pt>
                <c:pt idx="570">
                  <c:v>42847</c:v>
                </c:pt>
                <c:pt idx="571">
                  <c:v>42846</c:v>
                </c:pt>
                <c:pt idx="572">
                  <c:v>42845</c:v>
                </c:pt>
                <c:pt idx="573">
                  <c:v>42844</c:v>
                </c:pt>
                <c:pt idx="574">
                  <c:v>42843</c:v>
                </c:pt>
                <c:pt idx="575">
                  <c:v>42842</c:v>
                </c:pt>
                <c:pt idx="576">
                  <c:v>42841</c:v>
                </c:pt>
                <c:pt idx="577">
                  <c:v>42840</c:v>
                </c:pt>
                <c:pt idx="578">
                  <c:v>42839</c:v>
                </c:pt>
                <c:pt idx="579">
                  <c:v>42838</c:v>
                </c:pt>
                <c:pt idx="580">
                  <c:v>42837</c:v>
                </c:pt>
                <c:pt idx="581">
                  <c:v>42836</c:v>
                </c:pt>
                <c:pt idx="582">
                  <c:v>42835</c:v>
                </c:pt>
                <c:pt idx="583">
                  <c:v>42834</c:v>
                </c:pt>
                <c:pt idx="584">
                  <c:v>42833</c:v>
                </c:pt>
                <c:pt idx="585">
                  <c:v>42832</c:v>
                </c:pt>
                <c:pt idx="586">
                  <c:v>42831</c:v>
                </c:pt>
                <c:pt idx="587">
                  <c:v>42830</c:v>
                </c:pt>
                <c:pt idx="588">
                  <c:v>42829</c:v>
                </c:pt>
                <c:pt idx="589">
                  <c:v>42828</c:v>
                </c:pt>
                <c:pt idx="590">
                  <c:v>42827</c:v>
                </c:pt>
                <c:pt idx="591">
                  <c:v>42826</c:v>
                </c:pt>
                <c:pt idx="592">
                  <c:v>42825</c:v>
                </c:pt>
                <c:pt idx="593">
                  <c:v>42824</c:v>
                </c:pt>
                <c:pt idx="594">
                  <c:v>42823</c:v>
                </c:pt>
                <c:pt idx="595">
                  <c:v>42822</c:v>
                </c:pt>
                <c:pt idx="596">
                  <c:v>42821</c:v>
                </c:pt>
                <c:pt idx="597">
                  <c:v>42820</c:v>
                </c:pt>
                <c:pt idx="598">
                  <c:v>42819</c:v>
                </c:pt>
                <c:pt idx="599">
                  <c:v>42818</c:v>
                </c:pt>
                <c:pt idx="600">
                  <c:v>42817</c:v>
                </c:pt>
                <c:pt idx="601">
                  <c:v>42816</c:v>
                </c:pt>
                <c:pt idx="602">
                  <c:v>42815</c:v>
                </c:pt>
                <c:pt idx="603">
                  <c:v>42814</c:v>
                </c:pt>
                <c:pt idx="604">
                  <c:v>42813</c:v>
                </c:pt>
                <c:pt idx="605">
                  <c:v>42812</c:v>
                </c:pt>
                <c:pt idx="606">
                  <c:v>42811</c:v>
                </c:pt>
                <c:pt idx="607">
                  <c:v>42810</c:v>
                </c:pt>
                <c:pt idx="608">
                  <c:v>42809</c:v>
                </c:pt>
                <c:pt idx="609">
                  <c:v>42808</c:v>
                </c:pt>
                <c:pt idx="610">
                  <c:v>42807</c:v>
                </c:pt>
                <c:pt idx="611">
                  <c:v>42806</c:v>
                </c:pt>
                <c:pt idx="612">
                  <c:v>42805</c:v>
                </c:pt>
                <c:pt idx="613">
                  <c:v>42804</c:v>
                </c:pt>
                <c:pt idx="614">
                  <c:v>42803</c:v>
                </c:pt>
                <c:pt idx="615">
                  <c:v>42802</c:v>
                </c:pt>
                <c:pt idx="616">
                  <c:v>42801</c:v>
                </c:pt>
                <c:pt idx="617">
                  <c:v>42800</c:v>
                </c:pt>
                <c:pt idx="618">
                  <c:v>42799</c:v>
                </c:pt>
                <c:pt idx="619">
                  <c:v>42798</c:v>
                </c:pt>
                <c:pt idx="620">
                  <c:v>42797</c:v>
                </c:pt>
                <c:pt idx="621">
                  <c:v>42796</c:v>
                </c:pt>
                <c:pt idx="622">
                  <c:v>42795</c:v>
                </c:pt>
                <c:pt idx="623">
                  <c:v>42794</c:v>
                </c:pt>
                <c:pt idx="624">
                  <c:v>42793</c:v>
                </c:pt>
                <c:pt idx="625">
                  <c:v>42792</c:v>
                </c:pt>
                <c:pt idx="626">
                  <c:v>42791</c:v>
                </c:pt>
                <c:pt idx="627">
                  <c:v>42790</c:v>
                </c:pt>
                <c:pt idx="628">
                  <c:v>42789</c:v>
                </c:pt>
                <c:pt idx="629">
                  <c:v>42788</c:v>
                </c:pt>
                <c:pt idx="630">
                  <c:v>42787</c:v>
                </c:pt>
                <c:pt idx="631">
                  <c:v>42786</c:v>
                </c:pt>
                <c:pt idx="632">
                  <c:v>42785</c:v>
                </c:pt>
                <c:pt idx="633">
                  <c:v>42784</c:v>
                </c:pt>
                <c:pt idx="634">
                  <c:v>42783</c:v>
                </c:pt>
                <c:pt idx="635">
                  <c:v>42782</c:v>
                </c:pt>
                <c:pt idx="636">
                  <c:v>42781</c:v>
                </c:pt>
                <c:pt idx="637">
                  <c:v>42780</c:v>
                </c:pt>
                <c:pt idx="638">
                  <c:v>42779</c:v>
                </c:pt>
                <c:pt idx="639">
                  <c:v>42778</c:v>
                </c:pt>
                <c:pt idx="640">
                  <c:v>42777</c:v>
                </c:pt>
                <c:pt idx="641">
                  <c:v>42776</c:v>
                </c:pt>
                <c:pt idx="642">
                  <c:v>42775</c:v>
                </c:pt>
                <c:pt idx="643">
                  <c:v>42774</c:v>
                </c:pt>
                <c:pt idx="644">
                  <c:v>42773</c:v>
                </c:pt>
                <c:pt idx="645">
                  <c:v>42772</c:v>
                </c:pt>
                <c:pt idx="646">
                  <c:v>42771</c:v>
                </c:pt>
                <c:pt idx="647">
                  <c:v>42770</c:v>
                </c:pt>
                <c:pt idx="648">
                  <c:v>42769</c:v>
                </c:pt>
                <c:pt idx="649">
                  <c:v>42768</c:v>
                </c:pt>
                <c:pt idx="650">
                  <c:v>42767</c:v>
                </c:pt>
                <c:pt idx="651">
                  <c:v>42766</c:v>
                </c:pt>
                <c:pt idx="652">
                  <c:v>42765</c:v>
                </c:pt>
                <c:pt idx="653">
                  <c:v>42764</c:v>
                </c:pt>
                <c:pt idx="654">
                  <c:v>42763</c:v>
                </c:pt>
                <c:pt idx="655">
                  <c:v>42762</c:v>
                </c:pt>
                <c:pt idx="656">
                  <c:v>42761</c:v>
                </c:pt>
                <c:pt idx="657">
                  <c:v>42760</c:v>
                </c:pt>
                <c:pt idx="658">
                  <c:v>42759</c:v>
                </c:pt>
                <c:pt idx="659">
                  <c:v>42758</c:v>
                </c:pt>
                <c:pt idx="660">
                  <c:v>42757</c:v>
                </c:pt>
                <c:pt idx="661">
                  <c:v>42756</c:v>
                </c:pt>
                <c:pt idx="662">
                  <c:v>42755</c:v>
                </c:pt>
                <c:pt idx="663">
                  <c:v>42754</c:v>
                </c:pt>
                <c:pt idx="664">
                  <c:v>42753</c:v>
                </c:pt>
                <c:pt idx="665">
                  <c:v>42752</c:v>
                </c:pt>
                <c:pt idx="666">
                  <c:v>42751</c:v>
                </c:pt>
                <c:pt idx="667">
                  <c:v>42750</c:v>
                </c:pt>
                <c:pt idx="668">
                  <c:v>42749</c:v>
                </c:pt>
                <c:pt idx="669">
                  <c:v>42748</c:v>
                </c:pt>
                <c:pt idx="670">
                  <c:v>42747</c:v>
                </c:pt>
                <c:pt idx="671">
                  <c:v>42746</c:v>
                </c:pt>
                <c:pt idx="672">
                  <c:v>42745</c:v>
                </c:pt>
                <c:pt idx="673">
                  <c:v>42744</c:v>
                </c:pt>
                <c:pt idx="674">
                  <c:v>42743</c:v>
                </c:pt>
                <c:pt idx="675">
                  <c:v>42742</c:v>
                </c:pt>
                <c:pt idx="676">
                  <c:v>42741</c:v>
                </c:pt>
                <c:pt idx="677">
                  <c:v>42740</c:v>
                </c:pt>
                <c:pt idx="678">
                  <c:v>42739</c:v>
                </c:pt>
                <c:pt idx="679">
                  <c:v>42738</c:v>
                </c:pt>
                <c:pt idx="680">
                  <c:v>42737</c:v>
                </c:pt>
                <c:pt idx="681">
                  <c:v>42736</c:v>
                </c:pt>
                <c:pt idx="682">
                  <c:v>42735</c:v>
                </c:pt>
                <c:pt idx="683">
                  <c:v>42734</c:v>
                </c:pt>
                <c:pt idx="684">
                  <c:v>42733</c:v>
                </c:pt>
                <c:pt idx="685">
                  <c:v>42732</c:v>
                </c:pt>
                <c:pt idx="686">
                  <c:v>42731</c:v>
                </c:pt>
                <c:pt idx="687">
                  <c:v>42730</c:v>
                </c:pt>
                <c:pt idx="688">
                  <c:v>42729</c:v>
                </c:pt>
                <c:pt idx="689">
                  <c:v>42728</c:v>
                </c:pt>
                <c:pt idx="690">
                  <c:v>42727</c:v>
                </c:pt>
                <c:pt idx="691">
                  <c:v>42726</c:v>
                </c:pt>
                <c:pt idx="692">
                  <c:v>42725</c:v>
                </c:pt>
                <c:pt idx="693">
                  <c:v>42724</c:v>
                </c:pt>
                <c:pt idx="694">
                  <c:v>42723</c:v>
                </c:pt>
                <c:pt idx="695">
                  <c:v>42722</c:v>
                </c:pt>
                <c:pt idx="696">
                  <c:v>42721</c:v>
                </c:pt>
                <c:pt idx="697">
                  <c:v>42720</c:v>
                </c:pt>
                <c:pt idx="698">
                  <c:v>42719</c:v>
                </c:pt>
                <c:pt idx="699">
                  <c:v>42718</c:v>
                </c:pt>
                <c:pt idx="700">
                  <c:v>42717</c:v>
                </c:pt>
                <c:pt idx="701">
                  <c:v>42716</c:v>
                </c:pt>
                <c:pt idx="702">
                  <c:v>42715</c:v>
                </c:pt>
                <c:pt idx="703">
                  <c:v>42714</c:v>
                </c:pt>
                <c:pt idx="704">
                  <c:v>42713</c:v>
                </c:pt>
                <c:pt idx="705">
                  <c:v>42712</c:v>
                </c:pt>
                <c:pt idx="706">
                  <c:v>42711</c:v>
                </c:pt>
                <c:pt idx="707">
                  <c:v>42710</c:v>
                </c:pt>
                <c:pt idx="708">
                  <c:v>42709</c:v>
                </c:pt>
                <c:pt idx="709">
                  <c:v>42708</c:v>
                </c:pt>
                <c:pt idx="710">
                  <c:v>42707</c:v>
                </c:pt>
                <c:pt idx="711">
                  <c:v>42706</c:v>
                </c:pt>
                <c:pt idx="712">
                  <c:v>42705</c:v>
                </c:pt>
                <c:pt idx="713">
                  <c:v>42704</c:v>
                </c:pt>
                <c:pt idx="714">
                  <c:v>42703</c:v>
                </c:pt>
                <c:pt idx="715">
                  <c:v>42702</c:v>
                </c:pt>
                <c:pt idx="716">
                  <c:v>42701</c:v>
                </c:pt>
                <c:pt idx="717">
                  <c:v>42700</c:v>
                </c:pt>
                <c:pt idx="718">
                  <c:v>42699</c:v>
                </c:pt>
                <c:pt idx="719">
                  <c:v>42698</c:v>
                </c:pt>
                <c:pt idx="720">
                  <c:v>42697</c:v>
                </c:pt>
                <c:pt idx="721">
                  <c:v>42696</c:v>
                </c:pt>
                <c:pt idx="722">
                  <c:v>42695</c:v>
                </c:pt>
                <c:pt idx="723">
                  <c:v>42694</c:v>
                </c:pt>
                <c:pt idx="724">
                  <c:v>42693</c:v>
                </c:pt>
                <c:pt idx="725">
                  <c:v>42692</c:v>
                </c:pt>
                <c:pt idx="726">
                  <c:v>42691</c:v>
                </c:pt>
                <c:pt idx="727">
                  <c:v>42690</c:v>
                </c:pt>
                <c:pt idx="728">
                  <c:v>42689</c:v>
                </c:pt>
                <c:pt idx="729">
                  <c:v>42688</c:v>
                </c:pt>
                <c:pt idx="730">
                  <c:v>42687</c:v>
                </c:pt>
                <c:pt idx="731">
                  <c:v>42686</c:v>
                </c:pt>
                <c:pt idx="732">
                  <c:v>42685</c:v>
                </c:pt>
                <c:pt idx="733">
                  <c:v>42684</c:v>
                </c:pt>
                <c:pt idx="734">
                  <c:v>42683</c:v>
                </c:pt>
                <c:pt idx="735">
                  <c:v>42682</c:v>
                </c:pt>
                <c:pt idx="736">
                  <c:v>42681</c:v>
                </c:pt>
                <c:pt idx="737">
                  <c:v>42680</c:v>
                </c:pt>
                <c:pt idx="738">
                  <c:v>42679</c:v>
                </c:pt>
                <c:pt idx="739">
                  <c:v>42678</c:v>
                </c:pt>
                <c:pt idx="740">
                  <c:v>42677</c:v>
                </c:pt>
                <c:pt idx="741">
                  <c:v>42676</c:v>
                </c:pt>
                <c:pt idx="742">
                  <c:v>42675</c:v>
                </c:pt>
                <c:pt idx="743">
                  <c:v>42674</c:v>
                </c:pt>
                <c:pt idx="744">
                  <c:v>42673</c:v>
                </c:pt>
                <c:pt idx="745">
                  <c:v>42672</c:v>
                </c:pt>
                <c:pt idx="746">
                  <c:v>42671</c:v>
                </c:pt>
                <c:pt idx="747">
                  <c:v>42670</c:v>
                </c:pt>
                <c:pt idx="748">
                  <c:v>42669</c:v>
                </c:pt>
                <c:pt idx="749">
                  <c:v>42668</c:v>
                </c:pt>
                <c:pt idx="750">
                  <c:v>42667</c:v>
                </c:pt>
                <c:pt idx="751">
                  <c:v>42666</c:v>
                </c:pt>
                <c:pt idx="752">
                  <c:v>42665</c:v>
                </c:pt>
                <c:pt idx="753">
                  <c:v>42664</c:v>
                </c:pt>
                <c:pt idx="754">
                  <c:v>42663</c:v>
                </c:pt>
                <c:pt idx="755">
                  <c:v>42662</c:v>
                </c:pt>
                <c:pt idx="756">
                  <c:v>42661</c:v>
                </c:pt>
                <c:pt idx="757">
                  <c:v>42660</c:v>
                </c:pt>
                <c:pt idx="758">
                  <c:v>42659</c:v>
                </c:pt>
                <c:pt idx="759">
                  <c:v>42658</c:v>
                </c:pt>
                <c:pt idx="760">
                  <c:v>42657</c:v>
                </c:pt>
                <c:pt idx="761">
                  <c:v>42656</c:v>
                </c:pt>
                <c:pt idx="762">
                  <c:v>42655</c:v>
                </c:pt>
                <c:pt idx="763">
                  <c:v>42654</c:v>
                </c:pt>
                <c:pt idx="764">
                  <c:v>42653</c:v>
                </c:pt>
                <c:pt idx="765">
                  <c:v>42652</c:v>
                </c:pt>
                <c:pt idx="766">
                  <c:v>42651</c:v>
                </c:pt>
                <c:pt idx="767">
                  <c:v>42650</c:v>
                </c:pt>
                <c:pt idx="768">
                  <c:v>42649</c:v>
                </c:pt>
                <c:pt idx="769">
                  <c:v>42648</c:v>
                </c:pt>
                <c:pt idx="770">
                  <c:v>42647</c:v>
                </c:pt>
                <c:pt idx="771">
                  <c:v>42646</c:v>
                </c:pt>
                <c:pt idx="772">
                  <c:v>42645</c:v>
                </c:pt>
                <c:pt idx="773">
                  <c:v>42644</c:v>
                </c:pt>
                <c:pt idx="774">
                  <c:v>42643</c:v>
                </c:pt>
                <c:pt idx="775">
                  <c:v>42642</c:v>
                </c:pt>
                <c:pt idx="776">
                  <c:v>42641</c:v>
                </c:pt>
                <c:pt idx="777">
                  <c:v>42640</c:v>
                </c:pt>
                <c:pt idx="778">
                  <c:v>42639</c:v>
                </c:pt>
                <c:pt idx="779">
                  <c:v>42638</c:v>
                </c:pt>
                <c:pt idx="780">
                  <c:v>42637</c:v>
                </c:pt>
                <c:pt idx="781">
                  <c:v>42636</c:v>
                </c:pt>
                <c:pt idx="782">
                  <c:v>42635</c:v>
                </c:pt>
                <c:pt idx="783">
                  <c:v>42634</c:v>
                </c:pt>
                <c:pt idx="784">
                  <c:v>42633</c:v>
                </c:pt>
                <c:pt idx="785">
                  <c:v>42632</c:v>
                </c:pt>
                <c:pt idx="786">
                  <c:v>42631</c:v>
                </c:pt>
                <c:pt idx="787">
                  <c:v>42630</c:v>
                </c:pt>
                <c:pt idx="788">
                  <c:v>42629</c:v>
                </c:pt>
                <c:pt idx="789">
                  <c:v>42628</c:v>
                </c:pt>
                <c:pt idx="790">
                  <c:v>42627</c:v>
                </c:pt>
                <c:pt idx="791">
                  <c:v>42626</c:v>
                </c:pt>
                <c:pt idx="792">
                  <c:v>42625</c:v>
                </c:pt>
                <c:pt idx="793">
                  <c:v>42624</c:v>
                </c:pt>
                <c:pt idx="794">
                  <c:v>42623</c:v>
                </c:pt>
                <c:pt idx="795">
                  <c:v>42622</c:v>
                </c:pt>
                <c:pt idx="796">
                  <c:v>42621</c:v>
                </c:pt>
                <c:pt idx="797">
                  <c:v>42620</c:v>
                </c:pt>
                <c:pt idx="798">
                  <c:v>42619</c:v>
                </c:pt>
                <c:pt idx="799">
                  <c:v>42618</c:v>
                </c:pt>
                <c:pt idx="800">
                  <c:v>42617</c:v>
                </c:pt>
                <c:pt idx="801">
                  <c:v>42616</c:v>
                </c:pt>
                <c:pt idx="802">
                  <c:v>42615</c:v>
                </c:pt>
                <c:pt idx="803">
                  <c:v>42614</c:v>
                </c:pt>
                <c:pt idx="804">
                  <c:v>42613</c:v>
                </c:pt>
                <c:pt idx="805">
                  <c:v>42612</c:v>
                </c:pt>
                <c:pt idx="806">
                  <c:v>42611</c:v>
                </c:pt>
                <c:pt idx="807">
                  <c:v>42610</c:v>
                </c:pt>
                <c:pt idx="808">
                  <c:v>42609</c:v>
                </c:pt>
                <c:pt idx="809">
                  <c:v>42608</c:v>
                </c:pt>
                <c:pt idx="810">
                  <c:v>42607</c:v>
                </c:pt>
                <c:pt idx="811">
                  <c:v>42606</c:v>
                </c:pt>
                <c:pt idx="812">
                  <c:v>42605</c:v>
                </c:pt>
                <c:pt idx="813">
                  <c:v>42604</c:v>
                </c:pt>
                <c:pt idx="814">
                  <c:v>42603</c:v>
                </c:pt>
                <c:pt idx="815">
                  <c:v>42602</c:v>
                </c:pt>
                <c:pt idx="816">
                  <c:v>42601</c:v>
                </c:pt>
                <c:pt idx="817">
                  <c:v>42600</c:v>
                </c:pt>
                <c:pt idx="818">
                  <c:v>42599</c:v>
                </c:pt>
                <c:pt idx="819">
                  <c:v>42598</c:v>
                </c:pt>
                <c:pt idx="820">
                  <c:v>42597</c:v>
                </c:pt>
                <c:pt idx="821">
                  <c:v>42596</c:v>
                </c:pt>
                <c:pt idx="822">
                  <c:v>42595</c:v>
                </c:pt>
                <c:pt idx="823">
                  <c:v>42594</c:v>
                </c:pt>
                <c:pt idx="824">
                  <c:v>42593</c:v>
                </c:pt>
                <c:pt idx="825">
                  <c:v>42592</c:v>
                </c:pt>
                <c:pt idx="826">
                  <c:v>42591</c:v>
                </c:pt>
                <c:pt idx="827">
                  <c:v>42590</c:v>
                </c:pt>
                <c:pt idx="828">
                  <c:v>42589</c:v>
                </c:pt>
                <c:pt idx="829">
                  <c:v>42588</c:v>
                </c:pt>
                <c:pt idx="830">
                  <c:v>42587</c:v>
                </c:pt>
                <c:pt idx="831">
                  <c:v>42586</c:v>
                </c:pt>
                <c:pt idx="832">
                  <c:v>42585</c:v>
                </c:pt>
                <c:pt idx="833">
                  <c:v>42584</c:v>
                </c:pt>
                <c:pt idx="834">
                  <c:v>42583</c:v>
                </c:pt>
                <c:pt idx="835">
                  <c:v>42582</c:v>
                </c:pt>
                <c:pt idx="836">
                  <c:v>42581</c:v>
                </c:pt>
                <c:pt idx="837">
                  <c:v>42580</c:v>
                </c:pt>
                <c:pt idx="838">
                  <c:v>42579</c:v>
                </c:pt>
                <c:pt idx="839">
                  <c:v>42578</c:v>
                </c:pt>
                <c:pt idx="840">
                  <c:v>42577</c:v>
                </c:pt>
                <c:pt idx="841">
                  <c:v>42576</c:v>
                </c:pt>
                <c:pt idx="842">
                  <c:v>42575</c:v>
                </c:pt>
                <c:pt idx="843">
                  <c:v>42574</c:v>
                </c:pt>
                <c:pt idx="844">
                  <c:v>42573</c:v>
                </c:pt>
                <c:pt idx="845">
                  <c:v>42572</c:v>
                </c:pt>
                <c:pt idx="846">
                  <c:v>42571</c:v>
                </c:pt>
                <c:pt idx="847">
                  <c:v>42570</c:v>
                </c:pt>
                <c:pt idx="848">
                  <c:v>42569</c:v>
                </c:pt>
                <c:pt idx="849">
                  <c:v>42568</c:v>
                </c:pt>
                <c:pt idx="850">
                  <c:v>42567</c:v>
                </c:pt>
                <c:pt idx="851">
                  <c:v>42566</c:v>
                </c:pt>
                <c:pt idx="852">
                  <c:v>42565</c:v>
                </c:pt>
                <c:pt idx="853">
                  <c:v>42564</c:v>
                </c:pt>
                <c:pt idx="854">
                  <c:v>42563</c:v>
                </c:pt>
                <c:pt idx="855">
                  <c:v>42562</c:v>
                </c:pt>
                <c:pt idx="856">
                  <c:v>42561</c:v>
                </c:pt>
                <c:pt idx="857">
                  <c:v>42560</c:v>
                </c:pt>
                <c:pt idx="858">
                  <c:v>42559</c:v>
                </c:pt>
                <c:pt idx="859">
                  <c:v>42558</c:v>
                </c:pt>
                <c:pt idx="860">
                  <c:v>42557</c:v>
                </c:pt>
                <c:pt idx="861">
                  <c:v>42556</c:v>
                </c:pt>
                <c:pt idx="862">
                  <c:v>42555</c:v>
                </c:pt>
                <c:pt idx="863">
                  <c:v>42554</c:v>
                </c:pt>
                <c:pt idx="864">
                  <c:v>42553</c:v>
                </c:pt>
                <c:pt idx="865">
                  <c:v>42552</c:v>
                </c:pt>
                <c:pt idx="866">
                  <c:v>42551</c:v>
                </c:pt>
                <c:pt idx="867">
                  <c:v>42550</c:v>
                </c:pt>
                <c:pt idx="868">
                  <c:v>42549</c:v>
                </c:pt>
                <c:pt idx="869">
                  <c:v>42548</c:v>
                </c:pt>
                <c:pt idx="870">
                  <c:v>42547</c:v>
                </c:pt>
                <c:pt idx="871">
                  <c:v>42546</c:v>
                </c:pt>
                <c:pt idx="872">
                  <c:v>42545</c:v>
                </c:pt>
                <c:pt idx="873">
                  <c:v>42544</c:v>
                </c:pt>
                <c:pt idx="874">
                  <c:v>42543</c:v>
                </c:pt>
                <c:pt idx="875">
                  <c:v>42542</c:v>
                </c:pt>
                <c:pt idx="876">
                  <c:v>42541</c:v>
                </c:pt>
                <c:pt idx="877">
                  <c:v>42540</c:v>
                </c:pt>
                <c:pt idx="878">
                  <c:v>42539</c:v>
                </c:pt>
                <c:pt idx="879">
                  <c:v>42538</c:v>
                </c:pt>
                <c:pt idx="880">
                  <c:v>42537</c:v>
                </c:pt>
                <c:pt idx="881">
                  <c:v>42536</c:v>
                </c:pt>
                <c:pt idx="882">
                  <c:v>42535</c:v>
                </c:pt>
                <c:pt idx="883">
                  <c:v>42534</c:v>
                </c:pt>
                <c:pt idx="884">
                  <c:v>42533</c:v>
                </c:pt>
                <c:pt idx="885">
                  <c:v>42532</c:v>
                </c:pt>
                <c:pt idx="886">
                  <c:v>42531</c:v>
                </c:pt>
                <c:pt idx="887">
                  <c:v>42530</c:v>
                </c:pt>
                <c:pt idx="888">
                  <c:v>42529</c:v>
                </c:pt>
                <c:pt idx="889">
                  <c:v>42528</c:v>
                </c:pt>
                <c:pt idx="890">
                  <c:v>42527</c:v>
                </c:pt>
                <c:pt idx="891">
                  <c:v>42526</c:v>
                </c:pt>
                <c:pt idx="892">
                  <c:v>42525</c:v>
                </c:pt>
                <c:pt idx="893">
                  <c:v>42524</c:v>
                </c:pt>
                <c:pt idx="894">
                  <c:v>42523</c:v>
                </c:pt>
                <c:pt idx="895">
                  <c:v>42522</c:v>
                </c:pt>
                <c:pt idx="896">
                  <c:v>42521</c:v>
                </c:pt>
                <c:pt idx="897">
                  <c:v>42520</c:v>
                </c:pt>
                <c:pt idx="898">
                  <c:v>42519</c:v>
                </c:pt>
                <c:pt idx="899">
                  <c:v>42518</c:v>
                </c:pt>
                <c:pt idx="900">
                  <c:v>42517</c:v>
                </c:pt>
                <c:pt idx="901">
                  <c:v>42516</c:v>
                </c:pt>
                <c:pt idx="902">
                  <c:v>42515</c:v>
                </c:pt>
                <c:pt idx="903">
                  <c:v>42514</c:v>
                </c:pt>
                <c:pt idx="904">
                  <c:v>42513</c:v>
                </c:pt>
                <c:pt idx="905">
                  <c:v>42512</c:v>
                </c:pt>
                <c:pt idx="906">
                  <c:v>42511</c:v>
                </c:pt>
                <c:pt idx="907">
                  <c:v>42510</c:v>
                </c:pt>
                <c:pt idx="908">
                  <c:v>42509</c:v>
                </c:pt>
                <c:pt idx="909">
                  <c:v>42508</c:v>
                </c:pt>
                <c:pt idx="910">
                  <c:v>42507</c:v>
                </c:pt>
                <c:pt idx="911">
                  <c:v>42506</c:v>
                </c:pt>
                <c:pt idx="912">
                  <c:v>42505</c:v>
                </c:pt>
                <c:pt idx="913">
                  <c:v>42504</c:v>
                </c:pt>
                <c:pt idx="914">
                  <c:v>42503</c:v>
                </c:pt>
                <c:pt idx="915">
                  <c:v>42502</c:v>
                </c:pt>
                <c:pt idx="916">
                  <c:v>42501</c:v>
                </c:pt>
                <c:pt idx="917">
                  <c:v>42500</c:v>
                </c:pt>
                <c:pt idx="918">
                  <c:v>42499</c:v>
                </c:pt>
                <c:pt idx="919">
                  <c:v>42498</c:v>
                </c:pt>
                <c:pt idx="920">
                  <c:v>42497</c:v>
                </c:pt>
                <c:pt idx="921">
                  <c:v>42496</c:v>
                </c:pt>
                <c:pt idx="922">
                  <c:v>42495</c:v>
                </c:pt>
                <c:pt idx="923">
                  <c:v>42494</c:v>
                </c:pt>
                <c:pt idx="924">
                  <c:v>42493</c:v>
                </c:pt>
                <c:pt idx="925">
                  <c:v>42492</c:v>
                </c:pt>
                <c:pt idx="926">
                  <c:v>42491</c:v>
                </c:pt>
                <c:pt idx="927">
                  <c:v>42490</c:v>
                </c:pt>
                <c:pt idx="928">
                  <c:v>42489</c:v>
                </c:pt>
                <c:pt idx="929">
                  <c:v>42488</c:v>
                </c:pt>
                <c:pt idx="930">
                  <c:v>42487</c:v>
                </c:pt>
                <c:pt idx="931">
                  <c:v>42486</c:v>
                </c:pt>
                <c:pt idx="932">
                  <c:v>42485</c:v>
                </c:pt>
                <c:pt idx="933">
                  <c:v>42484</c:v>
                </c:pt>
                <c:pt idx="934">
                  <c:v>42483</c:v>
                </c:pt>
                <c:pt idx="935">
                  <c:v>42482</c:v>
                </c:pt>
                <c:pt idx="936">
                  <c:v>42481</c:v>
                </c:pt>
                <c:pt idx="937">
                  <c:v>42480</c:v>
                </c:pt>
                <c:pt idx="938">
                  <c:v>42479</c:v>
                </c:pt>
                <c:pt idx="939">
                  <c:v>42478</c:v>
                </c:pt>
                <c:pt idx="940">
                  <c:v>42477</c:v>
                </c:pt>
                <c:pt idx="941">
                  <c:v>42476</c:v>
                </c:pt>
                <c:pt idx="942">
                  <c:v>42475</c:v>
                </c:pt>
                <c:pt idx="943">
                  <c:v>42474</c:v>
                </c:pt>
                <c:pt idx="944">
                  <c:v>42473</c:v>
                </c:pt>
                <c:pt idx="945">
                  <c:v>42472</c:v>
                </c:pt>
                <c:pt idx="946">
                  <c:v>42471</c:v>
                </c:pt>
                <c:pt idx="947">
                  <c:v>42470</c:v>
                </c:pt>
                <c:pt idx="948">
                  <c:v>42469</c:v>
                </c:pt>
                <c:pt idx="949">
                  <c:v>42468</c:v>
                </c:pt>
                <c:pt idx="950">
                  <c:v>42467</c:v>
                </c:pt>
                <c:pt idx="951">
                  <c:v>42466</c:v>
                </c:pt>
                <c:pt idx="952">
                  <c:v>42465</c:v>
                </c:pt>
                <c:pt idx="953">
                  <c:v>42464</c:v>
                </c:pt>
                <c:pt idx="954">
                  <c:v>42463</c:v>
                </c:pt>
                <c:pt idx="955">
                  <c:v>42462</c:v>
                </c:pt>
                <c:pt idx="956">
                  <c:v>42461</c:v>
                </c:pt>
                <c:pt idx="957">
                  <c:v>42460</c:v>
                </c:pt>
                <c:pt idx="958">
                  <c:v>42459</c:v>
                </c:pt>
                <c:pt idx="959">
                  <c:v>42458</c:v>
                </c:pt>
                <c:pt idx="960">
                  <c:v>42457</c:v>
                </c:pt>
                <c:pt idx="961">
                  <c:v>42456</c:v>
                </c:pt>
                <c:pt idx="962">
                  <c:v>42455</c:v>
                </c:pt>
                <c:pt idx="963">
                  <c:v>42454</c:v>
                </c:pt>
                <c:pt idx="964">
                  <c:v>42453</c:v>
                </c:pt>
                <c:pt idx="965">
                  <c:v>42452</c:v>
                </c:pt>
                <c:pt idx="966">
                  <c:v>42451</c:v>
                </c:pt>
                <c:pt idx="967">
                  <c:v>42450</c:v>
                </c:pt>
                <c:pt idx="968">
                  <c:v>42449</c:v>
                </c:pt>
                <c:pt idx="969">
                  <c:v>42448</c:v>
                </c:pt>
                <c:pt idx="970">
                  <c:v>42447</c:v>
                </c:pt>
                <c:pt idx="971">
                  <c:v>42446</c:v>
                </c:pt>
                <c:pt idx="972">
                  <c:v>42445</c:v>
                </c:pt>
                <c:pt idx="973">
                  <c:v>42444</c:v>
                </c:pt>
                <c:pt idx="974">
                  <c:v>42443</c:v>
                </c:pt>
                <c:pt idx="975">
                  <c:v>42442</c:v>
                </c:pt>
                <c:pt idx="976">
                  <c:v>42441</c:v>
                </c:pt>
                <c:pt idx="977">
                  <c:v>42440</c:v>
                </c:pt>
                <c:pt idx="978">
                  <c:v>42439</c:v>
                </c:pt>
                <c:pt idx="979">
                  <c:v>42438</c:v>
                </c:pt>
                <c:pt idx="980">
                  <c:v>42437</c:v>
                </c:pt>
                <c:pt idx="981">
                  <c:v>42436</c:v>
                </c:pt>
                <c:pt idx="982">
                  <c:v>42435</c:v>
                </c:pt>
                <c:pt idx="983">
                  <c:v>42434</c:v>
                </c:pt>
                <c:pt idx="984">
                  <c:v>42433</c:v>
                </c:pt>
                <c:pt idx="985">
                  <c:v>42432</c:v>
                </c:pt>
                <c:pt idx="986">
                  <c:v>42431</c:v>
                </c:pt>
                <c:pt idx="987">
                  <c:v>42430</c:v>
                </c:pt>
                <c:pt idx="988">
                  <c:v>42429</c:v>
                </c:pt>
                <c:pt idx="989">
                  <c:v>42428</c:v>
                </c:pt>
                <c:pt idx="990">
                  <c:v>42427</c:v>
                </c:pt>
                <c:pt idx="991">
                  <c:v>42426</c:v>
                </c:pt>
                <c:pt idx="992">
                  <c:v>42425</c:v>
                </c:pt>
                <c:pt idx="993">
                  <c:v>42424</c:v>
                </c:pt>
                <c:pt idx="994">
                  <c:v>42423</c:v>
                </c:pt>
                <c:pt idx="995">
                  <c:v>42422</c:v>
                </c:pt>
                <c:pt idx="996">
                  <c:v>42421</c:v>
                </c:pt>
                <c:pt idx="997">
                  <c:v>42420</c:v>
                </c:pt>
                <c:pt idx="998">
                  <c:v>42419</c:v>
                </c:pt>
                <c:pt idx="999">
                  <c:v>42418</c:v>
                </c:pt>
                <c:pt idx="1000">
                  <c:v>42417</c:v>
                </c:pt>
                <c:pt idx="1001">
                  <c:v>42416</c:v>
                </c:pt>
                <c:pt idx="1002">
                  <c:v>42415</c:v>
                </c:pt>
                <c:pt idx="1003">
                  <c:v>42414</c:v>
                </c:pt>
                <c:pt idx="1004">
                  <c:v>42413</c:v>
                </c:pt>
                <c:pt idx="1005">
                  <c:v>42412</c:v>
                </c:pt>
                <c:pt idx="1006">
                  <c:v>42411</c:v>
                </c:pt>
                <c:pt idx="1007">
                  <c:v>42410</c:v>
                </c:pt>
                <c:pt idx="1008">
                  <c:v>42409</c:v>
                </c:pt>
                <c:pt idx="1009">
                  <c:v>42408</c:v>
                </c:pt>
                <c:pt idx="1010">
                  <c:v>42407</c:v>
                </c:pt>
                <c:pt idx="1011">
                  <c:v>42406</c:v>
                </c:pt>
                <c:pt idx="1012">
                  <c:v>42405</c:v>
                </c:pt>
                <c:pt idx="1013">
                  <c:v>42404</c:v>
                </c:pt>
                <c:pt idx="1014">
                  <c:v>42403</c:v>
                </c:pt>
                <c:pt idx="1015">
                  <c:v>42402</c:v>
                </c:pt>
                <c:pt idx="1016">
                  <c:v>42401</c:v>
                </c:pt>
                <c:pt idx="1017">
                  <c:v>42400</c:v>
                </c:pt>
                <c:pt idx="1018">
                  <c:v>42399</c:v>
                </c:pt>
                <c:pt idx="1019">
                  <c:v>42398</c:v>
                </c:pt>
                <c:pt idx="1020">
                  <c:v>42397</c:v>
                </c:pt>
                <c:pt idx="1021">
                  <c:v>42396</c:v>
                </c:pt>
                <c:pt idx="1022">
                  <c:v>42395</c:v>
                </c:pt>
                <c:pt idx="1023">
                  <c:v>42394</c:v>
                </c:pt>
                <c:pt idx="1024">
                  <c:v>42393</c:v>
                </c:pt>
                <c:pt idx="1025">
                  <c:v>42392</c:v>
                </c:pt>
                <c:pt idx="1026">
                  <c:v>42391</c:v>
                </c:pt>
                <c:pt idx="1027">
                  <c:v>42390</c:v>
                </c:pt>
                <c:pt idx="1028">
                  <c:v>42389</c:v>
                </c:pt>
                <c:pt idx="1029">
                  <c:v>42388</c:v>
                </c:pt>
                <c:pt idx="1030">
                  <c:v>42387</c:v>
                </c:pt>
                <c:pt idx="1031">
                  <c:v>42386</c:v>
                </c:pt>
                <c:pt idx="1032">
                  <c:v>42385</c:v>
                </c:pt>
                <c:pt idx="1033">
                  <c:v>42384</c:v>
                </c:pt>
                <c:pt idx="1034">
                  <c:v>42383</c:v>
                </c:pt>
                <c:pt idx="1035">
                  <c:v>42382</c:v>
                </c:pt>
                <c:pt idx="1036">
                  <c:v>42381</c:v>
                </c:pt>
                <c:pt idx="1037">
                  <c:v>42380</c:v>
                </c:pt>
                <c:pt idx="1038">
                  <c:v>42379</c:v>
                </c:pt>
                <c:pt idx="1039">
                  <c:v>42378</c:v>
                </c:pt>
                <c:pt idx="1040">
                  <c:v>42377</c:v>
                </c:pt>
                <c:pt idx="1041">
                  <c:v>42376</c:v>
                </c:pt>
                <c:pt idx="1042">
                  <c:v>42375</c:v>
                </c:pt>
                <c:pt idx="1043">
                  <c:v>42374</c:v>
                </c:pt>
                <c:pt idx="1044">
                  <c:v>42373</c:v>
                </c:pt>
                <c:pt idx="1045">
                  <c:v>42372</c:v>
                </c:pt>
                <c:pt idx="1046">
                  <c:v>42371</c:v>
                </c:pt>
                <c:pt idx="1047">
                  <c:v>42370</c:v>
                </c:pt>
                <c:pt idx="1048">
                  <c:v>42369</c:v>
                </c:pt>
                <c:pt idx="1049">
                  <c:v>42368</c:v>
                </c:pt>
                <c:pt idx="1050">
                  <c:v>42367</c:v>
                </c:pt>
                <c:pt idx="1051">
                  <c:v>42366</c:v>
                </c:pt>
                <c:pt idx="1052">
                  <c:v>42365</c:v>
                </c:pt>
                <c:pt idx="1053">
                  <c:v>42364</c:v>
                </c:pt>
                <c:pt idx="1054">
                  <c:v>42363</c:v>
                </c:pt>
                <c:pt idx="1055">
                  <c:v>42362</c:v>
                </c:pt>
                <c:pt idx="1056">
                  <c:v>42361</c:v>
                </c:pt>
                <c:pt idx="1057">
                  <c:v>42360</c:v>
                </c:pt>
                <c:pt idx="1058">
                  <c:v>42359</c:v>
                </c:pt>
                <c:pt idx="1059">
                  <c:v>42358</c:v>
                </c:pt>
                <c:pt idx="1060">
                  <c:v>42357</c:v>
                </c:pt>
                <c:pt idx="1061">
                  <c:v>42356</c:v>
                </c:pt>
                <c:pt idx="1062">
                  <c:v>42355</c:v>
                </c:pt>
                <c:pt idx="1063">
                  <c:v>42354</c:v>
                </c:pt>
                <c:pt idx="1064">
                  <c:v>42353</c:v>
                </c:pt>
                <c:pt idx="1065">
                  <c:v>42352</c:v>
                </c:pt>
                <c:pt idx="1066">
                  <c:v>42351</c:v>
                </c:pt>
                <c:pt idx="1067">
                  <c:v>42350</c:v>
                </c:pt>
                <c:pt idx="1068">
                  <c:v>42349</c:v>
                </c:pt>
                <c:pt idx="1069">
                  <c:v>42348</c:v>
                </c:pt>
                <c:pt idx="1070">
                  <c:v>42347</c:v>
                </c:pt>
                <c:pt idx="1071">
                  <c:v>42346</c:v>
                </c:pt>
                <c:pt idx="1072">
                  <c:v>42345</c:v>
                </c:pt>
                <c:pt idx="1073">
                  <c:v>42344</c:v>
                </c:pt>
                <c:pt idx="1074">
                  <c:v>42343</c:v>
                </c:pt>
                <c:pt idx="1075">
                  <c:v>42342</c:v>
                </c:pt>
                <c:pt idx="1076">
                  <c:v>42341</c:v>
                </c:pt>
                <c:pt idx="1077">
                  <c:v>42340</c:v>
                </c:pt>
                <c:pt idx="1078">
                  <c:v>42339</c:v>
                </c:pt>
                <c:pt idx="1079">
                  <c:v>42338</c:v>
                </c:pt>
                <c:pt idx="1080">
                  <c:v>42337</c:v>
                </c:pt>
                <c:pt idx="1081">
                  <c:v>42336</c:v>
                </c:pt>
                <c:pt idx="1082">
                  <c:v>42335</c:v>
                </c:pt>
                <c:pt idx="1083">
                  <c:v>42334</c:v>
                </c:pt>
                <c:pt idx="1084">
                  <c:v>42333</c:v>
                </c:pt>
                <c:pt idx="1085">
                  <c:v>42332</c:v>
                </c:pt>
                <c:pt idx="1086">
                  <c:v>42331</c:v>
                </c:pt>
                <c:pt idx="1087">
                  <c:v>42330</c:v>
                </c:pt>
                <c:pt idx="1088">
                  <c:v>42329</c:v>
                </c:pt>
                <c:pt idx="1089">
                  <c:v>42328</c:v>
                </c:pt>
                <c:pt idx="1090">
                  <c:v>42327</c:v>
                </c:pt>
                <c:pt idx="1091">
                  <c:v>42326</c:v>
                </c:pt>
                <c:pt idx="1092">
                  <c:v>42325</c:v>
                </c:pt>
                <c:pt idx="1093">
                  <c:v>42324</c:v>
                </c:pt>
                <c:pt idx="1094">
                  <c:v>42323</c:v>
                </c:pt>
                <c:pt idx="1095">
                  <c:v>42322</c:v>
                </c:pt>
                <c:pt idx="1096">
                  <c:v>42321</c:v>
                </c:pt>
                <c:pt idx="1097">
                  <c:v>42320</c:v>
                </c:pt>
                <c:pt idx="1098">
                  <c:v>42319</c:v>
                </c:pt>
                <c:pt idx="1099">
                  <c:v>42318</c:v>
                </c:pt>
                <c:pt idx="1100">
                  <c:v>42317</c:v>
                </c:pt>
                <c:pt idx="1101">
                  <c:v>42316</c:v>
                </c:pt>
                <c:pt idx="1102">
                  <c:v>42315</c:v>
                </c:pt>
                <c:pt idx="1103">
                  <c:v>42314</c:v>
                </c:pt>
                <c:pt idx="1104">
                  <c:v>42313</c:v>
                </c:pt>
                <c:pt idx="1105">
                  <c:v>42312</c:v>
                </c:pt>
                <c:pt idx="1106">
                  <c:v>42311</c:v>
                </c:pt>
                <c:pt idx="1107">
                  <c:v>42310</c:v>
                </c:pt>
                <c:pt idx="1108">
                  <c:v>42309</c:v>
                </c:pt>
                <c:pt idx="1109">
                  <c:v>42308</c:v>
                </c:pt>
                <c:pt idx="1110">
                  <c:v>42307</c:v>
                </c:pt>
                <c:pt idx="1111">
                  <c:v>42306</c:v>
                </c:pt>
                <c:pt idx="1112">
                  <c:v>42305</c:v>
                </c:pt>
                <c:pt idx="1113">
                  <c:v>42304</c:v>
                </c:pt>
                <c:pt idx="1114">
                  <c:v>42303</c:v>
                </c:pt>
                <c:pt idx="1115">
                  <c:v>42302</c:v>
                </c:pt>
                <c:pt idx="1116">
                  <c:v>42301</c:v>
                </c:pt>
                <c:pt idx="1117">
                  <c:v>42300</c:v>
                </c:pt>
                <c:pt idx="1118">
                  <c:v>42299</c:v>
                </c:pt>
                <c:pt idx="1119">
                  <c:v>42298</c:v>
                </c:pt>
                <c:pt idx="1120">
                  <c:v>42297</c:v>
                </c:pt>
                <c:pt idx="1121">
                  <c:v>42296</c:v>
                </c:pt>
                <c:pt idx="1122">
                  <c:v>42295</c:v>
                </c:pt>
                <c:pt idx="1123">
                  <c:v>42294</c:v>
                </c:pt>
                <c:pt idx="1124">
                  <c:v>42293</c:v>
                </c:pt>
                <c:pt idx="1125">
                  <c:v>42292</c:v>
                </c:pt>
                <c:pt idx="1126">
                  <c:v>42291</c:v>
                </c:pt>
                <c:pt idx="1127">
                  <c:v>42290</c:v>
                </c:pt>
                <c:pt idx="1128">
                  <c:v>42289</c:v>
                </c:pt>
                <c:pt idx="1129">
                  <c:v>42288</c:v>
                </c:pt>
                <c:pt idx="1130">
                  <c:v>42287</c:v>
                </c:pt>
                <c:pt idx="1131">
                  <c:v>42286</c:v>
                </c:pt>
                <c:pt idx="1132">
                  <c:v>42285</c:v>
                </c:pt>
                <c:pt idx="1133">
                  <c:v>42284</c:v>
                </c:pt>
                <c:pt idx="1134">
                  <c:v>42283</c:v>
                </c:pt>
                <c:pt idx="1135">
                  <c:v>42282</c:v>
                </c:pt>
                <c:pt idx="1136">
                  <c:v>42281</c:v>
                </c:pt>
                <c:pt idx="1137">
                  <c:v>42280</c:v>
                </c:pt>
                <c:pt idx="1138">
                  <c:v>42279</c:v>
                </c:pt>
                <c:pt idx="1139">
                  <c:v>42278</c:v>
                </c:pt>
                <c:pt idx="1140">
                  <c:v>42277</c:v>
                </c:pt>
                <c:pt idx="1141">
                  <c:v>42276</c:v>
                </c:pt>
                <c:pt idx="1142">
                  <c:v>42275</c:v>
                </c:pt>
                <c:pt idx="1143">
                  <c:v>42274</c:v>
                </c:pt>
                <c:pt idx="1144">
                  <c:v>42273</c:v>
                </c:pt>
                <c:pt idx="1145">
                  <c:v>42272</c:v>
                </c:pt>
                <c:pt idx="1146">
                  <c:v>42271</c:v>
                </c:pt>
                <c:pt idx="1147">
                  <c:v>42270</c:v>
                </c:pt>
                <c:pt idx="1148">
                  <c:v>42269</c:v>
                </c:pt>
                <c:pt idx="1149">
                  <c:v>42268</c:v>
                </c:pt>
                <c:pt idx="1150">
                  <c:v>42267</c:v>
                </c:pt>
                <c:pt idx="1151">
                  <c:v>42266</c:v>
                </c:pt>
                <c:pt idx="1152">
                  <c:v>42265</c:v>
                </c:pt>
                <c:pt idx="1153">
                  <c:v>42264</c:v>
                </c:pt>
                <c:pt idx="1154">
                  <c:v>42263</c:v>
                </c:pt>
                <c:pt idx="1155">
                  <c:v>42262</c:v>
                </c:pt>
                <c:pt idx="1156">
                  <c:v>42261</c:v>
                </c:pt>
                <c:pt idx="1157">
                  <c:v>42260</c:v>
                </c:pt>
                <c:pt idx="1158">
                  <c:v>42259</c:v>
                </c:pt>
                <c:pt idx="1159">
                  <c:v>42258</c:v>
                </c:pt>
                <c:pt idx="1160">
                  <c:v>42257</c:v>
                </c:pt>
                <c:pt idx="1161">
                  <c:v>42256</c:v>
                </c:pt>
                <c:pt idx="1162">
                  <c:v>42255</c:v>
                </c:pt>
                <c:pt idx="1163">
                  <c:v>42254</c:v>
                </c:pt>
                <c:pt idx="1164">
                  <c:v>42253</c:v>
                </c:pt>
                <c:pt idx="1165">
                  <c:v>42252</c:v>
                </c:pt>
                <c:pt idx="1166">
                  <c:v>42251</c:v>
                </c:pt>
                <c:pt idx="1167">
                  <c:v>42250</c:v>
                </c:pt>
                <c:pt idx="1168">
                  <c:v>42249</c:v>
                </c:pt>
                <c:pt idx="1169">
                  <c:v>42248</c:v>
                </c:pt>
                <c:pt idx="1170">
                  <c:v>42247</c:v>
                </c:pt>
                <c:pt idx="1171">
                  <c:v>42246</c:v>
                </c:pt>
                <c:pt idx="1172">
                  <c:v>42245</c:v>
                </c:pt>
                <c:pt idx="1173">
                  <c:v>42244</c:v>
                </c:pt>
                <c:pt idx="1174">
                  <c:v>42243</c:v>
                </c:pt>
                <c:pt idx="1175">
                  <c:v>42242</c:v>
                </c:pt>
                <c:pt idx="1176">
                  <c:v>42241</c:v>
                </c:pt>
                <c:pt idx="1177">
                  <c:v>42240</c:v>
                </c:pt>
                <c:pt idx="1178">
                  <c:v>42239</c:v>
                </c:pt>
                <c:pt idx="1179">
                  <c:v>42238</c:v>
                </c:pt>
                <c:pt idx="1180">
                  <c:v>42237</c:v>
                </c:pt>
                <c:pt idx="1181">
                  <c:v>42236</c:v>
                </c:pt>
                <c:pt idx="1182">
                  <c:v>42235</c:v>
                </c:pt>
                <c:pt idx="1183">
                  <c:v>42234</c:v>
                </c:pt>
                <c:pt idx="1184">
                  <c:v>42233</c:v>
                </c:pt>
                <c:pt idx="1185">
                  <c:v>42232</c:v>
                </c:pt>
                <c:pt idx="1186">
                  <c:v>42231</c:v>
                </c:pt>
                <c:pt idx="1187">
                  <c:v>42230</c:v>
                </c:pt>
                <c:pt idx="1188">
                  <c:v>42229</c:v>
                </c:pt>
                <c:pt idx="1189">
                  <c:v>42228</c:v>
                </c:pt>
                <c:pt idx="1190">
                  <c:v>42227</c:v>
                </c:pt>
                <c:pt idx="1191">
                  <c:v>42226</c:v>
                </c:pt>
                <c:pt idx="1192">
                  <c:v>42225</c:v>
                </c:pt>
                <c:pt idx="1193">
                  <c:v>42224</c:v>
                </c:pt>
                <c:pt idx="1194">
                  <c:v>42223</c:v>
                </c:pt>
                <c:pt idx="1195">
                  <c:v>42222</c:v>
                </c:pt>
                <c:pt idx="1196">
                  <c:v>42221</c:v>
                </c:pt>
                <c:pt idx="1197">
                  <c:v>42220</c:v>
                </c:pt>
                <c:pt idx="1198">
                  <c:v>42219</c:v>
                </c:pt>
                <c:pt idx="1199">
                  <c:v>42218</c:v>
                </c:pt>
                <c:pt idx="1200">
                  <c:v>42217</c:v>
                </c:pt>
                <c:pt idx="1201">
                  <c:v>42216</c:v>
                </c:pt>
                <c:pt idx="1202">
                  <c:v>42215</c:v>
                </c:pt>
                <c:pt idx="1203">
                  <c:v>42214</c:v>
                </c:pt>
                <c:pt idx="1204">
                  <c:v>42213</c:v>
                </c:pt>
                <c:pt idx="1205">
                  <c:v>42212</c:v>
                </c:pt>
                <c:pt idx="1206">
                  <c:v>42211</c:v>
                </c:pt>
                <c:pt idx="1207">
                  <c:v>42210</c:v>
                </c:pt>
                <c:pt idx="1208">
                  <c:v>42209</c:v>
                </c:pt>
                <c:pt idx="1209">
                  <c:v>42208</c:v>
                </c:pt>
                <c:pt idx="1210">
                  <c:v>42207</c:v>
                </c:pt>
                <c:pt idx="1211">
                  <c:v>42206</c:v>
                </c:pt>
                <c:pt idx="1212">
                  <c:v>42205</c:v>
                </c:pt>
                <c:pt idx="1213">
                  <c:v>42204</c:v>
                </c:pt>
                <c:pt idx="1214">
                  <c:v>42203</c:v>
                </c:pt>
                <c:pt idx="1215">
                  <c:v>42202</c:v>
                </c:pt>
                <c:pt idx="1216">
                  <c:v>42201</c:v>
                </c:pt>
                <c:pt idx="1217">
                  <c:v>42200</c:v>
                </c:pt>
                <c:pt idx="1218">
                  <c:v>42199</c:v>
                </c:pt>
                <c:pt idx="1219">
                  <c:v>42198</c:v>
                </c:pt>
                <c:pt idx="1220">
                  <c:v>42197</c:v>
                </c:pt>
                <c:pt idx="1221">
                  <c:v>42196</c:v>
                </c:pt>
                <c:pt idx="1222">
                  <c:v>42195</c:v>
                </c:pt>
                <c:pt idx="1223">
                  <c:v>42194</c:v>
                </c:pt>
                <c:pt idx="1224">
                  <c:v>42193</c:v>
                </c:pt>
                <c:pt idx="1225">
                  <c:v>42192</c:v>
                </c:pt>
                <c:pt idx="1226">
                  <c:v>42191</c:v>
                </c:pt>
                <c:pt idx="1227">
                  <c:v>42190</c:v>
                </c:pt>
                <c:pt idx="1228">
                  <c:v>42189</c:v>
                </c:pt>
                <c:pt idx="1229">
                  <c:v>42188</c:v>
                </c:pt>
                <c:pt idx="1230">
                  <c:v>42187</c:v>
                </c:pt>
                <c:pt idx="1231">
                  <c:v>42186</c:v>
                </c:pt>
                <c:pt idx="1232">
                  <c:v>42185</c:v>
                </c:pt>
                <c:pt idx="1233">
                  <c:v>42184</c:v>
                </c:pt>
                <c:pt idx="1234">
                  <c:v>42183</c:v>
                </c:pt>
                <c:pt idx="1235">
                  <c:v>42182</c:v>
                </c:pt>
                <c:pt idx="1236">
                  <c:v>42181</c:v>
                </c:pt>
                <c:pt idx="1237">
                  <c:v>42180</c:v>
                </c:pt>
                <c:pt idx="1238">
                  <c:v>42179</c:v>
                </c:pt>
                <c:pt idx="1239">
                  <c:v>42178</c:v>
                </c:pt>
                <c:pt idx="1240">
                  <c:v>42177</c:v>
                </c:pt>
                <c:pt idx="1241">
                  <c:v>42176</c:v>
                </c:pt>
                <c:pt idx="1242">
                  <c:v>42175</c:v>
                </c:pt>
                <c:pt idx="1243">
                  <c:v>42174</c:v>
                </c:pt>
                <c:pt idx="1244">
                  <c:v>42173</c:v>
                </c:pt>
                <c:pt idx="1245">
                  <c:v>42172</c:v>
                </c:pt>
                <c:pt idx="1246">
                  <c:v>42171</c:v>
                </c:pt>
                <c:pt idx="1247">
                  <c:v>42170</c:v>
                </c:pt>
                <c:pt idx="1248">
                  <c:v>42169</c:v>
                </c:pt>
                <c:pt idx="1249">
                  <c:v>42168</c:v>
                </c:pt>
                <c:pt idx="1250">
                  <c:v>42167</c:v>
                </c:pt>
                <c:pt idx="1251">
                  <c:v>42166</c:v>
                </c:pt>
                <c:pt idx="1252">
                  <c:v>42165</c:v>
                </c:pt>
                <c:pt idx="1253">
                  <c:v>42164</c:v>
                </c:pt>
                <c:pt idx="1254">
                  <c:v>42163</c:v>
                </c:pt>
                <c:pt idx="1255">
                  <c:v>42162</c:v>
                </c:pt>
                <c:pt idx="1256">
                  <c:v>42161</c:v>
                </c:pt>
                <c:pt idx="1257">
                  <c:v>42160</c:v>
                </c:pt>
                <c:pt idx="1258">
                  <c:v>42159</c:v>
                </c:pt>
                <c:pt idx="1259">
                  <c:v>42158</c:v>
                </c:pt>
                <c:pt idx="1260">
                  <c:v>42157</c:v>
                </c:pt>
                <c:pt idx="1261">
                  <c:v>42156</c:v>
                </c:pt>
                <c:pt idx="1262">
                  <c:v>42155</c:v>
                </c:pt>
                <c:pt idx="1263">
                  <c:v>42154</c:v>
                </c:pt>
                <c:pt idx="1264">
                  <c:v>42153</c:v>
                </c:pt>
                <c:pt idx="1265">
                  <c:v>42152</c:v>
                </c:pt>
                <c:pt idx="1266">
                  <c:v>42151</c:v>
                </c:pt>
                <c:pt idx="1267">
                  <c:v>42150</c:v>
                </c:pt>
                <c:pt idx="1268">
                  <c:v>42149</c:v>
                </c:pt>
                <c:pt idx="1269">
                  <c:v>42148</c:v>
                </c:pt>
                <c:pt idx="1270">
                  <c:v>42147</c:v>
                </c:pt>
                <c:pt idx="1271">
                  <c:v>42146</c:v>
                </c:pt>
                <c:pt idx="1272">
                  <c:v>42145</c:v>
                </c:pt>
                <c:pt idx="1273">
                  <c:v>42144</c:v>
                </c:pt>
                <c:pt idx="1274">
                  <c:v>42143</c:v>
                </c:pt>
                <c:pt idx="1275">
                  <c:v>42142</c:v>
                </c:pt>
                <c:pt idx="1276">
                  <c:v>42141</c:v>
                </c:pt>
                <c:pt idx="1277">
                  <c:v>42140</c:v>
                </c:pt>
                <c:pt idx="1278">
                  <c:v>42139</c:v>
                </c:pt>
                <c:pt idx="1279">
                  <c:v>42138</c:v>
                </c:pt>
                <c:pt idx="1280">
                  <c:v>42137</c:v>
                </c:pt>
                <c:pt idx="1281">
                  <c:v>42136</c:v>
                </c:pt>
                <c:pt idx="1282">
                  <c:v>42135</c:v>
                </c:pt>
                <c:pt idx="1283">
                  <c:v>42134</c:v>
                </c:pt>
                <c:pt idx="1284">
                  <c:v>42133</c:v>
                </c:pt>
                <c:pt idx="1285">
                  <c:v>42132</c:v>
                </c:pt>
                <c:pt idx="1286">
                  <c:v>42131</c:v>
                </c:pt>
                <c:pt idx="1287">
                  <c:v>42130</c:v>
                </c:pt>
                <c:pt idx="1288">
                  <c:v>42129</c:v>
                </c:pt>
                <c:pt idx="1289">
                  <c:v>42128</c:v>
                </c:pt>
                <c:pt idx="1290">
                  <c:v>42127</c:v>
                </c:pt>
                <c:pt idx="1291">
                  <c:v>42126</c:v>
                </c:pt>
                <c:pt idx="1292">
                  <c:v>42125</c:v>
                </c:pt>
                <c:pt idx="1293">
                  <c:v>42124</c:v>
                </c:pt>
                <c:pt idx="1294">
                  <c:v>42123</c:v>
                </c:pt>
                <c:pt idx="1295">
                  <c:v>42122</c:v>
                </c:pt>
                <c:pt idx="1296">
                  <c:v>42121</c:v>
                </c:pt>
                <c:pt idx="1297">
                  <c:v>42120</c:v>
                </c:pt>
                <c:pt idx="1298">
                  <c:v>42119</c:v>
                </c:pt>
                <c:pt idx="1299">
                  <c:v>42118</c:v>
                </c:pt>
                <c:pt idx="1300">
                  <c:v>42117</c:v>
                </c:pt>
                <c:pt idx="1301">
                  <c:v>42116</c:v>
                </c:pt>
                <c:pt idx="1302">
                  <c:v>42115</c:v>
                </c:pt>
                <c:pt idx="1303">
                  <c:v>42114</c:v>
                </c:pt>
                <c:pt idx="1304">
                  <c:v>42113</c:v>
                </c:pt>
                <c:pt idx="1305">
                  <c:v>42112</c:v>
                </c:pt>
                <c:pt idx="1306">
                  <c:v>42111</c:v>
                </c:pt>
                <c:pt idx="1307">
                  <c:v>42110</c:v>
                </c:pt>
                <c:pt idx="1308">
                  <c:v>42109</c:v>
                </c:pt>
                <c:pt idx="1309">
                  <c:v>42108</c:v>
                </c:pt>
                <c:pt idx="1310">
                  <c:v>42107</c:v>
                </c:pt>
                <c:pt idx="1311">
                  <c:v>42106</c:v>
                </c:pt>
                <c:pt idx="1312">
                  <c:v>42105</c:v>
                </c:pt>
                <c:pt idx="1313">
                  <c:v>42104</c:v>
                </c:pt>
                <c:pt idx="1314">
                  <c:v>42103</c:v>
                </c:pt>
                <c:pt idx="1315">
                  <c:v>42102</c:v>
                </c:pt>
                <c:pt idx="1316">
                  <c:v>42101</c:v>
                </c:pt>
                <c:pt idx="1317">
                  <c:v>42100</c:v>
                </c:pt>
                <c:pt idx="1318">
                  <c:v>42099</c:v>
                </c:pt>
                <c:pt idx="1319">
                  <c:v>42098</c:v>
                </c:pt>
                <c:pt idx="1320">
                  <c:v>42097</c:v>
                </c:pt>
                <c:pt idx="1321">
                  <c:v>42096</c:v>
                </c:pt>
                <c:pt idx="1322">
                  <c:v>42095</c:v>
                </c:pt>
                <c:pt idx="1323">
                  <c:v>42094</c:v>
                </c:pt>
                <c:pt idx="1324">
                  <c:v>42093</c:v>
                </c:pt>
                <c:pt idx="1325">
                  <c:v>42092</c:v>
                </c:pt>
                <c:pt idx="1326">
                  <c:v>42091</c:v>
                </c:pt>
                <c:pt idx="1327">
                  <c:v>42090</c:v>
                </c:pt>
                <c:pt idx="1328">
                  <c:v>42089</c:v>
                </c:pt>
                <c:pt idx="1329">
                  <c:v>42088</c:v>
                </c:pt>
                <c:pt idx="1330">
                  <c:v>42087</c:v>
                </c:pt>
                <c:pt idx="1331">
                  <c:v>42086</c:v>
                </c:pt>
                <c:pt idx="1332">
                  <c:v>42085</c:v>
                </c:pt>
                <c:pt idx="1333">
                  <c:v>42084</c:v>
                </c:pt>
                <c:pt idx="1334">
                  <c:v>42083</c:v>
                </c:pt>
                <c:pt idx="1335">
                  <c:v>42082</c:v>
                </c:pt>
                <c:pt idx="1336">
                  <c:v>42081</c:v>
                </c:pt>
                <c:pt idx="1337">
                  <c:v>42080</c:v>
                </c:pt>
                <c:pt idx="1338">
                  <c:v>42079</c:v>
                </c:pt>
                <c:pt idx="1339">
                  <c:v>42078</c:v>
                </c:pt>
                <c:pt idx="1340">
                  <c:v>42077</c:v>
                </c:pt>
                <c:pt idx="1341">
                  <c:v>42076</c:v>
                </c:pt>
                <c:pt idx="1342">
                  <c:v>42075</c:v>
                </c:pt>
                <c:pt idx="1343">
                  <c:v>42074</c:v>
                </c:pt>
                <c:pt idx="1344">
                  <c:v>42073</c:v>
                </c:pt>
                <c:pt idx="1345">
                  <c:v>42072</c:v>
                </c:pt>
                <c:pt idx="1346">
                  <c:v>42071</c:v>
                </c:pt>
                <c:pt idx="1347">
                  <c:v>42070</c:v>
                </c:pt>
                <c:pt idx="1348">
                  <c:v>42069</c:v>
                </c:pt>
                <c:pt idx="1349">
                  <c:v>42068</c:v>
                </c:pt>
                <c:pt idx="1350">
                  <c:v>42067</c:v>
                </c:pt>
                <c:pt idx="1351">
                  <c:v>42066</c:v>
                </c:pt>
                <c:pt idx="1352">
                  <c:v>42065</c:v>
                </c:pt>
                <c:pt idx="1353">
                  <c:v>42064</c:v>
                </c:pt>
                <c:pt idx="1354">
                  <c:v>42063</c:v>
                </c:pt>
                <c:pt idx="1355">
                  <c:v>42062</c:v>
                </c:pt>
                <c:pt idx="1356">
                  <c:v>42061</c:v>
                </c:pt>
                <c:pt idx="1357">
                  <c:v>42060</c:v>
                </c:pt>
                <c:pt idx="1358">
                  <c:v>42059</c:v>
                </c:pt>
                <c:pt idx="1359">
                  <c:v>42058</c:v>
                </c:pt>
                <c:pt idx="1360">
                  <c:v>42057</c:v>
                </c:pt>
                <c:pt idx="1361">
                  <c:v>42056</c:v>
                </c:pt>
                <c:pt idx="1362">
                  <c:v>42055</c:v>
                </c:pt>
                <c:pt idx="1363">
                  <c:v>42054</c:v>
                </c:pt>
                <c:pt idx="1364">
                  <c:v>42053</c:v>
                </c:pt>
                <c:pt idx="1365">
                  <c:v>42052</c:v>
                </c:pt>
                <c:pt idx="1366">
                  <c:v>42051</c:v>
                </c:pt>
                <c:pt idx="1367">
                  <c:v>42050</c:v>
                </c:pt>
                <c:pt idx="1368">
                  <c:v>42049</c:v>
                </c:pt>
                <c:pt idx="1369">
                  <c:v>42048</c:v>
                </c:pt>
                <c:pt idx="1370">
                  <c:v>41949</c:v>
                </c:pt>
                <c:pt idx="1371">
                  <c:v>41948</c:v>
                </c:pt>
                <c:pt idx="1372">
                  <c:v>41947</c:v>
                </c:pt>
                <c:pt idx="1373">
                  <c:v>41946</c:v>
                </c:pt>
                <c:pt idx="1374">
                  <c:v>41945</c:v>
                </c:pt>
                <c:pt idx="1375">
                  <c:v>41944</c:v>
                </c:pt>
                <c:pt idx="1376">
                  <c:v>41943</c:v>
                </c:pt>
                <c:pt idx="1377">
                  <c:v>41942</c:v>
                </c:pt>
                <c:pt idx="1378">
                  <c:v>41941</c:v>
                </c:pt>
                <c:pt idx="1379">
                  <c:v>41940</c:v>
                </c:pt>
                <c:pt idx="1380">
                  <c:v>41939</c:v>
                </c:pt>
                <c:pt idx="1381">
                  <c:v>41938</c:v>
                </c:pt>
                <c:pt idx="1382">
                  <c:v>41937</c:v>
                </c:pt>
                <c:pt idx="1383">
                  <c:v>41936</c:v>
                </c:pt>
                <c:pt idx="1384">
                  <c:v>41935</c:v>
                </c:pt>
                <c:pt idx="1385">
                  <c:v>41934</c:v>
                </c:pt>
                <c:pt idx="1386">
                  <c:v>41933</c:v>
                </c:pt>
                <c:pt idx="1387">
                  <c:v>41932</c:v>
                </c:pt>
                <c:pt idx="1388">
                  <c:v>41931</c:v>
                </c:pt>
                <c:pt idx="1389">
                  <c:v>41930</c:v>
                </c:pt>
                <c:pt idx="1390">
                  <c:v>41929</c:v>
                </c:pt>
                <c:pt idx="1391">
                  <c:v>41928</c:v>
                </c:pt>
                <c:pt idx="1392">
                  <c:v>41927</c:v>
                </c:pt>
                <c:pt idx="1393">
                  <c:v>41926</c:v>
                </c:pt>
                <c:pt idx="1394">
                  <c:v>41925</c:v>
                </c:pt>
                <c:pt idx="1395">
                  <c:v>41924</c:v>
                </c:pt>
                <c:pt idx="1396">
                  <c:v>41923</c:v>
                </c:pt>
                <c:pt idx="1397">
                  <c:v>41922</c:v>
                </c:pt>
                <c:pt idx="1398">
                  <c:v>41921</c:v>
                </c:pt>
                <c:pt idx="1399">
                  <c:v>41920</c:v>
                </c:pt>
                <c:pt idx="1400">
                  <c:v>41919</c:v>
                </c:pt>
                <c:pt idx="1401">
                  <c:v>41918</c:v>
                </c:pt>
                <c:pt idx="1402">
                  <c:v>41917</c:v>
                </c:pt>
                <c:pt idx="1403">
                  <c:v>41916</c:v>
                </c:pt>
                <c:pt idx="1404">
                  <c:v>41915</c:v>
                </c:pt>
                <c:pt idx="1405">
                  <c:v>41914</c:v>
                </c:pt>
                <c:pt idx="1406">
                  <c:v>41913</c:v>
                </c:pt>
                <c:pt idx="1407">
                  <c:v>41912</c:v>
                </c:pt>
                <c:pt idx="1408">
                  <c:v>41911</c:v>
                </c:pt>
                <c:pt idx="1409">
                  <c:v>41910</c:v>
                </c:pt>
                <c:pt idx="1410">
                  <c:v>41909</c:v>
                </c:pt>
                <c:pt idx="1411">
                  <c:v>41908</c:v>
                </c:pt>
                <c:pt idx="1412">
                  <c:v>41907</c:v>
                </c:pt>
                <c:pt idx="1413">
                  <c:v>41906</c:v>
                </c:pt>
                <c:pt idx="1414">
                  <c:v>41905</c:v>
                </c:pt>
                <c:pt idx="1415">
                  <c:v>41904</c:v>
                </c:pt>
                <c:pt idx="1416">
                  <c:v>41903</c:v>
                </c:pt>
                <c:pt idx="1417">
                  <c:v>41902</c:v>
                </c:pt>
                <c:pt idx="1418">
                  <c:v>41901</c:v>
                </c:pt>
                <c:pt idx="1419">
                  <c:v>41900</c:v>
                </c:pt>
                <c:pt idx="1420">
                  <c:v>41899</c:v>
                </c:pt>
                <c:pt idx="1421">
                  <c:v>41898</c:v>
                </c:pt>
                <c:pt idx="1422">
                  <c:v>41897</c:v>
                </c:pt>
                <c:pt idx="1423">
                  <c:v>41896</c:v>
                </c:pt>
                <c:pt idx="1424">
                  <c:v>41895</c:v>
                </c:pt>
                <c:pt idx="1425">
                  <c:v>41894</c:v>
                </c:pt>
                <c:pt idx="1426">
                  <c:v>41893</c:v>
                </c:pt>
                <c:pt idx="1427">
                  <c:v>41892</c:v>
                </c:pt>
                <c:pt idx="1428">
                  <c:v>41891</c:v>
                </c:pt>
                <c:pt idx="1429">
                  <c:v>41890</c:v>
                </c:pt>
                <c:pt idx="1430">
                  <c:v>41889</c:v>
                </c:pt>
                <c:pt idx="1431">
                  <c:v>41888</c:v>
                </c:pt>
                <c:pt idx="1432">
                  <c:v>41887</c:v>
                </c:pt>
                <c:pt idx="1433">
                  <c:v>41886</c:v>
                </c:pt>
                <c:pt idx="1434">
                  <c:v>41885</c:v>
                </c:pt>
                <c:pt idx="1435">
                  <c:v>41884</c:v>
                </c:pt>
                <c:pt idx="1436">
                  <c:v>41883</c:v>
                </c:pt>
                <c:pt idx="1437">
                  <c:v>41882</c:v>
                </c:pt>
                <c:pt idx="1438">
                  <c:v>41881</c:v>
                </c:pt>
                <c:pt idx="1439">
                  <c:v>41880</c:v>
                </c:pt>
                <c:pt idx="1440">
                  <c:v>41879</c:v>
                </c:pt>
                <c:pt idx="1441">
                  <c:v>41878</c:v>
                </c:pt>
                <c:pt idx="1442">
                  <c:v>41877</c:v>
                </c:pt>
                <c:pt idx="1443">
                  <c:v>41876</c:v>
                </c:pt>
                <c:pt idx="1444">
                  <c:v>41875</c:v>
                </c:pt>
                <c:pt idx="1445">
                  <c:v>41874</c:v>
                </c:pt>
                <c:pt idx="1446">
                  <c:v>41873</c:v>
                </c:pt>
                <c:pt idx="1447">
                  <c:v>41872</c:v>
                </c:pt>
                <c:pt idx="1448">
                  <c:v>41871</c:v>
                </c:pt>
                <c:pt idx="1449">
                  <c:v>41870</c:v>
                </c:pt>
                <c:pt idx="1450">
                  <c:v>41869</c:v>
                </c:pt>
                <c:pt idx="1451">
                  <c:v>41868</c:v>
                </c:pt>
                <c:pt idx="1452">
                  <c:v>41867</c:v>
                </c:pt>
                <c:pt idx="1453">
                  <c:v>41866</c:v>
                </c:pt>
                <c:pt idx="1454">
                  <c:v>41865</c:v>
                </c:pt>
                <c:pt idx="1455">
                  <c:v>41864</c:v>
                </c:pt>
                <c:pt idx="1456">
                  <c:v>41863</c:v>
                </c:pt>
                <c:pt idx="1457">
                  <c:v>41862</c:v>
                </c:pt>
                <c:pt idx="1458">
                  <c:v>41861</c:v>
                </c:pt>
                <c:pt idx="1459">
                  <c:v>41860</c:v>
                </c:pt>
                <c:pt idx="1460">
                  <c:v>41859</c:v>
                </c:pt>
                <c:pt idx="1461">
                  <c:v>41858</c:v>
                </c:pt>
                <c:pt idx="1462">
                  <c:v>41857</c:v>
                </c:pt>
                <c:pt idx="1463">
                  <c:v>41856</c:v>
                </c:pt>
                <c:pt idx="1464">
                  <c:v>41855</c:v>
                </c:pt>
                <c:pt idx="1465">
                  <c:v>41854</c:v>
                </c:pt>
                <c:pt idx="1466">
                  <c:v>41853</c:v>
                </c:pt>
                <c:pt idx="1467">
                  <c:v>41852</c:v>
                </c:pt>
                <c:pt idx="1468">
                  <c:v>41851</c:v>
                </c:pt>
                <c:pt idx="1469">
                  <c:v>41850</c:v>
                </c:pt>
                <c:pt idx="1470">
                  <c:v>41849</c:v>
                </c:pt>
                <c:pt idx="1471">
                  <c:v>41848</c:v>
                </c:pt>
                <c:pt idx="1472">
                  <c:v>41847</c:v>
                </c:pt>
                <c:pt idx="1473">
                  <c:v>41846</c:v>
                </c:pt>
                <c:pt idx="1474">
                  <c:v>41845</c:v>
                </c:pt>
                <c:pt idx="1475">
                  <c:v>41844</c:v>
                </c:pt>
                <c:pt idx="1476">
                  <c:v>41843</c:v>
                </c:pt>
                <c:pt idx="1477">
                  <c:v>41842</c:v>
                </c:pt>
                <c:pt idx="1478">
                  <c:v>41841</c:v>
                </c:pt>
                <c:pt idx="1479">
                  <c:v>41840</c:v>
                </c:pt>
                <c:pt idx="1480">
                  <c:v>41839</c:v>
                </c:pt>
                <c:pt idx="1481">
                  <c:v>41838</c:v>
                </c:pt>
                <c:pt idx="1482">
                  <c:v>41837</c:v>
                </c:pt>
                <c:pt idx="1483">
                  <c:v>41836</c:v>
                </c:pt>
                <c:pt idx="1484">
                  <c:v>41835</c:v>
                </c:pt>
                <c:pt idx="1485">
                  <c:v>41834</c:v>
                </c:pt>
                <c:pt idx="1486">
                  <c:v>41833</c:v>
                </c:pt>
                <c:pt idx="1487">
                  <c:v>41832</c:v>
                </c:pt>
                <c:pt idx="1488">
                  <c:v>41831</c:v>
                </c:pt>
                <c:pt idx="1489">
                  <c:v>41830</c:v>
                </c:pt>
                <c:pt idx="1490">
                  <c:v>41829</c:v>
                </c:pt>
                <c:pt idx="1491">
                  <c:v>41828</c:v>
                </c:pt>
                <c:pt idx="1492">
                  <c:v>41827</c:v>
                </c:pt>
                <c:pt idx="1493">
                  <c:v>41826</c:v>
                </c:pt>
                <c:pt idx="1494">
                  <c:v>41825</c:v>
                </c:pt>
                <c:pt idx="1495">
                  <c:v>41824</c:v>
                </c:pt>
                <c:pt idx="1496">
                  <c:v>41823</c:v>
                </c:pt>
                <c:pt idx="1497">
                  <c:v>41822</c:v>
                </c:pt>
                <c:pt idx="1498">
                  <c:v>41821</c:v>
                </c:pt>
                <c:pt idx="1499">
                  <c:v>41820</c:v>
                </c:pt>
                <c:pt idx="1500">
                  <c:v>41819</c:v>
                </c:pt>
                <c:pt idx="1501">
                  <c:v>41818</c:v>
                </c:pt>
                <c:pt idx="1502">
                  <c:v>41817</c:v>
                </c:pt>
                <c:pt idx="1503">
                  <c:v>41816</c:v>
                </c:pt>
                <c:pt idx="1504">
                  <c:v>41815</c:v>
                </c:pt>
                <c:pt idx="1505">
                  <c:v>41814</c:v>
                </c:pt>
                <c:pt idx="1506">
                  <c:v>41813</c:v>
                </c:pt>
                <c:pt idx="1507">
                  <c:v>41812</c:v>
                </c:pt>
                <c:pt idx="1508">
                  <c:v>41811</c:v>
                </c:pt>
                <c:pt idx="1509">
                  <c:v>41810</c:v>
                </c:pt>
                <c:pt idx="1510">
                  <c:v>41809</c:v>
                </c:pt>
                <c:pt idx="1511">
                  <c:v>41808</c:v>
                </c:pt>
                <c:pt idx="1512">
                  <c:v>41807</c:v>
                </c:pt>
                <c:pt idx="1513">
                  <c:v>41806</c:v>
                </c:pt>
                <c:pt idx="1514">
                  <c:v>41805</c:v>
                </c:pt>
                <c:pt idx="1515">
                  <c:v>41804</c:v>
                </c:pt>
                <c:pt idx="1516">
                  <c:v>41803</c:v>
                </c:pt>
                <c:pt idx="1517">
                  <c:v>41802</c:v>
                </c:pt>
                <c:pt idx="1518">
                  <c:v>41801</c:v>
                </c:pt>
                <c:pt idx="1519">
                  <c:v>41800</c:v>
                </c:pt>
                <c:pt idx="1520">
                  <c:v>41799</c:v>
                </c:pt>
                <c:pt idx="1521">
                  <c:v>41798</c:v>
                </c:pt>
                <c:pt idx="1522">
                  <c:v>41797</c:v>
                </c:pt>
                <c:pt idx="1523">
                  <c:v>41796</c:v>
                </c:pt>
                <c:pt idx="1524">
                  <c:v>41795</c:v>
                </c:pt>
                <c:pt idx="1525">
                  <c:v>41794</c:v>
                </c:pt>
                <c:pt idx="1526">
                  <c:v>41793</c:v>
                </c:pt>
                <c:pt idx="1527">
                  <c:v>41792</c:v>
                </c:pt>
                <c:pt idx="1528">
                  <c:v>41791</c:v>
                </c:pt>
                <c:pt idx="1529">
                  <c:v>41790</c:v>
                </c:pt>
                <c:pt idx="1530">
                  <c:v>41789</c:v>
                </c:pt>
                <c:pt idx="1531">
                  <c:v>41788</c:v>
                </c:pt>
                <c:pt idx="1532">
                  <c:v>41787</c:v>
                </c:pt>
                <c:pt idx="1533">
                  <c:v>41786</c:v>
                </c:pt>
                <c:pt idx="1534">
                  <c:v>41785</c:v>
                </c:pt>
                <c:pt idx="1535">
                  <c:v>41784</c:v>
                </c:pt>
                <c:pt idx="1536">
                  <c:v>41783</c:v>
                </c:pt>
                <c:pt idx="1537">
                  <c:v>41782</c:v>
                </c:pt>
                <c:pt idx="1538">
                  <c:v>41781</c:v>
                </c:pt>
                <c:pt idx="1539">
                  <c:v>41780</c:v>
                </c:pt>
                <c:pt idx="1540">
                  <c:v>41779</c:v>
                </c:pt>
                <c:pt idx="1541">
                  <c:v>41778</c:v>
                </c:pt>
                <c:pt idx="1542">
                  <c:v>41777</c:v>
                </c:pt>
                <c:pt idx="1543">
                  <c:v>41776</c:v>
                </c:pt>
                <c:pt idx="1544">
                  <c:v>41775</c:v>
                </c:pt>
                <c:pt idx="1545">
                  <c:v>41774</c:v>
                </c:pt>
                <c:pt idx="1546">
                  <c:v>41773</c:v>
                </c:pt>
                <c:pt idx="1547">
                  <c:v>41772</c:v>
                </c:pt>
                <c:pt idx="1548">
                  <c:v>41771</c:v>
                </c:pt>
                <c:pt idx="1549">
                  <c:v>41770</c:v>
                </c:pt>
                <c:pt idx="1550">
                  <c:v>41769</c:v>
                </c:pt>
                <c:pt idx="1551">
                  <c:v>41768</c:v>
                </c:pt>
                <c:pt idx="1552">
                  <c:v>41767</c:v>
                </c:pt>
                <c:pt idx="1553">
                  <c:v>41766</c:v>
                </c:pt>
                <c:pt idx="1554">
                  <c:v>41765</c:v>
                </c:pt>
                <c:pt idx="1555">
                  <c:v>41764</c:v>
                </c:pt>
                <c:pt idx="1556">
                  <c:v>41763</c:v>
                </c:pt>
                <c:pt idx="1557">
                  <c:v>41762</c:v>
                </c:pt>
                <c:pt idx="1558">
                  <c:v>41761</c:v>
                </c:pt>
                <c:pt idx="1559">
                  <c:v>41760</c:v>
                </c:pt>
                <c:pt idx="1560">
                  <c:v>41759</c:v>
                </c:pt>
                <c:pt idx="1561">
                  <c:v>41758</c:v>
                </c:pt>
                <c:pt idx="1562">
                  <c:v>41757</c:v>
                </c:pt>
                <c:pt idx="1563">
                  <c:v>41756</c:v>
                </c:pt>
                <c:pt idx="1564">
                  <c:v>41755</c:v>
                </c:pt>
                <c:pt idx="1565">
                  <c:v>41754</c:v>
                </c:pt>
                <c:pt idx="1566">
                  <c:v>41753</c:v>
                </c:pt>
                <c:pt idx="1567">
                  <c:v>41752</c:v>
                </c:pt>
                <c:pt idx="1568">
                  <c:v>41751</c:v>
                </c:pt>
                <c:pt idx="1569">
                  <c:v>41750</c:v>
                </c:pt>
                <c:pt idx="1570">
                  <c:v>41749</c:v>
                </c:pt>
                <c:pt idx="1571">
                  <c:v>41748</c:v>
                </c:pt>
                <c:pt idx="1572">
                  <c:v>41747</c:v>
                </c:pt>
                <c:pt idx="1573">
                  <c:v>41746</c:v>
                </c:pt>
                <c:pt idx="1574">
                  <c:v>41745</c:v>
                </c:pt>
                <c:pt idx="1575">
                  <c:v>41744</c:v>
                </c:pt>
                <c:pt idx="1576">
                  <c:v>41743</c:v>
                </c:pt>
                <c:pt idx="1577">
                  <c:v>41742</c:v>
                </c:pt>
                <c:pt idx="1578">
                  <c:v>41741</c:v>
                </c:pt>
                <c:pt idx="1579">
                  <c:v>41740</c:v>
                </c:pt>
                <c:pt idx="1580">
                  <c:v>41739</c:v>
                </c:pt>
                <c:pt idx="1581">
                  <c:v>41738</c:v>
                </c:pt>
                <c:pt idx="1582">
                  <c:v>41737</c:v>
                </c:pt>
                <c:pt idx="1583">
                  <c:v>41736</c:v>
                </c:pt>
                <c:pt idx="1584">
                  <c:v>41735</c:v>
                </c:pt>
                <c:pt idx="1585">
                  <c:v>41734</c:v>
                </c:pt>
                <c:pt idx="1586">
                  <c:v>41733</c:v>
                </c:pt>
                <c:pt idx="1587">
                  <c:v>41732</c:v>
                </c:pt>
                <c:pt idx="1588">
                  <c:v>41731</c:v>
                </c:pt>
                <c:pt idx="1589">
                  <c:v>41730</c:v>
                </c:pt>
                <c:pt idx="1590">
                  <c:v>41729</c:v>
                </c:pt>
                <c:pt idx="1591">
                  <c:v>41728</c:v>
                </c:pt>
                <c:pt idx="1592">
                  <c:v>41727</c:v>
                </c:pt>
                <c:pt idx="1593">
                  <c:v>41726</c:v>
                </c:pt>
                <c:pt idx="1594">
                  <c:v>41725</c:v>
                </c:pt>
                <c:pt idx="1595">
                  <c:v>41724</c:v>
                </c:pt>
                <c:pt idx="1596">
                  <c:v>41723</c:v>
                </c:pt>
                <c:pt idx="1597">
                  <c:v>41722</c:v>
                </c:pt>
                <c:pt idx="1598">
                  <c:v>41721</c:v>
                </c:pt>
                <c:pt idx="1599">
                  <c:v>41720</c:v>
                </c:pt>
                <c:pt idx="1600">
                  <c:v>41719</c:v>
                </c:pt>
                <c:pt idx="1601">
                  <c:v>41718</c:v>
                </c:pt>
                <c:pt idx="1602">
                  <c:v>41717</c:v>
                </c:pt>
                <c:pt idx="1603">
                  <c:v>41716</c:v>
                </c:pt>
                <c:pt idx="1604">
                  <c:v>41715</c:v>
                </c:pt>
                <c:pt idx="1605">
                  <c:v>41714</c:v>
                </c:pt>
                <c:pt idx="1606">
                  <c:v>41713</c:v>
                </c:pt>
                <c:pt idx="1607">
                  <c:v>41712</c:v>
                </c:pt>
                <c:pt idx="1608">
                  <c:v>41711</c:v>
                </c:pt>
                <c:pt idx="1609">
                  <c:v>41710</c:v>
                </c:pt>
                <c:pt idx="1610">
                  <c:v>41709</c:v>
                </c:pt>
                <c:pt idx="1611">
                  <c:v>41708</c:v>
                </c:pt>
                <c:pt idx="1612">
                  <c:v>41707</c:v>
                </c:pt>
                <c:pt idx="1613">
                  <c:v>41706</c:v>
                </c:pt>
                <c:pt idx="1614">
                  <c:v>41705</c:v>
                </c:pt>
                <c:pt idx="1615">
                  <c:v>41704</c:v>
                </c:pt>
                <c:pt idx="1616">
                  <c:v>41703</c:v>
                </c:pt>
                <c:pt idx="1617">
                  <c:v>41702</c:v>
                </c:pt>
                <c:pt idx="1618">
                  <c:v>41701</c:v>
                </c:pt>
                <c:pt idx="1619">
                  <c:v>41700</c:v>
                </c:pt>
                <c:pt idx="1620">
                  <c:v>41699</c:v>
                </c:pt>
                <c:pt idx="1621">
                  <c:v>41698</c:v>
                </c:pt>
                <c:pt idx="1622">
                  <c:v>41697</c:v>
                </c:pt>
                <c:pt idx="1623">
                  <c:v>41696</c:v>
                </c:pt>
                <c:pt idx="1624">
                  <c:v>41695</c:v>
                </c:pt>
                <c:pt idx="1625">
                  <c:v>41694</c:v>
                </c:pt>
                <c:pt idx="1626">
                  <c:v>41693</c:v>
                </c:pt>
                <c:pt idx="1627">
                  <c:v>41692</c:v>
                </c:pt>
                <c:pt idx="1628">
                  <c:v>41691</c:v>
                </c:pt>
                <c:pt idx="1629">
                  <c:v>41690</c:v>
                </c:pt>
                <c:pt idx="1630">
                  <c:v>41689</c:v>
                </c:pt>
                <c:pt idx="1631">
                  <c:v>41688</c:v>
                </c:pt>
                <c:pt idx="1632">
                  <c:v>41687</c:v>
                </c:pt>
                <c:pt idx="1633">
                  <c:v>41686</c:v>
                </c:pt>
                <c:pt idx="1634">
                  <c:v>41685</c:v>
                </c:pt>
                <c:pt idx="1635">
                  <c:v>41684</c:v>
                </c:pt>
                <c:pt idx="1636">
                  <c:v>41683</c:v>
                </c:pt>
                <c:pt idx="1637">
                  <c:v>41682</c:v>
                </c:pt>
                <c:pt idx="1638">
                  <c:v>41681</c:v>
                </c:pt>
                <c:pt idx="1639">
                  <c:v>41680</c:v>
                </c:pt>
                <c:pt idx="1640">
                  <c:v>41679</c:v>
                </c:pt>
                <c:pt idx="1641">
                  <c:v>41678</c:v>
                </c:pt>
                <c:pt idx="1642">
                  <c:v>41677</c:v>
                </c:pt>
                <c:pt idx="1643">
                  <c:v>41676</c:v>
                </c:pt>
                <c:pt idx="1644">
                  <c:v>41675</c:v>
                </c:pt>
                <c:pt idx="1645">
                  <c:v>41674</c:v>
                </c:pt>
                <c:pt idx="1646">
                  <c:v>41673</c:v>
                </c:pt>
                <c:pt idx="1647">
                  <c:v>41672</c:v>
                </c:pt>
                <c:pt idx="1648">
                  <c:v>41671</c:v>
                </c:pt>
                <c:pt idx="1649">
                  <c:v>41670</c:v>
                </c:pt>
                <c:pt idx="1650">
                  <c:v>41669</c:v>
                </c:pt>
                <c:pt idx="1651">
                  <c:v>41668</c:v>
                </c:pt>
                <c:pt idx="1652">
                  <c:v>41667</c:v>
                </c:pt>
                <c:pt idx="1653">
                  <c:v>41666</c:v>
                </c:pt>
                <c:pt idx="1654">
                  <c:v>41665</c:v>
                </c:pt>
                <c:pt idx="1655">
                  <c:v>41664</c:v>
                </c:pt>
                <c:pt idx="1656">
                  <c:v>41663</c:v>
                </c:pt>
                <c:pt idx="1657">
                  <c:v>41662</c:v>
                </c:pt>
                <c:pt idx="1658">
                  <c:v>41661</c:v>
                </c:pt>
                <c:pt idx="1659">
                  <c:v>41660</c:v>
                </c:pt>
                <c:pt idx="1660">
                  <c:v>41659</c:v>
                </c:pt>
                <c:pt idx="1661">
                  <c:v>41658</c:v>
                </c:pt>
                <c:pt idx="1662">
                  <c:v>41657</c:v>
                </c:pt>
                <c:pt idx="1663">
                  <c:v>41656</c:v>
                </c:pt>
                <c:pt idx="1664">
                  <c:v>41655</c:v>
                </c:pt>
                <c:pt idx="1665">
                  <c:v>41654</c:v>
                </c:pt>
                <c:pt idx="1666">
                  <c:v>41653</c:v>
                </c:pt>
                <c:pt idx="1667">
                  <c:v>41652</c:v>
                </c:pt>
                <c:pt idx="1668">
                  <c:v>41651</c:v>
                </c:pt>
                <c:pt idx="1669">
                  <c:v>41650</c:v>
                </c:pt>
                <c:pt idx="1670">
                  <c:v>41649</c:v>
                </c:pt>
                <c:pt idx="1671">
                  <c:v>41648</c:v>
                </c:pt>
                <c:pt idx="1672">
                  <c:v>41647</c:v>
                </c:pt>
                <c:pt idx="1673">
                  <c:v>41646</c:v>
                </c:pt>
                <c:pt idx="1674">
                  <c:v>41645</c:v>
                </c:pt>
                <c:pt idx="1675">
                  <c:v>41644</c:v>
                </c:pt>
                <c:pt idx="1676">
                  <c:v>41643</c:v>
                </c:pt>
                <c:pt idx="1677">
                  <c:v>41642</c:v>
                </c:pt>
                <c:pt idx="1678">
                  <c:v>41641</c:v>
                </c:pt>
                <c:pt idx="1679">
                  <c:v>41640</c:v>
                </c:pt>
                <c:pt idx="1680">
                  <c:v>41639</c:v>
                </c:pt>
                <c:pt idx="1681">
                  <c:v>41638</c:v>
                </c:pt>
                <c:pt idx="1682">
                  <c:v>41637</c:v>
                </c:pt>
                <c:pt idx="1683">
                  <c:v>41636</c:v>
                </c:pt>
                <c:pt idx="1684">
                  <c:v>41635</c:v>
                </c:pt>
                <c:pt idx="1685">
                  <c:v>41634</c:v>
                </c:pt>
                <c:pt idx="1686">
                  <c:v>41633</c:v>
                </c:pt>
                <c:pt idx="1687">
                  <c:v>41632</c:v>
                </c:pt>
                <c:pt idx="1688">
                  <c:v>41631</c:v>
                </c:pt>
                <c:pt idx="1689">
                  <c:v>41630</c:v>
                </c:pt>
                <c:pt idx="1690">
                  <c:v>41629</c:v>
                </c:pt>
                <c:pt idx="1691">
                  <c:v>41628</c:v>
                </c:pt>
                <c:pt idx="1692">
                  <c:v>41627</c:v>
                </c:pt>
                <c:pt idx="1693">
                  <c:v>41626</c:v>
                </c:pt>
                <c:pt idx="1694">
                  <c:v>41625</c:v>
                </c:pt>
                <c:pt idx="1695">
                  <c:v>41624</c:v>
                </c:pt>
                <c:pt idx="1696">
                  <c:v>41623</c:v>
                </c:pt>
                <c:pt idx="1697">
                  <c:v>41622</c:v>
                </c:pt>
                <c:pt idx="1698">
                  <c:v>41621</c:v>
                </c:pt>
                <c:pt idx="1699">
                  <c:v>41620</c:v>
                </c:pt>
                <c:pt idx="1700">
                  <c:v>41619</c:v>
                </c:pt>
                <c:pt idx="1701">
                  <c:v>41618</c:v>
                </c:pt>
                <c:pt idx="1702">
                  <c:v>41617</c:v>
                </c:pt>
                <c:pt idx="1703">
                  <c:v>41616</c:v>
                </c:pt>
                <c:pt idx="1704">
                  <c:v>41615</c:v>
                </c:pt>
                <c:pt idx="1705">
                  <c:v>41614</c:v>
                </c:pt>
                <c:pt idx="1706">
                  <c:v>41613</c:v>
                </c:pt>
                <c:pt idx="1707">
                  <c:v>41612</c:v>
                </c:pt>
                <c:pt idx="1708">
                  <c:v>41611</c:v>
                </c:pt>
                <c:pt idx="1709">
                  <c:v>41610</c:v>
                </c:pt>
                <c:pt idx="1710">
                  <c:v>41609</c:v>
                </c:pt>
                <c:pt idx="1711">
                  <c:v>41608</c:v>
                </c:pt>
                <c:pt idx="1712">
                  <c:v>41607</c:v>
                </c:pt>
                <c:pt idx="1713">
                  <c:v>41606</c:v>
                </c:pt>
                <c:pt idx="1714">
                  <c:v>41605</c:v>
                </c:pt>
                <c:pt idx="1715">
                  <c:v>41604</c:v>
                </c:pt>
                <c:pt idx="1716">
                  <c:v>41603</c:v>
                </c:pt>
                <c:pt idx="1717">
                  <c:v>41602</c:v>
                </c:pt>
                <c:pt idx="1718">
                  <c:v>41601</c:v>
                </c:pt>
                <c:pt idx="1719">
                  <c:v>41600</c:v>
                </c:pt>
                <c:pt idx="1720">
                  <c:v>41599</c:v>
                </c:pt>
                <c:pt idx="1721">
                  <c:v>41598</c:v>
                </c:pt>
                <c:pt idx="1722">
                  <c:v>41597</c:v>
                </c:pt>
                <c:pt idx="1723">
                  <c:v>41596</c:v>
                </c:pt>
                <c:pt idx="1724">
                  <c:v>41595</c:v>
                </c:pt>
                <c:pt idx="1725">
                  <c:v>41594</c:v>
                </c:pt>
                <c:pt idx="1726">
                  <c:v>41593</c:v>
                </c:pt>
              </c:numCache>
            </c:numRef>
          </c:cat>
          <c:val>
            <c:numRef>
              <c:f>BD_fileterd!$AG$3:$AG$1729</c:f>
              <c:numCache>
                <c:formatCode>0.00%</c:formatCode>
                <c:ptCount val="1727"/>
                <c:pt idx="0">
                  <c:v>2.84011916583915E-2</c:v>
                </c:pt>
                <c:pt idx="1">
                  <c:v>2.8795551583755241E-2</c:v>
                </c:pt>
                <c:pt idx="2">
                  <c:v>2.9156111856156519E-2</c:v>
                </c:pt>
                <c:pt idx="3">
                  <c:v>2.9408842523596768E-2</c:v>
                </c:pt>
                <c:pt idx="4">
                  <c:v>2.9458519622453938E-2</c:v>
                </c:pt>
                <c:pt idx="5">
                  <c:v>2.9458519622453938E-2</c:v>
                </c:pt>
                <c:pt idx="6">
                  <c:v>2.9458519622453938E-2</c:v>
                </c:pt>
                <c:pt idx="7">
                  <c:v>2.9458519622453938E-2</c:v>
                </c:pt>
                <c:pt idx="8">
                  <c:v>2.9768412682635859E-2</c:v>
                </c:pt>
                <c:pt idx="9">
                  <c:v>2.9420534738097581E-2</c:v>
                </c:pt>
                <c:pt idx="10">
                  <c:v>2.9159212880143004E-2</c:v>
                </c:pt>
                <c:pt idx="11">
                  <c:v>2.9169151262174564E-2</c:v>
                </c:pt>
                <c:pt idx="12">
                  <c:v>2.9169151262174564E-2</c:v>
                </c:pt>
                <c:pt idx="13">
                  <c:v>2.9169151262174564E-2</c:v>
                </c:pt>
                <c:pt idx="14">
                  <c:v>2.9169151262174564E-2</c:v>
                </c:pt>
                <c:pt idx="15">
                  <c:v>2.9169151262174564E-2</c:v>
                </c:pt>
                <c:pt idx="16">
                  <c:v>2.9197515527950246E-2</c:v>
                </c:pt>
                <c:pt idx="17">
                  <c:v>2.9622266401590602E-2</c:v>
                </c:pt>
                <c:pt idx="18">
                  <c:v>2.9693915083554678E-2</c:v>
                </c:pt>
                <c:pt idx="19">
                  <c:v>2.9693915083554678E-2</c:v>
                </c:pt>
                <c:pt idx="20">
                  <c:v>2.9693915083554678E-2</c:v>
                </c:pt>
                <c:pt idx="21">
                  <c:v>2.9519928436537279E-2</c:v>
                </c:pt>
                <c:pt idx="22">
                  <c:v>2.9152171752310885E-2</c:v>
                </c:pt>
                <c:pt idx="23">
                  <c:v>2.9565217391304355E-2</c:v>
                </c:pt>
                <c:pt idx="24">
                  <c:v>2.9765454184058848E-2</c:v>
                </c:pt>
                <c:pt idx="25">
                  <c:v>2.9616378453587888E-2</c:v>
                </c:pt>
                <c:pt idx="26">
                  <c:v>2.9616378453587888E-2</c:v>
                </c:pt>
                <c:pt idx="27">
                  <c:v>2.9616378453587888E-2</c:v>
                </c:pt>
                <c:pt idx="28">
                  <c:v>3.0220189870272085E-2</c:v>
                </c:pt>
                <c:pt idx="29">
                  <c:v>3.0645931111287883E-2</c:v>
                </c:pt>
                <c:pt idx="30">
                  <c:v>3.0730979612133114E-2</c:v>
                </c:pt>
                <c:pt idx="31">
                  <c:v>3.0581800099452883E-2</c:v>
                </c:pt>
                <c:pt idx="32">
                  <c:v>3.0482347090999395E-2</c:v>
                </c:pt>
                <c:pt idx="33">
                  <c:v>3.0482347090999395E-2</c:v>
                </c:pt>
                <c:pt idx="34">
                  <c:v>3.0482347090999395E-2</c:v>
                </c:pt>
                <c:pt idx="35">
                  <c:v>3.0074066709748104E-2</c:v>
                </c:pt>
                <c:pt idx="36">
                  <c:v>3.0740151213688671E-2</c:v>
                </c:pt>
                <c:pt idx="37">
                  <c:v>3.042539859360871E-2</c:v>
                </c:pt>
                <c:pt idx="38">
                  <c:v>3.0737093404953564E-2</c:v>
                </c:pt>
                <c:pt idx="39">
                  <c:v>3.1091433688190229E-2</c:v>
                </c:pt>
                <c:pt idx="40">
                  <c:v>3.1091433688190229E-2</c:v>
                </c:pt>
                <c:pt idx="41">
                  <c:v>3.1091433688190229E-2</c:v>
                </c:pt>
                <c:pt idx="42">
                  <c:v>3.0972042582827486E-2</c:v>
                </c:pt>
                <c:pt idx="43">
                  <c:v>3.0845771144278666E-2</c:v>
                </c:pt>
                <c:pt idx="44">
                  <c:v>3.0904637686931302E-2</c:v>
                </c:pt>
                <c:pt idx="45">
                  <c:v>3.1215772179627566E-2</c:v>
                </c:pt>
                <c:pt idx="46">
                  <c:v>3.1066414418002619E-2</c:v>
                </c:pt>
                <c:pt idx="47">
                  <c:v>3.1066414418002619E-2</c:v>
                </c:pt>
                <c:pt idx="48">
                  <c:v>3.1066414418002619E-2</c:v>
                </c:pt>
                <c:pt idx="49">
                  <c:v>3.1060228969636672E-2</c:v>
                </c:pt>
                <c:pt idx="50">
                  <c:v>3.1461569095977859E-2</c:v>
                </c:pt>
                <c:pt idx="51">
                  <c:v>3.1816371240788621E-2</c:v>
                </c:pt>
                <c:pt idx="52">
                  <c:v>3.1570560701125405E-2</c:v>
                </c:pt>
                <c:pt idx="53">
                  <c:v>3.1327821496164976E-2</c:v>
                </c:pt>
                <c:pt idx="54">
                  <c:v>3.1327821496164976E-2</c:v>
                </c:pt>
                <c:pt idx="55">
                  <c:v>3.1327821496164976E-2</c:v>
                </c:pt>
                <c:pt idx="56">
                  <c:v>3.1783988442185995E-2</c:v>
                </c:pt>
                <c:pt idx="57">
                  <c:v>3.1488216830252602E-2</c:v>
                </c:pt>
                <c:pt idx="58">
                  <c:v>3.1488216830252602E-2</c:v>
                </c:pt>
                <c:pt idx="59">
                  <c:v>3.1488216830252602E-2</c:v>
                </c:pt>
                <c:pt idx="60">
                  <c:v>3.1548004583727751E-2</c:v>
                </c:pt>
                <c:pt idx="61">
                  <c:v>3.1548004583727751E-2</c:v>
                </c:pt>
                <c:pt idx="62">
                  <c:v>3.1548004583727751E-2</c:v>
                </c:pt>
                <c:pt idx="63">
                  <c:v>3.1595734077543902E-2</c:v>
                </c:pt>
                <c:pt idx="64">
                  <c:v>3.1645569620253111E-2</c:v>
                </c:pt>
                <c:pt idx="65">
                  <c:v>3.1848086124401931E-2</c:v>
                </c:pt>
                <c:pt idx="66">
                  <c:v>3.1907468341808798E-2</c:v>
                </c:pt>
                <c:pt idx="67">
                  <c:v>3.1857612922524758E-2</c:v>
                </c:pt>
                <c:pt idx="68">
                  <c:v>3.1857612922524758E-2</c:v>
                </c:pt>
                <c:pt idx="69">
                  <c:v>3.1857612922524758E-2</c:v>
                </c:pt>
                <c:pt idx="70">
                  <c:v>3.2425421530479781E-2</c:v>
                </c:pt>
                <c:pt idx="71">
                  <c:v>3.229509833283406E-2</c:v>
                </c:pt>
                <c:pt idx="72">
                  <c:v>3.1665168314853442E-2</c:v>
                </c:pt>
                <c:pt idx="73">
                  <c:v>3.1156381066506755E-2</c:v>
                </c:pt>
                <c:pt idx="74">
                  <c:v>3.1150159744408823E-2</c:v>
                </c:pt>
                <c:pt idx="75">
                  <c:v>3.1150159744408823E-2</c:v>
                </c:pt>
                <c:pt idx="76">
                  <c:v>3.1150159744408823E-2</c:v>
                </c:pt>
                <c:pt idx="77">
                  <c:v>3.1014793667272444E-2</c:v>
                </c:pt>
                <c:pt idx="78">
                  <c:v>3.0779207822009491E-2</c:v>
                </c:pt>
                <c:pt idx="79">
                  <c:v>3.0755571516928981E-2</c:v>
                </c:pt>
                <c:pt idx="80">
                  <c:v>3.0882059469167888E-2</c:v>
                </c:pt>
                <c:pt idx="81">
                  <c:v>3.0986477720672312E-2</c:v>
                </c:pt>
                <c:pt idx="82">
                  <c:v>3.0986477720672312E-2</c:v>
                </c:pt>
                <c:pt idx="83">
                  <c:v>3.0986477720672312E-2</c:v>
                </c:pt>
                <c:pt idx="84">
                  <c:v>3.1037924151696483E-2</c:v>
                </c:pt>
                <c:pt idx="85">
                  <c:v>3.1086273140062737E-2</c:v>
                </c:pt>
                <c:pt idx="86">
                  <c:v>3.1137724550898138E-2</c:v>
                </c:pt>
                <c:pt idx="87">
                  <c:v>3.1039473027596243E-2</c:v>
                </c:pt>
                <c:pt idx="88">
                  <c:v>3.0685560323321148E-2</c:v>
                </c:pt>
                <c:pt idx="89">
                  <c:v>3.0685560323321148E-2</c:v>
                </c:pt>
                <c:pt idx="90">
                  <c:v>3.0685560323321148E-2</c:v>
                </c:pt>
                <c:pt idx="91">
                  <c:v>3.05313045647293E-2</c:v>
                </c:pt>
                <c:pt idx="92">
                  <c:v>3.0219917219368675E-2</c:v>
                </c:pt>
                <c:pt idx="93">
                  <c:v>3.0319652919762685E-2</c:v>
                </c:pt>
                <c:pt idx="94">
                  <c:v>3.0059820538385074E-2</c:v>
                </c:pt>
                <c:pt idx="95">
                  <c:v>3.0139581256231507E-2</c:v>
                </c:pt>
                <c:pt idx="96">
                  <c:v>3.0139581256231507E-2</c:v>
                </c:pt>
                <c:pt idx="97">
                  <c:v>3.0139581256231507E-2</c:v>
                </c:pt>
                <c:pt idx="98">
                  <c:v>3.0003987240829311E-2</c:v>
                </c:pt>
                <c:pt idx="99">
                  <c:v>3.0003987240829311E-2</c:v>
                </c:pt>
                <c:pt idx="100">
                  <c:v>3.008013395526854E-2</c:v>
                </c:pt>
                <c:pt idx="101">
                  <c:v>3.0003987240829311E-2</c:v>
                </c:pt>
                <c:pt idx="102">
                  <c:v>3.0052329927734878E-2</c:v>
                </c:pt>
                <c:pt idx="103">
                  <c:v>3.0052329927734878E-2</c:v>
                </c:pt>
                <c:pt idx="104">
                  <c:v>3.0052329927734878E-2</c:v>
                </c:pt>
                <c:pt idx="105">
                  <c:v>3.0007972892166501E-2</c:v>
                </c:pt>
                <c:pt idx="106">
                  <c:v>2.9848515048833901E-2</c:v>
                </c:pt>
                <c:pt idx="107">
                  <c:v>2.9748853896750971E-2</c:v>
                </c:pt>
                <c:pt idx="108">
                  <c:v>2.9600837195395524E-2</c:v>
                </c:pt>
                <c:pt idx="109">
                  <c:v>2.950117107689243E-2</c:v>
                </c:pt>
                <c:pt idx="110">
                  <c:v>2.950117107689243E-2</c:v>
                </c:pt>
                <c:pt idx="111">
                  <c:v>2.950117107689243E-2</c:v>
                </c:pt>
                <c:pt idx="112">
                  <c:v>2.9812054439403823E-2</c:v>
                </c:pt>
                <c:pt idx="113">
                  <c:v>2.9863396151161847E-2</c:v>
                </c:pt>
                <c:pt idx="114">
                  <c:v>2.9666932588751749E-2</c:v>
                </c:pt>
                <c:pt idx="115">
                  <c:v>2.9666932588751749E-2</c:v>
                </c:pt>
                <c:pt idx="116">
                  <c:v>2.9718274744452877E-2</c:v>
                </c:pt>
                <c:pt idx="117">
                  <c:v>2.9718274744452877E-2</c:v>
                </c:pt>
                <c:pt idx="118">
                  <c:v>2.9718274744452877E-2</c:v>
                </c:pt>
                <c:pt idx="119">
                  <c:v>2.9609690444145409E-2</c:v>
                </c:pt>
                <c:pt idx="120">
                  <c:v>2.9564263635457388E-2</c:v>
                </c:pt>
                <c:pt idx="121">
                  <c:v>2.9310602661881457E-2</c:v>
                </c:pt>
                <c:pt idx="122">
                  <c:v>2.9410298589302775E-2</c:v>
                </c:pt>
                <c:pt idx="123">
                  <c:v>2.9460146553013322E-2</c:v>
                </c:pt>
                <c:pt idx="124">
                  <c:v>2.9460146553013322E-2</c:v>
                </c:pt>
                <c:pt idx="125">
                  <c:v>2.9460146553013322E-2</c:v>
                </c:pt>
                <c:pt idx="126">
                  <c:v>2.9608214534941446E-2</c:v>
                </c:pt>
                <c:pt idx="127">
                  <c:v>2.9603787690007488E-2</c:v>
                </c:pt>
                <c:pt idx="128">
                  <c:v>2.9583852479441841E-2</c:v>
                </c:pt>
                <c:pt idx="129">
                  <c:v>2.9213953349341848E-2</c:v>
                </c:pt>
                <c:pt idx="130">
                  <c:v>2.9354324432044665E-2</c:v>
                </c:pt>
                <c:pt idx="131">
                  <c:v>2.9354324432044665E-2</c:v>
                </c:pt>
                <c:pt idx="132">
                  <c:v>2.9354324432044665E-2</c:v>
                </c:pt>
                <c:pt idx="133">
                  <c:v>2.9174970107612497E-2</c:v>
                </c:pt>
                <c:pt idx="134">
                  <c:v>2.9202172721383368E-2</c:v>
                </c:pt>
                <c:pt idx="135">
                  <c:v>2.9611166500498554E-2</c:v>
                </c:pt>
                <c:pt idx="136">
                  <c:v>2.9763685312593546E-2</c:v>
                </c:pt>
                <c:pt idx="137">
                  <c:v>2.9663974474025467E-2</c:v>
                </c:pt>
                <c:pt idx="138">
                  <c:v>2.9663974474025467E-2</c:v>
                </c:pt>
                <c:pt idx="139">
                  <c:v>2.9663974474025467E-2</c:v>
                </c:pt>
                <c:pt idx="140">
                  <c:v>2.9511465603190512E-2</c:v>
                </c:pt>
                <c:pt idx="141">
                  <c:v>2.9614119054741206E-2</c:v>
                </c:pt>
                <c:pt idx="142">
                  <c:v>2.9514408216173127E-2</c:v>
                </c:pt>
                <c:pt idx="143">
                  <c:v>2.9564263635457388E-2</c:v>
                </c:pt>
                <c:pt idx="144">
                  <c:v>2.9663974474025467E-2</c:v>
                </c:pt>
                <c:pt idx="145">
                  <c:v>2.9663974474025467E-2</c:v>
                </c:pt>
                <c:pt idx="146">
                  <c:v>2.9663974474025467E-2</c:v>
                </c:pt>
                <c:pt idx="147">
                  <c:v>2.9364841958321009E-2</c:v>
                </c:pt>
                <c:pt idx="148">
                  <c:v>2.9059914265775921E-2</c:v>
                </c:pt>
                <c:pt idx="149">
                  <c:v>2.9054121399382016E-2</c:v>
                </c:pt>
                <c:pt idx="150">
                  <c:v>2.8951564680087749E-2</c:v>
                </c:pt>
                <c:pt idx="151">
                  <c:v>2.9156698564593242E-2</c:v>
                </c:pt>
                <c:pt idx="152">
                  <c:v>2.9156698564593242E-2</c:v>
                </c:pt>
                <c:pt idx="153">
                  <c:v>2.9156698564593242E-2</c:v>
                </c:pt>
                <c:pt idx="154">
                  <c:v>2.9048330842052827E-2</c:v>
                </c:pt>
                <c:pt idx="155">
                  <c:v>2.9147982062780242E-2</c:v>
                </c:pt>
                <c:pt idx="156">
                  <c:v>2.9045436428856153E-2</c:v>
                </c:pt>
                <c:pt idx="157">
                  <c:v>2.8945795137504948E-2</c:v>
                </c:pt>
                <c:pt idx="158">
                  <c:v>2.9203628027509199E-2</c:v>
                </c:pt>
                <c:pt idx="159">
                  <c:v>2.9203628027509199E-2</c:v>
                </c:pt>
                <c:pt idx="160">
                  <c:v>2.9203628027509199E-2</c:v>
                </c:pt>
                <c:pt idx="161">
                  <c:v>2.8945795137504948E-2</c:v>
                </c:pt>
                <c:pt idx="162">
                  <c:v>2.8746512554802761E-2</c:v>
                </c:pt>
                <c:pt idx="163">
                  <c:v>2.8749377179870583E-2</c:v>
                </c:pt>
                <c:pt idx="164">
                  <c:v>2.8755108143127428E-2</c:v>
                </c:pt>
                <c:pt idx="165">
                  <c:v>2.8755108143127428E-2</c:v>
                </c:pt>
                <c:pt idx="166">
                  <c:v>2.8755108143127428E-2</c:v>
                </c:pt>
                <c:pt idx="167">
                  <c:v>2.8458931419457656E-2</c:v>
                </c:pt>
                <c:pt idx="168">
                  <c:v>2.7957739459782527E-2</c:v>
                </c:pt>
                <c:pt idx="169">
                  <c:v>2.7755630855092583E-2</c:v>
                </c:pt>
                <c:pt idx="170">
                  <c:v>2.7697519179037622E-2</c:v>
                </c:pt>
                <c:pt idx="171">
                  <c:v>2.7703039362232174E-2</c:v>
                </c:pt>
                <c:pt idx="172">
                  <c:v>2.7703039362232174E-2</c:v>
                </c:pt>
                <c:pt idx="173">
                  <c:v>2.7703039362232174E-2</c:v>
                </c:pt>
                <c:pt idx="174">
                  <c:v>2.7946597588920818E-2</c:v>
                </c:pt>
                <c:pt idx="175">
                  <c:v>2.790118537702968E-2</c:v>
                </c:pt>
                <c:pt idx="176">
                  <c:v>2.7827558741537306E-2</c:v>
                </c:pt>
                <c:pt idx="177">
                  <c:v>2.7927120669056338E-2</c:v>
                </c:pt>
                <c:pt idx="178">
                  <c:v>2.7927120669056338E-2</c:v>
                </c:pt>
                <c:pt idx="179">
                  <c:v>2.7927120669056338E-2</c:v>
                </c:pt>
                <c:pt idx="180">
                  <c:v>2.7927120669056338E-2</c:v>
                </c:pt>
                <c:pt idx="181">
                  <c:v>2.8032264489145753E-2</c:v>
                </c:pt>
                <c:pt idx="182">
                  <c:v>2.7943813508666926E-2</c:v>
                </c:pt>
                <c:pt idx="183">
                  <c:v>2.7844192070133333E-2</c:v>
                </c:pt>
                <c:pt idx="184">
                  <c:v>2.7548072133107393E-2</c:v>
                </c:pt>
                <c:pt idx="185">
                  <c:v>2.745117576723799E-2</c:v>
                </c:pt>
                <c:pt idx="186">
                  <c:v>2.745117576723799E-2</c:v>
                </c:pt>
                <c:pt idx="187">
                  <c:v>2.745117576723799E-2</c:v>
                </c:pt>
                <c:pt idx="188">
                  <c:v>2.745117576723799E-2</c:v>
                </c:pt>
                <c:pt idx="189">
                  <c:v>2.7548072133107393E-2</c:v>
                </c:pt>
                <c:pt idx="190">
                  <c:v>2.7016526702728472E-2</c:v>
                </c:pt>
                <c:pt idx="191">
                  <c:v>2.573675826364008E-2</c:v>
                </c:pt>
                <c:pt idx="192">
                  <c:v>2.5639749078960383E-2</c:v>
                </c:pt>
                <c:pt idx="193">
                  <c:v>2.5639749078960383E-2</c:v>
                </c:pt>
                <c:pt idx="194">
                  <c:v>2.5639749078960383E-2</c:v>
                </c:pt>
                <c:pt idx="195">
                  <c:v>2.5639749078960383E-2</c:v>
                </c:pt>
                <c:pt idx="196">
                  <c:v>2.5233923949830706E-2</c:v>
                </c:pt>
                <c:pt idx="197">
                  <c:v>2.4838227974116611E-2</c:v>
                </c:pt>
                <c:pt idx="198">
                  <c:v>2.4838227974116611E-2</c:v>
                </c:pt>
                <c:pt idx="199">
                  <c:v>2.4733751368567702E-2</c:v>
                </c:pt>
                <c:pt idx="200">
                  <c:v>2.4733751368567702E-2</c:v>
                </c:pt>
                <c:pt idx="201">
                  <c:v>2.4733751368567702E-2</c:v>
                </c:pt>
                <c:pt idx="202">
                  <c:v>2.5032347964566437E-2</c:v>
                </c:pt>
                <c:pt idx="203">
                  <c:v>2.5027365907055454E-2</c:v>
                </c:pt>
                <c:pt idx="204">
                  <c:v>2.503483973720888E-2</c:v>
                </c:pt>
                <c:pt idx="205">
                  <c:v>2.503483973720888E-2</c:v>
                </c:pt>
                <c:pt idx="206">
                  <c:v>2.4937779990044762E-2</c:v>
                </c:pt>
                <c:pt idx="207">
                  <c:v>2.4937779990044762E-2</c:v>
                </c:pt>
                <c:pt idx="208">
                  <c:v>2.4937779990044762E-2</c:v>
                </c:pt>
                <c:pt idx="209">
                  <c:v>2.4835755524586833E-2</c:v>
                </c:pt>
                <c:pt idx="210">
                  <c:v>2.4838227974116611E-2</c:v>
                </c:pt>
                <c:pt idx="211">
                  <c:v>2.4736213418276032E-2</c:v>
                </c:pt>
                <c:pt idx="212">
                  <c:v>2.4585676603792406E-2</c:v>
                </c:pt>
                <c:pt idx="213">
                  <c:v>2.4890481879729309E-2</c:v>
                </c:pt>
                <c:pt idx="214">
                  <c:v>2.4890481879729309E-2</c:v>
                </c:pt>
                <c:pt idx="215">
                  <c:v>2.4890481879729309E-2</c:v>
                </c:pt>
                <c:pt idx="216">
                  <c:v>2.4861411069199812E-2</c:v>
                </c:pt>
                <c:pt idx="217">
                  <c:v>2.496342082474845E-2</c:v>
                </c:pt>
                <c:pt idx="218">
                  <c:v>2.503483973720888E-2</c:v>
                </c:pt>
                <c:pt idx="219">
                  <c:v>2.4935297630897857E-2</c:v>
                </c:pt>
                <c:pt idx="220">
                  <c:v>2.4934056636639612E-2</c:v>
                </c:pt>
                <c:pt idx="221">
                  <c:v>2.4934056636639612E-2</c:v>
                </c:pt>
                <c:pt idx="222">
                  <c:v>2.4934056636639612E-2</c:v>
                </c:pt>
                <c:pt idx="223">
                  <c:v>2.5744447764166845E-2</c:v>
                </c:pt>
                <c:pt idx="224">
                  <c:v>2.5029856687898144E-2</c:v>
                </c:pt>
                <c:pt idx="225">
                  <c:v>2.4907455319826299E-2</c:v>
                </c:pt>
                <c:pt idx="226">
                  <c:v>2.4721448467966312E-2</c:v>
                </c:pt>
                <c:pt idx="227">
                  <c:v>2.4617067833697881E-2</c:v>
                </c:pt>
                <c:pt idx="228">
                  <c:v>2.4617067833697881E-2</c:v>
                </c:pt>
                <c:pt idx="229">
                  <c:v>2.4617067833697881E-2</c:v>
                </c:pt>
                <c:pt idx="230">
                  <c:v>2.4617067833697881E-2</c:v>
                </c:pt>
                <c:pt idx="231">
                  <c:v>2.4313842482100112E-2</c:v>
                </c:pt>
                <c:pt idx="232">
                  <c:v>2.3908937270106234E-2</c:v>
                </c:pt>
                <c:pt idx="233">
                  <c:v>2.4311424878194154E-2</c:v>
                </c:pt>
                <c:pt idx="234">
                  <c:v>2.4107764191271475E-2</c:v>
                </c:pt>
                <c:pt idx="235">
                  <c:v>2.4107764191271475E-2</c:v>
                </c:pt>
                <c:pt idx="236">
                  <c:v>2.4107764191271475E-2</c:v>
                </c:pt>
                <c:pt idx="237">
                  <c:v>2.4311424878194154E-2</c:v>
                </c:pt>
                <c:pt idx="238">
                  <c:v>2.4507854444223653E-2</c:v>
                </c:pt>
                <c:pt idx="239">
                  <c:v>2.4410858108780076E-2</c:v>
                </c:pt>
                <c:pt idx="240">
                  <c:v>2.4107764191271475E-2</c:v>
                </c:pt>
                <c:pt idx="241">
                  <c:v>2.400119260584388E-2</c:v>
                </c:pt>
                <c:pt idx="242">
                  <c:v>2.400119260584388E-2</c:v>
                </c:pt>
                <c:pt idx="243">
                  <c:v>2.400119260584388E-2</c:v>
                </c:pt>
                <c:pt idx="244">
                  <c:v>2.400119260584388E-2</c:v>
                </c:pt>
                <c:pt idx="245">
                  <c:v>2.3894684550422429E-2</c:v>
                </c:pt>
                <c:pt idx="246">
                  <c:v>2.4098181456822187E-2</c:v>
                </c:pt>
                <c:pt idx="247">
                  <c:v>2.4301759268462453E-2</c:v>
                </c:pt>
                <c:pt idx="248">
                  <c:v>2.4401152966901929E-2</c:v>
                </c:pt>
                <c:pt idx="249">
                  <c:v>2.4401152966901929E-2</c:v>
                </c:pt>
                <c:pt idx="250">
                  <c:v>2.4401152966901929E-2</c:v>
                </c:pt>
                <c:pt idx="251">
                  <c:v>2.4406004573019224E-2</c:v>
                </c:pt>
                <c:pt idx="252">
                  <c:v>2.4612171837708807E-2</c:v>
                </c:pt>
                <c:pt idx="253">
                  <c:v>2.451272871917265E-2</c:v>
                </c:pt>
                <c:pt idx="254">
                  <c:v>2.4820931157978343E-2</c:v>
                </c:pt>
                <c:pt idx="255">
                  <c:v>2.5438072481083207E-2</c:v>
                </c:pt>
                <c:pt idx="256">
                  <c:v>2.5438072481083207E-2</c:v>
                </c:pt>
                <c:pt idx="257">
                  <c:v>2.5438072481083207E-2</c:v>
                </c:pt>
                <c:pt idx="258">
                  <c:v>2.5445672741758685E-2</c:v>
                </c:pt>
                <c:pt idx="259">
                  <c:v>2.5450742105787461E-2</c:v>
                </c:pt>
                <c:pt idx="260">
                  <c:v>2.5455813490086632E-2</c:v>
                </c:pt>
                <c:pt idx="261">
                  <c:v>2.5460886895864343E-2</c:v>
                </c:pt>
                <c:pt idx="262">
                  <c:v>2.5660189337319395E-2</c:v>
                </c:pt>
                <c:pt idx="263">
                  <c:v>2.5660189337319395E-2</c:v>
                </c:pt>
                <c:pt idx="264">
                  <c:v>2.5660189337319395E-2</c:v>
                </c:pt>
                <c:pt idx="265">
                  <c:v>2.5807094459944224E-2</c:v>
                </c:pt>
                <c:pt idx="266">
                  <c:v>2.5909317389138042E-2</c:v>
                </c:pt>
                <c:pt idx="267">
                  <c:v>2.5906735751295429E-2</c:v>
                </c:pt>
                <c:pt idx="268">
                  <c:v>2.5809666168410628E-2</c:v>
                </c:pt>
                <c:pt idx="269">
                  <c:v>2.5505629172063449E-2</c:v>
                </c:pt>
                <c:pt idx="270">
                  <c:v>2.5505629172063449E-2</c:v>
                </c:pt>
                <c:pt idx="271">
                  <c:v>2.5505629172063449E-2</c:v>
                </c:pt>
                <c:pt idx="272">
                  <c:v>2.5655076217993456E-2</c:v>
                </c:pt>
                <c:pt idx="273">
                  <c:v>2.5660189337319395E-2</c:v>
                </c:pt>
                <c:pt idx="274">
                  <c:v>2.5660189337319395E-2</c:v>
                </c:pt>
                <c:pt idx="275">
                  <c:v>2.5856915105619604E-2</c:v>
                </c:pt>
                <c:pt idx="276">
                  <c:v>2.5851763299461927E-2</c:v>
                </c:pt>
                <c:pt idx="277">
                  <c:v>2.5851763299461927E-2</c:v>
                </c:pt>
                <c:pt idx="278">
                  <c:v>2.5851763299461927E-2</c:v>
                </c:pt>
                <c:pt idx="279">
                  <c:v>2.5754707581946645E-2</c:v>
                </c:pt>
                <c:pt idx="280">
                  <c:v>2.5358708648864026E-2</c:v>
                </c:pt>
                <c:pt idx="281">
                  <c:v>2.535618212613322E-2</c:v>
                </c:pt>
                <c:pt idx="282">
                  <c:v>2.5460886895864343E-2</c:v>
                </c:pt>
                <c:pt idx="283">
                  <c:v>2.5625685512015162E-2</c:v>
                </c:pt>
                <c:pt idx="284">
                  <c:v>2.5625685512015162E-2</c:v>
                </c:pt>
                <c:pt idx="285">
                  <c:v>2.5625685512015162E-2</c:v>
                </c:pt>
                <c:pt idx="286">
                  <c:v>2.4987531172069755E-2</c:v>
                </c:pt>
                <c:pt idx="287">
                  <c:v>2.4987531172069755E-2</c:v>
                </c:pt>
                <c:pt idx="288">
                  <c:v>2.4992517210415954E-2</c:v>
                </c:pt>
                <c:pt idx="289">
                  <c:v>2.5194571941728139E-2</c:v>
                </c:pt>
                <c:pt idx="290">
                  <c:v>2.5199600798403221E-2</c:v>
                </c:pt>
                <c:pt idx="291">
                  <c:v>2.5199600798403221E-2</c:v>
                </c:pt>
                <c:pt idx="292">
                  <c:v>2.5199600798403221E-2</c:v>
                </c:pt>
                <c:pt idx="293">
                  <c:v>2.5404272309842213E-2</c:v>
                </c:pt>
                <c:pt idx="294">
                  <c:v>2.535309677097386E-2</c:v>
                </c:pt>
                <c:pt idx="295">
                  <c:v>2.5304451986424503E-2</c:v>
                </c:pt>
                <c:pt idx="296">
                  <c:v>2.5197086119149725E-2</c:v>
                </c:pt>
                <c:pt idx="297">
                  <c:v>2.4995010975853216E-2</c:v>
                </c:pt>
                <c:pt idx="298">
                  <c:v>2.4995010975853216E-2</c:v>
                </c:pt>
                <c:pt idx="299">
                  <c:v>2.4995010975853216E-2</c:v>
                </c:pt>
                <c:pt idx="300">
                  <c:v>2.4837905236907876E-2</c:v>
                </c:pt>
                <c:pt idx="301">
                  <c:v>2.4583624214620681E-2</c:v>
                </c:pt>
                <c:pt idx="302">
                  <c:v>2.4880335061826964E-2</c:v>
                </c:pt>
                <c:pt idx="303">
                  <c:v>2.4930195452732562E-2</c:v>
                </c:pt>
                <c:pt idx="304">
                  <c:v>2.5079776625448691E-2</c:v>
                </c:pt>
                <c:pt idx="305">
                  <c:v>2.5079776625448691E-2</c:v>
                </c:pt>
                <c:pt idx="306">
                  <c:v>2.5079776625448691E-2</c:v>
                </c:pt>
                <c:pt idx="307">
                  <c:v>2.5074775672980998E-2</c:v>
                </c:pt>
                <c:pt idx="308">
                  <c:v>2.5003240053037112E-2</c:v>
                </c:pt>
                <c:pt idx="309">
                  <c:v>2.4875373878364915E-2</c:v>
                </c:pt>
                <c:pt idx="310">
                  <c:v>2.4775672981056873E-2</c:v>
                </c:pt>
                <c:pt idx="311">
                  <c:v>2.487289402851145E-2</c:v>
                </c:pt>
                <c:pt idx="312">
                  <c:v>2.487289402851145E-2</c:v>
                </c:pt>
                <c:pt idx="313">
                  <c:v>2.487289402851145E-2</c:v>
                </c:pt>
                <c:pt idx="314">
                  <c:v>2.3961343030785898E-2</c:v>
                </c:pt>
                <c:pt idx="315">
                  <c:v>2.3856957864329065E-2</c:v>
                </c:pt>
                <c:pt idx="316">
                  <c:v>2.4564025909317166E-2</c:v>
                </c:pt>
                <c:pt idx="317">
                  <c:v>2.5271657860632013E-2</c:v>
                </c:pt>
                <c:pt idx="318">
                  <c:v>2.5221812381616804E-2</c:v>
                </c:pt>
                <c:pt idx="319">
                  <c:v>2.5221812381616804E-2</c:v>
                </c:pt>
                <c:pt idx="320">
                  <c:v>2.5221812381616804E-2</c:v>
                </c:pt>
                <c:pt idx="321">
                  <c:v>2.5528520143597966E-2</c:v>
                </c:pt>
                <c:pt idx="322">
                  <c:v>2.5630796848508997E-2</c:v>
                </c:pt>
                <c:pt idx="323">
                  <c:v>2.5680662212027583E-2</c:v>
                </c:pt>
                <c:pt idx="324">
                  <c:v>2.5680662212027583E-2</c:v>
                </c:pt>
                <c:pt idx="325">
                  <c:v>2.5630796848508997E-2</c:v>
                </c:pt>
                <c:pt idx="326">
                  <c:v>2.5630796848508997E-2</c:v>
                </c:pt>
                <c:pt idx="327">
                  <c:v>2.5630796848508997E-2</c:v>
                </c:pt>
                <c:pt idx="328">
                  <c:v>2.5578380534503564E-2</c:v>
                </c:pt>
                <c:pt idx="329">
                  <c:v>2.5171966902601817E-2</c:v>
                </c:pt>
                <c:pt idx="330">
                  <c:v>2.501494917281244E-2</c:v>
                </c:pt>
                <c:pt idx="331">
                  <c:v>2.5069776714513603E-2</c:v>
                </c:pt>
                <c:pt idx="332">
                  <c:v>2.4860502192108447E-2</c:v>
                </c:pt>
                <c:pt idx="333">
                  <c:v>2.4860502192108447E-2</c:v>
                </c:pt>
                <c:pt idx="334">
                  <c:v>2.4860502192108447E-2</c:v>
                </c:pt>
                <c:pt idx="335">
                  <c:v>2.4755927475592854E-2</c:v>
                </c:pt>
                <c:pt idx="336">
                  <c:v>2.4350164326262469E-2</c:v>
                </c:pt>
                <c:pt idx="337">
                  <c:v>2.4053784860557759E-2</c:v>
                </c:pt>
                <c:pt idx="338">
                  <c:v>2.4153386454183412E-2</c:v>
                </c:pt>
                <c:pt idx="339">
                  <c:v>2.3954183266932105E-2</c:v>
                </c:pt>
                <c:pt idx="340">
                  <c:v>2.3954183266932105E-2</c:v>
                </c:pt>
                <c:pt idx="341">
                  <c:v>2.3954183266932105E-2</c:v>
                </c:pt>
                <c:pt idx="342">
                  <c:v>2.4053784860557759E-2</c:v>
                </c:pt>
                <c:pt idx="343">
                  <c:v>2.3759713090256929E-2</c:v>
                </c:pt>
                <c:pt idx="344">
                  <c:v>2.3660091651723336E-2</c:v>
                </c:pt>
                <c:pt idx="345">
                  <c:v>2.3861711666832708E-2</c:v>
                </c:pt>
                <c:pt idx="346">
                  <c:v>2.3562817574972472E-2</c:v>
                </c:pt>
                <c:pt idx="347">
                  <c:v>2.3562817574972472E-2</c:v>
                </c:pt>
                <c:pt idx="348">
                  <c:v>2.3562817574972472E-2</c:v>
                </c:pt>
                <c:pt idx="349">
                  <c:v>2.3712264620902701E-2</c:v>
                </c:pt>
                <c:pt idx="350">
                  <c:v>2.3809523809523947E-2</c:v>
                </c:pt>
                <c:pt idx="351">
                  <c:v>2.3904382470119501E-2</c:v>
                </c:pt>
                <c:pt idx="352">
                  <c:v>2.4267490532190461E-2</c:v>
                </c:pt>
                <c:pt idx="353">
                  <c:v>2.4163013152650237E-2</c:v>
                </c:pt>
                <c:pt idx="354">
                  <c:v>2.4163013152650237E-2</c:v>
                </c:pt>
                <c:pt idx="355">
                  <c:v>2.4163013152650237E-2</c:v>
                </c:pt>
                <c:pt idx="356">
                  <c:v>2.4760860900757242E-2</c:v>
                </c:pt>
                <c:pt idx="357">
                  <c:v>2.5166949068075262E-2</c:v>
                </c:pt>
                <c:pt idx="358">
                  <c:v>2.5174476570289261E-2</c:v>
                </c:pt>
                <c:pt idx="359">
                  <c:v>2.5481200757953681E-2</c:v>
                </c:pt>
                <c:pt idx="360">
                  <c:v>2.5431335394435095E-2</c:v>
                </c:pt>
                <c:pt idx="361">
                  <c:v>2.5431335394435095E-2</c:v>
                </c:pt>
                <c:pt idx="362">
                  <c:v>2.5431335394435095E-2</c:v>
                </c:pt>
                <c:pt idx="363">
                  <c:v>2.5591140377132504E-2</c:v>
                </c:pt>
                <c:pt idx="364">
                  <c:v>2.5189545091779619E-2</c:v>
                </c:pt>
                <c:pt idx="365">
                  <c:v>2.5294352424665822E-2</c:v>
                </c:pt>
                <c:pt idx="366">
                  <c:v>2.5200858326263731E-2</c:v>
                </c:pt>
                <c:pt idx="367">
                  <c:v>2.5197086119149725E-2</c:v>
                </c:pt>
                <c:pt idx="368">
                  <c:v>2.5197086119149725E-2</c:v>
                </c:pt>
                <c:pt idx="369">
                  <c:v>2.5197086119149725E-2</c:v>
                </c:pt>
                <c:pt idx="370">
                  <c:v>2.4696901661427795E-2</c:v>
                </c:pt>
                <c:pt idx="371">
                  <c:v>2.4545998802634195E-2</c:v>
                </c:pt>
                <c:pt idx="372">
                  <c:v>2.3180458624127764E-2</c:v>
                </c:pt>
                <c:pt idx="373">
                  <c:v>2.2770303936223257E-2</c:v>
                </c:pt>
                <c:pt idx="374">
                  <c:v>2.2770303936223257E-2</c:v>
                </c:pt>
                <c:pt idx="375">
                  <c:v>2.2770303936223257E-2</c:v>
                </c:pt>
                <c:pt idx="376">
                  <c:v>2.2365012950787078E-2</c:v>
                </c:pt>
                <c:pt idx="377">
                  <c:v>2.2159147495269593E-2</c:v>
                </c:pt>
                <c:pt idx="378">
                  <c:v>2.2159147495269593E-2</c:v>
                </c:pt>
                <c:pt idx="379">
                  <c:v>2.1646098726114893E-2</c:v>
                </c:pt>
                <c:pt idx="380">
                  <c:v>2.1743457060404259E-2</c:v>
                </c:pt>
                <c:pt idx="381">
                  <c:v>2.1743457060404259E-2</c:v>
                </c:pt>
                <c:pt idx="382">
                  <c:v>2.1743457060404259E-2</c:v>
                </c:pt>
                <c:pt idx="383">
                  <c:v>2.1743457060404259E-2</c:v>
                </c:pt>
                <c:pt idx="384">
                  <c:v>2.1792128961639845E-2</c:v>
                </c:pt>
                <c:pt idx="385">
                  <c:v>2.1546576433121079E-2</c:v>
                </c:pt>
                <c:pt idx="386">
                  <c:v>2.1749950228947101E-2</c:v>
                </c:pt>
                <c:pt idx="387">
                  <c:v>2.1486123545210178E-2</c:v>
                </c:pt>
                <c:pt idx="388">
                  <c:v>2.1486123545210178E-2</c:v>
                </c:pt>
                <c:pt idx="389">
                  <c:v>2.1486123545210178E-2</c:v>
                </c:pt>
                <c:pt idx="390">
                  <c:v>2.1231105807478112E-2</c:v>
                </c:pt>
                <c:pt idx="391">
                  <c:v>2.0516641828117299E-2</c:v>
                </c:pt>
                <c:pt idx="392">
                  <c:v>2.0822979823079235E-2</c:v>
                </c:pt>
                <c:pt idx="393">
                  <c:v>2.0873714030117618E-2</c:v>
                </c:pt>
                <c:pt idx="394">
                  <c:v>2.1222664015904558E-2</c:v>
                </c:pt>
                <c:pt idx="395">
                  <c:v>2.1222664015904558E-2</c:v>
                </c:pt>
                <c:pt idx="396">
                  <c:v>2.1222664015904558E-2</c:v>
                </c:pt>
                <c:pt idx="397">
                  <c:v>2.1086522313753964E-2</c:v>
                </c:pt>
                <c:pt idx="398">
                  <c:v>2.0820910355794142E-2</c:v>
                </c:pt>
                <c:pt idx="399">
                  <c:v>2.1040083445090119E-2</c:v>
                </c:pt>
                <c:pt idx="400">
                  <c:v>2.1005065051147076E-2</c:v>
                </c:pt>
                <c:pt idx="401">
                  <c:v>2.1054722415334348E-2</c:v>
                </c:pt>
                <c:pt idx="402">
                  <c:v>2.1054722415334348E-2</c:v>
                </c:pt>
                <c:pt idx="403">
                  <c:v>2.1054722415334348E-2</c:v>
                </c:pt>
                <c:pt idx="404">
                  <c:v>2.3892483822797406E-2</c:v>
                </c:pt>
                <c:pt idx="405">
                  <c:v>2.4200776815058278E-2</c:v>
                </c:pt>
                <c:pt idx="406">
                  <c:v>2.440725244072528E-2</c:v>
                </c:pt>
                <c:pt idx="407">
                  <c:v>2.440725244072528E-2</c:v>
                </c:pt>
                <c:pt idx="408">
                  <c:v>2.4110790076716127E-2</c:v>
                </c:pt>
                <c:pt idx="409">
                  <c:v>2.4110790076716127E-2</c:v>
                </c:pt>
                <c:pt idx="410">
                  <c:v>2.4110790076716127E-2</c:v>
                </c:pt>
                <c:pt idx="411">
                  <c:v>2.4120402671184982E-2</c:v>
                </c:pt>
                <c:pt idx="412">
                  <c:v>2.4018337651983357E-2</c:v>
                </c:pt>
                <c:pt idx="413">
                  <c:v>2.3923444976076347E-2</c:v>
                </c:pt>
                <c:pt idx="414">
                  <c:v>2.3728813559322104E-2</c:v>
                </c:pt>
                <c:pt idx="415">
                  <c:v>2.3534104507379361E-2</c:v>
                </c:pt>
                <c:pt idx="416">
                  <c:v>2.3534104507379361E-2</c:v>
                </c:pt>
                <c:pt idx="417">
                  <c:v>2.3534104507379361E-2</c:v>
                </c:pt>
                <c:pt idx="418">
                  <c:v>2.394014962593527E-2</c:v>
                </c:pt>
                <c:pt idx="419">
                  <c:v>2.3144453312051283E-2</c:v>
                </c:pt>
                <c:pt idx="420">
                  <c:v>2.4089775561097371E-2</c:v>
                </c:pt>
                <c:pt idx="421">
                  <c:v>2.4139650872817997E-2</c:v>
                </c:pt>
                <c:pt idx="422">
                  <c:v>2.4139650872817997E-2</c:v>
                </c:pt>
                <c:pt idx="423">
                  <c:v>2.4139650872817997E-2</c:v>
                </c:pt>
                <c:pt idx="424">
                  <c:v>2.4139650872817997E-2</c:v>
                </c:pt>
                <c:pt idx="425">
                  <c:v>2.465315899790399E-2</c:v>
                </c:pt>
                <c:pt idx="426">
                  <c:v>2.455579956079057E-2</c:v>
                </c:pt>
                <c:pt idx="427">
                  <c:v>2.4762855716425225E-2</c:v>
                </c:pt>
                <c:pt idx="428">
                  <c:v>2.4972530216761379E-2</c:v>
                </c:pt>
                <c:pt idx="429">
                  <c:v>2.5377160555500211E-2</c:v>
                </c:pt>
                <c:pt idx="430">
                  <c:v>2.5377160555500211E-2</c:v>
                </c:pt>
                <c:pt idx="431">
                  <c:v>2.5377160555500211E-2</c:v>
                </c:pt>
                <c:pt idx="432">
                  <c:v>2.5687156421789092E-2</c:v>
                </c:pt>
                <c:pt idx="433">
                  <c:v>2.5546168074788822E-2</c:v>
                </c:pt>
                <c:pt idx="434">
                  <c:v>2.5110044017606858E-2</c:v>
                </c:pt>
                <c:pt idx="435">
                  <c:v>2.5612806403201516E-2</c:v>
                </c:pt>
                <c:pt idx="436">
                  <c:v>2.5820656525220143E-2</c:v>
                </c:pt>
                <c:pt idx="437">
                  <c:v>2.5820656525220143E-2</c:v>
                </c:pt>
                <c:pt idx="438">
                  <c:v>2.5820656525220143E-2</c:v>
                </c:pt>
                <c:pt idx="439">
                  <c:v>2.5710284113645621E-2</c:v>
                </c:pt>
                <c:pt idx="440">
                  <c:v>2.5710284113645621E-2</c:v>
                </c:pt>
                <c:pt idx="441">
                  <c:v>2.5707995596917943E-2</c:v>
                </c:pt>
                <c:pt idx="442">
                  <c:v>2.5657697309192651E-2</c:v>
                </c:pt>
                <c:pt idx="443">
                  <c:v>2.5553833074961396E-2</c:v>
                </c:pt>
                <c:pt idx="444">
                  <c:v>2.5553833074961396E-2</c:v>
                </c:pt>
                <c:pt idx="445">
                  <c:v>2.5553833074961396E-2</c:v>
                </c:pt>
                <c:pt idx="446">
                  <c:v>2.550255025502568E-2</c:v>
                </c:pt>
                <c:pt idx="447">
                  <c:v>2.5453818072711076E-2</c:v>
                </c:pt>
                <c:pt idx="448">
                  <c:v>2.5153773065959895E-2</c:v>
                </c:pt>
                <c:pt idx="449">
                  <c:v>2.5615369221532847E-2</c:v>
                </c:pt>
                <c:pt idx="450">
                  <c:v>2.5815489293576022E-2</c:v>
                </c:pt>
                <c:pt idx="451">
                  <c:v>2.5815489293576022E-2</c:v>
                </c:pt>
                <c:pt idx="452">
                  <c:v>2.5815489293576022E-2</c:v>
                </c:pt>
                <c:pt idx="453">
                  <c:v>2.5815489293576022E-2</c:v>
                </c:pt>
                <c:pt idx="454">
                  <c:v>2.5612806403201516E-2</c:v>
                </c:pt>
                <c:pt idx="455">
                  <c:v>2.5608963137097929E-2</c:v>
                </c:pt>
                <c:pt idx="456">
                  <c:v>2.5658980643225249E-2</c:v>
                </c:pt>
                <c:pt idx="457">
                  <c:v>2.5653848077211716E-2</c:v>
                </c:pt>
                <c:pt idx="458">
                  <c:v>2.5653848077211716E-2</c:v>
                </c:pt>
                <c:pt idx="459">
                  <c:v>2.5653848077211716E-2</c:v>
                </c:pt>
                <c:pt idx="460">
                  <c:v>2.5297470252974907E-2</c:v>
                </c:pt>
                <c:pt idx="461">
                  <c:v>2.5118744062796683E-2</c:v>
                </c:pt>
                <c:pt idx="462">
                  <c:v>2.5446183072538986E-2</c:v>
                </c:pt>
                <c:pt idx="463">
                  <c:v>2.4794297311618418E-2</c:v>
                </c:pt>
                <c:pt idx="464">
                  <c:v>2.4385368778732763E-2</c:v>
                </c:pt>
                <c:pt idx="465">
                  <c:v>2.4385368778732763E-2</c:v>
                </c:pt>
                <c:pt idx="466">
                  <c:v>2.4385368778732763E-2</c:v>
                </c:pt>
                <c:pt idx="467">
                  <c:v>2.4776283557466083E-2</c:v>
                </c:pt>
                <c:pt idx="468">
                  <c:v>2.4557230240275008E-2</c:v>
                </c:pt>
                <c:pt idx="469">
                  <c:v>2.4615968897728324E-2</c:v>
                </c:pt>
                <c:pt idx="470">
                  <c:v>2.4682722094534038E-2</c:v>
                </c:pt>
                <c:pt idx="471">
                  <c:v>2.4880095923261569E-2</c:v>
                </c:pt>
                <c:pt idx="472">
                  <c:v>2.4880095923261569E-2</c:v>
                </c:pt>
                <c:pt idx="473">
                  <c:v>2.4880095923261569E-2</c:v>
                </c:pt>
                <c:pt idx="474">
                  <c:v>2.415169660678651E-2</c:v>
                </c:pt>
                <c:pt idx="475">
                  <c:v>2.3708358268502039E-2</c:v>
                </c:pt>
                <c:pt idx="476">
                  <c:v>2.3935374488879946E-2</c:v>
                </c:pt>
                <c:pt idx="477">
                  <c:v>2.373117957922033E-2</c:v>
                </c:pt>
                <c:pt idx="478">
                  <c:v>2.373117957922033E-2</c:v>
                </c:pt>
                <c:pt idx="479">
                  <c:v>2.373117957922033E-2</c:v>
                </c:pt>
                <c:pt idx="480">
                  <c:v>2.373117957922033E-2</c:v>
                </c:pt>
                <c:pt idx="481">
                  <c:v>2.3726448011165191E-2</c:v>
                </c:pt>
                <c:pt idx="482">
                  <c:v>2.357691157412023E-2</c:v>
                </c:pt>
                <c:pt idx="483">
                  <c:v>2.3429710867397979E-2</c:v>
                </c:pt>
                <c:pt idx="484">
                  <c:v>2.3432047063515871E-2</c:v>
                </c:pt>
                <c:pt idx="485">
                  <c:v>2.3638539796529079E-2</c:v>
                </c:pt>
                <c:pt idx="486">
                  <c:v>2.3638539796529079E-2</c:v>
                </c:pt>
                <c:pt idx="487">
                  <c:v>2.3638539796529079E-2</c:v>
                </c:pt>
                <c:pt idx="488">
                  <c:v>2.344139650872834E-2</c:v>
                </c:pt>
                <c:pt idx="489">
                  <c:v>2.3374602192803184E-2</c:v>
                </c:pt>
                <c:pt idx="490">
                  <c:v>2.2941499177098201E-2</c:v>
                </c:pt>
                <c:pt idx="491">
                  <c:v>2.3135221380135684E-2</c:v>
                </c:pt>
                <c:pt idx="492">
                  <c:v>2.3409770687936371E-2</c:v>
                </c:pt>
                <c:pt idx="493">
                  <c:v>2.3409770687936371E-2</c:v>
                </c:pt>
                <c:pt idx="494">
                  <c:v>2.3409770687936371E-2</c:v>
                </c:pt>
                <c:pt idx="495">
                  <c:v>2.4431591543677911E-2</c:v>
                </c:pt>
                <c:pt idx="496">
                  <c:v>2.4531312325488885E-2</c:v>
                </c:pt>
                <c:pt idx="497">
                  <c:v>2.4650239821305542E-2</c:v>
                </c:pt>
                <c:pt idx="498">
                  <c:v>2.4730753889110613E-2</c:v>
                </c:pt>
                <c:pt idx="499">
                  <c:v>2.4733220305176218E-2</c:v>
                </c:pt>
                <c:pt idx="500">
                  <c:v>2.4733220305176218E-2</c:v>
                </c:pt>
                <c:pt idx="501">
                  <c:v>2.4733220305176218E-2</c:v>
                </c:pt>
                <c:pt idx="502">
                  <c:v>2.4832951032213169E-2</c:v>
                </c:pt>
                <c:pt idx="503">
                  <c:v>2.4916463019300839E-2</c:v>
                </c:pt>
                <c:pt idx="504">
                  <c:v>2.4935168561739607E-2</c:v>
                </c:pt>
                <c:pt idx="505">
                  <c:v>2.4987531172069755E-2</c:v>
                </c:pt>
                <c:pt idx="506">
                  <c:v>2.493765586034935E-2</c:v>
                </c:pt>
                <c:pt idx="507">
                  <c:v>2.493765586034935E-2</c:v>
                </c:pt>
                <c:pt idx="508">
                  <c:v>2.493765586034935E-2</c:v>
                </c:pt>
                <c:pt idx="509">
                  <c:v>2.493765586034935E-2</c:v>
                </c:pt>
                <c:pt idx="510">
                  <c:v>2.5142925558981233E-2</c:v>
                </c:pt>
                <c:pt idx="511">
                  <c:v>2.5037406483790603E-2</c:v>
                </c:pt>
                <c:pt idx="512">
                  <c:v>2.5037406483790603E-2</c:v>
                </c:pt>
                <c:pt idx="513">
                  <c:v>2.4837905236907876E-2</c:v>
                </c:pt>
                <c:pt idx="514">
                  <c:v>2.4837905236907876E-2</c:v>
                </c:pt>
                <c:pt idx="515">
                  <c:v>2.4837905236907876E-2</c:v>
                </c:pt>
                <c:pt idx="516">
                  <c:v>2.5044901217321947E-2</c:v>
                </c:pt>
                <c:pt idx="517">
                  <c:v>2.4845340251446801E-2</c:v>
                </c:pt>
                <c:pt idx="518">
                  <c:v>2.4862567469146279E-2</c:v>
                </c:pt>
                <c:pt idx="519">
                  <c:v>2.4942631946523131E-2</c:v>
                </c:pt>
                <c:pt idx="520">
                  <c:v>2.5142173002095314E-2</c:v>
                </c:pt>
                <c:pt idx="521">
                  <c:v>2.5142173002095314E-2</c:v>
                </c:pt>
                <c:pt idx="522">
                  <c:v>2.5142173002095314E-2</c:v>
                </c:pt>
                <c:pt idx="523">
                  <c:v>2.5246981339187791E-2</c:v>
                </c:pt>
                <c:pt idx="524">
                  <c:v>2.5052400439165456E-2</c:v>
                </c:pt>
                <c:pt idx="525">
                  <c:v>2.4863505245191542E-2</c:v>
                </c:pt>
                <c:pt idx="526">
                  <c:v>2.4950099800399084E-2</c:v>
                </c:pt>
                <c:pt idx="527">
                  <c:v>2.495259007885009E-2</c:v>
                </c:pt>
                <c:pt idx="528">
                  <c:v>2.495259007885009E-2</c:v>
                </c:pt>
                <c:pt idx="529">
                  <c:v>2.495259007885009E-2</c:v>
                </c:pt>
                <c:pt idx="530">
                  <c:v>2.5042402474309222E-2</c:v>
                </c:pt>
                <c:pt idx="531">
                  <c:v>2.4940143655227676E-2</c:v>
                </c:pt>
                <c:pt idx="532">
                  <c:v>2.4932681759250119E-2</c:v>
                </c:pt>
                <c:pt idx="533">
                  <c:v>2.4920255183412898E-2</c:v>
                </c:pt>
                <c:pt idx="534">
                  <c:v>2.4818100269111909E-2</c:v>
                </c:pt>
                <c:pt idx="535">
                  <c:v>2.4818100269111909E-2</c:v>
                </c:pt>
                <c:pt idx="536">
                  <c:v>2.4818100269111909E-2</c:v>
                </c:pt>
                <c:pt idx="537">
                  <c:v>2.5329078579976239E-2</c:v>
                </c:pt>
                <c:pt idx="538">
                  <c:v>2.5533612607221201E-2</c:v>
                </c:pt>
                <c:pt idx="539">
                  <c:v>2.573566084788026E-2</c:v>
                </c:pt>
                <c:pt idx="540">
                  <c:v>2.5536159600997532E-2</c:v>
                </c:pt>
                <c:pt idx="541">
                  <c:v>2.5426604131324249E-2</c:v>
                </c:pt>
                <c:pt idx="542">
                  <c:v>2.5426604131324249E-2</c:v>
                </c:pt>
                <c:pt idx="543">
                  <c:v>2.5426604131324249E-2</c:v>
                </c:pt>
                <c:pt idx="544">
                  <c:v>2.5551452240742734E-2</c:v>
                </c:pt>
                <c:pt idx="545">
                  <c:v>2.5551452240742734E-2</c:v>
                </c:pt>
                <c:pt idx="546">
                  <c:v>2.5749787913568634E-2</c:v>
                </c:pt>
                <c:pt idx="547">
                  <c:v>2.5975063140766474E-2</c:v>
                </c:pt>
                <c:pt idx="548">
                  <c:v>2.6001896491490983E-2</c:v>
                </c:pt>
                <c:pt idx="549">
                  <c:v>2.6001896491490983E-2</c:v>
                </c:pt>
                <c:pt idx="550">
                  <c:v>2.6001896491490983E-2</c:v>
                </c:pt>
                <c:pt idx="551">
                  <c:v>2.6194990519908368E-2</c:v>
                </c:pt>
                <c:pt idx="552">
                  <c:v>2.622986830149876E-2</c:v>
                </c:pt>
                <c:pt idx="553">
                  <c:v>2.6886929077234889E-2</c:v>
                </c:pt>
                <c:pt idx="554">
                  <c:v>2.6894987661474579E-2</c:v>
                </c:pt>
                <c:pt idx="555">
                  <c:v>2.6783929642214765E-2</c:v>
                </c:pt>
                <c:pt idx="556">
                  <c:v>2.6783929642214765E-2</c:v>
                </c:pt>
                <c:pt idx="557">
                  <c:v>2.6783929642214765E-2</c:v>
                </c:pt>
                <c:pt idx="558">
                  <c:v>2.679196241127646E-2</c:v>
                </c:pt>
                <c:pt idx="559">
                  <c:v>2.6489404238304592E-2</c:v>
                </c:pt>
                <c:pt idx="560">
                  <c:v>2.578530237764487E-2</c:v>
                </c:pt>
                <c:pt idx="561">
                  <c:v>2.5793432764252833E-2</c:v>
                </c:pt>
                <c:pt idx="562">
                  <c:v>2.5723504790066132E-2</c:v>
                </c:pt>
                <c:pt idx="563">
                  <c:v>2.5723504790066132E-2</c:v>
                </c:pt>
                <c:pt idx="564">
                  <c:v>2.5723504790066132E-2</c:v>
                </c:pt>
                <c:pt idx="565">
                  <c:v>2.5824175824175954E-2</c:v>
                </c:pt>
                <c:pt idx="566">
                  <c:v>2.6273726273726483E-2</c:v>
                </c:pt>
                <c:pt idx="567">
                  <c:v>2.6378896882494063E-2</c:v>
                </c:pt>
                <c:pt idx="568">
                  <c:v>2.6381532926951223E-2</c:v>
                </c:pt>
                <c:pt idx="569">
                  <c:v>2.6281602877985311E-2</c:v>
                </c:pt>
                <c:pt idx="570">
                  <c:v>2.6281602877985311E-2</c:v>
                </c:pt>
                <c:pt idx="571">
                  <c:v>2.6281602877985311E-2</c:v>
                </c:pt>
                <c:pt idx="572">
                  <c:v>2.6373626373626502E-2</c:v>
                </c:pt>
                <c:pt idx="573">
                  <c:v>2.6639344262295195E-2</c:v>
                </c:pt>
                <c:pt idx="574">
                  <c:v>2.6639344262295195E-2</c:v>
                </c:pt>
                <c:pt idx="575">
                  <c:v>2.6642007397780665E-2</c:v>
                </c:pt>
                <c:pt idx="576">
                  <c:v>2.6983809714171691E-2</c:v>
                </c:pt>
                <c:pt idx="577">
                  <c:v>2.6983809714171691E-2</c:v>
                </c:pt>
                <c:pt idx="578">
                  <c:v>2.6983809714171691E-2</c:v>
                </c:pt>
                <c:pt idx="579">
                  <c:v>2.6983809714171691E-2</c:v>
                </c:pt>
                <c:pt idx="580">
                  <c:v>2.7183689786128395E-2</c:v>
                </c:pt>
                <c:pt idx="581">
                  <c:v>2.7433539876074331E-2</c:v>
                </c:pt>
                <c:pt idx="582">
                  <c:v>2.7126942099215734E-2</c:v>
                </c:pt>
                <c:pt idx="583">
                  <c:v>2.7215980024968722E-2</c:v>
                </c:pt>
                <c:pt idx="584">
                  <c:v>2.7215980024968722E-2</c:v>
                </c:pt>
                <c:pt idx="585">
                  <c:v>2.7215980024968722E-2</c:v>
                </c:pt>
                <c:pt idx="586">
                  <c:v>2.7533380603796731E-2</c:v>
                </c:pt>
                <c:pt idx="587">
                  <c:v>2.7492335500364229E-2</c:v>
                </c:pt>
                <c:pt idx="588">
                  <c:v>2.7436253408307687E-2</c:v>
                </c:pt>
                <c:pt idx="589">
                  <c:v>2.7392472312931071E-2</c:v>
                </c:pt>
                <c:pt idx="590">
                  <c:v>2.7564166583441407E-2</c:v>
                </c:pt>
                <c:pt idx="591">
                  <c:v>2.7564166583441407E-2</c:v>
                </c:pt>
                <c:pt idx="592">
                  <c:v>2.7564166583441407E-2</c:v>
                </c:pt>
                <c:pt idx="593">
                  <c:v>2.7644710578842435E-2</c:v>
                </c:pt>
                <c:pt idx="594">
                  <c:v>2.7613943694300591E-2</c:v>
                </c:pt>
                <c:pt idx="595">
                  <c:v>2.7572924047222225E-2</c:v>
                </c:pt>
                <c:pt idx="596">
                  <c:v>2.7345309381237692E-2</c:v>
                </c:pt>
                <c:pt idx="597">
                  <c:v>2.7361719537385421E-2</c:v>
                </c:pt>
                <c:pt idx="598">
                  <c:v>2.7361719537385421E-2</c:v>
                </c:pt>
                <c:pt idx="599">
                  <c:v>2.7361719537385421E-2</c:v>
                </c:pt>
                <c:pt idx="600">
                  <c:v>2.7425149700598839E-2</c:v>
                </c:pt>
                <c:pt idx="601">
                  <c:v>2.7173750336802804E-2</c:v>
                </c:pt>
                <c:pt idx="602">
                  <c:v>2.6969588122605304E-2</c:v>
                </c:pt>
                <c:pt idx="603">
                  <c:v>2.7203894536276918E-2</c:v>
                </c:pt>
                <c:pt idx="604">
                  <c:v>2.731526282709984E-2</c:v>
                </c:pt>
                <c:pt idx="605">
                  <c:v>2.731526282709984E-2</c:v>
                </c:pt>
                <c:pt idx="606">
                  <c:v>2.731526282709984E-2</c:v>
                </c:pt>
                <c:pt idx="607">
                  <c:v>2.7356956925010278E-2</c:v>
                </c:pt>
                <c:pt idx="608">
                  <c:v>2.6965060060808455E-2</c:v>
                </c:pt>
                <c:pt idx="609">
                  <c:v>2.7071492671253417E-2</c:v>
                </c:pt>
                <c:pt idx="610">
                  <c:v>2.7121348090537456E-2</c:v>
                </c:pt>
                <c:pt idx="611">
                  <c:v>2.7016249626158784E-2</c:v>
                </c:pt>
                <c:pt idx="612">
                  <c:v>2.7016249626158784E-2</c:v>
                </c:pt>
                <c:pt idx="613">
                  <c:v>2.7016249626158784E-2</c:v>
                </c:pt>
                <c:pt idx="614">
                  <c:v>2.7362440191387449E-2</c:v>
                </c:pt>
                <c:pt idx="615">
                  <c:v>2.7669757702662334E-2</c:v>
                </c:pt>
                <c:pt idx="616">
                  <c:v>2.775312384694395E-2</c:v>
                </c:pt>
                <c:pt idx="617">
                  <c:v>2.7707959305804941E-2</c:v>
                </c:pt>
                <c:pt idx="618">
                  <c:v>2.7727907440654453E-2</c:v>
                </c:pt>
                <c:pt idx="619">
                  <c:v>2.7727907440654453E-2</c:v>
                </c:pt>
                <c:pt idx="620">
                  <c:v>2.7727907440654453E-2</c:v>
                </c:pt>
                <c:pt idx="621">
                  <c:v>2.7827648114901349E-2</c:v>
                </c:pt>
                <c:pt idx="622">
                  <c:v>2.7478555755036771E-2</c:v>
                </c:pt>
                <c:pt idx="623">
                  <c:v>2.7481296758104623E-2</c:v>
                </c:pt>
                <c:pt idx="624">
                  <c:v>2.6988225676201072E-2</c:v>
                </c:pt>
                <c:pt idx="625">
                  <c:v>2.7290759217359239E-2</c:v>
                </c:pt>
                <c:pt idx="626">
                  <c:v>2.7290759217359239E-2</c:v>
                </c:pt>
                <c:pt idx="627">
                  <c:v>2.7290759217359239E-2</c:v>
                </c:pt>
                <c:pt idx="628">
                  <c:v>2.7363804017345394E-2</c:v>
                </c:pt>
                <c:pt idx="629">
                  <c:v>2.7885506914050229E-2</c:v>
                </c:pt>
                <c:pt idx="630">
                  <c:v>2.8068601056935094E-2</c:v>
                </c:pt>
                <c:pt idx="631">
                  <c:v>2.8137556958112597E-2</c:v>
                </c:pt>
                <c:pt idx="632">
                  <c:v>2.7630699891312061E-2</c:v>
                </c:pt>
                <c:pt idx="633">
                  <c:v>2.7630699891312061E-2</c:v>
                </c:pt>
                <c:pt idx="634">
                  <c:v>2.7630699891312061E-2</c:v>
                </c:pt>
                <c:pt idx="635">
                  <c:v>2.7819323960514453E-2</c:v>
                </c:pt>
                <c:pt idx="636">
                  <c:v>2.7719613121946374E-2</c:v>
                </c:pt>
                <c:pt idx="637">
                  <c:v>2.7219159097480627E-2</c:v>
                </c:pt>
                <c:pt idx="638">
                  <c:v>2.7402724317424854E-2</c:v>
                </c:pt>
                <c:pt idx="639">
                  <c:v>2.7193043686367435E-2</c:v>
                </c:pt>
                <c:pt idx="640">
                  <c:v>2.7193043686367435E-2</c:v>
                </c:pt>
                <c:pt idx="641">
                  <c:v>2.7193043686367435E-2</c:v>
                </c:pt>
                <c:pt idx="642">
                  <c:v>2.7346710815015829E-2</c:v>
                </c:pt>
                <c:pt idx="643">
                  <c:v>2.719575558724685E-2</c:v>
                </c:pt>
                <c:pt idx="644">
                  <c:v>2.6364315973087527E-2</c:v>
                </c:pt>
                <c:pt idx="645">
                  <c:v>2.6543203723823128E-2</c:v>
                </c:pt>
                <c:pt idx="646">
                  <c:v>2.6412837635801711E-2</c:v>
                </c:pt>
                <c:pt idx="647">
                  <c:v>2.6412837635801711E-2</c:v>
                </c:pt>
                <c:pt idx="648">
                  <c:v>2.6412837635801711E-2</c:v>
                </c:pt>
                <c:pt idx="649">
                  <c:v>2.6357501021801788E-2</c:v>
                </c:pt>
                <c:pt idx="650">
                  <c:v>2.6617485794038442E-2</c:v>
                </c:pt>
                <c:pt idx="651">
                  <c:v>2.6620139581256419E-2</c:v>
                </c:pt>
                <c:pt idx="652">
                  <c:v>2.6645533658303355E-2</c:v>
                </c:pt>
                <c:pt idx="653">
                  <c:v>2.6262545722743225E-2</c:v>
                </c:pt>
                <c:pt idx="654">
                  <c:v>2.6262545722743225E-2</c:v>
                </c:pt>
                <c:pt idx="655">
                  <c:v>2.6262545722743225E-2</c:v>
                </c:pt>
                <c:pt idx="656">
                  <c:v>2.6410205301973244E-2</c:v>
                </c:pt>
                <c:pt idx="657">
                  <c:v>2.5705660226966964E-2</c:v>
                </c:pt>
                <c:pt idx="658">
                  <c:v>2.6030714648754616E-2</c:v>
                </c:pt>
                <c:pt idx="659">
                  <c:v>2.581481112329298E-2</c:v>
                </c:pt>
                <c:pt idx="660">
                  <c:v>2.5914482208711176E-2</c:v>
                </c:pt>
                <c:pt idx="661">
                  <c:v>2.5914482208711176E-2</c:v>
                </c:pt>
                <c:pt idx="662">
                  <c:v>2.5914482208711176E-2</c:v>
                </c:pt>
                <c:pt idx="663">
                  <c:v>2.5528651254519641E-2</c:v>
                </c:pt>
                <c:pt idx="664">
                  <c:v>2.5271441378623249E-2</c:v>
                </c:pt>
                <c:pt idx="665">
                  <c:v>2.5240803641688014E-2</c:v>
                </c:pt>
                <c:pt idx="666">
                  <c:v>2.6003785991830286E-2</c:v>
                </c:pt>
                <c:pt idx="667">
                  <c:v>2.5536790713894364E-2</c:v>
                </c:pt>
                <c:pt idx="668">
                  <c:v>2.5536790713894364E-2</c:v>
                </c:pt>
                <c:pt idx="669">
                  <c:v>2.5536790713894364E-2</c:v>
                </c:pt>
                <c:pt idx="670">
                  <c:v>2.570489189997005E-2</c:v>
                </c:pt>
                <c:pt idx="671">
                  <c:v>2.5498007968127512E-2</c:v>
                </c:pt>
                <c:pt idx="672">
                  <c:v>2.556951181855327E-2</c:v>
                </c:pt>
                <c:pt idx="673">
                  <c:v>2.5503088264594576E-2</c:v>
                </c:pt>
                <c:pt idx="674">
                  <c:v>2.5809666168410628E-2</c:v>
                </c:pt>
                <c:pt idx="675">
                  <c:v>2.5809666168410628E-2</c:v>
                </c:pt>
                <c:pt idx="676">
                  <c:v>2.5809666168410628E-2</c:v>
                </c:pt>
                <c:pt idx="677">
                  <c:v>2.6745217660017806E-2</c:v>
                </c:pt>
                <c:pt idx="678">
                  <c:v>2.6737221840214431E-2</c:v>
                </c:pt>
                <c:pt idx="679">
                  <c:v>2.6980156080252726E-2</c:v>
                </c:pt>
                <c:pt idx="680">
                  <c:v>2.6952969310482189E-2</c:v>
                </c:pt>
                <c:pt idx="681">
                  <c:v>2.6903148664806587E-2</c:v>
                </c:pt>
                <c:pt idx="682">
                  <c:v>2.6903148664806587E-2</c:v>
                </c:pt>
                <c:pt idx="683">
                  <c:v>2.6903148664806587E-2</c:v>
                </c:pt>
                <c:pt idx="684">
                  <c:v>2.6903148664806587E-2</c:v>
                </c:pt>
                <c:pt idx="685">
                  <c:v>2.6561099492082407E-2</c:v>
                </c:pt>
                <c:pt idx="686">
                  <c:v>2.7058249429854797E-2</c:v>
                </c:pt>
                <c:pt idx="687">
                  <c:v>2.6851049849168307E-2</c:v>
                </c:pt>
                <c:pt idx="688">
                  <c:v>2.6655518727542349E-2</c:v>
                </c:pt>
                <c:pt idx="689">
                  <c:v>2.6655518727542349E-2</c:v>
                </c:pt>
                <c:pt idx="690">
                  <c:v>2.6655518727542349E-2</c:v>
                </c:pt>
                <c:pt idx="691">
                  <c:v>2.6373407643312197E-2</c:v>
                </c:pt>
                <c:pt idx="692">
                  <c:v>2.6428429225562544E-2</c:v>
                </c:pt>
                <c:pt idx="693">
                  <c:v>2.6831939466348098E-2</c:v>
                </c:pt>
                <c:pt idx="694">
                  <c:v>2.6864482724285654E-2</c:v>
                </c:pt>
                <c:pt idx="695">
                  <c:v>2.6638671350243337E-2</c:v>
                </c:pt>
                <c:pt idx="696">
                  <c:v>2.6638671350243337E-2</c:v>
                </c:pt>
                <c:pt idx="697">
                  <c:v>2.6638671350243337E-2</c:v>
                </c:pt>
                <c:pt idx="698">
                  <c:v>2.5700934579439227E-2</c:v>
                </c:pt>
                <c:pt idx="699">
                  <c:v>2.4281245344853319E-2</c:v>
                </c:pt>
                <c:pt idx="700">
                  <c:v>2.42231708527747E-2</c:v>
                </c:pt>
                <c:pt idx="701">
                  <c:v>2.4320031764939465E-2</c:v>
                </c:pt>
                <c:pt idx="702">
                  <c:v>2.4315204446208716E-2</c:v>
                </c:pt>
                <c:pt idx="703">
                  <c:v>2.4315204446208716E-2</c:v>
                </c:pt>
                <c:pt idx="704">
                  <c:v>2.4315204446208716E-2</c:v>
                </c:pt>
                <c:pt idx="705">
                  <c:v>2.4064701796169485E-2</c:v>
                </c:pt>
                <c:pt idx="706">
                  <c:v>2.4015083854321828E-2</c:v>
                </c:pt>
                <c:pt idx="707">
                  <c:v>2.3757563733756593E-2</c:v>
                </c:pt>
                <c:pt idx="708">
                  <c:v>2.4107142857142883E-2</c:v>
                </c:pt>
                <c:pt idx="709">
                  <c:v>2.417931171278398E-2</c:v>
                </c:pt>
                <c:pt idx="710">
                  <c:v>2.417931171278398E-2</c:v>
                </c:pt>
                <c:pt idx="711">
                  <c:v>2.417931171278398E-2</c:v>
                </c:pt>
                <c:pt idx="712">
                  <c:v>2.4463013074033313E-2</c:v>
                </c:pt>
                <c:pt idx="713">
                  <c:v>2.4692582308607935E-2</c:v>
                </c:pt>
                <c:pt idx="714">
                  <c:v>2.4439817568907563E-2</c:v>
                </c:pt>
                <c:pt idx="715">
                  <c:v>2.5332143565337972E-2</c:v>
                </c:pt>
                <c:pt idx="716">
                  <c:v>2.5478338455437788E-2</c:v>
                </c:pt>
                <c:pt idx="717">
                  <c:v>2.5478338455437788E-2</c:v>
                </c:pt>
                <c:pt idx="718">
                  <c:v>2.5478338455437788E-2</c:v>
                </c:pt>
                <c:pt idx="719">
                  <c:v>2.5849503733156309E-2</c:v>
                </c:pt>
                <c:pt idx="720">
                  <c:v>2.5525376685170631E-2</c:v>
                </c:pt>
                <c:pt idx="721">
                  <c:v>2.5530438231211816E-2</c:v>
                </c:pt>
                <c:pt idx="722">
                  <c:v>2.5937314024995217E-2</c:v>
                </c:pt>
                <c:pt idx="723">
                  <c:v>2.6138279932546471E-2</c:v>
                </c:pt>
                <c:pt idx="724">
                  <c:v>2.6138279932546471E-2</c:v>
                </c:pt>
                <c:pt idx="725">
                  <c:v>2.6138279932546471E-2</c:v>
                </c:pt>
                <c:pt idx="726">
                  <c:v>2.5496031746031766E-2</c:v>
                </c:pt>
                <c:pt idx="727">
                  <c:v>2.5363792368047866E-2</c:v>
                </c:pt>
                <c:pt idx="728">
                  <c:v>2.5525376685170631E-2</c:v>
                </c:pt>
                <c:pt idx="729">
                  <c:v>2.5829015287368806E-2</c:v>
                </c:pt>
                <c:pt idx="730">
                  <c:v>2.564102564102555E-2</c:v>
                </c:pt>
                <c:pt idx="731">
                  <c:v>2.564102564102555E-2</c:v>
                </c:pt>
                <c:pt idx="732">
                  <c:v>2.564102564102555E-2</c:v>
                </c:pt>
                <c:pt idx="733">
                  <c:v>2.4516999246241067E-2</c:v>
                </c:pt>
                <c:pt idx="734">
                  <c:v>2.4923046370767477E-2</c:v>
                </c:pt>
                <c:pt idx="735">
                  <c:v>2.5206159960258434E-2</c:v>
                </c:pt>
                <c:pt idx="736">
                  <c:v>2.6140542689593538E-2</c:v>
                </c:pt>
                <c:pt idx="737">
                  <c:v>2.6438723784911966E-2</c:v>
                </c:pt>
                <c:pt idx="738">
                  <c:v>2.6438723784911966E-2</c:v>
                </c:pt>
                <c:pt idx="739">
                  <c:v>2.6438723784911966E-2</c:v>
                </c:pt>
                <c:pt idx="740">
                  <c:v>2.6428216592150999E-2</c:v>
                </c:pt>
                <c:pt idx="741">
                  <c:v>2.6880651893073759E-2</c:v>
                </c:pt>
                <c:pt idx="742">
                  <c:v>2.6687208031010767E-2</c:v>
                </c:pt>
                <c:pt idx="743">
                  <c:v>2.6786601729450465E-2</c:v>
                </c:pt>
                <c:pt idx="744">
                  <c:v>2.6786601729450465E-2</c:v>
                </c:pt>
                <c:pt idx="745">
                  <c:v>2.6786601729450465E-2</c:v>
                </c:pt>
                <c:pt idx="746">
                  <c:v>2.6786601729450465E-2</c:v>
                </c:pt>
                <c:pt idx="747">
                  <c:v>2.6747539027542899E-2</c:v>
                </c:pt>
                <c:pt idx="748">
                  <c:v>2.6733766298348005E-2</c:v>
                </c:pt>
                <c:pt idx="749">
                  <c:v>2.6487760724907217E-2</c:v>
                </c:pt>
                <c:pt idx="750">
                  <c:v>2.6758181637322132E-2</c:v>
                </c:pt>
                <c:pt idx="751">
                  <c:v>2.6910067648229008E-2</c:v>
                </c:pt>
                <c:pt idx="752">
                  <c:v>2.6910067648229008E-2</c:v>
                </c:pt>
                <c:pt idx="753">
                  <c:v>2.6910067648229008E-2</c:v>
                </c:pt>
                <c:pt idx="754">
                  <c:v>2.6561878233187342E-2</c:v>
                </c:pt>
                <c:pt idx="755">
                  <c:v>2.6760843613211183E-2</c:v>
                </c:pt>
                <c:pt idx="756">
                  <c:v>2.6661360923199373E-2</c:v>
                </c:pt>
                <c:pt idx="757">
                  <c:v>2.6567333419537098E-2</c:v>
                </c:pt>
                <c:pt idx="758">
                  <c:v>2.6694249398285352E-2</c:v>
                </c:pt>
                <c:pt idx="759">
                  <c:v>2.6694249398285352E-2</c:v>
                </c:pt>
                <c:pt idx="760">
                  <c:v>2.6694249398285352E-2</c:v>
                </c:pt>
                <c:pt idx="761">
                  <c:v>2.6708445240226641E-2</c:v>
                </c:pt>
                <c:pt idx="762">
                  <c:v>2.6656057290630475E-2</c:v>
                </c:pt>
                <c:pt idx="763">
                  <c:v>2.6794153641040097E-2</c:v>
                </c:pt>
                <c:pt idx="764">
                  <c:v>2.7154722236037321E-2</c:v>
                </c:pt>
                <c:pt idx="765">
                  <c:v>2.7104988312528056E-2</c:v>
                </c:pt>
                <c:pt idx="766">
                  <c:v>2.7104988312528056E-2</c:v>
                </c:pt>
                <c:pt idx="767">
                  <c:v>2.7104988312528056E-2</c:v>
                </c:pt>
                <c:pt idx="768">
                  <c:v>2.8764805414551731E-2</c:v>
                </c:pt>
                <c:pt idx="769">
                  <c:v>2.8612659235668803E-2</c:v>
                </c:pt>
                <c:pt idx="770">
                  <c:v>2.8711944726519834E-2</c:v>
                </c:pt>
                <c:pt idx="771">
                  <c:v>2.8682649038270114E-2</c:v>
                </c:pt>
                <c:pt idx="772">
                  <c:v>2.871503931521846E-2</c:v>
                </c:pt>
                <c:pt idx="773">
                  <c:v>2.871503931521846E-2</c:v>
                </c:pt>
                <c:pt idx="774">
                  <c:v>2.871503931521846E-2</c:v>
                </c:pt>
                <c:pt idx="775">
                  <c:v>2.8466208818552996E-2</c:v>
                </c:pt>
                <c:pt idx="776">
                  <c:v>2.8471876555500319E-2</c:v>
                </c:pt>
                <c:pt idx="777">
                  <c:v>2.8551518168242973E-2</c:v>
                </c:pt>
                <c:pt idx="778">
                  <c:v>2.866242038216571E-2</c:v>
                </c:pt>
                <c:pt idx="779">
                  <c:v>2.8457711442786193E-2</c:v>
                </c:pt>
                <c:pt idx="780">
                  <c:v>2.8457711442786193E-2</c:v>
                </c:pt>
                <c:pt idx="781">
                  <c:v>2.8457711442786193E-2</c:v>
                </c:pt>
                <c:pt idx="782">
                  <c:v>2.8253083963390324E-2</c:v>
                </c:pt>
                <c:pt idx="783">
                  <c:v>2.8042959427207581E-2</c:v>
                </c:pt>
                <c:pt idx="784">
                  <c:v>2.7989062888391869E-2</c:v>
                </c:pt>
                <c:pt idx="785">
                  <c:v>2.7984889153991332E-2</c:v>
                </c:pt>
                <c:pt idx="786">
                  <c:v>2.7935182423700189E-2</c:v>
                </c:pt>
                <c:pt idx="787">
                  <c:v>2.7935182423700189E-2</c:v>
                </c:pt>
                <c:pt idx="788">
                  <c:v>2.7935182423700189E-2</c:v>
                </c:pt>
                <c:pt idx="789">
                  <c:v>2.7862269139778517E-2</c:v>
                </c:pt>
                <c:pt idx="790">
                  <c:v>2.7725330418364447E-2</c:v>
                </c:pt>
                <c:pt idx="791">
                  <c:v>2.8026237328562909E-2</c:v>
                </c:pt>
                <c:pt idx="792">
                  <c:v>2.7730841864625821E-2</c:v>
                </c:pt>
                <c:pt idx="793">
                  <c:v>2.7552480916030575E-2</c:v>
                </c:pt>
                <c:pt idx="794">
                  <c:v>2.7552480916030575E-2</c:v>
                </c:pt>
                <c:pt idx="795">
                  <c:v>2.7552480916030575E-2</c:v>
                </c:pt>
                <c:pt idx="796">
                  <c:v>2.7291708093060141E-2</c:v>
                </c:pt>
                <c:pt idx="797">
                  <c:v>2.6908548707753388E-2</c:v>
                </c:pt>
                <c:pt idx="798">
                  <c:v>2.749055478226281E-2</c:v>
                </c:pt>
                <c:pt idx="799">
                  <c:v>2.7479626316835537E-2</c:v>
                </c:pt>
                <c:pt idx="800">
                  <c:v>2.7623211446740958E-2</c:v>
                </c:pt>
                <c:pt idx="801">
                  <c:v>2.7623211446740958E-2</c:v>
                </c:pt>
                <c:pt idx="802">
                  <c:v>2.7623211446740958E-2</c:v>
                </c:pt>
                <c:pt idx="803">
                  <c:v>2.7821939586645472E-2</c:v>
                </c:pt>
                <c:pt idx="804">
                  <c:v>2.774162137456182E-2</c:v>
                </c:pt>
                <c:pt idx="805">
                  <c:v>2.7802895555312679E-2</c:v>
                </c:pt>
                <c:pt idx="806">
                  <c:v>2.7728085867620766E-2</c:v>
                </c:pt>
                <c:pt idx="807">
                  <c:v>2.7808422036037506E-2</c:v>
                </c:pt>
                <c:pt idx="808">
                  <c:v>2.7808422036037506E-2</c:v>
                </c:pt>
                <c:pt idx="809">
                  <c:v>2.7808422036037506E-2</c:v>
                </c:pt>
                <c:pt idx="810">
                  <c:v>2.7830235563065298E-2</c:v>
                </c:pt>
                <c:pt idx="811">
                  <c:v>2.7678393957463632E-2</c:v>
                </c:pt>
                <c:pt idx="812">
                  <c:v>2.7630075038513002E-2</c:v>
                </c:pt>
                <c:pt idx="813">
                  <c:v>2.7728085867620766E-2</c:v>
                </c:pt>
                <c:pt idx="814">
                  <c:v>2.7353689567430006E-2</c:v>
                </c:pt>
                <c:pt idx="815">
                  <c:v>2.7353689567430006E-2</c:v>
                </c:pt>
                <c:pt idx="816">
                  <c:v>2.7353689567430006E-2</c:v>
                </c:pt>
                <c:pt idx="817">
                  <c:v>2.7032399125422435E-2</c:v>
                </c:pt>
                <c:pt idx="818">
                  <c:v>2.6938369781311922E-2</c:v>
                </c:pt>
                <c:pt idx="819">
                  <c:v>2.6988071570576588E-2</c:v>
                </c:pt>
                <c:pt idx="820">
                  <c:v>2.701869837072679E-2</c:v>
                </c:pt>
                <c:pt idx="821">
                  <c:v>2.696899509925732E-2</c:v>
                </c:pt>
                <c:pt idx="822">
                  <c:v>2.696899509925732E-2</c:v>
                </c:pt>
                <c:pt idx="823">
                  <c:v>2.696899509925732E-2</c:v>
                </c:pt>
                <c:pt idx="824">
                  <c:v>2.700447093889724E-2</c:v>
                </c:pt>
                <c:pt idx="825">
                  <c:v>2.7366643488626163E-2</c:v>
                </c:pt>
                <c:pt idx="826">
                  <c:v>2.7157183993645084E-2</c:v>
                </c:pt>
                <c:pt idx="827">
                  <c:v>2.7005559968228621E-2</c:v>
                </c:pt>
                <c:pt idx="828">
                  <c:v>2.6399364827312422E-2</c:v>
                </c:pt>
                <c:pt idx="829">
                  <c:v>2.6399364827312422E-2</c:v>
                </c:pt>
                <c:pt idx="830">
                  <c:v>2.6399364827312422E-2</c:v>
                </c:pt>
                <c:pt idx="831">
                  <c:v>2.639543537583755E-2</c:v>
                </c:pt>
                <c:pt idx="832">
                  <c:v>2.6488095238095255E-2</c:v>
                </c:pt>
                <c:pt idx="833">
                  <c:v>2.6785714285714191E-2</c:v>
                </c:pt>
                <c:pt idx="834">
                  <c:v>2.655753968253971E-2</c:v>
                </c:pt>
                <c:pt idx="835">
                  <c:v>2.6733458982243885E-2</c:v>
                </c:pt>
                <c:pt idx="836">
                  <c:v>2.6733458982243885E-2</c:v>
                </c:pt>
                <c:pt idx="837">
                  <c:v>2.6733458982243885E-2</c:v>
                </c:pt>
                <c:pt idx="838">
                  <c:v>2.6973423244744277E-2</c:v>
                </c:pt>
                <c:pt idx="839">
                  <c:v>2.7378236286082824E-2</c:v>
                </c:pt>
                <c:pt idx="840">
                  <c:v>2.7854683298105698E-2</c:v>
                </c:pt>
                <c:pt idx="841">
                  <c:v>2.7832903353840033E-2</c:v>
                </c:pt>
                <c:pt idx="842">
                  <c:v>2.7371973005160699E-2</c:v>
                </c:pt>
                <c:pt idx="843">
                  <c:v>2.7371973005160699E-2</c:v>
                </c:pt>
                <c:pt idx="844">
                  <c:v>2.7371973005160699E-2</c:v>
                </c:pt>
                <c:pt idx="845">
                  <c:v>2.7797081306462745E-2</c:v>
                </c:pt>
                <c:pt idx="846">
                  <c:v>2.7471381908799275E-2</c:v>
                </c:pt>
                <c:pt idx="847">
                  <c:v>2.7449617790131997E-2</c:v>
                </c:pt>
                <c:pt idx="848">
                  <c:v>2.7190632132578996E-2</c:v>
                </c:pt>
                <c:pt idx="849">
                  <c:v>2.7295285359801413E-2</c:v>
                </c:pt>
                <c:pt idx="850">
                  <c:v>2.7295285359801413E-2</c:v>
                </c:pt>
                <c:pt idx="851">
                  <c:v>2.7295285359801413E-2</c:v>
                </c:pt>
                <c:pt idx="852">
                  <c:v>2.7449617790131997E-2</c:v>
                </c:pt>
                <c:pt idx="853">
                  <c:v>2.7590313616514539E-2</c:v>
                </c:pt>
                <c:pt idx="854">
                  <c:v>2.7714084353255286E-2</c:v>
                </c:pt>
                <c:pt idx="855">
                  <c:v>2.8073101243832888E-2</c:v>
                </c:pt>
                <c:pt idx="856">
                  <c:v>2.8248026609740462E-2</c:v>
                </c:pt>
                <c:pt idx="857">
                  <c:v>2.8248026609740462E-2</c:v>
                </c:pt>
                <c:pt idx="858">
                  <c:v>2.8248026609740462E-2</c:v>
                </c:pt>
                <c:pt idx="859">
                  <c:v>2.8345909451945817E-2</c:v>
                </c:pt>
                <c:pt idx="860">
                  <c:v>2.8433241965597933E-2</c:v>
                </c:pt>
                <c:pt idx="861">
                  <c:v>2.8404012315026428E-2</c:v>
                </c:pt>
                <c:pt idx="862">
                  <c:v>2.8177547351588617E-2</c:v>
                </c:pt>
                <c:pt idx="863">
                  <c:v>2.8246624305003909E-2</c:v>
                </c:pt>
                <c:pt idx="864">
                  <c:v>2.8246624305003909E-2</c:v>
                </c:pt>
                <c:pt idx="865">
                  <c:v>2.8246624305003909E-2</c:v>
                </c:pt>
                <c:pt idx="866">
                  <c:v>2.8296266878474974E-2</c:v>
                </c:pt>
                <c:pt idx="867">
                  <c:v>2.8494837172359011E-2</c:v>
                </c:pt>
                <c:pt idx="868">
                  <c:v>2.8848063555114267E-2</c:v>
                </c:pt>
                <c:pt idx="869">
                  <c:v>2.9242379108330718E-2</c:v>
                </c:pt>
                <c:pt idx="870">
                  <c:v>2.9192731605600208E-2</c:v>
                </c:pt>
                <c:pt idx="871">
                  <c:v>2.9192731605600208E-2</c:v>
                </c:pt>
                <c:pt idx="872">
                  <c:v>2.9192731605600208E-2</c:v>
                </c:pt>
                <c:pt idx="873">
                  <c:v>2.9286210662166079E-2</c:v>
                </c:pt>
                <c:pt idx="874">
                  <c:v>2.9295808216729391E-2</c:v>
                </c:pt>
                <c:pt idx="875">
                  <c:v>2.9592850049652508E-2</c:v>
                </c:pt>
                <c:pt idx="876">
                  <c:v>2.9438046068308132E-2</c:v>
                </c:pt>
                <c:pt idx="877">
                  <c:v>2.9518389400395417E-2</c:v>
                </c:pt>
                <c:pt idx="878">
                  <c:v>2.9518389400395417E-2</c:v>
                </c:pt>
                <c:pt idx="879">
                  <c:v>2.9518389400395417E-2</c:v>
                </c:pt>
                <c:pt idx="880">
                  <c:v>2.9648390941597214E-2</c:v>
                </c:pt>
                <c:pt idx="881">
                  <c:v>2.9487688641778975E-2</c:v>
                </c:pt>
                <c:pt idx="882">
                  <c:v>2.9589911627444954E-2</c:v>
                </c:pt>
                <c:pt idx="883">
                  <c:v>2.9062034739454123E-2</c:v>
                </c:pt>
                <c:pt idx="884">
                  <c:v>2.9551906926879701E-2</c:v>
                </c:pt>
                <c:pt idx="885">
                  <c:v>2.9551906926879701E-2</c:v>
                </c:pt>
                <c:pt idx="886">
                  <c:v>2.9551906926879701E-2</c:v>
                </c:pt>
                <c:pt idx="887">
                  <c:v>2.9481834425252984E-2</c:v>
                </c:pt>
                <c:pt idx="888">
                  <c:v>2.9382568989477775E-2</c:v>
                </c:pt>
                <c:pt idx="889">
                  <c:v>2.9836667825050789E-2</c:v>
                </c:pt>
                <c:pt idx="890">
                  <c:v>2.9562127123102577E-2</c:v>
                </c:pt>
                <c:pt idx="891">
                  <c:v>2.9525605398967869E-2</c:v>
                </c:pt>
                <c:pt idx="892">
                  <c:v>2.9525605398967869E-2</c:v>
                </c:pt>
                <c:pt idx="893">
                  <c:v>2.9525605398967869E-2</c:v>
                </c:pt>
                <c:pt idx="894">
                  <c:v>2.9668585036713768E-2</c:v>
                </c:pt>
                <c:pt idx="895">
                  <c:v>2.9712301587301537E-2</c:v>
                </c:pt>
                <c:pt idx="896">
                  <c:v>2.9987996865296962E-2</c:v>
                </c:pt>
                <c:pt idx="897">
                  <c:v>2.9957345501438359E-2</c:v>
                </c:pt>
                <c:pt idx="898">
                  <c:v>2.9810620715653213E-2</c:v>
                </c:pt>
                <c:pt idx="899">
                  <c:v>2.9810620715653213E-2</c:v>
                </c:pt>
                <c:pt idx="900">
                  <c:v>2.9810620715653213E-2</c:v>
                </c:pt>
                <c:pt idx="901">
                  <c:v>2.9662698412698418E-2</c:v>
                </c:pt>
                <c:pt idx="902">
                  <c:v>3.0214328239730026E-2</c:v>
                </c:pt>
                <c:pt idx="903">
                  <c:v>3.0062506201012029E-2</c:v>
                </c:pt>
                <c:pt idx="904">
                  <c:v>2.9714659893642414E-2</c:v>
                </c:pt>
                <c:pt idx="905">
                  <c:v>3.008443884385259E-2</c:v>
                </c:pt>
                <c:pt idx="906">
                  <c:v>3.008443884385259E-2</c:v>
                </c:pt>
                <c:pt idx="907">
                  <c:v>3.008443884385259E-2</c:v>
                </c:pt>
                <c:pt idx="908">
                  <c:v>3.0012898104970542E-2</c:v>
                </c:pt>
                <c:pt idx="909">
                  <c:v>2.9576108855960292E-2</c:v>
                </c:pt>
                <c:pt idx="910">
                  <c:v>3.0077427039904681E-2</c:v>
                </c:pt>
                <c:pt idx="911">
                  <c:v>3.0143023036534933E-2</c:v>
                </c:pt>
                <c:pt idx="912">
                  <c:v>2.987296546248519E-2</c:v>
                </c:pt>
                <c:pt idx="913">
                  <c:v>2.987296546248519E-2</c:v>
                </c:pt>
                <c:pt idx="914">
                  <c:v>2.987296546248519E-2</c:v>
                </c:pt>
                <c:pt idx="915">
                  <c:v>2.9467209048516851E-2</c:v>
                </c:pt>
                <c:pt idx="916">
                  <c:v>2.9316930403294084E-2</c:v>
                </c:pt>
                <c:pt idx="917">
                  <c:v>2.9401549956835416E-2</c:v>
                </c:pt>
                <c:pt idx="918">
                  <c:v>2.9070344280186511E-2</c:v>
                </c:pt>
                <c:pt idx="919">
                  <c:v>2.8518996131336127E-2</c:v>
                </c:pt>
                <c:pt idx="920">
                  <c:v>2.8518996131336127E-2</c:v>
                </c:pt>
                <c:pt idx="921">
                  <c:v>2.8518996131336127E-2</c:v>
                </c:pt>
                <c:pt idx="922">
                  <c:v>2.8412753508206379E-2</c:v>
                </c:pt>
                <c:pt idx="923">
                  <c:v>2.8562927700089169E-2</c:v>
                </c:pt>
                <c:pt idx="924">
                  <c:v>2.8562927700089169E-2</c:v>
                </c:pt>
                <c:pt idx="925">
                  <c:v>2.8412753508206379E-2</c:v>
                </c:pt>
                <c:pt idx="926">
                  <c:v>2.7597483030272985E-2</c:v>
                </c:pt>
                <c:pt idx="927">
                  <c:v>2.7597483030272985E-2</c:v>
                </c:pt>
                <c:pt idx="928">
                  <c:v>2.7597483030272985E-2</c:v>
                </c:pt>
                <c:pt idx="929">
                  <c:v>2.7820174830026412E-2</c:v>
                </c:pt>
                <c:pt idx="930">
                  <c:v>2.8080922219909432E-2</c:v>
                </c:pt>
                <c:pt idx="931">
                  <c:v>2.825418855953199E-2</c:v>
                </c:pt>
                <c:pt idx="932">
                  <c:v>2.8604005552250733E-2</c:v>
                </c:pt>
                <c:pt idx="933">
                  <c:v>2.865357921871925E-2</c:v>
                </c:pt>
                <c:pt idx="934">
                  <c:v>2.865357921871925E-2</c:v>
                </c:pt>
                <c:pt idx="935">
                  <c:v>2.865357921871925E-2</c:v>
                </c:pt>
                <c:pt idx="936">
                  <c:v>2.8907179690599083E-2</c:v>
                </c:pt>
                <c:pt idx="937">
                  <c:v>2.8560095200317326E-2</c:v>
                </c:pt>
                <c:pt idx="938">
                  <c:v>2.8921519992062716E-2</c:v>
                </c:pt>
                <c:pt idx="939">
                  <c:v>2.8874776741416808E-2</c:v>
                </c:pt>
                <c:pt idx="940">
                  <c:v>2.9067460317460325E-2</c:v>
                </c:pt>
                <c:pt idx="941">
                  <c:v>2.9067460317460325E-2</c:v>
                </c:pt>
                <c:pt idx="942">
                  <c:v>2.9067460317460325E-2</c:v>
                </c:pt>
                <c:pt idx="943">
                  <c:v>2.9954374132116657E-2</c:v>
                </c:pt>
                <c:pt idx="944">
                  <c:v>2.9419060376048245E-2</c:v>
                </c:pt>
                <c:pt idx="945">
                  <c:v>2.9617502604554424E-2</c:v>
                </c:pt>
                <c:pt idx="946">
                  <c:v>2.9464285714285721E-2</c:v>
                </c:pt>
                <c:pt idx="947">
                  <c:v>2.9309660781591029E-2</c:v>
                </c:pt>
                <c:pt idx="948">
                  <c:v>2.9309660781591029E-2</c:v>
                </c:pt>
                <c:pt idx="949">
                  <c:v>2.9309660781591029E-2</c:v>
                </c:pt>
                <c:pt idx="950">
                  <c:v>2.986407381684697E-2</c:v>
                </c:pt>
                <c:pt idx="951">
                  <c:v>3.0063997618693161E-2</c:v>
                </c:pt>
                <c:pt idx="952">
                  <c:v>2.9766334275934003E-2</c:v>
                </c:pt>
                <c:pt idx="953">
                  <c:v>2.9910714285714235E-2</c:v>
                </c:pt>
                <c:pt idx="954">
                  <c:v>2.9954374132116657E-2</c:v>
                </c:pt>
                <c:pt idx="955">
                  <c:v>2.9954374132116657E-2</c:v>
                </c:pt>
                <c:pt idx="956">
                  <c:v>2.9954374132116657E-2</c:v>
                </c:pt>
                <c:pt idx="957">
                  <c:v>3.0211330489135824E-2</c:v>
                </c:pt>
                <c:pt idx="958">
                  <c:v>3.0155738518004238E-2</c:v>
                </c:pt>
                <c:pt idx="959">
                  <c:v>2.9954374132116657E-2</c:v>
                </c:pt>
                <c:pt idx="960">
                  <c:v>3.0561619368922432E-2</c:v>
                </c:pt>
                <c:pt idx="961">
                  <c:v>3.1169346833432421E-2</c:v>
                </c:pt>
                <c:pt idx="962">
                  <c:v>3.1169346833432421E-2</c:v>
                </c:pt>
                <c:pt idx="963">
                  <c:v>3.1169346833432421E-2</c:v>
                </c:pt>
                <c:pt idx="964">
                  <c:v>3.1169346833432421E-2</c:v>
                </c:pt>
                <c:pt idx="965">
                  <c:v>3.1343387309750392E-2</c:v>
                </c:pt>
                <c:pt idx="966">
                  <c:v>3.1124348473566599E-2</c:v>
                </c:pt>
                <c:pt idx="967">
                  <c:v>3.1222078824580501E-2</c:v>
                </c:pt>
                <c:pt idx="968">
                  <c:v>3.1175536139793403E-2</c:v>
                </c:pt>
                <c:pt idx="969">
                  <c:v>3.1175536139793403E-2</c:v>
                </c:pt>
                <c:pt idx="970">
                  <c:v>3.1175536139793403E-2</c:v>
                </c:pt>
                <c:pt idx="971">
                  <c:v>3.1217430145416669E-2</c:v>
                </c:pt>
                <c:pt idx="972">
                  <c:v>3.1352316698085136E-2</c:v>
                </c:pt>
                <c:pt idx="973">
                  <c:v>3.1405040682675134E-2</c:v>
                </c:pt>
                <c:pt idx="974">
                  <c:v>3.135853924779175E-2</c:v>
                </c:pt>
                <c:pt idx="975">
                  <c:v>3.0964668519253502E-2</c:v>
                </c:pt>
                <c:pt idx="976">
                  <c:v>3.0964668519253502E-2</c:v>
                </c:pt>
                <c:pt idx="977">
                  <c:v>3.0964668519253502E-2</c:v>
                </c:pt>
                <c:pt idx="978">
                  <c:v>3.0716554188169987E-2</c:v>
                </c:pt>
                <c:pt idx="979">
                  <c:v>3.0972353203950975E-2</c:v>
                </c:pt>
                <c:pt idx="980">
                  <c:v>3.0794277942680193E-2</c:v>
                </c:pt>
                <c:pt idx="981">
                  <c:v>3.0319571258435651E-2</c:v>
                </c:pt>
                <c:pt idx="982">
                  <c:v>3.0074441687344855E-2</c:v>
                </c:pt>
                <c:pt idx="983">
                  <c:v>3.0074441687344855E-2</c:v>
                </c:pt>
                <c:pt idx="984">
                  <c:v>3.0074441687344855E-2</c:v>
                </c:pt>
                <c:pt idx="985">
                  <c:v>3.0558231456009777E-2</c:v>
                </c:pt>
                <c:pt idx="986">
                  <c:v>3.0796741506060155E-2</c:v>
                </c:pt>
                <c:pt idx="987">
                  <c:v>3.0793682328399852E-2</c:v>
                </c:pt>
                <c:pt idx="988">
                  <c:v>3.0862296742920403E-2</c:v>
                </c:pt>
                <c:pt idx="989">
                  <c:v>3.1090141544573902E-2</c:v>
                </c:pt>
                <c:pt idx="990">
                  <c:v>3.1090141544573902E-2</c:v>
                </c:pt>
                <c:pt idx="991">
                  <c:v>3.1090141544573902E-2</c:v>
                </c:pt>
                <c:pt idx="992">
                  <c:v>3.1073165889010212E-2</c:v>
                </c:pt>
                <c:pt idx="993">
                  <c:v>3.0921183243994399E-2</c:v>
                </c:pt>
                <c:pt idx="994">
                  <c:v>3.156954234091125E-2</c:v>
                </c:pt>
                <c:pt idx="995">
                  <c:v>3.1460897181420977E-2</c:v>
                </c:pt>
                <c:pt idx="996">
                  <c:v>3.1662531017369711E-2</c:v>
                </c:pt>
                <c:pt idx="997">
                  <c:v>3.1662531017369711E-2</c:v>
                </c:pt>
                <c:pt idx="998">
                  <c:v>3.1662531017369711E-2</c:v>
                </c:pt>
                <c:pt idx="999">
                  <c:v>3.1512083767554877E-2</c:v>
                </c:pt>
                <c:pt idx="1000">
                  <c:v>3.1256201627306801E-2</c:v>
                </c:pt>
                <c:pt idx="1001">
                  <c:v>3.1259303364096214E-2</c:v>
                </c:pt>
                <c:pt idx="1002">
                  <c:v>3.105158730158708E-2</c:v>
                </c:pt>
                <c:pt idx="1003">
                  <c:v>3.1206588608850838E-2</c:v>
                </c:pt>
                <c:pt idx="1004">
                  <c:v>3.1206588608850838E-2</c:v>
                </c:pt>
                <c:pt idx="1005">
                  <c:v>3.1206588608850838E-2</c:v>
                </c:pt>
                <c:pt idx="1006">
                  <c:v>3.1259303364096214E-2</c:v>
                </c:pt>
                <c:pt idx="1007">
                  <c:v>3.1156975590394875E-2</c:v>
                </c:pt>
                <c:pt idx="1008">
                  <c:v>3.1156975590394875E-2</c:v>
                </c:pt>
                <c:pt idx="1009">
                  <c:v>3.0602122805277299E-2</c:v>
                </c:pt>
                <c:pt idx="1010">
                  <c:v>2.9850746268656803E-2</c:v>
                </c:pt>
                <c:pt idx="1011">
                  <c:v>2.9850746268656803E-2</c:v>
                </c:pt>
                <c:pt idx="1012">
                  <c:v>2.9850746268656803E-2</c:v>
                </c:pt>
                <c:pt idx="1013">
                  <c:v>3.0266944527141071E-2</c:v>
                </c:pt>
                <c:pt idx="1014">
                  <c:v>3.098157986197303E-2</c:v>
                </c:pt>
                <c:pt idx="1015">
                  <c:v>3.1181727904667333E-2</c:v>
                </c:pt>
                <c:pt idx="1016">
                  <c:v>3.1076250992851273E-2</c:v>
                </c:pt>
                <c:pt idx="1017">
                  <c:v>3.1820889594916579E-2</c:v>
                </c:pt>
                <c:pt idx="1018">
                  <c:v>3.1820889594916579E-2</c:v>
                </c:pt>
                <c:pt idx="1019">
                  <c:v>3.1820889594916579E-2</c:v>
                </c:pt>
                <c:pt idx="1020">
                  <c:v>3.1156975590394875E-2</c:v>
                </c:pt>
                <c:pt idx="1021">
                  <c:v>3.1560142913854783E-2</c:v>
                </c:pt>
                <c:pt idx="1022">
                  <c:v>3.1467143140758269E-2</c:v>
                </c:pt>
                <c:pt idx="1023">
                  <c:v>3.1665674012308687E-2</c:v>
                </c:pt>
                <c:pt idx="1024">
                  <c:v>3.1006598204097902E-2</c:v>
                </c:pt>
                <c:pt idx="1025">
                  <c:v>3.1006598204097902E-2</c:v>
                </c:pt>
                <c:pt idx="1026">
                  <c:v>3.1006598204097902E-2</c:v>
                </c:pt>
                <c:pt idx="1027">
                  <c:v>3.1256201627306801E-2</c:v>
                </c:pt>
                <c:pt idx="1028">
                  <c:v>3.1355427664219171E-2</c:v>
                </c:pt>
                <c:pt idx="1029">
                  <c:v>3.134920634920646E-2</c:v>
                </c:pt>
                <c:pt idx="1030">
                  <c:v>3.1355427664219171E-2</c:v>
                </c:pt>
                <c:pt idx="1031">
                  <c:v>3.1485358762415983E-2</c:v>
                </c:pt>
                <c:pt idx="1032">
                  <c:v>3.1485358762415983E-2</c:v>
                </c:pt>
                <c:pt idx="1033">
                  <c:v>3.1485358762415983E-2</c:v>
                </c:pt>
                <c:pt idx="1034">
                  <c:v>3.104234850738874E-2</c:v>
                </c:pt>
                <c:pt idx="1035">
                  <c:v>3.1006445215666867E-2</c:v>
                </c:pt>
                <c:pt idx="1036">
                  <c:v>3.1535105117017181E-2</c:v>
                </c:pt>
                <c:pt idx="1037">
                  <c:v>3.136123422271142E-2</c:v>
                </c:pt>
                <c:pt idx="1038">
                  <c:v>3.1460384504794048E-2</c:v>
                </c:pt>
                <c:pt idx="1039">
                  <c:v>3.1460384504794048E-2</c:v>
                </c:pt>
                <c:pt idx="1040">
                  <c:v>3.1460384504794048E-2</c:v>
                </c:pt>
                <c:pt idx="1041">
                  <c:v>3.165868506895908E-2</c:v>
                </c:pt>
                <c:pt idx="1042">
                  <c:v>3.1205392545598842E-2</c:v>
                </c:pt>
                <c:pt idx="1043">
                  <c:v>3.162172878667735E-2</c:v>
                </c:pt>
                <c:pt idx="1044">
                  <c:v>3.1321240955496155E-2</c:v>
                </c:pt>
                <c:pt idx="1045">
                  <c:v>3.0915576694411362E-2</c:v>
                </c:pt>
                <c:pt idx="1046">
                  <c:v>3.0915576694411362E-2</c:v>
                </c:pt>
                <c:pt idx="1047">
                  <c:v>3.0915576694411362E-2</c:v>
                </c:pt>
                <c:pt idx="1048">
                  <c:v>3.0915576694411362E-2</c:v>
                </c:pt>
                <c:pt idx="1049">
                  <c:v>3.0915576694411362E-2</c:v>
                </c:pt>
                <c:pt idx="1050">
                  <c:v>3.0972793498191153E-2</c:v>
                </c:pt>
                <c:pt idx="1051">
                  <c:v>3.0403329699732362E-2</c:v>
                </c:pt>
                <c:pt idx="1052">
                  <c:v>3.0474208413854731E-2</c:v>
                </c:pt>
                <c:pt idx="1053">
                  <c:v>3.0474208413854731E-2</c:v>
                </c:pt>
                <c:pt idx="1054">
                  <c:v>3.0474208413854731E-2</c:v>
                </c:pt>
                <c:pt idx="1055">
                  <c:v>3.0474208413854731E-2</c:v>
                </c:pt>
                <c:pt idx="1056">
                  <c:v>3.0223455383243225E-2</c:v>
                </c:pt>
                <c:pt idx="1057">
                  <c:v>3.0017832375668796E-2</c:v>
                </c:pt>
                <c:pt idx="1058">
                  <c:v>2.9959393879370078E-2</c:v>
                </c:pt>
                <c:pt idx="1059">
                  <c:v>2.9860354560760527E-2</c:v>
                </c:pt>
                <c:pt idx="1060">
                  <c:v>2.9860354560760527E-2</c:v>
                </c:pt>
                <c:pt idx="1061">
                  <c:v>2.9860354560760527E-2</c:v>
                </c:pt>
                <c:pt idx="1062">
                  <c:v>3.0850114075984481E-2</c:v>
                </c:pt>
                <c:pt idx="1063">
                  <c:v>3.0209984152139491E-2</c:v>
                </c:pt>
                <c:pt idx="1064">
                  <c:v>3.032644006021723E-2</c:v>
                </c:pt>
                <c:pt idx="1065">
                  <c:v>3.0507131537242493E-2</c:v>
                </c:pt>
                <c:pt idx="1066">
                  <c:v>3.0850114075984481E-2</c:v>
                </c:pt>
                <c:pt idx="1067">
                  <c:v>3.0850114075984481E-2</c:v>
                </c:pt>
                <c:pt idx="1068">
                  <c:v>3.0850114075984481E-2</c:v>
                </c:pt>
                <c:pt idx="1069">
                  <c:v>3.0366077178382245E-2</c:v>
                </c:pt>
                <c:pt idx="1070">
                  <c:v>3.0375105297061555E-2</c:v>
                </c:pt>
                <c:pt idx="1071">
                  <c:v>3.1189567114593197E-2</c:v>
                </c:pt>
                <c:pt idx="1072">
                  <c:v>3.1189567114593197E-2</c:v>
                </c:pt>
                <c:pt idx="1073">
                  <c:v>3.109039520007939E-2</c:v>
                </c:pt>
                <c:pt idx="1074">
                  <c:v>3.109039520007939E-2</c:v>
                </c:pt>
                <c:pt idx="1075">
                  <c:v>3.109039520007939E-2</c:v>
                </c:pt>
                <c:pt idx="1076">
                  <c:v>3.0973846291172169E-2</c:v>
                </c:pt>
                <c:pt idx="1077">
                  <c:v>3.1034209064211504E-2</c:v>
                </c:pt>
                <c:pt idx="1078">
                  <c:v>3.0859297479658654E-2</c:v>
                </c:pt>
                <c:pt idx="1079">
                  <c:v>3.2024229184250963E-2</c:v>
                </c:pt>
                <c:pt idx="1080">
                  <c:v>3.2237234253924107E-2</c:v>
                </c:pt>
                <c:pt idx="1081">
                  <c:v>3.2237234253924107E-2</c:v>
                </c:pt>
                <c:pt idx="1082">
                  <c:v>3.2237234253924107E-2</c:v>
                </c:pt>
                <c:pt idx="1083">
                  <c:v>3.2395905793500823E-2</c:v>
                </c:pt>
                <c:pt idx="1084">
                  <c:v>3.2150665871596207E-2</c:v>
                </c:pt>
                <c:pt idx="1085">
                  <c:v>3.2013270161009855E-2</c:v>
                </c:pt>
                <c:pt idx="1086">
                  <c:v>3.2181168057211051E-2</c:v>
                </c:pt>
                <c:pt idx="1087">
                  <c:v>3.1467143140758269E-2</c:v>
                </c:pt>
                <c:pt idx="1088">
                  <c:v>3.1467143140758269E-2</c:v>
                </c:pt>
                <c:pt idx="1089">
                  <c:v>3.1467143140758269E-2</c:v>
                </c:pt>
                <c:pt idx="1090">
                  <c:v>3.1518340199533368E-2</c:v>
                </c:pt>
                <c:pt idx="1091">
                  <c:v>3.1467143140758269E-2</c:v>
                </c:pt>
                <c:pt idx="1092">
                  <c:v>3.0907377089844701E-2</c:v>
                </c:pt>
                <c:pt idx="1093">
                  <c:v>3.1211234059445259E-2</c:v>
                </c:pt>
                <c:pt idx="1094">
                  <c:v>3.0239936545706891E-2</c:v>
                </c:pt>
                <c:pt idx="1095">
                  <c:v>3.0239936545706891E-2</c:v>
                </c:pt>
                <c:pt idx="1096">
                  <c:v>3.0239936545706891E-2</c:v>
                </c:pt>
                <c:pt idx="1097">
                  <c:v>3.0197318216504954E-2</c:v>
                </c:pt>
                <c:pt idx="1098">
                  <c:v>3.0227948463825705E-2</c:v>
                </c:pt>
                <c:pt idx="1099">
                  <c:v>3.0276002180268602E-2</c:v>
                </c:pt>
                <c:pt idx="1100">
                  <c:v>3.0596770836430531E-2</c:v>
                </c:pt>
                <c:pt idx="1101">
                  <c:v>3.0698928461683428E-2</c:v>
                </c:pt>
                <c:pt idx="1102">
                  <c:v>3.0698928461683428E-2</c:v>
                </c:pt>
                <c:pt idx="1103">
                  <c:v>3.0698928461683428E-2</c:v>
                </c:pt>
                <c:pt idx="1104">
                  <c:v>2.9828560103061896E-2</c:v>
                </c:pt>
                <c:pt idx="1105">
                  <c:v>2.953126548409446E-2</c:v>
                </c:pt>
                <c:pt idx="1106">
                  <c:v>2.952980230887392E-2</c:v>
                </c:pt>
                <c:pt idx="1107">
                  <c:v>3.005737956732446E-2</c:v>
                </c:pt>
                <c:pt idx="1108">
                  <c:v>2.9199104613616855E-2</c:v>
                </c:pt>
                <c:pt idx="1109">
                  <c:v>2.9199104613616855E-2</c:v>
                </c:pt>
                <c:pt idx="1110">
                  <c:v>2.9199104613616855E-2</c:v>
                </c:pt>
                <c:pt idx="1111">
                  <c:v>2.8925210500247545E-2</c:v>
                </c:pt>
                <c:pt idx="1112">
                  <c:v>2.898622534932116E-2</c:v>
                </c:pt>
                <c:pt idx="1113">
                  <c:v>2.885672679723017E-2</c:v>
                </c:pt>
                <c:pt idx="1114">
                  <c:v>2.9846306395637123E-2</c:v>
                </c:pt>
                <c:pt idx="1115">
                  <c:v>3.0254935026287066E-2</c:v>
                </c:pt>
                <c:pt idx="1116">
                  <c:v>3.0254935026287066E-2</c:v>
                </c:pt>
                <c:pt idx="1117">
                  <c:v>3.0254935026287066E-2</c:v>
                </c:pt>
                <c:pt idx="1118">
                  <c:v>3.0763123945618753E-2</c:v>
                </c:pt>
                <c:pt idx="1119">
                  <c:v>3.0908910498114617E-2</c:v>
                </c:pt>
                <c:pt idx="1120">
                  <c:v>3.040674603174609E-2</c:v>
                </c:pt>
                <c:pt idx="1121">
                  <c:v>3.0607483594269569E-2</c:v>
                </c:pt>
                <c:pt idx="1122">
                  <c:v>3.0537762550275627E-2</c:v>
                </c:pt>
                <c:pt idx="1123">
                  <c:v>3.0537762550275627E-2</c:v>
                </c:pt>
                <c:pt idx="1124">
                  <c:v>3.0537762550275627E-2</c:v>
                </c:pt>
                <c:pt idx="1125">
                  <c:v>3.0405405405405261E-2</c:v>
                </c:pt>
                <c:pt idx="1126">
                  <c:v>3.0481867858917155E-2</c:v>
                </c:pt>
                <c:pt idx="1127">
                  <c:v>3.1155279503105593E-2</c:v>
                </c:pt>
                <c:pt idx="1128">
                  <c:v>3.1060530762349714E-2</c:v>
                </c:pt>
                <c:pt idx="1129">
                  <c:v>3.1060530762349714E-2</c:v>
                </c:pt>
                <c:pt idx="1130">
                  <c:v>3.1060530762349714E-2</c:v>
                </c:pt>
                <c:pt idx="1131">
                  <c:v>3.1060530762349714E-2</c:v>
                </c:pt>
                <c:pt idx="1132">
                  <c:v>3.1181972704591443E-2</c:v>
                </c:pt>
                <c:pt idx="1133">
                  <c:v>3.2474636960413639E-2</c:v>
                </c:pt>
                <c:pt idx="1134">
                  <c:v>3.2262875323125773E-2</c:v>
                </c:pt>
                <c:pt idx="1135">
                  <c:v>3.2102569199423447E-2</c:v>
                </c:pt>
                <c:pt idx="1136">
                  <c:v>3.2296531849349108E-2</c:v>
                </c:pt>
                <c:pt idx="1137">
                  <c:v>3.2296531849349108E-2</c:v>
                </c:pt>
                <c:pt idx="1138">
                  <c:v>3.2296531849349108E-2</c:v>
                </c:pt>
                <c:pt idx="1139">
                  <c:v>3.2886239443616683E-2</c:v>
                </c:pt>
                <c:pt idx="1140">
                  <c:v>3.4422757598957965E-2</c:v>
                </c:pt>
                <c:pt idx="1141">
                  <c:v>3.4971644612476149E-2</c:v>
                </c:pt>
                <c:pt idx="1142">
                  <c:v>3.525829211738829E-2</c:v>
                </c:pt>
                <c:pt idx="1143">
                  <c:v>3.5287676687238756E-2</c:v>
                </c:pt>
                <c:pt idx="1144">
                  <c:v>3.5287676687238756E-2</c:v>
                </c:pt>
                <c:pt idx="1145">
                  <c:v>3.5287676687238756E-2</c:v>
                </c:pt>
                <c:pt idx="1146">
                  <c:v>3.534096565455469E-2</c:v>
                </c:pt>
                <c:pt idx="1147">
                  <c:v>3.5557768924302957E-2</c:v>
                </c:pt>
                <c:pt idx="1148">
                  <c:v>3.4637205135861659E-2</c:v>
                </c:pt>
                <c:pt idx="1149">
                  <c:v>3.3870486421963442E-2</c:v>
                </c:pt>
                <c:pt idx="1150">
                  <c:v>3.3359848861489461E-2</c:v>
                </c:pt>
                <c:pt idx="1151">
                  <c:v>3.3359848861489461E-2</c:v>
                </c:pt>
                <c:pt idx="1152">
                  <c:v>3.3359848861489461E-2</c:v>
                </c:pt>
                <c:pt idx="1153">
                  <c:v>3.3359848861489461E-2</c:v>
                </c:pt>
                <c:pt idx="1154">
                  <c:v>3.299542834426572E-2</c:v>
                </c:pt>
                <c:pt idx="1155">
                  <c:v>3.3204095834575842E-2</c:v>
                </c:pt>
                <c:pt idx="1156">
                  <c:v>3.3906731629710585E-2</c:v>
                </c:pt>
                <c:pt idx="1157">
                  <c:v>3.3920222819058932E-2</c:v>
                </c:pt>
                <c:pt idx="1158">
                  <c:v>3.3920222819058932E-2</c:v>
                </c:pt>
                <c:pt idx="1159">
                  <c:v>3.3920222819058932E-2</c:v>
                </c:pt>
                <c:pt idx="1160">
                  <c:v>3.3776053325374145E-2</c:v>
                </c:pt>
                <c:pt idx="1161">
                  <c:v>3.401969561324969E-2</c:v>
                </c:pt>
                <c:pt idx="1162">
                  <c:v>3.4316407221365752E-2</c:v>
                </c:pt>
                <c:pt idx="1163">
                  <c:v>3.3296888977238925E-2</c:v>
                </c:pt>
                <c:pt idx="1164">
                  <c:v>3.3117851815017252E-2</c:v>
                </c:pt>
                <c:pt idx="1165">
                  <c:v>3.3117851815017252E-2</c:v>
                </c:pt>
                <c:pt idx="1166">
                  <c:v>3.3117851815017252E-2</c:v>
                </c:pt>
                <c:pt idx="1167">
                  <c:v>3.3220608712949851E-2</c:v>
                </c:pt>
                <c:pt idx="1168">
                  <c:v>3.3679916422068468E-2</c:v>
                </c:pt>
                <c:pt idx="1169">
                  <c:v>3.403089187842534E-2</c:v>
                </c:pt>
                <c:pt idx="1170">
                  <c:v>3.3944771209251323E-2</c:v>
                </c:pt>
                <c:pt idx="1171">
                  <c:v>3.3898305084745894E-2</c:v>
                </c:pt>
                <c:pt idx="1172">
                  <c:v>3.3898305084745894E-2</c:v>
                </c:pt>
                <c:pt idx="1173">
                  <c:v>3.3898305084745894E-2</c:v>
                </c:pt>
                <c:pt idx="1174">
                  <c:v>3.4124925164637832E-2</c:v>
                </c:pt>
                <c:pt idx="1175">
                  <c:v>3.4362375941349388E-2</c:v>
                </c:pt>
                <c:pt idx="1176">
                  <c:v>3.4341741723769914E-2</c:v>
                </c:pt>
                <c:pt idx="1177">
                  <c:v>3.4156070805285266E-2</c:v>
                </c:pt>
                <c:pt idx="1178">
                  <c:v>3.2938010763404524E-2</c:v>
                </c:pt>
                <c:pt idx="1179">
                  <c:v>3.2938010763404524E-2</c:v>
                </c:pt>
                <c:pt idx="1180">
                  <c:v>3.2938010763404524E-2</c:v>
                </c:pt>
                <c:pt idx="1181">
                  <c:v>3.262657376117728E-2</c:v>
                </c:pt>
                <c:pt idx="1182">
                  <c:v>3.2798325191905064E-2</c:v>
                </c:pt>
                <c:pt idx="1183">
                  <c:v>3.2470447403860403E-2</c:v>
                </c:pt>
                <c:pt idx="1184">
                  <c:v>3.1923383878691203E-2</c:v>
                </c:pt>
                <c:pt idx="1185">
                  <c:v>3.1511767052253781E-2</c:v>
                </c:pt>
                <c:pt idx="1186">
                  <c:v>3.1511767052253781E-2</c:v>
                </c:pt>
                <c:pt idx="1187">
                  <c:v>3.1511767052253781E-2</c:v>
                </c:pt>
                <c:pt idx="1188">
                  <c:v>3.1611487834064755E-2</c:v>
                </c:pt>
                <c:pt idx="1189">
                  <c:v>3.1354369174019237E-2</c:v>
                </c:pt>
                <c:pt idx="1190">
                  <c:v>3.1224772516618815E-2</c:v>
                </c:pt>
                <c:pt idx="1191">
                  <c:v>3.1496062992125928E-2</c:v>
                </c:pt>
                <c:pt idx="1192">
                  <c:v>3.194935951751976E-2</c:v>
                </c:pt>
                <c:pt idx="1193">
                  <c:v>3.194935951751976E-2</c:v>
                </c:pt>
                <c:pt idx="1194">
                  <c:v>3.194935951751976E-2</c:v>
                </c:pt>
                <c:pt idx="1195">
                  <c:v>3.2121024761410988E-2</c:v>
                </c:pt>
                <c:pt idx="1196">
                  <c:v>3.2367462969427718E-2</c:v>
                </c:pt>
                <c:pt idx="1197">
                  <c:v>3.2277375904215422E-2</c:v>
                </c:pt>
                <c:pt idx="1198">
                  <c:v>3.2195268044324488E-2</c:v>
                </c:pt>
                <c:pt idx="1199">
                  <c:v>3.2154983023766626E-2</c:v>
                </c:pt>
                <c:pt idx="1200">
                  <c:v>3.2154983023766626E-2</c:v>
                </c:pt>
                <c:pt idx="1201">
                  <c:v>3.2154983023766626E-2</c:v>
                </c:pt>
                <c:pt idx="1202">
                  <c:v>3.2051922116824727E-2</c:v>
                </c:pt>
                <c:pt idx="1203">
                  <c:v>3.1808648756616265E-2</c:v>
                </c:pt>
                <c:pt idx="1204">
                  <c:v>3.1968031968031996E-2</c:v>
                </c:pt>
                <c:pt idx="1205">
                  <c:v>3.1893528371451652E-2</c:v>
                </c:pt>
                <c:pt idx="1206">
                  <c:v>3.1304608317938909E-2</c:v>
                </c:pt>
                <c:pt idx="1207">
                  <c:v>3.1304608317938909E-2</c:v>
                </c:pt>
                <c:pt idx="1208">
                  <c:v>3.1304608317938909E-2</c:v>
                </c:pt>
                <c:pt idx="1209">
                  <c:v>3.058576988324524E-2</c:v>
                </c:pt>
                <c:pt idx="1210">
                  <c:v>2.9956008658613253E-2</c:v>
                </c:pt>
                <c:pt idx="1211">
                  <c:v>2.9747599150353521E-2</c:v>
                </c:pt>
                <c:pt idx="1212">
                  <c:v>2.9408832618881275E-2</c:v>
                </c:pt>
                <c:pt idx="1213">
                  <c:v>2.9253463570218186E-2</c:v>
                </c:pt>
                <c:pt idx="1214">
                  <c:v>2.9253463570218186E-2</c:v>
                </c:pt>
                <c:pt idx="1215">
                  <c:v>2.9253463570218186E-2</c:v>
                </c:pt>
                <c:pt idx="1216">
                  <c:v>2.9017701495213322E-2</c:v>
                </c:pt>
                <c:pt idx="1217">
                  <c:v>2.9017701495213322E-2</c:v>
                </c:pt>
                <c:pt idx="1218">
                  <c:v>2.9069535764096432E-2</c:v>
                </c:pt>
                <c:pt idx="1219">
                  <c:v>2.9429339707200519E-2</c:v>
                </c:pt>
                <c:pt idx="1220">
                  <c:v>2.9272663911982688E-2</c:v>
                </c:pt>
                <c:pt idx="1221">
                  <c:v>2.9272663911982688E-2</c:v>
                </c:pt>
                <c:pt idx="1222">
                  <c:v>2.9272663911982688E-2</c:v>
                </c:pt>
                <c:pt idx="1223">
                  <c:v>2.9287244110175914E-2</c:v>
                </c:pt>
                <c:pt idx="1224">
                  <c:v>2.9646238166417538E-2</c:v>
                </c:pt>
                <c:pt idx="1225">
                  <c:v>2.9136368164159876E-2</c:v>
                </c:pt>
                <c:pt idx="1226">
                  <c:v>2.9320987654321007E-2</c:v>
                </c:pt>
                <c:pt idx="1227">
                  <c:v>2.9359076433121079E-2</c:v>
                </c:pt>
                <c:pt idx="1228">
                  <c:v>2.9359076433121079E-2</c:v>
                </c:pt>
                <c:pt idx="1229">
                  <c:v>2.9359076433121079E-2</c:v>
                </c:pt>
                <c:pt idx="1230">
                  <c:v>2.8794509647901423E-2</c:v>
                </c:pt>
                <c:pt idx="1231">
                  <c:v>2.8639618138424749E-2</c:v>
                </c:pt>
                <c:pt idx="1232">
                  <c:v>2.8847110315328717E-2</c:v>
                </c:pt>
                <c:pt idx="1233">
                  <c:v>2.8736203639256219E-2</c:v>
                </c:pt>
                <c:pt idx="1234">
                  <c:v>2.8835636869841919E-2</c:v>
                </c:pt>
                <c:pt idx="1235">
                  <c:v>2.8835636869841919E-2</c:v>
                </c:pt>
                <c:pt idx="1236">
                  <c:v>2.8835636869841919E-2</c:v>
                </c:pt>
                <c:pt idx="1237">
                  <c:v>2.8169713831478704E-2</c:v>
                </c:pt>
                <c:pt idx="1238">
                  <c:v>2.7990858505564375E-2</c:v>
                </c:pt>
                <c:pt idx="1239">
                  <c:v>2.8111651932055226E-2</c:v>
                </c:pt>
                <c:pt idx="1240">
                  <c:v>2.826346115636813E-2</c:v>
                </c:pt>
                <c:pt idx="1241">
                  <c:v>2.7912983013807402E-2</c:v>
                </c:pt>
                <c:pt idx="1242">
                  <c:v>2.7912983013807402E-2</c:v>
                </c:pt>
                <c:pt idx="1243">
                  <c:v>2.7912983013807402E-2</c:v>
                </c:pt>
                <c:pt idx="1244">
                  <c:v>2.8009535160905763E-2</c:v>
                </c:pt>
                <c:pt idx="1245">
                  <c:v>2.8060591010677705E-2</c:v>
                </c:pt>
                <c:pt idx="1246">
                  <c:v>2.8320166939931335E-2</c:v>
                </c:pt>
                <c:pt idx="1247">
                  <c:v>2.8269077901430961E-2</c:v>
                </c:pt>
                <c:pt idx="1248">
                  <c:v>2.8017883755588668E-2</c:v>
                </c:pt>
                <c:pt idx="1249">
                  <c:v>2.8017883755588668E-2</c:v>
                </c:pt>
                <c:pt idx="1250">
                  <c:v>2.8017883755588668E-2</c:v>
                </c:pt>
                <c:pt idx="1251">
                  <c:v>2.8168314372298608E-2</c:v>
                </c:pt>
                <c:pt idx="1252">
                  <c:v>2.8149841017488075E-2</c:v>
                </c:pt>
                <c:pt idx="1253">
                  <c:v>2.7515645177311976E-2</c:v>
                </c:pt>
                <c:pt idx="1254">
                  <c:v>2.7107536490914352E-2</c:v>
                </c:pt>
                <c:pt idx="1255">
                  <c:v>2.7456432153319055E-2</c:v>
                </c:pt>
                <c:pt idx="1256">
                  <c:v>2.7456432153319055E-2</c:v>
                </c:pt>
                <c:pt idx="1257">
                  <c:v>2.7456432153319055E-2</c:v>
                </c:pt>
                <c:pt idx="1258">
                  <c:v>2.7402700555996695E-2</c:v>
                </c:pt>
                <c:pt idx="1259">
                  <c:v>2.7394540942927925E-2</c:v>
                </c:pt>
                <c:pt idx="1260">
                  <c:v>2.7750198570293705E-2</c:v>
                </c:pt>
                <c:pt idx="1261">
                  <c:v>2.7656405163853259E-2</c:v>
                </c:pt>
                <c:pt idx="1262">
                  <c:v>2.7861931959274777E-2</c:v>
                </c:pt>
                <c:pt idx="1263">
                  <c:v>2.7861931959274777E-2</c:v>
                </c:pt>
                <c:pt idx="1264">
                  <c:v>2.7861931959274777E-2</c:v>
                </c:pt>
                <c:pt idx="1265">
                  <c:v>2.7813648554683601E-2</c:v>
                </c:pt>
                <c:pt idx="1266">
                  <c:v>2.7864699746684485E-2</c:v>
                </c:pt>
                <c:pt idx="1267">
                  <c:v>2.8012317472931425E-2</c:v>
                </c:pt>
                <c:pt idx="1268">
                  <c:v>2.806616660871275E-2</c:v>
                </c:pt>
                <c:pt idx="1269">
                  <c:v>2.7986890455854674E-2</c:v>
                </c:pt>
                <c:pt idx="1270">
                  <c:v>2.7986890455854674E-2</c:v>
                </c:pt>
                <c:pt idx="1271">
                  <c:v>2.7986890455854674E-2</c:v>
                </c:pt>
                <c:pt idx="1272">
                  <c:v>2.779984114376477E-2</c:v>
                </c:pt>
                <c:pt idx="1273">
                  <c:v>2.779984114376477E-2</c:v>
                </c:pt>
                <c:pt idx="1274">
                  <c:v>2.7692307692307683E-2</c:v>
                </c:pt>
                <c:pt idx="1275">
                  <c:v>2.7896356596843086E-2</c:v>
                </c:pt>
                <c:pt idx="1276">
                  <c:v>2.7995631887223205E-2</c:v>
                </c:pt>
                <c:pt idx="1277">
                  <c:v>2.7995631887223205E-2</c:v>
                </c:pt>
                <c:pt idx="1278">
                  <c:v>2.7995631887223205E-2</c:v>
                </c:pt>
                <c:pt idx="1279">
                  <c:v>2.8141751042287E-2</c:v>
                </c:pt>
                <c:pt idx="1280">
                  <c:v>2.8296266878474974E-2</c:v>
                </c:pt>
                <c:pt idx="1281">
                  <c:v>2.8704807310290237E-2</c:v>
                </c:pt>
                <c:pt idx="1282">
                  <c:v>2.89063276050463E-2</c:v>
                </c:pt>
                <c:pt idx="1283">
                  <c:v>2.9169151262174564E-2</c:v>
                </c:pt>
                <c:pt idx="1284">
                  <c:v>2.9169151262174564E-2</c:v>
                </c:pt>
                <c:pt idx="1285">
                  <c:v>2.9169151262174564E-2</c:v>
                </c:pt>
                <c:pt idx="1286">
                  <c:v>2.7487586891757898E-2</c:v>
                </c:pt>
                <c:pt idx="1287">
                  <c:v>2.7912983013807402E-2</c:v>
                </c:pt>
                <c:pt idx="1288">
                  <c:v>2.7891494435612119E-2</c:v>
                </c:pt>
                <c:pt idx="1289">
                  <c:v>2.802902295994425E-2</c:v>
                </c:pt>
                <c:pt idx="1290">
                  <c:v>2.8060235574772552E-2</c:v>
                </c:pt>
                <c:pt idx="1291">
                  <c:v>2.8060235574772552E-2</c:v>
                </c:pt>
                <c:pt idx="1292">
                  <c:v>2.8060235574772552E-2</c:v>
                </c:pt>
                <c:pt idx="1293">
                  <c:v>2.8060235574772552E-2</c:v>
                </c:pt>
                <c:pt idx="1294">
                  <c:v>2.762595647421251E-2</c:v>
                </c:pt>
                <c:pt idx="1295">
                  <c:v>2.7821939586645472E-2</c:v>
                </c:pt>
                <c:pt idx="1296">
                  <c:v>2.813121272365815E-2</c:v>
                </c:pt>
                <c:pt idx="1297">
                  <c:v>2.8080115302420161E-2</c:v>
                </c:pt>
                <c:pt idx="1298">
                  <c:v>2.8080115302420161E-2</c:v>
                </c:pt>
                <c:pt idx="1299">
                  <c:v>2.8080115302420161E-2</c:v>
                </c:pt>
                <c:pt idx="1300">
                  <c:v>2.8176713213735383E-2</c:v>
                </c:pt>
                <c:pt idx="1301">
                  <c:v>2.8937947494033223E-2</c:v>
                </c:pt>
                <c:pt idx="1302">
                  <c:v>2.8616883762553558E-2</c:v>
                </c:pt>
                <c:pt idx="1303">
                  <c:v>2.9040278468423608E-2</c:v>
                </c:pt>
                <c:pt idx="1304">
                  <c:v>2.9318746892093461E-2</c:v>
                </c:pt>
                <c:pt idx="1305">
                  <c:v>2.9318746892093461E-2</c:v>
                </c:pt>
                <c:pt idx="1306">
                  <c:v>2.9318746892093461E-2</c:v>
                </c:pt>
                <c:pt idx="1307">
                  <c:v>2.9853716787740181E-2</c:v>
                </c:pt>
                <c:pt idx="1308">
                  <c:v>3.0764635603345525E-2</c:v>
                </c:pt>
                <c:pt idx="1309">
                  <c:v>3.0565511748307461E-2</c:v>
                </c:pt>
                <c:pt idx="1310">
                  <c:v>3.086727073583595E-2</c:v>
                </c:pt>
                <c:pt idx="1311">
                  <c:v>3.0571599283011341E-2</c:v>
                </c:pt>
                <c:pt idx="1312">
                  <c:v>3.0571599283011341E-2</c:v>
                </c:pt>
                <c:pt idx="1313">
                  <c:v>3.0571599283011341E-2</c:v>
                </c:pt>
                <c:pt idx="1314">
                  <c:v>3.0106991789002224E-2</c:v>
                </c:pt>
                <c:pt idx="1315">
                  <c:v>3.0973010656309086E-2</c:v>
                </c:pt>
                <c:pt idx="1316">
                  <c:v>3.2184137106416877E-2</c:v>
                </c:pt>
                <c:pt idx="1317">
                  <c:v>3.2698634233874868E-2</c:v>
                </c:pt>
                <c:pt idx="1318">
                  <c:v>3.260219341974091E-2</c:v>
                </c:pt>
                <c:pt idx="1319">
                  <c:v>3.260219341974091E-2</c:v>
                </c:pt>
                <c:pt idx="1320">
                  <c:v>3.260219341974091E-2</c:v>
                </c:pt>
                <c:pt idx="1321">
                  <c:v>3.260219341974091E-2</c:v>
                </c:pt>
                <c:pt idx="1322">
                  <c:v>3.3067331670822986E-2</c:v>
                </c:pt>
                <c:pt idx="1323">
                  <c:v>3.2566954266620041E-2</c:v>
                </c:pt>
                <c:pt idx="1324">
                  <c:v>3.1306081754735926E-2</c:v>
                </c:pt>
                <c:pt idx="1325">
                  <c:v>3.0393622321873481E-2</c:v>
                </c:pt>
                <c:pt idx="1326">
                  <c:v>3.0393622321873481E-2</c:v>
                </c:pt>
                <c:pt idx="1327">
                  <c:v>3.0393622321873481E-2</c:v>
                </c:pt>
                <c:pt idx="1328">
                  <c:v>2.9989040549965207E-2</c:v>
                </c:pt>
                <c:pt idx="1329">
                  <c:v>3.0472017526389061E-2</c:v>
                </c:pt>
                <c:pt idx="1330">
                  <c:v>2.973403725470658E-2</c:v>
                </c:pt>
                <c:pt idx="1331">
                  <c:v>2.9548849716163783E-2</c:v>
                </c:pt>
                <c:pt idx="1332">
                  <c:v>3.0472017526389061E-2</c:v>
                </c:pt>
                <c:pt idx="1333">
                  <c:v>3.0472017526389061E-2</c:v>
                </c:pt>
                <c:pt idx="1334">
                  <c:v>3.0472017526389061E-2</c:v>
                </c:pt>
                <c:pt idx="1335">
                  <c:v>3.0102497760971403E-2</c:v>
                </c:pt>
                <c:pt idx="1336">
                  <c:v>2.9490749950268569E-2</c:v>
                </c:pt>
                <c:pt idx="1337">
                  <c:v>2.9438090502237557E-2</c:v>
                </c:pt>
                <c:pt idx="1338">
                  <c:v>3.0147753843092318E-2</c:v>
                </c:pt>
                <c:pt idx="1339">
                  <c:v>3.0912439643586032E-2</c:v>
                </c:pt>
                <c:pt idx="1340">
                  <c:v>3.0912439643586032E-2</c:v>
                </c:pt>
                <c:pt idx="1341">
                  <c:v>3.0912439643586032E-2</c:v>
                </c:pt>
                <c:pt idx="1342">
                  <c:v>3.0472017526389061E-2</c:v>
                </c:pt>
                <c:pt idx="1343">
                  <c:v>3.0932456664674257E-2</c:v>
                </c:pt>
                <c:pt idx="1344">
                  <c:v>3.0683403068340276E-2</c:v>
                </c:pt>
                <c:pt idx="1345">
                  <c:v>3.0179282868525892E-2</c:v>
                </c:pt>
                <c:pt idx="1346">
                  <c:v>3.0229083665338718E-2</c:v>
                </c:pt>
                <c:pt idx="1347">
                  <c:v>3.0229083665338718E-2</c:v>
                </c:pt>
                <c:pt idx="1348">
                  <c:v>3.0229083665338718E-2</c:v>
                </c:pt>
                <c:pt idx="1349">
                  <c:v>2.9438135086670592E-2</c:v>
                </c:pt>
                <c:pt idx="1350">
                  <c:v>2.9234523631655129E-2</c:v>
                </c:pt>
                <c:pt idx="1351">
                  <c:v>2.9039649332536444E-2</c:v>
                </c:pt>
                <c:pt idx="1352">
                  <c:v>2.8849028400597998E-2</c:v>
                </c:pt>
                <c:pt idx="1353">
                  <c:v>2.8480318883906452E-2</c:v>
                </c:pt>
                <c:pt idx="1354">
                  <c:v>2.8480318883906452E-2</c:v>
                </c:pt>
                <c:pt idx="1355">
                  <c:v>2.8480318883906452E-2</c:v>
                </c:pt>
                <c:pt idx="1356">
                  <c:v>2.8450423517687895E-2</c:v>
                </c:pt>
                <c:pt idx="1357">
                  <c:v>2.8239864528339265E-2</c:v>
                </c:pt>
                <c:pt idx="1358">
                  <c:v>2.8178831026585582E-2</c:v>
                </c:pt>
                <c:pt idx="1359">
                  <c:v>2.7869015626555305E-2</c:v>
                </c:pt>
                <c:pt idx="1360">
                  <c:v>2.8170416086004346E-2</c:v>
                </c:pt>
                <c:pt idx="1361">
                  <c:v>2.8170416086004346E-2</c:v>
                </c:pt>
                <c:pt idx="1362">
                  <c:v>2.8170416086004346E-2</c:v>
                </c:pt>
                <c:pt idx="1363">
                  <c:v>2.7357739753282706E-2</c:v>
                </c:pt>
                <c:pt idx="1364">
                  <c:v>2.7457222443294738E-2</c:v>
                </c:pt>
                <c:pt idx="1365">
                  <c:v>2.7407481098288944E-2</c:v>
                </c:pt>
                <c:pt idx="1366">
                  <c:v>2.735501840246668E-2</c:v>
                </c:pt>
                <c:pt idx="1367">
                  <c:v>2.7303924006564895E-2</c:v>
                </c:pt>
                <c:pt idx="1368">
                  <c:v>2.7303924006564895E-2</c:v>
                </c:pt>
                <c:pt idx="1369">
                  <c:v>2.7303924006564895E-2</c:v>
                </c:pt>
                <c:pt idx="1370">
                  <c:v>2.4515744511771187E-2</c:v>
                </c:pt>
                <c:pt idx="1371">
                  <c:v>2.4615078970894988E-2</c:v>
                </c:pt>
                <c:pt idx="1372">
                  <c:v>2.4816212994237974E-2</c:v>
                </c:pt>
                <c:pt idx="1373">
                  <c:v>2.585263995227205E-2</c:v>
                </c:pt>
                <c:pt idx="1374">
                  <c:v>2.5805489260143144E-2</c:v>
                </c:pt>
                <c:pt idx="1375">
                  <c:v>2.5805489260143144E-2</c:v>
                </c:pt>
                <c:pt idx="1376">
                  <c:v>2.5805489260143144E-2</c:v>
                </c:pt>
                <c:pt idx="1377">
                  <c:v>2.5904932378679302E-2</c:v>
                </c:pt>
                <c:pt idx="1378">
                  <c:v>2.5651222907138616E-2</c:v>
                </c:pt>
                <c:pt idx="1379">
                  <c:v>2.6036797613127716E-2</c:v>
                </c:pt>
                <c:pt idx="1380">
                  <c:v>2.6561878233187342E-2</c:v>
                </c:pt>
                <c:pt idx="1381">
                  <c:v>2.6910067648229008E-2</c:v>
                </c:pt>
                <c:pt idx="1382">
                  <c:v>2.6910067648229008E-2</c:v>
                </c:pt>
                <c:pt idx="1383">
                  <c:v>2.6910067648229008E-2</c:v>
                </c:pt>
                <c:pt idx="1384">
                  <c:v>2.6904714541476027E-2</c:v>
                </c:pt>
                <c:pt idx="1385">
                  <c:v>2.6962491294398427E-2</c:v>
                </c:pt>
                <c:pt idx="1386">
                  <c:v>2.6615591264116167E-2</c:v>
                </c:pt>
                <c:pt idx="1387">
                  <c:v>2.6880382298770433E-2</c:v>
                </c:pt>
                <c:pt idx="1388">
                  <c:v>2.6560477849676412E-2</c:v>
                </c:pt>
                <c:pt idx="1389">
                  <c:v>2.6560477849676412E-2</c:v>
                </c:pt>
                <c:pt idx="1390">
                  <c:v>2.6560477849676412E-2</c:v>
                </c:pt>
                <c:pt idx="1391">
                  <c:v>2.6547791004632337E-2</c:v>
                </c:pt>
                <c:pt idx="1392">
                  <c:v>2.6853328019131206E-2</c:v>
                </c:pt>
                <c:pt idx="1393">
                  <c:v>2.7849740932642364E-2</c:v>
                </c:pt>
                <c:pt idx="1394">
                  <c:v>2.834653514671448E-2</c:v>
                </c:pt>
                <c:pt idx="1395">
                  <c:v>2.9246176074934072E-2</c:v>
                </c:pt>
                <c:pt idx="1396">
                  <c:v>2.9246176074934072E-2</c:v>
                </c:pt>
                <c:pt idx="1397">
                  <c:v>2.9246176074934072E-2</c:v>
                </c:pt>
                <c:pt idx="1398">
                  <c:v>2.9694584225997689E-2</c:v>
                </c:pt>
                <c:pt idx="1399">
                  <c:v>2.9690146458104971E-2</c:v>
                </c:pt>
                <c:pt idx="1400">
                  <c:v>2.9129114176168924E-2</c:v>
                </c:pt>
                <c:pt idx="1401">
                  <c:v>2.8976848394324017E-2</c:v>
                </c:pt>
                <c:pt idx="1402">
                  <c:v>2.8976848394324017E-2</c:v>
                </c:pt>
                <c:pt idx="1403">
                  <c:v>2.8976848394324017E-2</c:v>
                </c:pt>
                <c:pt idx="1404">
                  <c:v>2.8976848394324017E-2</c:v>
                </c:pt>
                <c:pt idx="1405">
                  <c:v>2.9643284176962936E-2</c:v>
                </c:pt>
                <c:pt idx="1406">
                  <c:v>2.9594937970205848E-2</c:v>
                </c:pt>
                <c:pt idx="1407">
                  <c:v>2.9701983454599734E-2</c:v>
                </c:pt>
                <c:pt idx="1408">
                  <c:v>2.9697543475011301E-2</c:v>
                </c:pt>
                <c:pt idx="1409">
                  <c:v>2.9845540607872367E-2</c:v>
                </c:pt>
                <c:pt idx="1410">
                  <c:v>2.9845540607872367E-2</c:v>
                </c:pt>
                <c:pt idx="1411">
                  <c:v>2.9845540607872367E-2</c:v>
                </c:pt>
                <c:pt idx="1412">
                  <c:v>2.9745889387144953E-2</c:v>
                </c:pt>
                <c:pt idx="1413">
                  <c:v>3.0097667929041227E-2</c:v>
                </c:pt>
                <c:pt idx="1414">
                  <c:v>3.0003987240829311E-2</c:v>
                </c:pt>
                <c:pt idx="1415">
                  <c:v>2.9948176200916832E-2</c:v>
                </c:pt>
                <c:pt idx="1416">
                  <c:v>2.9733366558684304E-2</c:v>
                </c:pt>
                <c:pt idx="1417">
                  <c:v>2.9733366558684304E-2</c:v>
                </c:pt>
                <c:pt idx="1418">
                  <c:v>2.9733366558684304E-2</c:v>
                </c:pt>
                <c:pt idx="1419">
                  <c:v>2.9733366558684304E-2</c:v>
                </c:pt>
                <c:pt idx="1420">
                  <c:v>2.980313979566418E-2</c:v>
                </c:pt>
                <c:pt idx="1421">
                  <c:v>2.9402970198345368E-2</c:v>
                </c:pt>
                <c:pt idx="1422">
                  <c:v>2.9306220095693725E-2</c:v>
                </c:pt>
                <c:pt idx="1423">
                  <c:v>2.9205083478694327E-2</c:v>
                </c:pt>
                <c:pt idx="1424">
                  <c:v>2.9205083478694327E-2</c:v>
                </c:pt>
                <c:pt idx="1425">
                  <c:v>2.9205083478694327E-2</c:v>
                </c:pt>
                <c:pt idx="1426">
                  <c:v>2.8921910840730147E-2</c:v>
                </c:pt>
                <c:pt idx="1427">
                  <c:v>2.8919026725169772E-2</c:v>
                </c:pt>
                <c:pt idx="1428">
                  <c:v>2.9175602214353447E-2</c:v>
                </c:pt>
                <c:pt idx="1429">
                  <c:v>2.881643234619613E-2</c:v>
                </c:pt>
                <c:pt idx="1430">
                  <c:v>2.7799381792801059E-2</c:v>
                </c:pt>
                <c:pt idx="1431">
                  <c:v>2.7799381792801059E-2</c:v>
                </c:pt>
                <c:pt idx="1432">
                  <c:v>2.7799381792801059E-2</c:v>
                </c:pt>
                <c:pt idx="1433">
                  <c:v>2.77791631340083E-2</c:v>
                </c:pt>
                <c:pt idx="1434">
                  <c:v>2.7628166766407336E-2</c:v>
                </c:pt>
                <c:pt idx="1435">
                  <c:v>2.7080943593835727E-2</c:v>
                </c:pt>
                <c:pt idx="1436">
                  <c:v>2.6881452296643626E-2</c:v>
                </c:pt>
                <c:pt idx="1437">
                  <c:v>2.7021637251969377E-2</c:v>
                </c:pt>
                <c:pt idx="1438">
                  <c:v>2.7021637251969377E-2</c:v>
                </c:pt>
                <c:pt idx="1439">
                  <c:v>2.7021637251969377E-2</c:v>
                </c:pt>
                <c:pt idx="1440">
                  <c:v>2.6697238560462466E-2</c:v>
                </c:pt>
                <c:pt idx="1441">
                  <c:v>2.6921926413401298E-2</c:v>
                </c:pt>
                <c:pt idx="1442">
                  <c:v>2.6499302649930279E-2</c:v>
                </c:pt>
                <c:pt idx="1443">
                  <c:v>3.1370390753990174E-2</c:v>
                </c:pt>
                <c:pt idx="1444">
                  <c:v>2.6468830910177266E-2</c:v>
                </c:pt>
                <c:pt idx="1445">
                  <c:v>2.6468830910177266E-2</c:v>
                </c:pt>
                <c:pt idx="1446">
                  <c:v>2.6468830910177266E-2</c:v>
                </c:pt>
                <c:pt idx="1447">
                  <c:v>2.6077436050562453E-2</c:v>
                </c:pt>
                <c:pt idx="1448">
                  <c:v>2.623195619711316E-2</c:v>
                </c:pt>
                <c:pt idx="1449">
                  <c:v>2.577114427860705E-2</c:v>
                </c:pt>
                <c:pt idx="1450">
                  <c:v>2.617436305732479E-2</c:v>
                </c:pt>
                <c:pt idx="1451">
                  <c:v>2.5725232621784277E-2</c:v>
                </c:pt>
                <c:pt idx="1452">
                  <c:v>2.5725232621784277E-2</c:v>
                </c:pt>
                <c:pt idx="1453">
                  <c:v>2.5725232621784277E-2</c:v>
                </c:pt>
                <c:pt idx="1454">
                  <c:v>2.5659400816164135E-2</c:v>
                </c:pt>
                <c:pt idx="1455">
                  <c:v>2.5964982093115818E-2</c:v>
                </c:pt>
                <c:pt idx="1456">
                  <c:v>2.5253529528733276E-2</c:v>
                </c:pt>
                <c:pt idx="1457">
                  <c:v>2.5301983397127081E-2</c:v>
                </c:pt>
                <c:pt idx="1458">
                  <c:v>2.5149105367793245E-2</c:v>
                </c:pt>
                <c:pt idx="1459">
                  <c:v>2.5149105367793245E-2</c:v>
                </c:pt>
                <c:pt idx="1460">
                  <c:v>2.5149105367793245E-2</c:v>
                </c:pt>
                <c:pt idx="1461">
                  <c:v>2.4894409937888273E-2</c:v>
                </c:pt>
                <c:pt idx="1462">
                  <c:v>2.532299741602051E-2</c:v>
                </c:pt>
                <c:pt idx="1463">
                  <c:v>2.5904213036566093E-2</c:v>
                </c:pt>
                <c:pt idx="1464">
                  <c:v>2.5950938524183176E-2</c:v>
                </c:pt>
                <c:pt idx="1465">
                  <c:v>2.6010126079618834E-2</c:v>
                </c:pt>
                <c:pt idx="1466">
                  <c:v>2.6010126079618834E-2</c:v>
                </c:pt>
                <c:pt idx="1467">
                  <c:v>2.6010126079618834E-2</c:v>
                </c:pt>
                <c:pt idx="1468">
                  <c:v>2.6046834689422482E-2</c:v>
                </c:pt>
                <c:pt idx="1469">
                  <c:v>2.5711452652454225E-2</c:v>
                </c:pt>
                <c:pt idx="1470">
                  <c:v>2.5919318069184349E-2</c:v>
                </c:pt>
                <c:pt idx="1471">
                  <c:v>2.5874888470308388E-2</c:v>
                </c:pt>
                <c:pt idx="1472">
                  <c:v>2.6129208190787789E-2</c:v>
                </c:pt>
                <c:pt idx="1473">
                  <c:v>2.6129208190787789E-2</c:v>
                </c:pt>
                <c:pt idx="1474">
                  <c:v>2.6129208190787789E-2</c:v>
                </c:pt>
                <c:pt idx="1475">
                  <c:v>2.6230971388902624E-2</c:v>
                </c:pt>
                <c:pt idx="1476">
                  <c:v>2.585796468954582E-2</c:v>
                </c:pt>
                <c:pt idx="1477">
                  <c:v>2.5671523441371802E-2</c:v>
                </c:pt>
                <c:pt idx="1478">
                  <c:v>2.5359088657751272E-2</c:v>
                </c:pt>
                <c:pt idx="1479">
                  <c:v>2.5359088657751272E-2</c:v>
                </c:pt>
                <c:pt idx="1480">
                  <c:v>2.5359088657751272E-2</c:v>
                </c:pt>
                <c:pt idx="1481">
                  <c:v>2.5359088657751272E-2</c:v>
                </c:pt>
                <c:pt idx="1482">
                  <c:v>2.5059429477020556E-2</c:v>
                </c:pt>
                <c:pt idx="1483">
                  <c:v>2.4950495049504751E-2</c:v>
                </c:pt>
                <c:pt idx="1484">
                  <c:v>2.4950495049504751E-2</c:v>
                </c:pt>
                <c:pt idx="1485">
                  <c:v>2.524752475247527E-2</c:v>
                </c:pt>
                <c:pt idx="1486">
                  <c:v>2.5146025146025153E-2</c:v>
                </c:pt>
                <c:pt idx="1487">
                  <c:v>2.5146025146025153E-2</c:v>
                </c:pt>
                <c:pt idx="1488">
                  <c:v>2.5146025146025153E-2</c:v>
                </c:pt>
                <c:pt idx="1489">
                  <c:v>2.4782350613375526E-2</c:v>
                </c:pt>
                <c:pt idx="1490">
                  <c:v>2.462908011869458E-2</c:v>
                </c:pt>
                <c:pt idx="1491">
                  <c:v>2.6311884860774404E-2</c:v>
                </c:pt>
                <c:pt idx="1492">
                  <c:v>2.5425405619311503E-2</c:v>
                </c:pt>
                <c:pt idx="1493">
                  <c:v>2.5671464608992389E-2</c:v>
                </c:pt>
                <c:pt idx="1494">
                  <c:v>2.5671464608992389E-2</c:v>
                </c:pt>
                <c:pt idx="1495">
                  <c:v>2.5671464608992389E-2</c:v>
                </c:pt>
                <c:pt idx="1496">
                  <c:v>2.5821131776810446E-2</c:v>
                </c:pt>
                <c:pt idx="1497">
                  <c:v>2.5972098545562483E-2</c:v>
                </c:pt>
                <c:pt idx="1498">
                  <c:v>2.5724745226080925E-2</c:v>
                </c:pt>
                <c:pt idx="1499">
                  <c:v>2.5884682009403415E-2</c:v>
                </c:pt>
                <c:pt idx="1500">
                  <c:v>2.5935458325084149E-2</c:v>
                </c:pt>
                <c:pt idx="1501">
                  <c:v>2.5935458325084149E-2</c:v>
                </c:pt>
                <c:pt idx="1502">
                  <c:v>2.5935458325084149E-2</c:v>
                </c:pt>
                <c:pt idx="1503">
                  <c:v>2.61308522221122E-2</c:v>
                </c:pt>
                <c:pt idx="1504">
                  <c:v>2.6628390417738901E-2</c:v>
                </c:pt>
                <c:pt idx="1505">
                  <c:v>2.667788556721451E-2</c:v>
                </c:pt>
                <c:pt idx="1506">
                  <c:v>2.6933359738587903E-2</c:v>
                </c:pt>
                <c:pt idx="1507">
                  <c:v>2.7035056446821137E-2</c:v>
                </c:pt>
                <c:pt idx="1508">
                  <c:v>2.7035056446821137E-2</c:v>
                </c:pt>
                <c:pt idx="1509">
                  <c:v>2.7035056446821137E-2</c:v>
                </c:pt>
                <c:pt idx="1510">
                  <c:v>2.699222425833292E-2</c:v>
                </c:pt>
                <c:pt idx="1511">
                  <c:v>2.6732673267326756E-2</c:v>
                </c:pt>
                <c:pt idx="1512">
                  <c:v>2.6625754726318895E-2</c:v>
                </c:pt>
                <c:pt idx="1513">
                  <c:v>2.6765026240221701E-2</c:v>
                </c:pt>
                <c:pt idx="1514">
                  <c:v>2.648252648252658E-2</c:v>
                </c:pt>
                <c:pt idx="1515">
                  <c:v>2.648252648252658E-2</c:v>
                </c:pt>
                <c:pt idx="1516">
                  <c:v>2.648252648252658E-2</c:v>
                </c:pt>
                <c:pt idx="1517">
                  <c:v>2.6334026334026372E-2</c:v>
                </c:pt>
                <c:pt idx="1518">
                  <c:v>2.6585474528441955E-2</c:v>
                </c:pt>
                <c:pt idx="1519">
                  <c:v>2.7035056446821137E-2</c:v>
                </c:pt>
                <c:pt idx="1520">
                  <c:v>2.7235812617609101E-2</c:v>
                </c:pt>
                <c:pt idx="1521">
                  <c:v>2.7283981183461536E-2</c:v>
                </c:pt>
                <c:pt idx="1522">
                  <c:v>2.7283981183461536E-2</c:v>
                </c:pt>
                <c:pt idx="1523">
                  <c:v>2.7283981183461536E-2</c:v>
                </c:pt>
                <c:pt idx="1524">
                  <c:v>2.7779153255756528E-2</c:v>
                </c:pt>
                <c:pt idx="1525">
                  <c:v>2.7680118841297396E-2</c:v>
                </c:pt>
                <c:pt idx="1526">
                  <c:v>2.7680118841297396E-2</c:v>
                </c:pt>
                <c:pt idx="1527">
                  <c:v>2.7634706814580134E-2</c:v>
                </c:pt>
                <c:pt idx="1528">
                  <c:v>2.7439326399207431E-2</c:v>
                </c:pt>
                <c:pt idx="1529">
                  <c:v>2.7439326399207431E-2</c:v>
                </c:pt>
                <c:pt idx="1530">
                  <c:v>2.7439326399207431E-2</c:v>
                </c:pt>
                <c:pt idx="1531">
                  <c:v>2.8138313682750438E-2</c:v>
                </c:pt>
                <c:pt idx="1532">
                  <c:v>2.8642220019821751E-2</c:v>
                </c:pt>
                <c:pt idx="1533">
                  <c:v>2.8738479833514852E-2</c:v>
                </c:pt>
                <c:pt idx="1534">
                  <c:v>2.8684666831805927E-2</c:v>
                </c:pt>
                <c:pt idx="1535">
                  <c:v>2.8534627959972303E-2</c:v>
                </c:pt>
                <c:pt idx="1536">
                  <c:v>2.8534627959972303E-2</c:v>
                </c:pt>
                <c:pt idx="1537">
                  <c:v>2.8534627959972303E-2</c:v>
                </c:pt>
                <c:pt idx="1538">
                  <c:v>2.8782324383235913E-2</c:v>
                </c:pt>
                <c:pt idx="1539">
                  <c:v>2.908100074312614E-2</c:v>
                </c:pt>
                <c:pt idx="1540">
                  <c:v>2.908100074312614E-2</c:v>
                </c:pt>
                <c:pt idx="1541">
                  <c:v>2.9222387320455567E-2</c:v>
                </c:pt>
                <c:pt idx="1542">
                  <c:v>2.9318541996830261E-2</c:v>
                </c:pt>
                <c:pt idx="1543">
                  <c:v>2.9318541996830261E-2</c:v>
                </c:pt>
                <c:pt idx="1544">
                  <c:v>2.9318541996830261E-2</c:v>
                </c:pt>
                <c:pt idx="1545">
                  <c:v>2.8973304937843558E-2</c:v>
                </c:pt>
                <c:pt idx="1546">
                  <c:v>2.9021394611727258E-2</c:v>
                </c:pt>
                <c:pt idx="1547">
                  <c:v>2.8718558130322647E-2</c:v>
                </c:pt>
                <c:pt idx="1548">
                  <c:v>2.8319635607485738E-2</c:v>
                </c:pt>
                <c:pt idx="1549">
                  <c:v>2.8371954842543179E-2</c:v>
                </c:pt>
                <c:pt idx="1550">
                  <c:v>2.8371954842543179E-2</c:v>
                </c:pt>
                <c:pt idx="1551">
                  <c:v>2.8371954842543179E-2</c:v>
                </c:pt>
                <c:pt idx="1552">
                  <c:v>2.7975836799366105E-2</c:v>
                </c:pt>
                <c:pt idx="1553">
                  <c:v>2.673532032874526E-2</c:v>
                </c:pt>
                <c:pt idx="1554">
                  <c:v>2.6692418164710574E-2</c:v>
                </c:pt>
                <c:pt idx="1555">
                  <c:v>2.6791462387956155E-2</c:v>
                </c:pt>
                <c:pt idx="1556">
                  <c:v>2.6534653465346558E-2</c:v>
                </c:pt>
                <c:pt idx="1557">
                  <c:v>2.6534653465346558E-2</c:v>
                </c:pt>
                <c:pt idx="1558">
                  <c:v>2.6534653465346558E-2</c:v>
                </c:pt>
                <c:pt idx="1559">
                  <c:v>2.6835668663663048E-2</c:v>
                </c:pt>
                <c:pt idx="1560">
                  <c:v>2.6786156359855484E-2</c:v>
                </c:pt>
                <c:pt idx="1561">
                  <c:v>2.7142149578999408E-2</c:v>
                </c:pt>
                <c:pt idx="1562">
                  <c:v>2.7645659928656086E-2</c:v>
                </c:pt>
                <c:pt idx="1563">
                  <c:v>2.784107797483415E-2</c:v>
                </c:pt>
                <c:pt idx="1564">
                  <c:v>2.784107797483415E-2</c:v>
                </c:pt>
                <c:pt idx="1565">
                  <c:v>2.784107797483415E-2</c:v>
                </c:pt>
                <c:pt idx="1566">
                  <c:v>2.8092949511965504E-2</c:v>
                </c:pt>
                <c:pt idx="1567">
                  <c:v>2.8441185214547637E-2</c:v>
                </c:pt>
                <c:pt idx="1568">
                  <c:v>2.8642220019821751E-2</c:v>
                </c:pt>
                <c:pt idx="1569">
                  <c:v>2.8588415993658023E-2</c:v>
                </c:pt>
                <c:pt idx="1570">
                  <c:v>2.8599752168525505E-2</c:v>
                </c:pt>
                <c:pt idx="1571">
                  <c:v>2.8599752168525505E-2</c:v>
                </c:pt>
                <c:pt idx="1572">
                  <c:v>2.8599752168525505E-2</c:v>
                </c:pt>
                <c:pt idx="1573">
                  <c:v>2.8599752168525505E-2</c:v>
                </c:pt>
                <c:pt idx="1574">
                  <c:v>2.8452463566967623E-2</c:v>
                </c:pt>
                <c:pt idx="1575">
                  <c:v>2.8152260111022898E-2</c:v>
                </c:pt>
                <c:pt idx="1576">
                  <c:v>2.8256989886972006E-2</c:v>
                </c:pt>
                <c:pt idx="1577">
                  <c:v>2.7761253222288396E-2</c:v>
                </c:pt>
                <c:pt idx="1578">
                  <c:v>2.7761253222288396E-2</c:v>
                </c:pt>
                <c:pt idx="1579">
                  <c:v>2.7761253222288396E-2</c:v>
                </c:pt>
                <c:pt idx="1580">
                  <c:v>2.7761253222288396E-2</c:v>
                </c:pt>
                <c:pt idx="1581">
                  <c:v>2.8412753508206379E-2</c:v>
                </c:pt>
                <c:pt idx="1582">
                  <c:v>2.896538041860941E-2</c:v>
                </c:pt>
                <c:pt idx="1583">
                  <c:v>2.8857596191987467E-2</c:v>
                </c:pt>
                <c:pt idx="1584">
                  <c:v>2.8761281364673374E-2</c:v>
                </c:pt>
                <c:pt idx="1585">
                  <c:v>2.8761281364673374E-2</c:v>
                </c:pt>
                <c:pt idx="1586">
                  <c:v>2.8761281364673374E-2</c:v>
                </c:pt>
                <c:pt idx="1587">
                  <c:v>2.865642042637595E-2</c:v>
                </c:pt>
                <c:pt idx="1588">
                  <c:v>2.8846153846153966E-2</c:v>
                </c:pt>
                <c:pt idx="1589">
                  <c:v>2.9095415117719847E-2</c:v>
                </c:pt>
                <c:pt idx="1590">
                  <c:v>2.8625198098256588E-2</c:v>
                </c:pt>
                <c:pt idx="1591">
                  <c:v>2.8568599296925345E-2</c:v>
                </c:pt>
                <c:pt idx="1592">
                  <c:v>2.8568599296925345E-2</c:v>
                </c:pt>
                <c:pt idx="1593">
                  <c:v>2.8568599296925345E-2</c:v>
                </c:pt>
                <c:pt idx="1594">
                  <c:v>2.8220615902564639E-2</c:v>
                </c:pt>
                <c:pt idx="1595">
                  <c:v>2.8318233575919782E-2</c:v>
                </c:pt>
                <c:pt idx="1596">
                  <c:v>2.8220615902564639E-2</c:v>
                </c:pt>
                <c:pt idx="1597">
                  <c:v>2.8217821782178243E-2</c:v>
                </c:pt>
                <c:pt idx="1598">
                  <c:v>2.8215028215028193E-2</c:v>
                </c:pt>
                <c:pt idx="1599">
                  <c:v>2.8215028215028193E-2</c:v>
                </c:pt>
                <c:pt idx="1600">
                  <c:v>2.8215028215028193E-2</c:v>
                </c:pt>
                <c:pt idx="1601">
                  <c:v>2.8766648512155379E-2</c:v>
                </c:pt>
                <c:pt idx="1602">
                  <c:v>2.9219492868462593E-2</c:v>
                </c:pt>
                <c:pt idx="1603">
                  <c:v>2.9468575107721273E-2</c:v>
                </c:pt>
                <c:pt idx="1604">
                  <c:v>2.9513716945627433E-2</c:v>
                </c:pt>
                <c:pt idx="1605">
                  <c:v>2.9660807130478029E-2</c:v>
                </c:pt>
                <c:pt idx="1606">
                  <c:v>2.9660807130478029E-2</c:v>
                </c:pt>
                <c:pt idx="1607">
                  <c:v>2.9660807130478029E-2</c:v>
                </c:pt>
                <c:pt idx="1608">
                  <c:v>2.9507872066541374E-2</c:v>
                </c:pt>
                <c:pt idx="1609">
                  <c:v>2.9656401623923134E-2</c:v>
                </c:pt>
                <c:pt idx="1610">
                  <c:v>2.9295328582739533E-2</c:v>
                </c:pt>
                <c:pt idx="1611">
                  <c:v>2.9034970569322915E-2</c:v>
                </c:pt>
                <c:pt idx="1612">
                  <c:v>2.8478196380895771E-2</c:v>
                </c:pt>
                <c:pt idx="1613">
                  <c:v>2.8478196380895771E-2</c:v>
                </c:pt>
                <c:pt idx="1614">
                  <c:v>2.8478196380895771E-2</c:v>
                </c:pt>
                <c:pt idx="1615">
                  <c:v>2.7470355731225249E-2</c:v>
                </c:pt>
                <c:pt idx="1616">
                  <c:v>2.7151467246319561E-2</c:v>
                </c:pt>
                <c:pt idx="1617">
                  <c:v>2.7064401422362883E-2</c:v>
                </c:pt>
                <c:pt idx="1618">
                  <c:v>2.7261951797708406E-2</c:v>
                </c:pt>
                <c:pt idx="1619">
                  <c:v>2.7462214758470882E-2</c:v>
                </c:pt>
                <c:pt idx="1620">
                  <c:v>2.7462214758470882E-2</c:v>
                </c:pt>
                <c:pt idx="1621">
                  <c:v>2.7462214758470882E-2</c:v>
                </c:pt>
                <c:pt idx="1622">
                  <c:v>2.7624036370824223E-2</c:v>
                </c:pt>
                <c:pt idx="1623">
                  <c:v>2.7427724240178142E-2</c:v>
                </c:pt>
                <c:pt idx="1624">
                  <c:v>2.7577345062765657E-2</c:v>
                </c:pt>
                <c:pt idx="1625">
                  <c:v>2.7773659500864856E-2</c:v>
                </c:pt>
                <c:pt idx="1626">
                  <c:v>2.7868366439371517E-2</c:v>
                </c:pt>
                <c:pt idx="1627">
                  <c:v>2.7868366439371517E-2</c:v>
                </c:pt>
                <c:pt idx="1628">
                  <c:v>2.7868366439371517E-2</c:v>
                </c:pt>
                <c:pt idx="1629">
                  <c:v>2.761039217623229E-2</c:v>
                </c:pt>
                <c:pt idx="1630">
                  <c:v>2.7657052548399896E-2</c:v>
                </c:pt>
                <c:pt idx="1631">
                  <c:v>2.7487169364389885E-2</c:v>
                </c:pt>
                <c:pt idx="1632">
                  <c:v>2.7637942947388972E-2</c:v>
                </c:pt>
                <c:pt idx="1633">
                  <c:v>2.7637942947388972E-2</c:v>
                </c:pt>
                <c:pt idx="1634">
                  <c:v>2.7637942947388972E-2</c:v>
                </c:pt>
                <c:pt idx="1635">
                  <c:v>2.7637942947388972E-2</c:v>
                </c:pt>
                <c:pt idx="1636">
                  <c:v>2.7580422340635513E-2</c:v>
                </c:pt>
                <c:pt idx="1637">
                  <c:v>2.7624309392265234E-2</c:v>
                </c:pt>
                <c:pt idx="1638">
                  <c:v>2.7829862824435114E-2</c:v>
                </c:pt>
                <c:pt idx="1639">
                  <c:v>2.7733912356888935E-2</c:v>
                </c:pt>
                <c:pt idx="1640">
                  <c:v>2.7890216210879837E-2</c:v>
                </c:pt>
                <c:pt idx="1641">
                  <c:v>2.7890216210879837E-2</c:v>
                </c:pt>
                <c:pt idx="1642">
                  <c:v>2.7890216210879837E-2</c:v>
                </c:pt>
                <c:pt idx="1643">
                  <c:v>2.8441635394035325E-2</c:v>
                </c:pt>
                <c:pt idx="1644">
                  <c:v>2.7533800453962032E-2</c:v>
                </c:pt>
                <c:pt idx="1645">
                  <c:v>2.7531083481349805E-2</c:v>
                </c:pt>
                <c:pt idx="1646">
                  <c:v>2.8024472074205553E-2</c:v>
                </c:pt>
                <c:pt idx="1647">
                  <c:v>2.8027237738083466E-2</c:v>
                </c:pt>
                <c:pt idx="1648">
                  <c:v>2.8027237738083466E-2</c:v>
                </c:pt>
                <c:pt idx="1649">
                  <c:v>2.8027237738083466E-2</c:v>
                </c:pt>
                <c:pt idx="1650">
                  <c:v>2.792992844806319E-2</c:v>
                </c:pt>
                <c:pt idx="1651">
                  <c:v>2.7322080742276045E-2</c:v>
                </c:pt>
                <c:pt idx="1652">
                  <c:v>2.7451367631085244E-2</c:v>
                </c:pt>
                <c:pt idx="1653">
                  <c:v>2.7753086419753048E-2</c:v>
                </c:pt>
                <c:pt idx="1654">
                  <c:v>2.7654320987654302E-2</c:v>
                </c:pt>
                <c:pt idx="1655">
                  <c:v>2.7654320987654302E-2</c:v>
                </c:pt>
                <c:pt idx="1656">
                  <c:v>2.7654320987654302E-2</c:v>
                </c:pt>
                <c:pt idx="1657">
                  <c:v>2.7699600059250429E-2</c:v>
                </c:pt>
                <c:pt idx="1658">
                  <c:v>2.7976102305831141E-2</c:v>
                </c:pt>
                <c:pt idx="1659">
                  <c:v>2.7750345644874663E-2</c:v>
                </c:pt>
                <c:pt idx="1660">
                  <c:v>2.724849442195687E-2</c:v>
                </c:pt>
                <c:pt idx="1661">
                  <c:v>2.7136372607065251E-2</c:v>
                </c:pt>
                <c:pt idx="1662">
                  <c:v>2.7136372607065251E-2</c:v>
                </c:pt>
                <c:pt idx="1663">
                  <c:v>2.7136372607065251E-2</c:v>
                </c:pt>
                <c:pt idx="1664">
                  <c:v>2.6821812444532078E-2</c:v>
                </c:pt>
                <c:pt idx="1665">
                  <c:v>2.6590449908835634E-2</c:v>
                </c:pt>
                <c:pt idx="1666">
                  <c:v>2.6704769412692286E-2</c:v>
                </c:pt>
                <c:pt idx="1667">
                  <c:v>2.766272189349106E-2</c:v>
                </c:pt>
                <c:pt idx="1668">
                  <c:v>2.8065502614185611E-2</c:v>
                </c:pt>
                <c:pt idx="1669">
                  <c:v>2.8065502614185611E-2</c:v>
                </c:pt>
                <c:pt idx="1670">
                  <c:v>2.8065502614185611E-2</c:v>
                </c:pt>
                <c:pt idx="1671">
                  <c:v>2.8709550118389826E-2</c:v>
                </c:pt>
                <c:pt idx="1672">
                  <c:v>2.875887924230458E-2</c:v>
                </c:pt>
                <c:pt idx="1673">
                  <c:v>2.8085232317253572E-2</c:v>
                </c:pt>
                <c:pt idx="1674">
                  <c:v>2.8457289406194519E-2</c:v>
                </c:pt>
                <c:pt idx="1675">
                  <c:v>2.8550295857988184E-2</c:v>
                </c:pt>
                <c:pt idx="1676">
                  <c:v>2.8550295857988184E-2</c:v>
                </c:pt>
                <c:pt idx="1677">
                  <c:v>2.8550295857988184E-2</c:v>
                </c:pt>
                <c:pt idx="1678">
                  <c:v>2.8344671201814053E-2</c:v>
                </c:pt>
                <c:pt idx="1679">
                  <c:v>2.8091271992509048E-2</c:v>
                </c:pt>
                <c:pt idx="1680">
                  <c:v>2.8091271992509048E-2</c:v>
                </c:pt>
                <c:pt idx="1681">
                  <c:v>2.8091271992509048E-2</c:v>
                </c:pt>
                <c:pt idx="1682">
                  <c:v>2.7690185258179012E-2</c:v>
                </c:pt>
                <c:pt idx="1683">
                  <c:v>2.7690185258179012E-2</c:v>
                </c:pt>
                <c:pt idx="1684">
                  <c:v>2.7690185258179012E-2</c:v>
                </c:pt>
                <c:pt idx="1685">
                  <c:v>2.7787357737596663E-2</c:v>
                </c:pt>
                <c:pt idx="1686">
                  <c:v>2.7837997635002054E-2</c:v>
                </c:pt>
                <c:pt idx="1687">
                  <c:v>2.7837997635002054E-2</c:v>
                </c:pt>
                <c:pt idx="1688">
                  <c:v>2.7638190954774045E-2</c:v>
                </c:pt>
                <c:pt idx="1689">
                  <c:v>2.7738089372813635E-2</c:v>
                </c:pt>
                <c:pt idx="1690">
                  <c:v>2.7738089372813635E-2</c:v>
                </c:pt>
                <c:pt idx="1691">
                  <c:v>2.7738089372813635E-2</c:v>
                </c:pt>
                <c:pt idx="1692">
                  <c:v>2.7739456050453359E-2</c:v>
                </c:pt>
                <c:pt idx="1693">
                  <c:v>2.7739456050453359E-2</c:v>
                </c:pt>
                <c:pt idx="1694">
                  <c:v>2.754237288135597E-2</c:v>
                </c:pt>
                <c:pt idx="1695">
                  <c:v>2.7995465523189988E-2</c:v>
                </c:pt>
                <c:pt idx="1696">
                  <c:v>2.8246081041112259E-2</c:v>
                </c:pt>
                <c:pt idx="1697">
                  <c:v>2.8246081041112259E-2</c:v>
                </c:pt>
                <c:pt idx="1698">
                  <c:v>2.8246081041112259E-2</c:v>
                </c:pt>
                <c:pt idx="1699">
                  <c:v>2.7742189809796036E-2</c:v>
                </c:pt>
                <c:pt idx="1700">
                  <c:v>2.7640914465904665E-2</c:v>
                </c:pt>
                <c:pt idx="1701">
                  <c:v>2.723333005023143E-2</c:v>
                </c:pt>
                <c:pt idx="1702">
                  <c:v>2.6878015161957203E-2</c:v>
                </c:pt>
                <c:pt idx="1703">
                  <c:v>2.6372761267466904E-2</c:v>
                </c:pt>
                <c:pt idx="1704">
                  <c:v>2.6372761267466904E-2</c:v>
                </c:pt>
                <c:pt idx="1705">
                  <c:v>2.6372761267466904E-2</c:v>
                </c:pt>
                <c:pt idx="1706">
                  <c:v>2.5921007328709722E-2</c:v>
                </c:pt>
                <c:pt idx="1707">
                  <c:v>2.6411567971670324E-2</c:v>
                </c:pt>
                <c:pt idx="1708">
                  <c:v>2.6164363350218878E-2</c:v>
                </c:pt>
                <c:pt idx="1709">
                  <c:v>2.6315789473684292E-2</c:v>
                </c:pt>
                <c:pt idx="1710">
                  <c:v>2.6367571822117242E-2</c:v>
                </c:pt>
                <c:pt idx="1711">
                  <c:v>2.6367571822117242E-2</c:v>
                </c:pt>
                <c:pt idx="1712">
                  <c:v>2.6367571822117242E-2</c:v>
                </c:pt>
                <c:pt idx="1713">
                  <c:v>2.63701662894813E-2</c:v>
                </c:pt>
                <c:pt idx="1714">
                  <c:v>2.5926108132040993E-2</c:v>
                </c:pt>
                <c:pt idx="1715">
                  <c:v>2.6025779789432324E-2</c:v>
                </c:pt>
                <c:pt idx="1716">
                  <c:v>2.6232896938675143E-2</c:v>
                </c:pt>
                <c:pt idx="1717">
                  <c:v>2.5942699616028131E-2</c:v>
                </c:pt>
                <c:pt idx="1718">
                  <c:v>2.5942699616028131E-2</c:v>
                </c:pt>
                <c:pt idx="1719">
                  <c:v>2.5942699616028131E-2</c:v>
                </c:pt>
                <c:pt idx="1720">
                  <c:v>2.5441661335564358E-2</c:v>
                </c:pt>
                <c:pt idx="1721">
                  <c:v>2.4845026074977961E-2</c:v>
                </c:pt>
                <c:pt idx="1722">
                  <c:v>2.4835251303235939E-2</c:v>
                </c:pt>
                <c:pt idx="1723">
                  <c:v>2.4732028714721244E-2</c:v>
                </c:pt>
                <c:pt idx="1724">
                  <c:v>2.4584521585210073E-2</c:v>
                </c:pt>
                <c:pt idx="1725">
                  <c:v>2.4584521585210073E-2</c:v>
                </c:pt>
                <c:pt idx="1726">
                  <c:v>2.4584521585210073E-2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1D-4910-973F-F3A3A213A58D}"/>
            </c:ext>
          </c:extLst>
        </c:ser>
        <c:ser>
          <c:idx val="1"/>
          <c:order val="1"/>
          <c:tx>
            <c:strRef>
              <c:f>BD_fileterd!$AH$2</c:f>
              <c:strCache>
                <c:ptCount val="1"/>
                <c:pt idx="0">
                  <c:v>Model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BD_fileterd!$A$3:$A$1729</c:f>
              <c:numCache>
                <c:formatCode>m/d/yyyy</c:formatCode>
                <c:ptCount val="1727"/>
                <c:pt idx="0">
                  <c:v>43419</c:v>
                </c:pt>
                <c:pt idx="1">
                  <c:v>43418</c:v>
                </c:pt>
                <c:pt idx="2">
                  <c:v>43417</c:v>
                </c:pt>
                <c:pt idx="3">
                  <c:v>43416</c:v>
                </c:pt>
                <c:pt idx="4">
                  <c:v>43415</c:v>
                </c:pt>
                <c:pt idx="5">
                  <c:v>43414</c:v>
                </c:pt>
                <c:pt idx="6">
                  <c:v>43413</c:v>
                </c:pt>
                <c:pt idx="7">
                  <c:v>43412</c:v>
                </c:pt>
                <c:pt idx="8">
                  <c:v>43411</c:v>
                </c:pt>
                <c:pt idx="9">
                  <c:v>43410</c:v>
                </c:pt>
                <c:pt idx="10">
                  <c:v>43409</c:v>
                </c:pt>
                <c:pt idx="11">
                  <c:v>43408</c:v>
                </c:pt>
                <c:pt idx="12">
                  <c:v>43407</c:v>
                </c:pt>
                <c:pt idx="13">
                  <c:v>43406</c:v>
                </c:pt>
                <c:pt idx="14">
                  <c:v>43405</c:v>
                </c:pt>
                <c:pt idx="15">
                  <c:v>43404</c:v>
                </c:pt>
                <c:pt idx="16">
                  <c:v>43403</c:v>
                </c:pt>
                <c:pt idx="17">
                  <c:v>43402</c:v>
                </c:pt>
                <c:pt idx="18">
                  <c:v>43401</c:v>
                </c:pt>
                <c:pt idx="19">
                  <c:v>43400</c:v>
                </c:pt>
                <c:pt idx="20">
                  <c:v>43399</c:v>
                </c:pt>
                <c:pt idx="21">
                  <c:v>43398</c:v>
                </c:pt>
                <c:pt idx="22">
                  <c:v>43397</c:v>
                </c:pt>
                <c:pt idx="23">
                  <c:v>43396</c:v>
                </c:pt>
                <c:pt idx="24">
                  <c:v>43395</c:v>
                </c:pt>
                <c:pt idx="25">
                  <c:v>43394</c:v>
                </c:pt>
                <c:pt idx="26">
                  <c:v>43393</c:v>
                </c:pt>
                <c:pt idx="27">
                  <c:v>43392</c:v>
                </c:pt>
                <c:pt idx="28">
                  <c:v>43391</c:v>
                </c:pt>
                <c:pt idx="29">
                  <c:v>43390</c:v>
                </c:pt>
                <c:pt idx="30">
                  <c:v>43389</c:v>
                </c:pt>
                <c:pt idx="31">
                  <c:v>43388</c:v>
                </c:pt>
                <c:pt idx="32">
                  <c:v>43387</c:v>
                </c:pt>
                <c:pt idx="33">
                  <c:v>43386</c:v>
                </c:pt>
                <c:pt idx="34">
                  <c:v>43385</c:v>
                </c:pt>
                <c:pt idx="35">
                  <c:v>43384</c:v>
                </c:pt>
                <c:pt idx="36">
                  <c:v>43383</c:v>
                </c:pt>
                <c:pt idx="37">
                  <c:v>43382</c:v>
                </c:pt>
                <c:pt idx="38">
                  <c:v>43381</c:v>
                </c:pt>
                <c:pt idx="39">
                  <c:v>43380</c:v>
                </c:pt>
                <c:pt idx="40">
                  <c:v>43379</c:v>
                </c:pt>
                <c:pt idx="41">
                  <c:v>43378</c:v>
                </c:pt>
                <c:pt idx="42">
                  <c:v>43377</c:v>
                </c:pt>
                <c:pt idx="43">
                  <c:v>43376</c:v>
                </c:pt>
                <c:pt idx="44">
                  <c:v>43375</c:v>
                </c:pt>
                <c:pt idx="45">
                  <c:v>43374</c:v>
                </c:pt>
                <c:pt idx="46">
                  <c:v>43373</c:v>
                </c:pt>
                <c:pt idx="47">
                  <c:v>43372</c:v>
                </c:pt>
                <c:pt idx="48">
                  <c:v>43371</c:v>
                </c:pt>
                <c:pt idx="49">
                  <c:v>43370</c:v>
                </c:pt>
                <c:pt idx="50">
                  <c:v>43369</c:v>
                </c:pt>
                <c:pt idx="51">
                  <c:v>43368</c:v>
                </c:pt>
                <c:pt idx="52">
                  <c:v>43367</c:v>
                </c:pt>
                <c:pt idx="53">
                  <c:v>43366</c:v>
                </c:pt>
                <c:pt idx="54">
                  <c:v>43365</c:v>
                </c:pt>
                <c:pt idx="55">
                  <c:v>43364</c:v>
                </c:pt>
                <c:pt idx="56">
                  <c:v>43363</c:v>
                </c:pt>
                <c:pt idx="57">
                  <c:v>43362</c:v>
                </c:pt>
                <c:pt idx="58">
                  <c:v>43361</c:v>
                </c:pt>
                <c:pt idx="59">
                  <c:v>43360</c:v>
                </c:pt>
                <c:pt idx="60">
                  <c:v>43359</c:v>
                </c:pt>
                <c:pt idx="61">
                  <c:v>43358</c:v>
                </c:pt>
                <c:pt idx="62">
                  <c:v>43357</c:v>
                </c:pt>
                <c:pt idx="63">
                  <c:v>43356</c:v>
                </c:pt>
                <c:pt idx="64">
                  <c:v>43355</c:v>
                </c:pt>
                <c:pt idx="65">
                  <c:v>43354</c:v>
                </c:pt>
                <c:pt idx="66">
                  <c:v>43353</c:v>
                </c:pt>
                <c:pt idx="67">
                  <c:v>43352</c:v>
                </c:pt>
                <c:pt idx="68">
                  <c:v>43351</c:v>
                </c:pt>
                <c:pt idx="69">
                  <c:v>43350</c:v>
                </c:pt>
                <c:pt idx="70">
                  <c:v>43349</c:v>
                </c:pt>
                <c:pt idx="71">
                  <c:v>43348</c:v>
                </c:pt>
                <c:pt idx="72">
                  <c:v>43347</c:v>
                </c:pt>
                <c:pt idx="73">
                  <c:v>43346</c:v>
                </c:pt>
                <c:pt idx="74">
                  <c:v>43345</c:v>
                </c:pt>
                <c:pt idx="75">
                  <c:v>43344</c:v>
                </c:pt>
                <c:pt idx="76">
                  <c:v>43343</c:v>
                </c:pt>
                <c:pt idx="77">
                  <c:v>43342</c:v>
                </c:pt>
                <c:pt idx="78">
                  <c:v>43341</c:v>
                </c:pt>
                <c:pt idx="79">
                  <c:v>43340</c:v>
                </c:pt>
                <c:pt idx="80">
                  <c:v>43339</c:v>
                </c:pt>
                <c:pt idx="81">
                  <c:v>43338</c:v>
                </c:pt>
                <c:pt idx="82">
                  <c:v>43337</c:v>
                </c:pt>
                <c:pt idx="83">
                  <c:v>43336</c:v>
                </c:pt>
                <c:pt idx="84">
                  <c:v>43335</c:v>
                </c:pt>
                <c:pt idx="85">
                  <c:v>43334</c:v>
                </c:pt>
                <c:pt idx="86">
                  <c:v>43333</c:v>
                </c:pt>
                <c:pt idx="87">
                  <c:v>43332</c:v>
                </c:pt>
                <c:pt idx="88">
                  <c:v>43331</c:v>
                </c:pt>
                <c:pt idx="89">
                  <c:v>43330</c:v>
                </c:pt>
                <c:pt idx="90">
                  <c:v>43329</c:v>
                </c:pt>
                <c:pt idx="91">
                  <c:v>43328</c:v>
                </c:pt>
                <c:pt idx="92">
                  <c:v>43327</c:v>
                </c:pt>
                <c:pt idx="93">
                  <c:v>43326</c:v>
                </c:pt>
                <c:pt idx="94">
                  <c:v>43325</c:v>
                </c:pt>
                <c:pt idx="95">
                  <c:v>43324</c:v>
                </c:pt>
                <c:pt idx="96">
                  <c:v>43323</c:v>
                </c:pt>
                <c:pt idx="97">
                  <c:v>43322</c:v>
                </c:pt>
                <c:pt idx="98">
                  <c:v>43321</c:v>
                </c:pt>
                <c:pt idx="99">
                  <c:v>43320</c:v>
                </c:pt>
                <c:pt idx="100">
                  <c:v>43319</c:v>
                </c:pt>
                <c:pt idx="101">
                  <c:v>43318</c:v>
                </c:pt>
                <c:pt idx="102">
                  <c:v>43317</c:v>
                </c:pt>
                <c:pt idx="103">
                  <c:v>43316</c:v>
                </c:pt>
                <c:pt idx="104">
                  <c:v>43315</c:v>
                </c:pt>
                <c:pt idx="105">
                  <c:v>43314</c:v>
                </c:pt>
                <c:pt idx="106">
                  <c:v>43313</c:v>
                </c:pt>
                <c:pt idx="107">
                  <c:v>43312</c:v>
                </c:pt>
                <c:pt idx="108">
                  <c:v>43311</c:v>
                </c:pt>
                <c:pt idx="109">
                  <c:v>43310</c:v>
                </c:pt>
                <c:pt idx="110">
                  <c:v>43309</c:v>
                </c:pt>
                <c:pt idx="111">
                  <c:v>43308</c:v>
                </c:pt>
                <c:pt idx="112">
                  <c:v>43307</c:v>
                </c:pt>
                <c:pt idx="113">
                  <c:v>43306</c:v>
                </c:pt>
                <c:pt idx="114">
                  <c:v>43305</c:v>
                </c:pt>
                <c:pt idx="115">
                  <c:v>43304</c:v>
                </c:pt>
                <c:pt idx="116">
                  <c:v>43303</c:v>
                </c:pt>
                <c:pt idx="117">
                  <c:v>43302</c:v>
                </c:pt>
                <c:pt idx="118">
                  <c:v>43301</c:v>
                </c:pt>
                <c:pt idx="119">
                  <c:v>43300</c:v>
                </c:pt>
                <c:pt idx="120">
                  <c:v>43299</c:v>
                </c:pt>
                <c:pt idx="121">
                  <c:v>43298</c:v>
                </c:pt>
                <c:pt idx="122">
                  <c:v>43297</c:v>
                </c:pt>
                <c:pt idx="123">
                  <c:v>43296</c:v>
                </c:pt>
                <c:pt idx="124">
                  <c:v>43295</c:v>
                </c:pt>
                <c:pt idx="125">
                  <c:v>43294</c:v>
                </c:pt>
                <c:pt idx="126">
                  <c:v>43293</c:v>
                </c:pt>
                <c:pt idx="127">
                  <c:v>43292</c:v>
                </c:pt>
                <c:pt idx="128">
                  <c:v>43291</c:v>
                </c:pt>
                <c:pt idx="129">
                  <c:v>43290</c:v>
                </c:pt>
                <c:pt idx="130">
                  <c:v>43289</c:v>
                </c:pt>
                <c:pt idx="131">
                  <c:v>43288</c:v>
                </c:pt>
                <c:pt idx="132">
                  <c:v>43287</c:v>
                </c:pt>
                <c:pt idx="133">
                  <c:v>43286</c:v>
                </c:pt>
                <c:pt idx="134">
                  <c:v>43285</c:v>
                </c:pt>
                <c:pt idx="135">
                  <c:v>43284</c:v>
                </c:pt>
                <c:pt idx="136">
                  <c:v>43283</c:v>
                </c:pt>
                <c:pt idx="137">
                  <c:v>43282</c:v>
                </c:pt>
                <c:pt idx="138">
                  <c:v>43281</c:v>
                </c:pt>
                <c:pt idx="139">
                  <c:v>43280</c:v>
                </c:pt>
                <c:pt idx="140">
                  <c:v>43279</c:v>
                </c:pt>
                <c:pt idx="141">
                  <c:v>43278</c:v>
                </c:pt>
                <c:pt idx="142">
                  <c:v>43277</c:v>
                </c:pt>
                <c:pt idx="143">
                  <c:v>43276</c:v>
                </c:pt>
                <c:pt idx="144">
                  <c:v>43275</c:v>
                </c:pt>
                <c:pt idx="145">
                  <c:v>43274</c:v>
                </c:pt>
                <c:pt idx="146">
                  <c:v>43273</c:v>
                </c:pt>
                <c:pt idx="147">
                  <c:v>43272</c:v>
                </c:pt>
                <c:pt idx="148">
                  <c:v>43271</c:v>
                </c:pt>
                <c:pt idx="149">
                  <c:v>43270</c:v>
                </c:pt>
                <c:pt idx="150">
                  <c:v>43269</c:v>
                </c:pt>
                <c:pt idx="151">
                  <c:v>43268</c:v>
                </c:pt>
                <c:pt idx="152">
                  <c:v>43267</c:v>
                </c:pt>
                <c:pt idx="153">
                  <c:v>43266</c:v>
                </c:pt>
                <c:pt idx="154">
                  <c:v>43265</c:v>
                </c:pt>
                <c:pt idx="155">
                  <c:v>43264</c:v>
                </c:pt>
                <c:pt idx="156">
                  <c:v>43263</c:v>
                </c:pt>
                <c:pt idx="157">
                  <c:v>43262</c:v>
                </c:pt>
                <c:pt idx="158">
                  <c:v>43261</c:v>
                </c:pt>
                <c:pt idx="159">
                  <c:v>43260</c:v>
                </c:pt>
                <c:pt idx="160">
                  <c:v>43259</c:v>
                </c:pt>
                <c:pt idx="161">
                  <c:v>43257</c:v>
                </c:pt>
                <c:pt idx="162">
                  <c:v>43256</c:v>
                </c:pt>
                <c:pt idx="163">
                  <c:v>43255</c:v>
                </c:pt>
                <c:pt idx="164">
                  <c:v>43254</c:v>
                </c:pt>
                <c:pt idx="165">
                  <c:v>43253</c:v>
                </c:pt>
                <c:pt idx="166">
                  <c:v>43252</c:v>
                </c:pt>
                <c:pt idx="167">
                  <c:v>43251</c:v>
                </c:pt>
                <c:pt idx="168">
                  <c:v>43250</c:v>
                </c:pt>
                <c:pt idx="169">
                  <c:v>43249</c:v>
                </c:pt>
                <c:pt idx="170">
                  <c:v>43248</c:v>
                </c:pt>
                <c:pt idx="171">
                  <c:v>43247</c:v>
                </c:pt>
                <c:pt idx="172">
                  <c:v>43246</c:v>
                </c:pt>
                <c:pt idx="173">
                  <c:v>43245</c:v>
                </c:pt>
                <c:pt idx="174">
                  <c:v>43244</c:v>
                </c:pt>
                <c:pt idx="175">
                  <c:v>43243</c:v>
                </c:pt>
                <c:pt idx="176">
                  <c:v>43242</c:v>
                </c:pt>
                <c:pt idx="177">
                  <c:v>43241</c:v>
                </c:pt>
                <c:pt idx="178">
                  <c:v>43240</c:v>
                </c:pt>
                <c:pt idx="179">
                  <c:v>43239</c:v>
                </c:pt>
                <c:pt idx="180">
                  <c:v>43238</c:v>
                </c:pt>
                <c:pt idx="181">
                  <c:v>43237</c:v>
                </c:pt>
                <c:pt idx="182">
                  <c:v>43236</c:v>
                </c:pt>
                <c:pt idx="183">
                  <c:v>43235</c:v>
                </c:pt>
                <c:pt idx="184">
                  <c:v>43234</c:v>
                </c:pt>
                <c:pt idx="185">
                  <c:v>43233</c:v>
                </c:pt>
                <c:pt idx="186">
                  <c:v>43232</c:v>
                </c:pt>
                <c:pt idx="187">
                  <c:v>43231</c:v>
                </c:pt>
                <c:pt idx="188">
                  <c:v>43230</c:v>
                </c:pt>
                <c:pt idx="189">
                  <c:v>43229</c:v>
                </c:pt>
                <c:pt idx="190">
                  <c:v>43228</c:v>
                </c:pt>
                <c:pt idx="191">
                  <c:v>43227</c:v>
                </c:pt>
                <c:pt idx="192">
                  <c:v>43226</c:v>
                </c:pt>
                <c:pt idx="193">
                  <c:v>43225</c:v>
                </c:pt>
                <c:pt idx="194">
                  <c:v>43224</c:v>
                </c:pt>
                <c:pt idx="195">
                  <c:v>43223</c:v>
                </c:pt>
                <c:pt idx="196">
                  <c:v>43222</c:v>
                </c:pt>
                <c:pt idx="197">
                  <c:v>43221</c:v>
                </c:pt>
                <c:pt idx="198">
                  <c:v>43220</c:v>
                </c:pt>
                <c:pt idx="199">
                  <c:v>43219</c:v>
                </c:pt>
                <c:pt idx="200">
                  <c:v>43218</c:v>
                </c:pt>
                <c:pt idx="201">
                  <c:v>43217</c:v>
                </c:pt>
                <c:pt idx="202">
                  <c:v>43216</c:v>
                </c:pt>
                <c:pt idx="203">
                  <c:v>43215</c:v>
                </c:pt>
                <c:pt idx="204">
                  <c:v>43214</c:v>
                </c:pt>
                <c:pt idx="205">
                  <c:v>43213</c:v>
                </c:pt>
                <c:pt idx="206">
                  <c:v>43212</c:v>
                </c:pt>
                <c:pt idx="207">
                  <c:v>43211</c:v>
                </c:pt>
                <c:pt idx="208">
                  <c:v>43210</c:v>
                </c:pt>
                <c:pt idx="209">
                  <c:v>43209</c:v>
                </c:pt>
                <c:pt idx="210">
                  <c:v>43208</c:v>
                </c:pt>
                <c:pt idx="211">
                  <c:v>43207</c:v>
                </c:pt>
                <c:pt idx="212">
                  <c:v>43206</c:v>
                </c:pt>
                <c:pt idx="213">
                  <c:v>43205</c:v>
                </c:pt>
                <c:pt idx="214">
                  <c:v>43204</c:v>
                </c:pt>
                <c:pt idx="215">
                  <c:v>43203</c:v>
                </c:pt>
                <c:pt idx="216">
                  <c:v>43202</c:v>
                </c:pt>
                <c:pt idx="217">
                  <c:v>43201</c:v>
                </c:pt>
                <c:pt idx="218">
                  <c:v>43200</c:v>
                </c:pt>
                <c:pt idx="219">
                  <c:v>43199</c:v>
                </c:pt>
                <c:pt idx="220">
                  <c:v>43198</c:v>
                </c:pt>
                <c:pt idx="221">
                  <c:v>43197</c:v>
                </c:pt>
                <c:pt idx="222">
                  <c:v>43196</c:v>
                </c:pt>
                <c:pt idx="223">
                  <c:v>43195</c:v>
                </c:pt>
                <c:pt idx="224">
                  <c:v>43194</c:v>
                </c:pt>
                <c:pt idx="225">
                  <c:v>43193</c:v>
                </c:pt>
                <c:pt idx="226">
                  <c:v>43192</c:v>
                </c:pt>
                <c:pt idx="227">
                  <c:v>43191</c:v>
                </c:pt>
                <c:pt idx="228">
                  <c:v>43190</c:v>
                </c:pt>
                <c:pt idx="229">
                  <c:v>43189</c:v>
                </c:pt>
                <c:pt idx="230">
                  <c:v>43188</c:v>
                </c:pt>
                <c:pt idx="231">
                  <c:v>43187</c:v>
                </c:pt>
                <c:pt idx="232">
                  <c:v>43186</c:v>
                </c:pt>
                <c:pt idx="233">
                  <c:v>43185</c:v>
                </c:pt>
                <c:pt idx="234">
                  <c:v>43184</c:v>
                </c:pt>
                <c:pt idx="235">
                  <c:v>43183</c:v>
                </c:pt>
                <c:pt idx="236">
                  <c:v>43182</c:v>
                </c:pt>
                <c:pt idx="237">
                  <c:v>43181</c:v>
                </c:pt>
                <c:pt idx="238">
                  <c:v>43180</c:v>
                </c:pt>
                <c:pt idx="239">
                  <c:v>43179</c:v>
                </c:pt>
                <c:pt idx="240">
                  <c:v>43178</c:v>
                </c:pt>
                <c:pt idx="241">
                  <c:v>43177</c:v>
                </c:pt>
                <c:pt idx="242">
                  <c:v>43176</c:v>
                </c:pt>
                <c:pt idx="243">
                  <c:v>43175</c:v>
                </c:pt>
                <c:pt idx="244">
                  <c:v>43174</c:v>
                </c:pt>
                <c:pt idx="245">
                  <c:v>43173</c:v>
                </c:pt>
                <c:pt idx="246">
                  <c:v>43172</c:v>
                </c:pt>
                <c:pt idx="247">
                  <c:v>43171</c:v>
                </c:pt>
                <c:pt idx="248">
                  <c:v>43170</c:v>
                </c:pt>
                <c:pt idx="249">
                  <c:v>43169</c:v>
                </c:pt>
                <c:pt idx="250">
                  <c:v>43168</c:v>
                </c:pt>
                <c:pt idx="251">
                  <c:v>43167</c:v>
                </c:pt>
                <c:pt idx="252">
                  <c:v>43166</c:v>
                </c:pt>
                <c:pt idx="253">
                  <c:v>43165</c:v>
                </c:pt>
                <c:pt idx="254">
                  <c:v>43164</c:v>
                </c:pt>
                <c:pt idx="255">
                  <c:v>43163</c:v>
                </c:pt>
                <c:pt idx="256">
                  <c:v>43162</c:v>
                </c:pt>
                <c:pt idx="257">
                  <c:v>43161</c:v>
                </c:pt>
                <c:pt idx="258">
                  <c:v>43160</c:v>
                </c:pt>
                <c:pt idx="259">
                  <c:v>43159</c:v>
                </c:pt>
                <c:pt idx="260">
                  <c:v>43158</c:v>
                </c:pt>
                <c:pt idx="261">
                  <c:v>43157</c:v>
                </c:pt>
                <c:pt idx="262">
                  <c:v>43156</c:v>
                </c:pt>
                <c:pt idx="263">
                  <c:v>43155</c:v>
                </c:pt>
                <c:pt idx="264">
                  <c:v>43154</c:v>
                </c:pt>
                <c:pt idx="265">
                  <c:v>43153</c:v>
                </c:pt>
                <c:pt idx="266">
                  <c:v>43152</c:v>
                </c:pt>
                <c:pt idx="267">
                  <c:v>43151</c:v>
                </c:pt>
                <c:pt idx="268">
                  <c:v>43150</c:v>
                </c:pt>
                <c:pt idx="269">
                  <c:v>43149</c:v>
                </c:pt>
                <c:pt idx="270">
                  <c:v>43148</c:v>
                </c:pt>
                <c:pt idx="271">
                  <c:v>43147</c:v>
                </c:pt>
                <c:pt idx="272">
                  <c:v>43146</c:v>
                </c:pt>
                <c:pt idx="273">
                  <c:v>43145</c:v>
                </c:pt>
                <c:pt idx="274">
                  <c:v>43144</c:v>
                </c:pt>
                <c:pt idx="275">
                  <c:v>43143</c:v>
                </c:pt>
                <c:pt idx="276">
                  <c:v>43142</c:v>
                </c:pt>
                <c:pt idx="277">
                  <c:v>43141</c:v>
                </c:pt>
                <c:pt idx="278">
                  <c:v>43140</c:v>
                </c:pt>
                <c:pt idx="279">
                  <c:v>43139</c:v>
                </c:pt>
                <c:pt idx="280">
                  <c:v>43138</c:v>
                </c:pt>
                <c:pt idx="281">
                  <c:v>43137</c:v>
                </c:pt>
                <c:pt idx="282">
                  <c:v>43136</c:v>
                </c:pt>
                <c:pt idx="283">
                  <c:v>43135</c:v>
                </c:pt>
                <c:pt idx="284">
                  <c:v>43134</c:v>
                </c:pt>
                <c:pt idx="285">
                  <c:v>43133</c:v>
                </c:pt>
                <c:pt idx="286">
                  <c:v>43132</c:v>
                </c:pt>
                <c:pt idx="287">
                  <c:v>43131</c:v>
                </c:pt>
                <c:pt idx="288">
                  <c:v>43130</c:v>
                </c:pt>
                <c:pt idx="289">
                  <c:v>43129</c:v>
                </c:pt>
                <c:pt idx="290">
                  <c:v>43128</c:v>
                </c:pt>
                <c:pt idx="291">
                  <c:v>43127</c:v>
                </c:pt>
                <c:pt idx="292">
                  <c:v>43126</c:v>
                </c:pt>
                <c:pt idx="293">
                  <c:v>43125</c:v>
                </c:pt>
                <c:pt idx="294">
                  <c:v>43124</c:v>
                </c:pt>
                <c:pt idx="295">
                  <c:v>43123</c:v>
                </c:pt>
                <c:pt idx="296">
                  <c:v>43122</c:v>
                </c:pt>
                <c:pt idx="297">
                  <c:v>43121</c:v>
                </c:pt>
                <c:pt idx="298">
                  <c:v>43120</c:v>
                </c:pt>
                <c:pt idx="299">
                  <c:v>43119</c:v>
                </c:pt>
                <c:pt idx="300">
                  <c:v>43118</c:v>
                </c:pt>
                <c:pt idx="301">
                  <c:v>43117</c:v>
                </c:pt>
                <c:pt idx="302">
                  <c:v>43116</c:v>
                </c:pt>
                <c:pt idx="303">
                  <c:v>43115</c:v>
                </c:pt>
                <c:pt idx="304">
                  <c:v>43114</c:v>
                </c:pt>
                <c:pt idx="305">
                  <c:v>43113</c:v>
                </c:pt>
                <c:pt idx="306">
                  <c:v>43112</c:v>
                </c:pt>
                <c:pt idx="307">
                  <c:v>43111</c:v>
                </c:pt>
                <c:pt idx="308">
                  <c:v>43110</c:v>
                </c:pt>
                <c:pt idx="309">
                  <c:v>43109</c:v>
                </c:pt>
                <c:pt idx="310">
                  <c:v>43108</c:v>
                </c:pt>
                <c:pt idx="311">
                  <c:v>43107</c:v>
                </c:pt>
                <c:pt idx="312">
                  <c:v>43106</c:v>
                </c:pt>
                <c:pt idx="313">
                  <c:v>43105</c:v>
                </c:pt>
                <c:pt idx="314">
                  <c:v>43104</c:v>
                </c:pt>
                <c:pt idx="315">
                  <c:v>43103</c:v>
                </c:pt>
                <c:pt idx="316">
                  <c:v>43102</c:v>
                </c:pt>
                <c:pt idx="317">
                  <c:v>43101</c:v>
                </c:pt>
                <c:pt idx="318">
                  <c:v>43100</c:v>
                </c:pt>
                <c:pt idx="319">
                  <c:v>43099</c:v>
                </c:pt>
                <c:pt idx="320">
                  <c:v>43098</c:v>
                </c:pt>
                <c:pt idx="321">
                  <c:v>43097</c:v>
                </c:pt>
                <c:pt idx="322">
                  <c:v>43096</c:v>
                </c:pt>
                <c:pt idx="323">
                  <c:v>43095</c:v>
                </c:pt>
                <c:pt idx="324">
                  <c:v>43094</c:v>
                </c:pt>
                <c:pt idx="325">
                  <c:v>43093</c:v>
                </c:pt>
                <c:pt idx="326">
                  <c:v>43092</c:v>
                </c:pt>
                <c:pt idx="327">
                  <c:v>43091</c:v>
                </c:pt>
                <c:pt idx="328">
                  <c:v>43090</c:v>
                </c:pt>
                <c:pt idx="329">
                  <c:v>43089</c:v>
                </c:pt>
                <c:pt idx="330">
                  <c:v>43088</c:v>
                </c:pt>
                <c:pt idx="331">
                  <c:v>43087</c:v>
                </c:pt>
                <c:pt idx="332">
                  <c:v>43086</c:v>
                </c:pt>
                <c:pt idx="333">
                  <c:v>43085</c:v>
                </c:pt>
                <c:pt idx="334">
                  <c:v>43084</c:v>
                </c:pt>
                <c:pt idx="335">
                  <c:v>43083</c:v>
                </c:pt>
                <c:pt idx="336">
                  <c:v>43082</c:v>
                </c:pt>
                <c:pt idx="337">
                  <c:v>43081</c:v>
                </c:pt>
                <c:pt idx="338">
                  <c:v>43080</c:v>
                </c:pt>
                <c:pt idx="339">
                  <c:v>43079</c:v>
                </c:pt>
                <c:pt idx="340">
                  <c:v>43078</c:v>
                </c:pt>
                <c:pt idx="341">
                  <c:v>43077</c:v>
                </c:pt>
                <c:pt idx="342">
                  <c:v>43076</c:v>
                </c:pt>
                <c:pt idx="343">
                  <c:v>43075</c:v>
                </c:pt>
                <c:pt idx="344">
                  <c:v>43074</c:v>
                </c:pt>
                <c:pt idx="345">
                  <c:v>43073</c:v>
                </c:pt>
                <c:pt idx="346">
                  <c:v>43072</c:v>
                </c:pt>
                <c:pt idx="347">
                  <c:v>43071</c:v>
                </c:pt>
                <c:pt idx="348">
                  <c:v>43070</c:v>
                </c:pt>
                <c:pt idx="349">
                  <c:v>43069</c:v>
                </c:pt>
                <c:pt idx="350">
                  <c:v>43068</c:v>
                </c:pt>
                <c:pt idx="351">
                  <c:v>43067</c:v>
                </c:pt>
                <c:pt idx="352">
                  <c:v>43066</c:v>
                </c:pt>
                <c:pt idx="353">
                  <c:v>43065</c:v>
                </c:pt>
                <c:pt idx="354">
                  <c:v>43064</c:v>
                </c:pt>
                <c:pt idx="355">
                  <c:v>43063</c:v>
                </c:pt>
                <c:pt idx="356">
                  <c:v>43062</c:v>
                </c:pt>
                <c:pt idx="357">
                  <c:v>43061</c:v>
                </c:pt>
                <c:pt idx="358">
                  <c:v>43060</c:v>
                </c:pt>
                <c:pt idx="359">
                  <c:v>43059</c:v>
                </c:pt>
                <c:pt idx="360">
                  <c:v>43058</c:v>
                </c:pt>
                <c:pt idx="361">
                  <c:v>43057</c:v>
                </c:pt>
                <c:pt idx="362">
                  <c:v>43056</c:v>
                </c:pt>
                <c:pt idx="363">
                  <c:v>43055</c:v>
                </c:pt>
                <c:pt idx="364">
                  <c:v>43054</c:v>
                </c:pt>
                <c:pt idx="365">
                  <c:v>43053</c:v>
                </c:pt>
                <c:pt idx="366">
                  <c:v>43052</c:v>
                </c:pt>
                <c:pt idx="367">
                  <c:v>43051</c:v>
                </c:pt>
                <c:pt idx="368">
                  <c:v>43050</c:v>
                </c:pt>
                <c:pt idx="369">
                  <c:v>43049</c:v>
                </c:pt>
                <c:pt idx="370">
                  <c:v>43048</c:v>
                </c:pt>
                <c:pt idx="371">
                  <c:v>43047</c:v>
                </c:pt>
                <c:pt idx="372">
                  <c:v>43045</c:v>
                </c:pt>
                <c:pt idx="373">
                  <c:v>43044</c:v>
                </c:pt>
                <c:pt idx="374">
                  <c:v>43043</c:v>
                </c:pt>
                <c:pt idx="375">
                  <c:v>43042</c:v>
                </c:pt>
                <c:pt idx="376">
                  <c:v>43041</c:v>
                </c:pt>
                <c:pt idx="377">
                  <c:v>43040</c:v>
                </c:pt>
                <c:pt idx="378">
                  <c:v>43039</c:v>
                </c:pt>
                <c:pt idx="379">
                  <c:v>43038</c:v>
                </c:pt>
                <c:pt idx="380">
                  <c:v>43037</c:v>
                </c:pt>
                <c:pt idx="381">
                  <c:v>43036</c:v>
                </c:pt>
                <c:pt idx="382">
                  <c:v>43035</c:v>
                </c:pt>
                <c:pt idx="383">
                  <c:v>43034</c:v>
                </c:pt>
                <c:pt idx="384">
                  <c:v>43033</c:v>
                </c:pt>
                <c:pt idx="385">
                  <c:v>43032</c:v>
                </c:pt>
                <c:pt idx="386">
                  <c:v>43031</c:v>
                </c:pt>
                <c:pt idx="387">
                  <c:v>43030</c:v>
                </c:pt>
                <c:pt idx="388">
                  <c:v>43029</c:v>
                </c:pt>
                <c:pt idx="389">
                  <c:v>43028</c:v>
                </c:pt>
                <c:pt idx="390">
                  <c:v>43027</c:v>
                </c:pt>
                <c:pt idx="391">
                  <c:v>43026</c:v>
                </c:pt>
                <c:pt idx="392">
                  <c:v>43025</c:v>
                </c:pt>
                <c:pt idx="393">
                  <c:v>43024</c:v>
                </c:pt>
                <c:pt idx="394">
                  <c:v>43023</c:v>
                </c:pt>
                <c:pt idx="395">
                  <c:v>43022</c:v>
                </c:pt>
                <c:pt idx="396">
                  <c:v>43021</c:v>
                </c:pt>
                <c:pt idx="397">
                  <c:v>43020</c:v>
                </c:pt>
                <c:pt idx="398">
                  <c:v>43019</c:v>
                </c:pt>
                <c:pt idx="399">
                  <c:v>43018</c:v>
                </c:pt>
                <c:pt idx="400">
                  <c:v>43017</c:v>
                </c:pt>
                <c:pt idx="401">
                  <c:v>43016</c:v>
                </c:pt>
                <c:pt idx="402">
                  <c:v>43015</c:v>
                </c:pt>
                <c:pt idx="403">
                  <c:v>43014</c:v>
                </c:pt>
                <c:pt idx="404">
                  <c:v>43013</c:v>
                </c:pt>
                <c:pt idx="405">
                  <c:v>43012</c:v>
                </c:pt>
                <c:pt idx="406">
                  <c:v>43011</c:v>
                </c:pt>
                <c:pt idx="407">
                  <c:v>43010</c:v>
                </c:pt>
                <c:pt idx="408">
                  <c:v>43009</c:v>
                </c:pt>
                <c:pt idx="409">
                  <c:v>43008</c:v>
                </c:pt>
                <c:pt idx="410">
                  <c:v>43007</c:v>
                </c:pt>
                <c:pt idx="411">
                  <c:v>43006</c:v>
                </c:pt>
                <c:pt idx="412">
                  <c:v>43005</c:v>
                </c:pt>
                <c:pt idx="413">
                  <c:v>43004</c:v>
                </c:pt>
                <c:pt idx="414">
                  <c:v>43003</c:v>
                </c:pt>
                <c:pt idx="415">
                  <c:v>43002</c:v>
                </c:pt>
                <c:pt idx="416">
                  <c:v>43001</c:v>
                </c:pt>
                <c:pt idx="417">
                  <c:v>43000</c:v>
                </c:pt>
                <c:pt idx="418">
                  <c:v>42999</c:v>
                </c:pt>
                <c:pt idx="419">
                  <c:v>42998</c:v>
                </c:pt>
                <c:pt idx="420">
                  <c:v>42997</c:v>
                </c:pt>
                <c:pt idx="421">
                  <c:v>42996</c:v>
                </c:pt>
                <c:pt idx="422">
                  <c:v>42995</c:v>
                </c:pt>
                <c:pt idx="423">
                  <c:v>42994</c:v>
                </c:pt>
                <c:pt idx="424">
                  <c:v>42993</c:v>
                </c:pt>
                <c:pt idx="425">
                  <c:v>42992</c:v>
                </c:pt>
                <c:pt idx="426">
                  <c:v>42991</c:v>
                </c:pt>
                <c:pt idx="427">
                  <c:v>42990</c:v>
                </c:pt>
                <c:pt idx="428">
                  <c:v>42989</c:v>
                </c:pt>
                <c:pt idx="429">
                  <c:v>42988</c:v>
                </c:pt>
                <c:pt idx="430">
                  <c:v>42987</c:v>
                </c:pt>
                <c:pt idx="431">
                  <c:v>42986</c:v>
                </c:pt>
                <c:pt idx="432">
                  <c:v>42985</c:v>
                </c:pt>
                <c:pt idx="433">
                  <c:v>42984</c:v>
                </c:pt>
                <c:pt idx="434">
                  <c:v>42983</c:v>
                </c:pt>
                <c:pt idx="435">
                  <c:v>42982</c:v>
                </c:pt>
                <c:pt idx="436">
                  <c:v>42981</c:v>
                </c:pt>
                <c:pt idx="437">
                  <c:v>42980</c:v>
                </c:pt>
                <c:pt idx="438">
                  <c:v>42979</c:v>
                </c:pt>
                <c:pt idx="439">
                  <c:v>42978</c:v>
                </c:pt>
                <c:pt idx="440">
                  <c:v>42977</c:v>
                </c:pt>
                <c:pt idx="441">
                  <c:v>42976</c:v>
                </c:pt>
                <c:pt idx="442">
                  <c:v>42975</c:v>
                </c:pt>
                <c:pt idx="443">
                  <c:v>42974</c:v>
                </c:pt>
                <c:pt idx="444">
                  <c:v>42973</c:v>
                </c:pt>
                <c:pt idx="445">
                  <c:v>42972</c:v>
                </c:pt>
                <c:pt idx="446">
                  <c:v>42971</c:v>
                </c:pt>
                <c:pt idx="447">
                  <c:v>42970</c:v>
                </c:pt>
                <c:pt idx="448">
                  <c:v>42969</c:v>
                </c:pt>
                <c:pt idx="449">
                  <c:v>42968</c:v>
                </c:pt>
                <c:pt idx="450">
                  <c:v>42967</c:v>
                </c:pt>
                <c:pt idx="451">
                  <c:v>42966</c:v>
                </c:pt>
                <c:pt idx="452">
                  <c:v>42965</c:v>
                </c:pt>
                <c:pt idx="453">
                  <c:v>42964</c:v>
                </c:pt>
                <c:pt idx="454">
                  <c:v>42963</c:v>
                </c:pt>
                <c:pt idx="455">
                  <c:v>42962</c:v>
                </c:pt>
                <c:pt idx="456">
                  <c:v>42961</c:v>
                </c:pt>
                <c:pt idx="457">
                  <c:v>42960</c:v>
                </c:pt>
                <c:pt idx="458">
                  <c:v>42959</c:v>
                </c:pt>
                <c:pt idx="459">
                  <c:v>42958</c:v>
                </c:pt>
                <c:pt idx="460">
                  <c:v>42957</c:v>
                </c:pt>
                <c:pt idx="461">
                  <c:v>42956</c:v>
                </c:pt>
                <c:pt idx="462">
                  <c:v>42955</c:v>
                </c:pt>
                <c:pt idx="463">
                  <c:v>42954</c:v>
                </c:pt>
                <c:pt idx="464">
                  <c:v>42953</c:v>
                </c:pt>
                <c:pt idx="465">
                  <c:v>42952</c:v>
                </c:pt>
                <c:pt idx="466">
                  <c:v>42951</c:v>
                </c:pt>
                <c:pt idx="467">
                  <c:v>42950</c:v>
                </c:pt>
                <c:pt idx="468">
                  <c:v>42949</c:v>
                </c:pt>
                <c:pt idx="469">
                  <c:v>42948</c:v>
                </c:pt>
                <c:pt idx="470">
                  <c:v>42947</c:v>
                </c:pt>
                <c:pt idx="471">
                  <c:v>42946</c:v>
                </c:pt>
                <c:pt idx="472">
                  <c:v>42945</c:v>
                </c:pt>
                <c:pt idx="473">
                  <c:v>42944</c:v>
                </c:pt>
                <c:pt idx="474">
                  <c:v>42943</c:v>
                </c:pt>
                <c:pt idx="475">
                  <c:v>42942</c:v>
                </c:pt>
                <c:pt idx="476">
                  <c:v>42941</c:v>
                </c:pt>
                <c:pt idx="477">
                  <c:v>42940</c:v>
                </c:pt>
                <c:pt idx="478">
                  <c:v>42939</c:v>
                </c:pt>
                <c:pt idx="479">
                  <c:v>42938</c:v>
                </c:pt>
                <c:pt idx="480">
                  <c:v>42937</c:v>
                </c:pt>
                <c:pt idx="481">
                  <c:v>42936</c:v>
                </c:pt>
                <c:pt idx="482">
                  <c:v>42935</c:v>
                </c:pt>
                <c:pt idx="483">
                  <c:v>42934</c:v>
                </c:pt>
                <c:pt idx="484">
                  <c:v>42933</c:v>
                </c:pt>
                <c:pt idx="485">
                  <c:v>42932</c:v>
                </c:pt>
                <c:pt idx="486">
                  <c:v>42931</c:v>
                </c:pt>
                <c:pt idx="487">
                  <c:v>42930</c:v>
                </c:pt>
                <c:pt idx="488">
                  <c:v>42929</c:v>
                </c:pt>
                <c:pt idx="489">
                  <c:v>42928</c:v>
                </c:pt>
                <c:pt idx="490">
                  <c:v>42927</c:v>
                </c:pt>
                <c:pt idx="491">
                  <c:v>42926</c:v>
                </c:pt>
                <c:pt idx="492">
                  <c:v>42925</c:v>
                </c:pt>
                <c:pt idx="493">
                  <c:v>42924</c:v>
                </c:pt>
                <c:pt idx="494">
                  <c:v>42923</c:v>
                </c:pt>
                <c:pt idx="495">
                  <c:v>42922</c:v>
                </c:pt>
                <c:pt idx="496">
                  <c:v>42921</c:v>
                </c:pt>
                <c:pt idx="497">
                  <c:v>42920</c:v>
                </c:pt>
                <c:pt idx="498">
                  <c:v>42919</c:v>
                </c:pt>
                <c:pt idx="499">
                  <c:v>42918</c:v>
                </c:pt>
                <c:pt idx="500">
                  <c:v>42917</c:v>
                </c:pt>
                <c:pt idx="501">
                  <c:v>42916</c:v>
                </c:pt>
                <c:pt idx="502">
                  <c:v>42915</c:v>
                </c:pt>
                <c:pt idx="503">
                  <c:v>42914</c:v>
                </c:pt>
                <c:pt idx="504">
                  <c:v>42913</c:v>
                </c:pt>
                <c:pt idx="505">
                  <c:v>42912</c:v>
                </c:pt>
                <c:pt idx="506">
                  <c:v>42911</c:v>
                </c:pt>
                <c:pt idx="507">
                  <c:v>42910</c:v>
                </c:pt>
                <c:pt idx="508">
                  <c:v>42909</c:v>
                </c:pt>
                <c:pt idx="509">
                  <c:v>42908</c:v>
                </c:pt>
                <c:pt idx="510">
                  <c:v>42907</c:v>
                </c:pt>
                <c:pt idx="511">
                  <c:v>42906</c:v>
                </c:pt>
                <c:pt idx="512">
                  <c:v>42905</c:v>
                </c:pt>
                <c:pt idx="513">
                  <c:v>42904</c:v>
                </c:pt>
                <c:pt idx="514">
                  <c:v>42903</c:v>
                </c:pt>
                <c:pt idx="515">
                  <c:v>42902</c:v>
                </c:pt>
                <c:pt idx="516">
                  <c:v>42901</c:v>
                </c:pt>
                <c:pt idx="517">
                  <c:v>42900</c:v>
                </c:pt>
                <c:pt idx="518">
                  <c:v>42899</c:v>
                </c:pt>
                <c:pt idx="519">
                  <c:v>42898</c:v>
                </c:pt>
                <c:pt idx="520">
                  <c:v>42897</c:v>
                </c:pt>
                <c:pt idx="521">
                  <c:v>42896</c:v>
                </c:pt>
                <c:pt idx="522">
                  <c:v>42895</c:v>
                </c:pt>
                <c:pt idx="523">
                  <c:v>42894</c:v>
                </c:pt>
                <c:pt idx="524">
                  <c:v>42893</c:v>
                </c:pt>
                <c:pt idx="525">
                  <c:v>42892</c:v>
                </c:pt>
                <c:pt idx="526">
                  <c:v>42891</c:v>
                </c:pt>
                <c:pt idx="527">
                  <c:v>42890</c:v>
                </c:pt>
                <c:pt idx="528">
                  <c:v>42889</c:v>
                </c:pt>
                <c:pt idx="529">
                  <c:v>42888</c:v>
                </c:pt>
                <c:pt idx="530">
                  <c:v>42887</c:v>
                </c:pt>
                <c:pt idx="531">
                  <c:v>42886</c:v>
                </c:pt>
                <c:pt idx="532">
                  <c:v>42885</c:v>
                </c:pt>
                <c:pt idx="533">
                  <c:v>42884</c:v>
                </c:pt>
                <c:pt idx="534">
                  <c:v>42883</c:v>
                </c:pt>
                <c:pt idx="535">
                  <c:v>42882</c:v>
                </c:pt>
                <c:pt idx="536">
                  <c:v>42881</c:v>
                </c:pt>
                <c:pt idx="537">
                  <c:v>42880</c:v>
                </c:pt>
                <c:pt idx="538">
                  <c:v>42879</c:v>
                </c:pt>
                <c:pt idx="539">
                  <c:v>42878</c:v>
                </c:pt>
                <c:pt idx="540">
                  <c:v>42877</c:v>
                </c:pt>
                <c:pt idx="541">
                  <c:v>42876</c:v>
                </c:pt>
                <c:pt idx="542">
                  <c:v>42875</c:v>
                </c:pt>
                <c:pt idx="543">
                  <c:v>42874</c:v>
                </c:pt>
                <c:pt idx="544">
                  <c:v>42873</c:v>
                </c:pt>
                <c:pt idx="545">
                  <c:v>42872</c:v>
                </c:pt>
                <c:pt idx="546">
                  <c:v>42871</c:v>
                </c:pt>
                <c:pt idx="547">
                  <c:v>42870</c:v>
                </c:pt>
                <c:pt idx="548">
                  <c:v>42869</c:v>
                </c:pt>
                <c:pt idx="549">
                  <c:v>42868</c:v>
                </c:pt>
                <c:pt idx="550">
                  <c:v>42867</c:v>
                </c:pt>
                <c:pt idx="551">
                  <c:v>42866</c:v>
                </c:pt>
                <c:pt idx="552">
                  <c:v>42865</c:v>
                </c:pt>
                <c:pt idx="553">
                  <c:v>42864</c:v>
                </c:pt>
                <c:pt idx="554">
                  <c:v>42863</c:v>
                </c:pt>
                <c:pt idx="555">
                  <c:v>42862</c:v>
                </c:pt>
                <c:pt idx="556">
                  <c:v>42861</c:v>
                </c:pt>
                <c:pt idx="557">
                  <c:v>42860</c:v>
                </c:pt>
                <c:pt idx="558">
                  <c:v>42859</c:v>
                </c:pt>
                <c:pt idx="559">
                  <c:v>42858</c:v>
                </c:pt>
                <c:pt idx="560">
                  <c:v>42857</c:v>
                </c:pt>
                <c:pt idx="561">
                  <c:v>42856</c:v>
                </c:pt>
                <c:pt idx="562">
                  <c:v>42855</c:v>
                </c:pt>
                <c:pt idx="563">
                  <c:v>42854</c:v>
                </c:pt>
                <c:pt idx="564">
                  <c:v>42853</c:v>
                </c:pt>
                <c:pt idx="565">
                  <c:v>42852</c:v>
                </c:pt>
                <c:pt idx="566">
                  <c:v>42851</c:v>
                </c:pt>
                <c:pt idx="567">
                  <c:v>42850</c:v>
                </c:pt>
                <c:pt idx="568">
                  <c:v>42849</c:v>
                </c:pt>
                <c:pt idx="569">
                  <c:v>42848</c:v>
                </c:pt>
                <c:pt idx="570">
                  <c:v>42847</c:v>
                </c:pt>
                <c:pt idx="571">
                  <c:v>42846</c:v>
                </c:pt>
                <c:pt idx="572">
                  <c:v>42845</c:v>
                </c:pt>
                <c:pt idx="573">
                  <c:v>42844</c:v>
                </c:pt>
                <c:pt idx="574">
                  <c:v>42843</c:v>
                </c:pt>
                <c:pt idx="575">
                  <c:v>42842</c:v>
                </c:pt>
                <c:pt idx="576">
                  <c:v>42841</c:v>
                </c:pt>
                <c:pt idx="577">
                  <c:v>42840</c:v>
                </c:pt>
                <c:pt idx="578">
                  <c:v>42839</c:v>
                </c:pt>
                <c:pt idx="579">
                  <c:v>42838</c:v>
                </c:pt>
                <c:pt idx="580">
                  <c:v>42837</c:v>
                </c:pt>
                <c:pt idx="581">
                  <c:v>42836</c:v>
                </c:pt>
                <c:pt idx="582">
                  <c:v>42835</c:v>
                </c:pt>
                <c:pt idx="583">
                  <c:v>42834</c:v>
                </c:pt>
                <c:pt idx="584">
                  <c:v>42833</c:v>
                </c:pt>
                <c:pt idx="585">
                  <c:v>42832</c:v>
                </c:pt>
                <c:pt idx="586">
                  <c:v>42831</c:v>
                </c:pt>
                <c:pt idx="587">
                  <c:v>42830</c:v>
                </c:pt>
                <c:pt idx="588">
                  <c:v>42829</c:v>
                </c:pt>
                <c:pt idx="589">
                  <c:v>42828</c:v>
                </c:pt>
                <c:pt idx="590">
                  <c:v>42827</c:v>
                </c:pt>
                <c:pt idx="591">
                  <c:v>42826</c:v>
                </c:pt>
                <c:pt idx="592">
                  <c:v>42825</c:v>
                </c:pt>
                <c:pt idx="593">
                  <c:v>42824</c:v>
                </c:pt>
                <c:pt idx="594">
                  <c:v>42823</c:v>
                </c:pt>
                <c:pt idx="595">
                  <c:v>42822</c:v>
                </c:pt>
                <c:pt idx="596">
                  <c:v>42821</c:v>
                </c:pt>
                <c:pt idx="597">
                  <c:v>42820</c:v>
                </c:pt>
                <c:pt idx="598">
                  <c:v>42819</c:v>
                </c:pt>
                <c:pt idx="599">
                  <c:v>42818</c:v>
                </c:pt>
                <c:pt idx="600">
                  <c:v>42817</c:v>
                </c:pt>
                <c:pt idx="601">
                  <c:v>42816</c:v>
                </c:pt>
                <c:pt idx="602">
                  <c:v>42815</c:v>
                </c:pt>
                <c:pt idx="603">
                  <c:v>42814</c:v>
                </c:pt>
                <c:pt idx="604">
                  <c:v>42813</c:v>
                </c:pt>
                <c:pt idx="605">
                  <c:v>42812</c:v>
                </c:pt>
                <c:pt idx="606">
                  <c:v>42811</c:v>
                </c:pt>
                <c:pt idx="607">
                  <c:v>42810</c:v>
                </c:pt>
                <c:pt idx="608">
                  <c:v>42809</c:v>
                </c:pt>
                <c:pt idx="609">
                  <c:v>42808</c:v>
                </c:pt>
                <c:pt idx="610">
                  <c:v>42807</c:v>
                </c:pt>
                <c:pt idx="611">
                  <c:v>42806</c:v>
                </c:pt>
                <c:pt idx="612">
                  <c:v>42805</c:v>
                </c:pt>
                <c:pt idx="613">
                  <c:v>42804</c:v>
                </c:pt>
                <c:pt idx="614">
                  <c:v>42803</c:v>
                </c:pt>
                <c:pt idx="615">
                  <c:v>42802</c:v>
                </c:pt>
                <c:pt idx="616">
                  <c:v>42801</c:v>
                </c:pt>
                <c:pt idx="617">
                  <c:v>42800</c:v>
                </c:pt>
                <c:pt idx="618">
                  <c:v>42799</c:v>
                </c:pt>
                <c:pt idx="619">
                  <c:v>42798</c:v>
                </c:pt>
                <c:pt idx="620">
                  <c:v>42797</c:v>
                </c:pt>
                <c:pt idx="621">
                  <c:v>42796</c:v>
                </c:pt>
                <c:pt idx="622">
                  <c:v>42795</c:v>
                </c:pt>
                <c:pt idx="623">
                  <c:v>42794</c:v>
                </c:pt>
                <c:pt idx="624">
                  <c:v>42793</c:v>
                </c:pt>
                <c:pt idx="625">
                  <c:v>42792</c:v>
                </c:pt>
                <c:pt idx="626">
                  <c:v>42791</c:v>
                </c:pt>
                <c:pt idx="627">
                  <c:v>42790</c:v>
                </c:pt>
                <c:pt idx="628">
                  <c:v>42789</c:v>
                </c:pt>
                <c:pt idx="629">
                  <c:v>42788</c:v>
                </c:pt>
                <c:pt idx="630">
                  <c:v>42787</c:v>
                </c:pt>
                <c:pt idx="631">
                  <c:v>42786</c:v>
                </c:pt>
                <c:pt idx="632">
                  <c:v>42785</c:v>
                </c:pt>
                <c:pt idx="633">
                  <c:v>42784</c:v>
                </c:pt>
                <c:pt idx="634">
                  <c:v>42783</c:v>
                </c:pt>
                <c:pt idx="635">
                  <c:v>42782</c:v>
                </c:pt>
                <c:pt idx="636">
                  <c:v>42781</c:v>
                </c:pt>
                <c:pt idx="637">
                  <c:v>42780</c:v>
                </c:pt>
                <c:pt idx="638">
                  <c:v>42779</c:v>
                </c:pt>
                <c:pt idx="639">
                  <c:v>42778</c:v>
                </c:pt>
                <c:pt idx="640">
                  <c:v>42777</c:v>
                </c:pt>
                <c:pt idx="641">
                  <c:v>42776</c:v>
                </c:pt>
                <c:pt idx="642">
                  <c:v>42775</c:v>
                </c:pt>
                <c:pt idx="643">
                  <c:v>42774</c:v>
                </c:pt>
                <c:pt idx="644">
                  <c:v>42773</c:v>
                </c:pt>
                <c:pt idx="645">
                  <c:v>42772</c:v>
                </c:pt>
                <c:pt idx="646">
                  <c:v>42771</c:v>
                </c:pt>
                <c:pt idx="647">
                  <c:v>42770</c:v>
                </c:pt>
                <c:pt idx="648">
                  <c:v>42769</c:v>
                </c:pt>
                <c:pt idx="649">
                  <c:v>42768</c:v>
                </c:pt>
                <c:pt idx="650">
                  <c:v>42767</c:v>
                </c:pt>
                <c:pt idx="651">
                  <c:v>42766</c:v>
                </c:pt>
                <c:pt idx="652">
                  <c:v>42765</c:v>
                </c:pt>
                <c:pt idx="653">
                  <c:v>42764</c:v>
                </c:pt>
                <c:pt idx="654">
                  <c:v>42763</c:v>
                </c:pt>
                <c:pt idx="655">
                  <c:v>42762</c:v>
                </c:pt>
                <c:pt idx="656">
                  <c:v>42761</c:v>
                </c:pt>
                <c:pt idx="657">
                  <c:v>42760</c:v>
                </c:pt>
                <c:pt idx="658">
                  <c:v>42759</c:v>
                </c:pt>
                <c:pt idx="659">
                  <c:v>42758</c:v>
                </c:pt>
                <c:pt idx="660">
                  <c:v>42757</c:v>
                </c:pt>
                <c:pt idx="661">
                  <c:v>42756</c:v>
                </c:pt>
                <c:pt idx="662">
                  <c:v>42755</c:v>
                </c:pt>
                <c:pt idx="663">
                  <c:v>42754</c:v>
                </c:pt>
                <c:pt idx="664">
                  <c:v>42753</c:v>
                </c:pt>
                <c:pt idx="665">
                  <c:v>42752</c:v>
                </c:pt>
                <c:pt idx="666">
                  <c:v>42751</c:v>
                </c:pt>
                <c:pt idx="667">
                  <c:v>42750</c:v>
                </c:pt>
                <c:pt idx="668">
                  <c:v>42749</c:v>
                </c:pt>
                <c:pt idx="669">
                  <c:v>42748</c:v>
                </c:pt>
                <c:pt idx="670">
                  <c:v>42747</c:v>
                </c:pt>
                <c:pt idx="671">
                  <c:v>42746</c:v>
                </c:pt>
                <c:pt idx="672">
                  <c:v>42745</c:v>
                </c:pt>
                <c:pt idx="673">
                  <c:v>42744</c:v>
                </c:pt>
                <c:pt idx="674">
                  <c:v>42743</c:v>
                </c:pt>
                <c:pt idx="675">
                  <c:v>42742</c:v>
                </c:pt>
                <c:pt idx="676">
                  <c:v>42741</c:v>
                </c:pt>
                <c:pt idx="677">
                  <c:v>42740</c:v>
                </c:pt>
                <c:pt idx="678">
                  <c:v>42739</c:v>
                </c:pt>
                <c:pt idx="679">
                  <c:v>42738</c:v>
                </c:pt>
                <c:pt idx="680">
                  <c:v>42737</c:v>
                </c:pt>
                <c:pt idx="681">
                  <c:v>42736</c:v>
                </c:pt>
                <c:pt idx="682">
                  <c:v>42735</c:v>
                </c:pt>
                <c:pt idx="683">
                  <c:v>42734</c:v>
                </c:pt>
                <c:pt idx="684">
                  <c:v>42733</c:v>
                </c:pt>
                <c:pt idx="685">
                  <c:v>42732</c:v>
                </c:pt>
                <c:pt idx="686">
                  <c:v>42731</c:v>
                </c:pt>
                <c:pt idx="687">
                  <c:v>42730</c:v>
                </c:pt>
                <c:pt idx="688">
                  <c:v>42729</c:v>
                </c:pt>
                <c:pt idx="689">
                  <c:v>42728</c:v>
                </c:pt>
                <c:pt idx="690">
                  <c:v>42727</c:v>
                </c:pt>
                <c:pt idx="691">
                  <c:v>42726</c:v>
                </c:pt>
                <c:pt idx="692">
                  <c:v>42725</c:v>
                </c:pt>
                <c:pt idx="693">
                  <c:v>42724</c:v>
                </c:pt>
                <c:pt idx="694">
                  <c:v>42723</c:v>
                </c:pt>
                <c:pt idx="695">
                  <c:v>42722</c:v>
                </c:pt>
                <c:pt idx="696">
                  <c:v>42721</c:v>
                </c:pt>
                <c:pt idx="697">
                  <c:v>42720</c:v>
                </c:pt>
                <c:pt idx="698">
                  <c:v>42719</c:v>
                </c:pt>
                <c:pt idx="699">
                  <c:v>42718</c:v>
                </c:pt>
                <c:pt idx="700">
                  <c:v>42717</c:v>
                </c:pt>
                <c:pt idx="701">
                  <c:v>42716</c:v>
                </c:pt>
                <c:pt idx="702">
                  <c:v>42715</c:v>
                </c:pt>
                <c:pt idx="703">
                  <c:v>42714</c:v>
                </c:pt>
                <c:pt idx="704">
                  <c:v>42713</c:v>
                </c:pt>
                <c:pt idx="705">
                  <c:v>42712</c:v>
                </c:pt>
                <c:pt idx="706">
                  <c:v>42711</c:v>
                </c:pt>
                <c:pt idx="707">
                  <c:v>42710</c:v>
                </c:pt>
                <c:pt idx="708">
                  <c:v>42709</c:v>
                </c:pt>
                <c:pt idx="709">
                  <c:v>42708</c:v>
                </c:pt>
                <c:pt idx="710">
                  <c:v>42707</c:v>
                </c:pt>
                <c:pt idx="711">
                  <c:v>42706</c:v>
                </c:pt>
                <c:pt idx="712">
                  <c:v>42705</c:v>
                </c:pt>
                <c:pt idx="713">
                  <c:v>42704</c:v>
                </c:pt>
                <c:pt idx="714">
                  <c:v>42703</c:v>
                </c:pt>
                <c:pt idx="715">
                  <c:v>42702</c:v>
                </c:pt>
                <c:pt idx="716">
                  <c:v>42701</c:v>
                </c:pt>
                <c:pt idx="717">
                  <c:v>42700</c:v>
                </c:pt>
                <c:pt idx="718">
                  <c:v>42699</c:v>
                </c:pt>
                <c:pt idx="719">
                  <c:v>42698</c:v>
                </c:pt>
                <c:pt idx="720">
                  <c:v>42697</c:v>
                </c:pt>
                <c:pt idx="721">
                  <c:v>42696</c:v>
                </c:pt>
                <c:pt idx="722">
                  <c:v>42695</c:v>
                </c:pt>
                <c:pt idx="723">
                  <c:v>42694</c:v>
                </c:pt>
                <c:pt idx="724">
                  <c:v>42693</c:v>
                </c:pt>
                <c:pt idx="725">
                  <c:v>42692</c:v>
                </c:pt>
                <c:pt idx="726">
                  <c:v>42691</c:v>
                </c:pt>
                <c:pt idx="727">
                  <c:v>42690</c:v>
                </c:pt>
                <c:pt idx="728">
                  <c:v>42689</c:v>
                </c:pt>
                <c:pt idx="729">
                  <c:v>42688</c:v>
                </c:pt>
                <c:pt idx="730">
                  <c:v>42687</c:v>
                </c:pt>
                <c:pt idx="731">
                  <c:v>42686</c:v>
                </c:pt>
                <c:pt idx="732">
                  <c:v>42685</c:v>
                </c:pt>
                <c:pt idx="733">
                  <c:v>42684</c:v>
                </c:pt>
                <c:pt idx="734">
                  <c:v>42683</c:v>
                </c:pt>
                <c:pt idx="735">
                  <c:v>42682</c:v>
                </c:pt>
                <c:pt idx="736">
                  <c:v>42681</c:v>
                </c:pt>
                <c:pt idx="737">
                  <c:v>42680</c:v>
                </c:pt>
                <c:pt idx="738">
                  <c:v>42679</c:v>
                </c:pt>
                <c:pt idx="739">
                  <c:v>42678</c:v>
                </c:pt>
                <c:pt idx="740">
                  <c:v>42677</c:v>
                </c:pt>
                <c:pt idx="741">
                  <c:v>42676</c:v>
                </c:pt>
                <c:pt idx="742">
                  <c:v>42675</c:v>
                </c:pt>
                <c:pt idx="743">
                  <c:v>42674</c:v>
                </c:pt>
                <c:pt idx="744">
                  <c:v>42673</c:v>
                </c:pt>
                <c:pt idx="745">
                  <c:v>42672</c:v>
                </c:pt>
                <c:pt idx="746">
                  <c:v>42671</c:v>
                </c:pt>
                <c:pt idx="747">
                  <c:v>42670</c:v>
                </c:pt>
                <c:pt idx="748">
                  <c:v>42669</c:v>
                </c:pt>
                <c:pt idx="749">
                  <c:v>42668</c:v>
                </c:pt>
                <c:pt idx="750">
                  <c:v>42667</c:v>
                </c:pt>
                <c:pt idx="751">
                  <c:v>42666</c:v>
                </c:pt>
                <c:pt idx="752">
                  <c:v>42665</c:v>
                </c:pt>
                <c:pt idx="753">
                  <c:v>42664</c:v>
                </c:pt>
                <c:pt idx="754">
                  <c:v>42663</c:v>
                </c:pt>
                <c:pt idx="755">
                  <c:v>42662</c:v>
                </c:pt>
                <c:pt idx="756">
                  <c:v>42661</c:v>
                </c:pt>
                <c:pt idx="757">
                  <c:v>42660</c:v>
                </c:pt>
                <c:pt idx="758">
                  <c:v>42659</c:v>
                </c:pt>
                <c:pt idx="759">
                  <c:v>42658</c:v>
                </c:pt>
                <c:pt idx="760">
                  <c:v>42657</c:v>
                </c:pt>
                <c:pt idx="761">
                  <c:v>42656</c:v>
                </c:pt>
                <c:pt idx="762">
                  <c:v>42655</c:v>
                </c:pt>
                <c:pt idx="763">
                  <c:v>42654</c:v>
                </c:pt>
                <c:pt idx="764">
                  <c:v>42653</c:v>
                </c:pt>
                <c:pt idx="765">
                  <c:v>42652</c:v>
                </c:pt>
                <c:pt idx="766">
                  <c:v>42651</c:v>
                </c:pt>
                <c:pt idx="767">
                  <c:v>42650</c:v>
                </c:pt>
                <c:pt idx="768">
                  <c:v>42649</c:v>
                </c:pt>
                <c:pt idx="769">
                  <c:v>42648</c:v>
                </c:pt>
                <c:pt idx="770">
                  <c:v>42647</c:v>
                </c:pt>
                <c:pt idx="771">
                  <c:v>42646</c:v>
                </c:pt>
                <c:pt idx="772">
                  <c:v>42645</c:v>
                </c:pt>
                <c:pt idx="773">
                  <c:v>42644</c:v>
                </c:pt>
                <c:pt idx="774">
                  <c:v>42643</c:v>
                </c:pt>
                <c:pt idx="775">
                  <c:v>42642</c:v>
                </c:pt>
                <c:pt idx="776">
                  <c:v>42641</c:v>
                </c:pt>
                <c:pt idx="777">
                  <c:v>42640</c:v>
                </c:pt>
                <c:pt idx="778">
                  <c:v>42639</c:v>
                </c:pt>
                <c:pt idx="779">
                  <c:v>42638</c:v>
                </c:pt>
                <c:pt idx="780">
                  <c:v>42637</c:v>
                </c:pt>
                <c:pt idx="781">
                  <c:v>42636</c:v>
                </c:pt>
                <c:pt idx="782">
                  <c:v>42635</c:v>
                </c:pt>
                <c:pt idx="783">
                  <c:v>42634</c:v>
                </c:pt>
                <c:pt idx="784">
                  <c:v>42633</c:v>
                </c:pt>
                <c:pt idx="785">
                  <c:v>42632</c:v>
                </c:pt>
                <c:pt idx="786">
                  <c:v>42631</c:v>
                </c:pt>
                <c:pt idx="787">
                  <c:v>42630</c:v>
                </c:pt>
                <c:pt idx="788">
                  <c:v>42629</c:v>
                </c:pt>
                <c:pt idx="789">
                  <c:v>42628</c:v>
                </c:pt>
                <c:pt idx="790">
                  <c:v>42627</c:v>
                </c:pt>
                <c:pt idx="791">
                  <c:v>42626</c:v>
                </c:pt>
                <c:pt idx="792">
                  <c:v>42625</c:v>
                </c:pt>
                <c:pt idx="793">
                  <c:v>42624</c:v>
                </c:pt>
                <c:pt idx="794">
                  <c:v>42623</c:v>
                </c:pt>
                <c:pt idx="795">
                  <c:v>42622</c:v>
                </c:pt>
                <c:pt idx="796">
                  <c:v>42621</c:v>
                </c:pt>
                <c:pt idx="797">
                  <c:v>42620</c:v>
                </c:pt>
                <c:pt idx="798">
                  <c:v>42619</c:v>
                </c:pt>
                <c:pt idx="799">
                  <c:v>42618</c:v>
                </c:pt>
                <c:pt idx="800">
                  <c:v>42617</c:v>
                </c:pt>
                <c:pt idx="801">
                  <c:v>42616</c:v>
                </c:pt>
                <c:pt idx="802">
                  <c:v>42615</c:v>
                </c:pt>
                <c:pt idx="803">
                  <c:v>42614</c:v>
                </c:pt>
                <c:pt idx="804">
                  <c:v>42613</c:v>
                </c:pt>
                <c:pt idx="805">
                  <c:v>42612</c:v>
                </c:pt>
                <c:pt idx="806">
                  <c:v>42611</c:v>
                </c:pt>
                <c:pt idx="807">
                  <c:v>42610</c:v>
                </c:pt>
                <c:pt idx="808">
                  <c:v>42609</c:v>
                </c:pt>
                <c:pt idx="809">
                  <c:v>42608</c:v>
                </c:pt>
                <c:pt idx="810">
                  <c:v>42607</c:v>
                </c:pt>
                <c:pt idx="811">
                  <c:v>42606</c:v>
                </c:pt>
                <c:pt idx="812">
                  <c:v>42605</c:v>
                </c:pt>
                <c:pt idx="813">
                  <c:v>42604</c:v>
                </c:pt>
                <c:pt idx="814">
                  <c:v>42603</c:v>
                </c:pt>
                <c:pt idx="815">
                  <c:v>42602</c:v>
                </c:pt>
                <c:pt idx="816">
                  <c:v>42601</c:v>
                </c:pt>
                <c:pt idx="817">
                  <c:v>42600</c:v>
                </c:pt>
                <c:pt idx="818">
                  <c:v>42599</c:v>
                </c:pt>
                <c:pt idx="819">
                  <c:v>42598</c:v>
                </c:pt>
                <c:pt idx="820">
                  <c:v>42597</c:v>
                </c:pt>
                <c:pt idx="821">
                  <c:v>42596</c:v>
                </c:pt>
                <c:pt idx="822">
                  <c:v>42595</c:v>
                </c:pt>
                <c:pt idx="823">
                  <c:v>42594</c:v>
                </c:pt>
                <c:pt idx="824">
                  <c:v>42593</c:v>
                </c:pt>
                <c:pt idx="825">
                  <c:v>42592</c:v>
                </c:pt>
                <c:pt idx="826">
                  <c:v>42591</c:v>
                </c:pt>
                <c:pt idx="827">
                  <c:v>42590</c:v>
                </c:pt>
                <c:pt idx="828">
                  <c:v>42589</c:v>
                </c:pt>
                <c:pt idx="829">
                  <c:v>42588</c:v>
                </c:pt>
                <c:pt idx="830">
                  <c:v>42587</c:v>
                </c:pt>
                <c:pt idx="831">
                  <c:v>42586</c:v>
                </c:pt>
                <c:pt idx="832">
                  <c:v>42585</c:v>
                </c:pt>
                <c:pt idx="833">
                  <c:v>42584</c:v>
                </c:pt>
                <c:pt idx="834">
                  <c:v>42583</c:v>
                </c:pt>
                <c:pt idx="835">
                  <c:v>42582</c:v>
                </c:pt>
                <c:pt idx="836">
                  <c:v>42581</c:v>
                </c:pt>
                <c:pt idx="837">
                  <c:v>42580</c:v>
                </c:pt>
                <c:pt idx="838">
                  <c:v>42579</c:v>
                </c:pt>
                <c:pt idx="839">
                  <c:v>42578</c:v>
                </c:pt>
                <c:pt idx="840">
                  <c:v>42577</c:v>
                </c:pt>
                <c:pt idx="841">
                  <c:v>42576</c:v>
                </c:pt>
                <c:pt idx="842">
                  <c:v>42575</c:v>
                </c:pt>
                <c:pt idx="843">
                  <c:v>42574</c:v>
                </c:pt>
                <c:pt idx="844">
                  <c:v>42573</c:v>
                </c:pt>
                <c:pt idx="845">
                  <c:v>42572</c:v>
                </c:pt>
                <c:pt idx="846">
                  <c:v>42571</c:v>
                </c:pt>
                <c:pt idx="847">
                  <c:v>42570</c:v>
                </c:pt>
                <c:pt idx="848">
                  <c:v>42569</c:v>
                </c:pt>
                <c:pt idx="849">
                  <c:v>42568</c:v>
                </c:pt>
                <c:pt idx="850">
                  <c:v>42567</c:v>
                </c:pt>
                <c:pt idx="851">
                  <c:v>42566</c:v>
                </c:pt>
                <c:pt idx="852">
                  <c:v>42565</c:v>
                </c:pt>
                <c:pt idx="853">
                  <c:v>42564</c:v>
                </c:pt>
                <c:pt idx="854">
                  <c:v>42563</c:v>
                </c:pt>
                <c:pt idx="855">
                  <c:v>42562</c:v>
                </c:pt>
                <c:pt idx="856">
                  <c:v>42561</c:v>
                </c:pt>
                <c:pt idx="857">
                  <c:v>42560</c:v>
                </c:pt>
                <c:pt idx="858">
                  <c:v>42559</c:v>
                </c:pt>
                <c:pt idx="859">
                  <c:v>42558</c:v>
                </c:pt>
                <c:pt idx="860">
                  <c:v>42557</c:v>
                </c:pt>
                <c:pt idx="861">
                  <c:v>42556</c:v>
                </c:pt>
                <c:pt idx="862">
                  <c:v>42555</c:v>
                </c:pt>
                <c:pt idx="863">
                  <c:v>42554</c:v>
                </c:pt>
                <c:pt idx="864">
                  <c:v>42553</c:v>
                </c:pt>
                <c:pt idx="865">
                  <c:v>42552</c:v>
                </c:pt>
                <c:pt idx="866">
                  <c:v>42551</c:v>
                </c:pt>
                <c:pt idx="867">
                  <c:v>42550</c:v>
                </c:pt>
                <c:pt idx="868">
                  <c:v>42549</c:v>
                </c:pt>
                <c:pt idx="869">
                  <c:v>42548</c:v>
                </c:pt>
                <c:pt idx="870">
                  <c:v>42547</c:v>
                </c:pt>
                <c:pt idx="871">
                  <c:v>42546</c:v>
                </c:pt>
                <c:pt idx="872">
                  <c:v>42545</c:v>
                </c:pt>
                <c:pt idx="873">
                  <c:v>42544</c:v>
                </c:pt>
                <c:pt idx="874">
                  <c:v>42543</c:v>
                </c:pt>
                <c:pt idx="875">
                  <c:v>42542</c:v>
                </c:pt>
                <c:pt idx="876">
                  <c:v>42541</c:v>
                </c:pt>
                <c:pt idx="877">
                  <c:v>42540</c:v>
                </c:pt>
                <c:pt idx="878">
                  <c:v>42539</c:v>
                </c:pt>
                <c:pt idx="879">
                  <c:v>42538</c:v>
                </c:pt>
                <c:pt idx="880">
                  <c:v>42537</c:v>
                </c:pt>
                <c:pt idx="881">
                  <c:v>42536</c:v>
                </c:pt>
                <c:pt idx="882">
                  <c:v>42535</c:v>
                </c:pt>
                <c:pt idx="883">
                  <c:v>42534</c:v>
                </c:pt>
                <c:pt idx="884">
                  <c:v>42533</c:v>
                </c:pt>
                <c:pt idx="885">
                  <c:v>42532</c:v>
                </c:pt>
                <c:pt idx="886">
                  <c:v>42531</c:v>
                </c:pt>
                <c:pt idx="887">
                  <c:v>42530</c:v>
                </c:pt>
                <c:pt idx="888">
                  <c:v>42529</c:v>
                </c:pt>
                <c:pt idx="889">
                  <c:v>42528</c:v>
                </c:pt>
                <c:pt idx="890">
                  <c:v>42527</c:v>
                </c:pt>
                <c:pt idx="891">
                  <c:v>42526</c:v>
                </c:pt>
                <c:pt idx="892">
                  <c:v>42525</c:v>
                </c:pt>
                <c:pt idx="893">
                  <c:v>42524</c:v>
                </c:pt>
                <c:pt idx="894">
                  <c:v>42523</c:v>
                </c:pt>
                <c:pt idx="895">
                  <c:v>42522</c:v>
                </c:pt>
                <c:pt idx="896">
                  <c:v>42521</c:v>
                </c:pt>
                <c:pt idx="897">
                  <c:v>42520</c:v>
                </c:pt>
                <c:pt idx="898">
                  <c:v>42519</c:v>
                </c:pt>
                <c:pt idx="899">
                  <c:v>42518</c:v>
                </c:pt>
                <c:pt idx="900">
                  <c:v>42517</c:v>
                </c:pt>
                <c:pt idx="901">
                  <c:v>42516</c:v>
                </c:pt>
                <c:pt idx="902">
                  <c:v>42515</c:v>
                </c:pt>
                <c:pt idx="903">
                  <c:v>42514</c:v>
                </c:pt>
                <c:pt idx="904">
                  <c:v>42513</c:v>
                </c:pt>
                <c:pt idx="905">
                  <c:v>42512</c:v>
                </c:pt>
                <c:pt idx="906">
                  <c:v>42511</c:v>
                </c:pt>
                <c:pt idx="907">
                  <c:v>42510</c:v>
                </c:pt>
                <c:pt idx="908">
                  <c:v>42509</c:v>
                </c:pt>
                <c:pt idx="909">
                  <c:v>42508</c:v>
                </c:pt>
                <c:pt idx="910">
                  <c:v>42507</c:v>
                </c:pt>
                <c:pt idx="911">
                  <c:v>42506</c:v>
                </c:pt>
                <c:pt idx="912">
                  <c:v>42505</c:v>
                </c:pt>
                <c:pt idx="913">
                  <c:v>42504</c:v>
                </c:pt>
                <c:pt idx="914">
                  <c:v>42503</c:v>
                </c:pt>
                <c:pt idx="915">
                  <c:v>42502</c:v>
                </c:pt>
                <c:pt idx="916">
                  <c:v>42501</c:v>
                </c:pt>
                <c:pt idx="917">
                  <c:v>42500</c:v>
                </c:pt>
                <c:pt idx="918">
                  <c:v>42499</c:v>
                </c:pt>
                <c:pt idx="919">
                  <c:v>42498</c:v>
                </c:pt>
                <c:pt idx="920">
                  <c:v>42497</c:v>
                </c:pt>
                <c:pt idx="921">
                  <c:v>42496</c:v>
                </c:pt>
                <c:pt idx="922">
                  <c:v>42495</c:v>
                </c:pt>
                <c:pt idx="923">
                  <c:v>42494</c:v>
                </c:pt>
                <c:pt idx="924">
                  <c:v>42493</c:v>
                </c:pt>
                <c:pt idx="925">
                  <c:v>42492</c:v>
                </c:pt>
                <c:pt idx="926">
                  <c:v>42491</c:v>
                </c:pt>
                <c:pt idx="927">
                  <c:v>42490</c:v>
                </c:pt>
                <c:pt idx="928">
                  <c:v>42489</c:v>
                </c:pt>
                <c:pt idx="929">
                  <c:v>42488</c:v>
                </c:pt>
                <c:pt idx="930">
                  <c:v>42487</c:v>
                </c:pt>
                <c:pt idx="931">
                  <c:v>42486</c:v>
                </c:pt>
                <c:pt idx="932">
                  <c:v>42485</c:v>
                </c:pt>
                <c:pt idx="933">
                  <c:v>42484</c:v>
                </c:pt>
                <c:pt idx="934">
                  <c:v>42483</c:v>
                </c:pt>
                <c:pt idx="935">
                  <c:v>42482</c:v>
                </c:pt>
                <c:pt idx="936">
                  <c:v>42481</c:v>
                </c:pt>
                <c:pt idx="937">
                  <c:v>42480</c:v>
                </c:pt>
                <c:pt idx="938">
                  <c:v>42479</c:v>
                </c:pt>
                <c:pt idx="939">
                  <c:v>42478</c:v>
                </c:pt>
                <c:pt idx="940">
                  <c:v>42477</c:v>
                </c:pt>
                <c:pt idx="941">
                  <c:v>42476</c:v>
                </c:pt>
                <c:pt idx="942">
                  <c:v>42475</c:v>
                </c:pt>
                <c:pt idx="943">
                  <c:v>42474</c:v>
                </c:pt>
                <c:pt idx="944">
                  <c:v>42473</c:v>
                </c:pt>
                <c:pt idx="945">
                  <c:v>42472</c:v>
                </c:pt>
                <c:pt idx="946">
                  <c:v>42471</c:v>
                </c:pt>
                <c:pt idx="947">
                  <c:v>42470</c:v>
                </c:pt>
                <c:pt idx="948">
                  <c:v>42469</c:v>
                </c:pt>
                <c:pt idx="949">
                  <c:v>42468</c:v>
                </c:pt>
                <c:pt idx="950">
                  <c:v>42467</c:v>
                </c:pt>
                <c:pt idx="951">
                  <c:v>42466</c:v>
                </c:pt>
                <c:pt idx="952">
                  <c:v>42465</c:v>
                </c:pt>
                <c:pt idx="953">
                  <c:v>42464</c:v>
                </c:pt>
                <c:pt idx="954">
                  <c:v>42463</c:v>
                </c:pt>
                <c:pt idx="955">
                  <c:v>42462</c:v>
                </c:pt>
                <c:pt idx="956">
                  <c:v>42461</c:v>
                </c:pt>
                <c:pt idx="957">
                  <c:v>42460</c:v>
                </c:pt>
                <c:pt idx="958">
                  <c:v>42459</c:v>
                </c:pt>
                <c:pt idx="959">
                  <c:v>42458</c:v>
                </c:pt>
                <c:pt idx="960">
                  <c:v>42457</c:v>
                </c:pt>
                <c:pt idx="961">
                  <c:v>42456</c:v>
                </c:pt>
                <c:pt idx="962">
                  <c:v>42455</c:v>
                </c:pt>
                <c:pt idx="963">
                  <c:v>42454</c:v>
                </c:pt>
                <c:pt idx="964">
                  <c:v>42453</c:v>
                </c:pt>
                <c:pt idx="965">
                  <c:v>42452</c:v>
                </c:pt>
                <c:pt idx="966">
                  <c:v>42451</c:v>
                </c:pt>
                <c:pt idx="967">
                  <c:v>42450</c:v>
                </c:pt>
                <c:pt idx="968">
                  <c:v>42449</c:v>
                </c:pt>
                <c:pt idx="969">
                  <c:v>42448</c:v>
                </c:pt>
                <c:pt idx="970">
                  <c:v>42447</c:v>
                </c:pt>
                <c:pt idx="971">
                  <c:v>42446</c:v>
                </c:pt>
                <c:pt idx="972">
                  <c:v>42445</c:v>
                </c:pt>
                <c:pt idx="973">
                  <c:v>42444</c:v>
                </c:pt>
                <c:pt idx="974">
                  <c:v>42443</c:v>
                </c:pt>
                <c:pt idx="975">
                  <c:v>42442</c:v>
                </c:pt>
                <c:pt idx="976">
                  <c:v>42441</c:v>
                </c:pt>
                <c:pt idx="977">
                  <c:v>42440</c:v>
                </c:pt>
                <c:pt idx="978">
                  <c:v>42439</c:v>
                </c:pt>
                <c:pt idx="979">
                  <c:v>42438</c:v>
                </c:pt>
                <c:pt idx="980">
                  <c:v>42437</c:v>
                </c:pt>
                <c:pt idx="981">
                  <c:v>42436</c:v>
                </c:pt>
                <c:pt idx="982">
                  <c:v>42435</c:v>
                </c:pt>
                <c:pt idx="983">
                  <c:v>42434</c:v>
                </c:pt>
                <c:pt idx="984">
                  <c:v>42433</c:v>
                </c:pt>
                <c:pt idx="985">
                  <c:v>42432</c:v>
                </c:pt>
                <c:pt idx="986">
                  <c:v>42431</c:v>
                </c:pt>
                <c:pt idx="987">
                  <c:v>42430</c:v>
                </c:pt>
                <c:pt idx="988">
                  <c:v>42429</c:v>
                </c:pt>
                <c:pt idx="989">
                  <c:v>42428</c:v>
                </c:pt>
                <c:pt idx="990">
                  <c:v>42427</c:v>
                </c:pt>
                <c:pt idx="991">
                  <c:v>42426</c:v>
                </c:pt>
                <c:pt idx="992">
                  <c:v>42425</c:v>
                </c:pt>
                <c:pt idx="993">
                  <c:v>42424</c:v>
                </c:pt>
                <c:pt idx="994">
                  <c:v>42423</c:v>
                </c:pt>
                <c:pt idx="995">
                  <c:v>42422</c:v>
                </c:pt>
                <c:pt idx="996">
                  <c:v>42421</c:v>
                </c:pt>
                <c:pt idx="997">
                  <c:v>42420</c:v>
                </c:pt>
                <c:pt idx="998">
                  <c:v>42419</c:v>
                </c:pt>
                <c:pt idx="999">
                  <c:v>42418</c:v>
                </c:pt>
                <c:pt idx="1000">
                  <c:v>42417</c:v>
                </c:pt>
                <c:pt idx="1001">
                  <c:v>42416</c:v>
                </c:pt>
                <c:pt idx="1002">
                  <c:v>42415</c:v>
                </c:pt>
                <c:pt idx="1003">
                  <c:v>42414</c:v>
                </c:pt>
                <c:pt idx="1004">
                  <c:v>42413</c:v>
                </c:pt>
                <c:pt idx="1005">
                  <c:v>42412</c:v>
                </c:pt>
                <c:pt idx="1006">
                  <c:v>42411</c:v>
                </c:pt>
                <c:pt idx="1007">
                  <c:v>42410</c:v>
                </c:pt>
                <c:pt idx="1008">
                  <c:v>42409</c:v>
                </c:pt>
                <c:pt idx="1009">
                  <c:v>42408</c:v>
                </c:pt>
                <c:pt idx="1010">
                  <c:v>42407</c:v>
                </c:pt>
                <c:pt idx="1011">
                  <c:v>42406</c:v>
                </c:pt>
                <c:pt idx="1012">
                  <c:v>42405</c:v>
                </c:pt>
                <c:pt idx="1013">
                  <c:v>42404</c:v>
                </c:pt>
                <c:pt idx="1014">
                  <c:v>42403</c:v>
                </c:pt>
                <c:pt idx="1015">
                  <c:v>42402</c:v>
                </c:pt>
                <c:pt idx="1016">
                  <c:v>42401</c:v>
                </c:pt>
                <c:pt idx="1017">
                  <c:v>42400</c:v>
                </c:pt>
                <c:pt idx="1018">
                  <c:v>42399</c:v>
                </c:pt>
                <c:pt idx="1019">
                  <c:v>42398</c:v>
                </c:pt>
                <c:pt idx="1020">
                  <c:v>42397</c:v>
                </c:pt>
                <c:pt idx="1021">
                  <c:v>42396</c:v>
                </c:pt>
                <c:pt idx="1022">
                  <c:v>42395</c:v>
                </c:pt>
                <c:pt idx="1023">
                  <c:v>42394</c:v>
                </c:pt>
                <c:pt idx="1024">
                  <c:v>42393</c:v>
                </c:pt>
                <c:pt idx="1025">
                  <c:v>42392</c:v>
                </c:pt>
                <c:pt idx="1026">
                  <c:v>42391</c:v>
                </c:pt>
                <c:pt idx="1027">
                  <c:v>42390</c:v>
                </c:pt>
                <c:pt idx="1028">
                  <c:v>42389</c:v>
                </c:pt>
                <c:pt idx="1029">
                  <c:v>42388</c:v>
                </c:pt>
                <c:pt idx="1030">
                  <c:v>42387</c:v>
                </c:pt>
                <c:pt idx="1031">
                  <c:v>42386</c:v>
                </c:pt>
                <c:pt idx="1032">
                  <c:v>42385</c:v>
                </c:pt>
                <c:pt idx="1033">
                  <c:v>42384</c:v>
                </c:pt>
                <c:pt idx="1034">
                  <c:v>42383</c:v>
                </c:pt>
                <c:pt idx="1035">
                  <c:v>42382</c:v>
                </c:pt>
                <c:pt idx="1036">
                  <c:v>42381</c:v>
                </c:pt>
                <c:pt idx="1037">
                  <c:v>42380</c:v>
                </c:pt>
                <c:pt idx="1038">
                  <c:v>42379</c:v>
                </c:pt>
                <c:pt idx="1039">
                  <c:v>42378</c:v>
                </c:pt>
                <c:pt idx="1040">
                  <c:v>42377</c:v>
                </c:pt>
                <c:pt idx="1041">
                  <c:v>42376</c:v>
                </c:pt>
                <c:pt idx="1042">
                  <c:v>42375</c:v>
                </c:pt>
                <c:pt idx="1043">
                  <c:v>42374</c:v>
                </c:pt>
                <c:pt idx="1044">
                  <c:v>42373</c:v>
                </c:pt>
                <c:pt idx="1045">
                  <c:v>42372</c:v>
                </c:pt>
                <c:pt idx="1046">
                  <c:v>42371</c:v>
                </c:pt>
                <c:pt idx="1047">
                  <c:v>42370</c:v>
                </c:pt>
                <c:pt idx="1048">
                  <c:v>42369</c:v>
                </c:pt>
                <c:pt idx="1049">
                  <c:v>42368</c:v>
                </c:pt>
                <c:pt idx="1050">
                  <c:v>42367</c:v>
                </c:pt>
                <c:pt idx="1051">
                  <c:v>42366</c:v>
                </c:pt>
                <c:pt idx="1052">
                  <c:v>42365</c:v>
                </c:pt>
                <c:pt idx="1053">
                  <c:v>42364</c:v>
                </c:pt>
                <c:pt idx="1054">
                  <c:v>42363</c:v>
                </c:pt>
                <c:pt idx="1055">
                  <c:v>42362</c:v>
                </c:pt>
                <c:pt idx="1056">
                  <c:v>42361</c:v>
                </c:pt>
                <c:pt idx="1057">
                  <c:v>42360</c:v>
                </c:pt>
                <c:pt idx="1058">
                  <c:v>42359</c:v>
                </c:pt>
                <c:pt idx="1059">
                  <c:v>42358</c:v>
                </c:pt>
                <c:pt idx="1060">
                  <c:v>42357</c:v>
                </c:pt>
                <c:pt idx="1061">
                  <c:v>42356</c:v>
                </c:pt>
                <c:pt idx="1062">
                  <c:v>42355</c:v>
                </c:pt>
                <c:pt idx="1063">
                  <c:v>42354</c:v>
                </c:pt>
                <c:pt idx="1064">
                  <c:v>42353</c:v>
                </c:pt>
                <c:pt idx="1065">
                  <c:v>42352</c:v>
                </c:pt>
                <c:pt idx="1066">
                  <c:v>42351</c:v>
                </c:pt>
                <c:pt idx="1067">
                  <c:v>42350</c:v>
                </c:pt>
                <c:pt idx="1068">
                  <c:v>42349</c:v>
                </c:pt>
                <c:pt idx="1069">
                  <c:v>42348</c:v>
                </c:pt>
                <c:pt idx="1070">
                  <c:v>42347</c:v>
                </c:pt>
                <c:pt idx="1071">
                  <c:v>42346</c:v>
                </c:pt>
                <c:pt idx="1072">
                  <c:v>42345</c:v>
                </c:pt>
                <c:pt idx="1073">
                  <c:v>42344</c:v>
                </c:pt>
                <c:pt idx="1074">
                  <c:v>42343</c:v>
                </c:pt>
                <c:pt idx="1075">
                  <c:v>42342</c:v>
                </c:pt>
                <c:pt idx="1076">
                  <c:v>42341</c:v>
                </c:pt>
                <c:pt idx="1077">
                  <c:v>42340</c:v>
                </c:pt>
                <c:pt idx="1078">
                  <c:v>42339</c:v>
                </c:pt>
                <c:pt idx="1079">
                  <c:v>42338</c:v>
                </c:pt>
                <c:pt idx="1080">
                  <c:v>42337</c:v>
                </c:pt>
                <c:pt idx="1081">
                  <c:v>42336</c:v>
                </c:pt>
                <c:pt idx="1082">
                  <c:v>42335</c:v>
                </c:pt>
                <c:pt idx="1083">
                  <c:v>42334</c:v>
                </c:pt>
                <c:pt idx="1084">
                  <c:v>42333</c:v>
                </c:pt>
                <c:pt idx="1085">
                  <c:v>42332</c:v>
                </c:pt>
                <c:pt idx="1086">
                  <c:v>42331</c:v>
                </c:pt>
                <c:pt idx="1087">
                  <c:v>42330</c:v>
                </c:pt>
                <c:pt idx="1088">
                  <c:v>42329</c:v>
                </c:pt>
                <c:pt idx="1089">
                  <c:v>42328</c:v>
                </c:pt>
                <c:pt idx="1090">
                  <c:v>42327</c:v>
                </c:pt>
                <c:pt idx="1091">
                  <c:v>42326</c:v>
                </c:pt>
                <c:pt idx="1092">
                  <c:v>42325</c:v>
                </c:pt>
                <c:pt idx="1093">
                  <c:v>42324</c:v>
                </c:pt>
                <c:pt idx="1094">
                  <c:v>42323</c:v>
                </c:pt>
                <c:pt idx="1095">
                  <c:v>42322</c:v>
                </c:pt>
                <c:pt idx="1096">
                  <c:v>42321</c:v>
                </c:pt>
                <c:pt idx="1097">
                  <c:v>42320</c:v>
                </c:pt>
                <c:pt idx="1098">
                  <c:v>42319</c:v>
                </c:pt>
                <c:pt idx="1099">
                  <c:v>42318</c:v>
                </c:pt>
                <c:pt idx="1100">
                  <c:v>42317</c:v>
                </c:pt>
                <c:pt idx="1101">
                  <c:v>42316</c:v>
                </c:pt>
                <c:pt idx="1102">
                  <c:v>42315</c:v>
                </c:pt>
                <c:pt idx="1103">
                  <c:v>42314</c:v>
                </c:pt>
                <c:pt idx="1104">
                  <c:v>42313</c:v>
                </c:pt>
                <c:pt idx="1105">
                  <c:v>42312</c:v>
                </c:pt>
                <c:pt idx="1106">
                  <c:v>42311</c:v>
                </c:pt>
                <c:pt idx="1107">
                  <c:v>42310</c:v>
                </c:pt>
                <c:pt idx="1108">
                  <c:v>42309</c:v>
                </c:pt>
                <c:pt idx="1109">
                  <c:v>42308</c:v>
                </c:pt>
                <c:pt idx="1110">
                  <c:v>42307</c:v>
                </c:pt>
                <c:pt idx="1111">
                  <c:v>42306</c:v>
                </c:pt>
                <c:pt idx="1112">
                  <c:v>42305</c:v>
                </c:pt>
                <c:pt idx="1113">
                  <c:v>42304</c:v>
                </c:pt>
                <c:pt idx="1114">
                  <c:v>42303</c:v>
                </c:pt>
                <c:pt idx="1115">
                  <c:v>42302</c:v>
                </c:pt>
                <c:pt idx="1116">
                  <c:v>42301</c:v>
                </c:pt>
                <c:pt idx="1117">
                  <c:v>42300</c:v>
                </c:pt>
                <c:pt idx="1118">
                  <c:v>42299</c:v>
                </c:pt>
                <c:pt idx="1119">
                  <c:v>42298</c:v>
                </c:pt>
                <c:pt idx="1120">
                  <c:v>42297</c:v>
                </c:pt>
                <c:pt idx="1121">
                  <c:v>42296</c:v>
                </c:pt>
                <c:pt idx="1122">
                  <c:v>42295</c:v>
                </c:pt>
                <c:pt idx="1123">
                  <c:v>42294</c:v>
                </c:pt>
                <c:pt idx="1124">
                  <c:v>42293</c:v>
                </c:pt>
                <c:pt idx="1125">
                  <c:v>42292</c:v>
                </c:pt>
                <c:pt idx="1126">
                  <c:v>42291</c:v>
                </c:pt>
                <c:pt idx="1127">
                  <c:v>42290</c:v>
                </c:pt>
                <c:pt idx="1128">
                  <c:v>42289</c:v>
                </c:pt>
                <c:pt idx="1129">
                  <c:v>42288</c:v>
                </c:pt>
                <c:pt idx="1130">
                  <c:v>42287</c:v>
                </c:pt>
                <c:pt idx="1131">
                  <c:v>42286</c:v>
                </c:pt>
                <c:pt idx="1132">
                  <c:v>42285</c:v>
                </c:pt>
                <c:pt idx="1133">
                  <c:v>42284</c:v>
                </c:pt>
                <c:pt idx="1134">
                  <c:v>42283</c:v>
                </c:pt>
                <c:pt idx="1135">
                  <c:v>42282</c:v>
                </c:pt>
                <c:pt idx="1136">
                  <c:v>42281</c:v>
                </c:pt>
                <c:pt idx="1137">
                  <c:v>42280</c:v>
                </c:pt>
                <c:pt idx="1138">
                  <c:v>42279</c:v>
                </c:pt>
                <c:pt idx="1139">
                  <c:v>42278</c:v>
                </c:pt>
                <c:pt idx="1140">
                  <c:v>42277</c:v>
                </c:pt>
                <c:pt idx="1141">
                  <c:v>42276</c:v>
                </c:pt>
                <c:pt idx="1142">
                  <c:v>42275</c:v>
                </c:pt>
                <c:pt idx="1143">
                  <c:v>42274</c:v>
                </c:pt>
                <c:pt idx="1144">
                  <c:v>42273</c:v>
                </c:pt>
                <c:pt idx="1145">
                  <c:v>42272</c:v>
                </c:pt>
                <c:pt idx="1146">
                  <c:v>42271</c:v>
                </c:pt>
                <c:pt idx="1147">
                  <c:v>42270</c:v>
                </c:pt>
                <c:pt idx="1148">
                  <c:v>42269</c:v>
                </c:pt>
                <c:pt idx="1149">
                  <c:v>42268</c:v>
                </c:pt>
                <c:pt idx="1150">
                  <c:v>42267</c:v>
                </c:pt>
                <c:pt idx="1151">
                  <c:v>42266</c:v>
                </c:pt>
                <c:pt idx="1152">
                  <c:v>42265</c:v>
                </c:pt>
                <c:pt idx="1153">
                  <c:v>42264</c:v>
                </c:pt>
                <c:pt idx="1154">
                  <c:v>42263</c:v>
                </c:pt>
                <c:pt idx="1155">
                  <c:v>42262</c:v>
                </c:pt>
                <c:pt idx="1156">
                  <c:v>42261</c:v>
                </c:pt>
                <c:pt idx="1157">
                  <c:v>42260</c:v>
                </c:pt>
                <c:pt idx="1158">
                  <c:v>42259</c:v>
                </c:pt>
                <c:pt idx="1159">
                  <c:v>42258</c:v>
                </c:pt>
                <c:pt idx="1160">
                  <c:v>42257</c:v>
                </c:pt>
                <c:pt idx="1161">
                  <c:v>42256</c:v>
                </c:pt>
                <c:pt idx="1162">
                  <c:v>42255</c:v>
                </c:pt>
                <c:pt idx="1163">
                  <c:v>42254</c:v>
                </c:pt>
                <c:pt idx="1164">
                  <c:v>42253</c:v>
                </c:pt>
                <c:pt idx="1165">
                  <c:v>42252</c:v>
                </c:pt>
                <c:pt idx="1166">
                  <c:v>42251</c:v>
                </c:pt>
                <c:pt idx="1167">
                  <c:v>42250</c:v>
                </c:pt>
                <c:pt idx="1168">
                  <c:v>42249</c:v>
                </c:pt>
                <c:pt idx="1169">
                  <c:v>42248</c:v>
                </c:pt>
                <c:pt idx="1170">
                  <c:v>42247</c:v>
                </c:pt>
                <c:pt idx="1171">
                  <c:v>42246</c:v>
                </c:pt>
                <c:pt idx="1172">
                  <c:v>42245</c:v>
                </c:pt>
                <c:pt idx="1173">
                  <c:v>42244</c:v>
                </c:pt>
                <c:pt idx="1174">
                  <c:v>42243</c:v>
                </c:pt>
                <c:pt idx="1175">
                  <c:v>42242</c:v>
                </c:pt>
                <c:pt idx="1176">
                  <c:v>42241</c:v>
                </c:pt>
                <c:pt idx="1177">
                  <c:v>42240</c:v>
                </c:pt>
                <c:pt idx="1178">
                  <c:v>42239</c:v>
                </c:pt>
                <c:pt idx="1179">
                  <c:v>42238</c:v>
                </c:pt>
                <c:pt idx="1180">
                  <c:v>42237</c:v>
                </c:pt>
                <c:pt idx="1181">
                  <c:v>42236</c:v>
                </c:pt>
                <c:pt idx="1182">
                  <c:v>42235</c:v>
                </c:pt>
                <c:pt idx="1183">
                  <c:v>42234</c:v>
                </c:pt>
                <c:pt idx="1184">
                  <c:v>42233</c:v>
                </c:pt>
                <c:pt idx="1185">
                  <c:v>42232</c:v>
                </c:pt>
                <c:pt idx="1186">
                  <c:v>42231</c:v>
                </c:pt>
                <c:pt idx="1187">
                  <c:v>42230</c:v>
                </c:pt>
                <c:pt idx="1188">
                  <c:v>42229</c:v>
                </c:pt>
                <c:pt idx="1189">
                  <c:v>42228</c:v>
                </c:pt>
                <c:pt idx="1190">
                  <c:v>42227</c:v>
                </c:pt>
                <c:pt idx="1191">
                  <c:v>42226</c:v>
                </c:pt>
                <c:pt idx="1192">
                  <c:v>42225</c:v>
                </c:pt>
                <c:pt idx="1193">
                  <c:v>42224</c:v>
                </c:pt>
                <c:pt idx="1194">
                  <c:v>42223</c:v>
                </c:pt>
                <c:pt idx="1195">
                  <c:v>42222</c:v>
                </c:pt>
                <c:pt idx="1196">
                  <c:v>42221</c:v>
                </c:pt>
                <c:pt idx="1197">
                  <c:v>42220</c:v>
                </c:pt>
                <c:pt idx="1198">
                  <c:v>42219</c:v>
                </c:pt>
                <c:pt idx="1199">
                  <c:v>42218</c:v>
                </c:pt>
                <c:pt idx="1200">
                  <c:v>42217</c:v>
                </c:pt>
                <c:pt idx="1201">
                  <c:v>42216</c:v>
                </c:pt>
                <c:pt idx="1202">
                  <c:v>42215</c:v>
                </c:pt>
                <c:pt idx="1203">
                  <c:v>42214</c:v>
                </c:pt>
                <c:pt idx="1204">
                  <c:v>42213</c:v>
                </c:pt>
                <c:pt idx="1205">
                  <c:v>42212</c:v>
                </c:pt>
                <c:pt idx="1206">
                  <c:v>42211</c:v>
                </c:pt>
                <c:pt idx="1207">
                  <c:v>42210</c:v>
                </c:pt>
                <c:pt idx="1208">
                  <c:v>42209</c:v>
                </c:pt>
                <c:pt idx="1209">
                  <c:v>42208</c:v>
                </c:pt>
                <c:pt idx="1210">
                  <c:v>42207</c:v>
                </c:pt>
                <c:pt idx="1211">
                  <c:v>42206</c:v>
                </c:pt>
                <c:pt idx="1212">
                  <c:v>42205</c:v>
                </c:pt>
                <c:pt idx="1213">
                  <c:v>42204</c:v>
                </c:pt>
                <c:pt idx="1214">
                  <c:v>42203</c:v>
                </c:pt>
                <c:pt idx="1215">
                  <c:v>42202</c:v>
                </c:pt>
                <c:pt idx="1216">
                  <c:v>42201</c:v>
                </c:pt>
                <c:pt idx="1217">
                  <c:v>42200</c:v>
                </c:pt>
                <c:pt idx="1218">
                  <c:v>42199</c:v>
                </c:pt>
                <c:pt idx="1219">
                  <c:v>42198</c:v>
                </c:pt>
                <c:pt idx="1220">
                  <c:v>42197</c:v>
                </c:pt>
                <c:pt idx="1221">
                  <c:v>42196</c:v>
                </c:pt>
                <c:pt idx="1222">
                  <c:v>42195</c:v>
                </c:pt>
                <c:pt idx="1223">
                  <c:v>42194</c:v>
                </c:pt>
                <c:pt idx="1224">
                  <c:v>42193</c:v>
                </c:pt>
                <c:pt idx="1225">
                  <c:v>42192</c:v>
                </c:pt>
                <c:pt idx="1226">
                  <c:v>42191</c:v>
                </c:pt>
                <c:pt idx="1227">
                  <c:v>42190</c:v>
                </c:pt>
                <c:pt idx="1228">
                  <c:v>42189</c:v>
                </c:pt>
                <c:pt idx="1229">
                  <c:v>42188</c:v>
                </c:pt>
                <c:pt idx="1230">
                  <c:v>42187</c:v>
                </c:pt>
                <c:pt idx="1231">
                  <c:v>42186</c:v>
                </c:pt>
                <c:pt idx="1232">
                  <c:v>42185</c:v>
                </c:pt>
                <c:pt idx="1233">
                  <c:v>42184</c:v>
                </c:pt>
                <c:pt idx="1234">
                  <c:v>42183</c:v>
                </c:pt>
                <c:pt idx="1235">
                  <c:v>42182</c:v>
                </c:pt>
                <c:pt idx="1236">
                  <c:v>42181</c:v>
                </c:pt>
                <c:pt idx="1237">
                  <c:v>42180</c:v>
                </c:pt>
                <c:pt idx="1238">
                  <c:v>42179</c:v>
                </c:pt>
                <c:pt idx="1239">
                  <c:v>42178</c:v>
                </c:pt>
                <c:pt idx="1240">
                  <c:v>42177</c:v>
                </c:pt>
                <c:pt idx="1241">
                  <c:v>42176</c:v>
                </c:pt>
                <c:pt idx="1242">
                  <c:v>42175</c:v>
                </c:pt>
                <c:pt idx="1243">
                  <c:v>42174</c:v>
                </c:pt>
                <c:pt idx="1244">
                  <c:v>42173</c:v>
                </c:pt>
                <c:pt idx="1245">
                  <c:v>42172</c:v>
                </c:pt>
                <c:pt idx="1246">
                  <c:v>42171</c:v>
                </c:pt>
                <c:pt idx="1247">
                  <c:v>42170</c:v>
                </c:pt>
                <c:pt idx="1248">
                  <c:v>42169</c:v>
                </c:pt>
                <c:pt idx="1249">
                  <c:v>42168</c:v>
                </c:pt>
                <c:pt idx="1250">
                  <c:v>42167</c:v>
                </c:pt>
                <c:pt idx="1251">
                  <c:v>42166</c:v>
                </c:pt>
                <c:pt idx="1252">
                  <c:v>42165</c:v>
                </c:pt>
                <c:pt idx="1253">
                  <c:v>42164</c:v>
                </c:pt>
                <c:pt idx="1254">
                  <c:v>42163</c:v>
                </c:pt>
                <c:pt idx="1255">
                  <c:v>42162</c:v>
                </c:pt>
                <c:pt idx="1256">
                  <c:v>42161</c:v>
                </c:pt>
                <c:pt idx="1257">
                  <c:v>42160</c:v>
                </c:pt>
                <c:pt idx="1258">
                  <c:v>42159</c:v>
                </c:pt>
                <c:pt idx="1259">
                  <c:v>42158</c:v>
                </c:pt>
                <c:pt idx="1260">
                  <c:v>42157</c:v>
                </c:pt>
                <c:pt idx="1261">
                  <c:v>42156</c:v>
                </c:pt>
                <c:pt idx="1262">
                  <c:v>42155</c:v>
                </c:pt>
                <c:pt idx="1263">
                  <c:v>42154</c:v>
                </c:pt>
                <c:pt idx="1264">
                  <c:v>42153</c:v>
                </c:pt>
                <c:pt idx="1265">
                  <c:v>42152</c:v>
                </c:pt>
                <c:pt idx="1266">
                  <c:v>42151</c:v>
                </c:pt>
                <c:pt idx="1267">
                  <c:v>42150</c:v>
                </c:pt>
                <c:pt idx="1268">
                  <c:v>42149</c:v>
                </c:pt>
                <c:pt idx="1269">
                  <c:v>42148</c:v>
                </c:pt>
                <c:pt idx="1270">
                  <c:v>42147</c:v>
                </c:pt>
                <c:pt idx="1271">
                  <c:v>42146</c:v>
                </c:pt>
                <c:pt idx="1272">
                  <c:v>42145</c:v>
                </c:pt>
                <c:pt idx="1273">
                  <c:v>42144</c:v>
                </c:pt>
                <c:pt idx="1274">
                  <c:v>42143</c:v>
                </c:pt>
                <c:pt idx="1275">
                  <c:v>42142</c:v>
                </c:pt>
                <c:pt idx="1276">
                  <c:v>42141</c:v>
                </c:pt>
                <c:pt idx="1277">
                  <c:v>42140</c:v>
                </c:pt>
                <c:pt idx="1278">
                  <c:v>42139</c:v>
                </c:pt>
                <c:pt idx="1279">
                  <c:v>42138</c:v>
                </c:pt>
                <c:pt idx="1280">
                  <c:v>42137</c:v>
                </c:pt>
                <c:pt idx="1281">
                  <c:v>42136</c:v>
                </c:pt>
                <c:pt idx="1282">
                  <c:v>42135</c:v>
                </c:pt>
                <c:pt idx="1283">
                  <c:v>42134</c:v>
                </c:pt>
                <c:pt idx="1284">
                  <c:v>42133</c:v>
                </c:pt>
                <c:pt idx="1285">
                  <c:v>42132</c:v>
                </c:pt>
                <c:pt idx="1286">
                  <c:v>42131</c:v>
                </c:pt>
                <c:pt idx="1287">
                  <c:v>42130</c:v>
                </c:pt>
                <c:pt idx="1288">
                  <c:v>42129</c:v>
                </c:pt>
                <c:pt idx="1289">
                  <c:v>42128</c:v>
                </c:pt>
                <c:pt idx="1290">
                  <c:v>42127</c:v>
                </c:pt>
                <c:pt idx="1291">
                  <c:v>42126</c:v>
                </c:pt>
                <c:pt idx="1292">
                  <c:v>42125</c:v>
                </c:pt>
                <c:pt idx="1293">
                  <c:v>42124</c:v>
                </c:pt>
                <c:pt idx="1294">
                  <c:v>42123</c:v>
                </c:pt>
                <c:pt idx="1295">
                  <c:v>42122</c:v>
                </c:pt>
                <c:pt idx="1296">
                  <c:v>42121</c:v>
                </c:pt>
                <c:pt idx="1297">
                  <c:v>42120</c:v>
                </c:pt>
                <c:pt idx="1298">
                  <c:v>42119</c:v>
                </c:pt>
                <c:pt idx="1299">
                  <c:v>42118</c:v>
                </c:pt>
                <c:pt idx="1300">
                  <c:v>42117</c:v>
                </c:pt>
                <c:pt idx="1301">
                  <c:v>42116</c:v>
                </c:pt>
                <c:pt idx="1302">
                  <c:v>42115</c:v>
                </c:pt>
                <c:pt idx="1303">
                  <c:v>42114</c:v>
                </c:pt>
                <c:pt idx="1304">
                  <c:v>42113</c:v>
                </c:pt>
                <c:pt idx="1305">
                  <c:v>42112</c:v>
                </c:pt>
                <c:pt idx="1306">
                  <c:v>42111</c:v>
                </c:pt>
                <c:pt idx="1307">
                  <c:v>42110</c:v>
                </c:pt>
                <c:pt idx="1308">
                  <c:v>42109</c:v>
                </c:pt>
                <c:pt idx="1309">
                  <c:v>42108</c:v>
                </c:pt>
                <c:pt idx="1310">
                  <c:v>42107</c:v>
                </c:pt>
                <c:pt idx="1311">
                  <c:v>42106</c:v>
                </c:pt>
                <c:pt idx="1312">
                  <c:v>42105</c:v>
                </c:pt>
                <c:pt idx="1313">
                  <c:v>42104</c:v>
                </c:pt>
                <c:pt idx="1314">
                  <c:v>42103</c:v>
                </c:pt>
                <c:pt idx="1315">
                  <c:v>42102</c:v>
                </c:pt>
                <c:pt idx="1316">
                  <c:v>42101</c:v>
                </c:pt>
                <c:pt idx="1317">
                  <c:v>42100</c:v>
                </c:pt>
                <c:pt idx="1318">
                  <c:v>42099</c:v>
                </c:pt>
                <c:pt idx="1319">
                  <c:v>42098</c:v>
                </c:pt>
                <c:pt idx="1320">
                  <c:v>42097</c:v>
                </c:pt>
                <c:pt idx="1321">
                  <c:v>42096</c:v>
                </c:pt>
                <c:pt idx="1322">
                  <c:v>42095</c:v>
                </c:pt>
                <c:pt idx="1323">
                  <c:v>42094</c:v>
                </c:pt>
                <c:pt idx="1324">
                  <c:v>42093</c:v>
                </c:pt>
                <c:pt idx="1325">
                  <c:v>42092</c:v>
                </c:pt>
                <c:pt idx="1326">
                  <c:v>42091</c:v>
                </c:pt>
                <c:pt idx="1327">
                  <c:v>42090</c:v>
                </c:pt>
                <c:pt idx="1328">
                  <c:v>42089</c:v>
                </c:pt>
                <c:pt idx="1329">
                  <c:v>42088</c:v>
                </c:pt>
                <c:pt idx="1330">
                  <c:v>42087</c:v>
                </c:pt>
                <c:pt idx="1331">
                  <c:v>42086</c:v>
                </c:pt>
                <c:pt idx="1332">
                  <c:v>42085</c:v>
                </c:pt>
                <c:pt idx="1333">
                  <c:v>42084</c:v>
                </c:pt>
                <c:pt idx="1334">
                  <c:v>42083</c:v>
                </c:pt>
                <c:pt idx="1335">
                  <c:v>42082</c:v>
                </c:pt>
                <c:pt idx="1336">
                  <c:v>42081</c:v>
                </c:pt>
                <c:pt idx="1337">
                  <c:v>42080</c:v>
                </c:pt>
                <c:pt idx="1338">
                  <c:v>42079</c:v>
                </c:pt>
                <c:pt idx="1339">
                  <c:v>42078</c:v>
                </c:pt>
                <c:pt idx="1340">
                  <c:v>42077</c:v>
                </c:pt>
                <c:pt idx="1341">
                  <c:v>42076</c:v>
                </c:pt>
                <c:pt idx="1342">
                  <c:v>42075</c:v>
                </c:pt>
                <c:pt idx="1343">
                  <c:v>42074</c:v>
                </c:pt>
                <c:pt idx="1344">
                  <c:v>42073</c:v>
                </c:pt>
                <c:pt idx="1345">
                  <c:v>42072</c:v>
                </c:pt>
                <c:pt idx="1346">
                  <c:v>42071</c:v>
                </c:pt>
                <c:pt idx="1347">
                  <c:v>42070</c:v>
                </c:pt>
                <c:pt idx="1348">
                  <c:v>42069</c:v>
                </c:pt>
                <c:pt idx="1349">
                  <c:v>42068</c:v>
                </c:pt>
                <c:pt idx="1350">
                  <c:v>42067</c:v>
                </c:pt>
                <c:pt idx="1351">
                  <c:v>42066</c:v>
                </c:pt>
                <c:pt idx="1352">
                  <c:v>42065</c:v>
                </c:pt>
                <c:pt idx="1353">
                  <c:v>42064</c:v>
                </c:pt>
                <c:pt idx="1354">
                  <c:v>42063</c:v>
                </c:pt>
                <c:pt idx="1355">
                  <c:v>42062</c:v>
                </c:pt>
                <c:pt idx="1356">
                  <c:v>42061</c:v>
                </c:pt>
                <c:pt idx="1357">
                  <c:v>42060</c:v>
                </c:pt>
                <c:pt idx="1358">
                  <c:v>42059</c:v>
                </c:pt>
                <c:pt idx="1359">
                  <c:v>42058</c:v>
                </c:pt>
                <c:pt idx="1360">
                  <c:v>42057</c:v>
                </c:pt>
                <c:pt idx="1361">
                  <c:v>42056</c:v>
                </c:pt>
                <c:pt idx="1362">
                  <c:v>42055</c:v>
                </c:pt>
                <c:pt idx="1363">
                  <c:v>42054</c:v>
                </c:pt>
                <c:pt idx="1364">
                  <c:v>42053</c:v>
                </c:pt>
                <c:pt idx="1365">
                  <c:v>42052</c:v>
                </c:pt>
                <c:pt idx="1366">
                  <c:v>42051</c:v>
                </c:pt>
                <c:pt idx="1367">
                  <c:v>42050</c:v>
                </c:pt>
                <c:pt idx="1368">
                  <c:v>42049</c:v>
                </c:pt>
                <c:pt idx="1369">
                  <c:v>42048</c:v>
                </c:pt>
                <c:pt idx="1370">
                  <c:v>41949</c:v>
                </c:pt>
                <c:pt idx="1371">
                  <c:v>41948</c:v>
                </c:pt>
                <c:pt idx="1372">
                  <c:v>41947</c:v>
                </c:pt>
                <c:pt idx="1373">
                  <c:v>41946</c:v>
                </c:pt>
                <c:pt idx="1374">
                  <c:v>41945</c:v>
                </c:pt>
                <c:pt idx="1375">
                  <c:v>41944</c:v>
                </c:pt>
                <c:pt idx="1376">
                  <c:v>41943</c:v>
                </c:pt>
                <c:pt idx="1377">
                  <c:v>41942</c:v>
                </c:pt>
                <c:pt idx="1378">
                  <c:v>41941</c:v>
                </c:pt>
                <c:pt idx="1379">
                  <c:v>41940</c:v>
                </c:pt>
                <c:pt idx="1380">
                  <c:v>41939</c:v>
                </c:pt>
                <c:pt idx="1381">
                  <c:v>41938</c:v>
                </c:pt>
                <c:pt idx="1382">
                  <c:v>41937</c:v>
                </c:pt>
                <c:pt idx="1383">
                  <c:v>41936</c:v>
                </c:pt>
                <c:pt idx="1384">
                  <c:v>41935</c:v>
                </c:pt>
                <c:pt idx="1385">
                  <c:v>41934</c:v>
                </c:pt>
                <c:pt idx="1386">
                  <c:v>41933</c:v>
                </c:pt>
                <c:pt idx="1387">
                  <c:v>41932</c:v>
                </c:pt>
                <c:pt idx="1388">
                  <c:v>41931</c:v>
                </c:pt>
                <c:pt idx="1389">
                  <c:v>41930</c:v>
                </c:pt>
                <c:pt idx="1390">
                  <c:v>41929</c:v>
                </c:pt>
                <c:pt idx="1391">
                  <c:v>41928</c:v>
                </c:pt>
                <c:pt idx="1392">
                  <c:v>41927</c:v>
                </c:pt>
                <c:pt idx="1393">
                  <c:v>41926</c:v>
                </c:pt>
                <c:pt idx="1394">
                  <c:v>41925</c:v>
                </c:pt>
                <c:pt idx="1395">
                  <c:v>41924</c:v>
                </c:pt>
                <c:pt idx="1396">
                  <c:v>41923</c:v>
                </c:pt>
                <c:pt idx="1397">
                  <c:v>41922</c:v>
                </c:pt>
                <c:pt idx="1398">
                  <c:v>41921</c:v>
                </c:pt>
                <c:pt idx="1399">
                  <c:v>41920</c:v>
                </c:pt>
                <c:pt idx="1400">
                  <c:v>41919</c:v>
                </c:pt>
                <c:pt idx="1401">
                  <c:v>41918</c:v>
                </c:pt>
                <c:pt idx="1402">
                  <c:v>41917</c:v>
                </c:pt>
                <c:pt idx="1403">
                  <c:v>41916</c:v>
                </c:pt>
                <c:pt idx="1404">
                  <c:v>41915</c:v>
                </c:pt>
                <c:pt idx="1405">
                  <c:v>41914</c:v>
                </c:pt>
                <c:pt idx="1406">
                  <c:v>41913</c:v>
                </c:pt>
                <c:pt idx="1407">
                  <c:v>41912</c:v>
                </c:pt>
                <c:pt idx="1408">
                  <c:v>41911</c:v>
                </c:pt>
                <c:pt idx="1409">
                  <c:v>41910</c:v>
                </c:pt>
                <c:pt idx="1410">
                  <c:v>41909</c:v>
                </c:pt>
                <c:pt idx="1411">
                  <c:v>41908</c:v>
                </c:pt>
                <c:pt idx="1412">
                  <c:v>41907</c:v>
                </c:pt>
                <c:pt idx="1413">
                  <c:v>41906</c:v>
                </c:pt>
                <c:pt idx="1414">
                  <c:v>41905</c:v>
                </c:pt>
                <c:pt idx="1415">
                  <c:v>41904</c:v>
                </c:pt>
                <c:pt idx="1416">
                  <c:v>41903</c:v>
                </c:pt>
                <c:pt idx="1417">
                  <c:v>41902</c:v>
                </c:pt>
                <c:pt idx="1418">
                  <c:v>41901</c:v>
                </c:pt>
                <c:pt idx="1419">
                  <c:v>41900</c:v>
                </c:pt>
                <c:pt idx="1420">
                  <c:v>41899</c:v>
                </c:pt>
                <c:pt idx="1421">
                  <c:v>41898</c:v>
                </c:pt>
                <c:pt idx="1422">
                  <c:v>41897</c:v>
                </c:pt>
                <c:pt idx="1423">
                  <c:v>41896</c:v>
                </c:pt>
                <c:pt idx="1424">
                  <c:v>41895</c:v>
                </c:pt>
                <c:pt idx="1425">
                  <c:v>41894</c:v>
                </c:pt>
                <c:pt idx="1426">
                  <c:v>41893</c:v>
                </c:pt>
                <c:pt idx="1427">
                  <c:v>41892</c:v>
                </c:pt>
                <c:pt idx="1428">
                  <c:v>41891</c:v>
                </c:pt>
                <c:pt idx="1429">
                  <c:v>41890</c:v>
                </c:pt>
                <c:pt idx="1430">
                  <c:v>41889</c:v>
                </c:pt>
                <c:pt idx="1431">
                  <c:v>41888</c:v>
                </c:pt>
                <c:pt idx="1432">
                  <c:v>41887</c:v>
                </c:pt>
                <c:pt idx="1433">
                  <c:v>41886</c:v>
                </c:pt>
                <c:pt idx="1434">
                  <c:v>41885</c:v>
                </c:pt>
                <c:pt idx="1435">
                  <c:v>41884</c:v>
                </c:pt>
                <c:pt idx="1436">
                  <c:v>41883</c:v>
                </c:pt>
                <c:pt idx="1437">
                  <c:v>41882</c:v>
                </c:pt>
                <c:pt idx="1438">
                  <c:v>41881</c:v>
                </c:pt>
                <c:pt idx="1439">
                  <c:v>41880</c:v>
                </c:pt>
                <c:pt idx="1440">
                  <c:v>41879</c:v>
                </c:pt>
                <c:pt idx="1441">
                  <c:v>41878</c:v>
                </c:pt>
                <c:pt idx="1442">
                  <c:v>41877</c:v>
                </c:pt>
                <c:pt idx="1443">
                  <c:v>41876</c:v>
                </c:pt>
                <c:pt idx="1444">
                  <c:v>41875</c:v>
                </c:pt>
                <c:pt idx="1445">
                  <c:v>41874</c:v>
                </c:pt>
                <c:pt idx="1446">
                  <c:v>41873</c:v>
                </c:pt>
                <c:pt idx="1447">
                  <c:v>41872</c:v>
                </c:pt>
                <c:pt idx="1448">
                  <c:v>41871</c:v>
                </c:pt>
                <c:pt idx="1449">
                  <c:v>41870</c:v>
                </c:pt>
                <c:pt idx="1450">
                  <c:v>41869</c:v>
                </c:pt>
                <c:pt idx="1451">
                  <c:v>41868</c:v>
                </c:pt>
                <c:pt idx="1452">
                  <c:v>41867</c:v>
                </c:pt>
                <c:pt idx="1453">
                  <c:v>41866</c:v>
                </c:pt>
                <c:pt idx="1454">
                  <c:v>41865</c:v>
                </c:pt>
                <c:pt idx="1455">
                  <c:v>41864</c:v>
                </c:pt>
                <c:pt idx="1456">
                  <c:v>41863</c:v>
                </c:pt>
                <c:pt idx="1457">
                  <c:v>41862</c:v>
                </c:pt>
                <c:pt idx="1458">
                  <c:v>41861</c:v>
                </c:pt>
                <c:pt idx="1459">
                  <c:v>41860</c:v>
                </c:pt>
                <c:pt idx="1460">
                  <c:v>41859</c:v>
                </c:pt>
                <c:pt idx="1461">
                  <c:v>41858</c:v>
                </c:pt>
                <c:pt idx="1462">
                  <c:v>41857</c:v>
                </c:pt>
                <c:pt idx="1463">
                  <c:v>41856</c:v>
                </c:pt>
                <c:pt idx="1464">
                  <c:v>41855</c:v>
                </c:pt>
                <c:pt idx="1465">
                  <c:v>41854</c:v>
                </c:pt>
                <c:pt idx="1466">
                  <c:v>41853</c:v>
                </c:pt>
                <c:pt idx="1467">
                  <c:v>41852</c:v>
                </c:pt>
                <c:pt idx="1468">
                  <c:v>41851</c:v>
                </c:pt>
                <c:pt idx="1469">
                  <c:v>41850</c:v>
                </c:pt>
                <c:pt idx="1470">
                  <c:v>41849</c:v>
                </c:pt>
                <c:pt idx="1471">
                  <c:v>41848</c:v>
                </c:pt>
                <c:pt idx="1472">
                  <c:v>41847</c:v>
                </c:pt>
                <c:pt idx="1473">
                  <c:v>41846</c:v>
                </c:pt>
                <c:pt idx="1474">
                  <c:v>41845</c:v>
                </c:pt>
                <c:pt idx="1475">
                  <c:v>41844</c:v>
                </c:pt>
                <c:pt idx="1476">
                  <c:v>41843</c:v>
                </c:pt>
                <c:pt idx="1477">
                  <c:v>41842</c:v>
                </c:pt>
                <c:pt idx="1478">
                  <c:v>41841</c:v>
                </c:pt>
                <c:pt idx="1479">
                  <c:v>41840</c:v>
                </c:pt>
                <c:pt idx="1480">
                  <c:v>41839</c:v>
                </c:pt>
                <c:pt idx="1481">
                  <c:v>41838</c:v>
                </c:pt>
                <c:pt idx="1482">
                  <c:v>41837</c:v>
                </c:pt>
                <c:pt idx="1483">
                  <c:v>41836</c:v>
                </c:pt>
                <c:pt idx="1484">
                  <c:v>41835</c:v>
                </c:pt>
                <c:pt idx="1485">
                  <c:v>41834</c:v>
                </c:pt>
                <c:pt idx="1486">
                  <c:v>41833</c:v>
                </c:pt>
                <c:pt idx="1487">
                  <c:v>41832</c:v>
                </c:pt>
                <c:pt idx="1488">
                  <c:v>41831</c:v>
                </c:pt>
                <c:pt idx="1489">
                  <c:v>41830</c:v>
                </c:pt>
                <c:pt idx="1490">
                  <c:v>41829</c:v>
                </c:pt>
                <c:pt idx="1491">
                  <c:v>41828</c:v>
                </c:pt>
                <c:pt idx="1492">
                  <c:v>41827</c:v>
                </c:pt>
                <c:pt idx="1493">
                  <c:v>41826</c:v>
                </c:pt>
                <c:pt idx="1494">
                  <c:v>41825</c:v>
                </c:pt>
                <c:pt idx="1495">
                  <c:v>41824</c:v>
                </c:pt>
                <c:pt idx="1496">
                  <c:v>41823</c:v>
                </c:pt>
                <c:pt idx="1497">
                  <c:v>41822</c:v>
                </c:pt>
                <c:pt idx="1498">
                  <c:v>41821</c:v>
                </c:pt>
                <c:pt idx="1499">
                  <c:v>41820</c:v>
                </c:pt>
                <c:pt idx="1500">
                  <c:v>41819</c:v>
                </c:pt>
                <c:pt idx="1501">
                  <c:v>41818</c:v>
                </c:pt>
                <c:pt idx="1502">
                  <c:v>41817</c:v>
                </c:pt>
                <c:pt idx="1503">
                  <c:v>41816</c:v>
                </c:pt>
                <c:pt idx="1504">
                  <c:v>41815</c:v>
                </c:pt>
                <c:pt idx="1505">
                  <c:v>41814</c:v>
                </c:pt>
                <c:pt idx="1506">
                  <c:v>41813</c:v>
                </c:pt>
                <c:pt idx="1507">
                  <c:v>41812</c:v>
                </c:pt>
                <c:pt idx="1508">
                  <c:v>41811</c:v>
                </c:pt>
                <c:pt idx="1509">
                  <c:v>41810</c:v>
                </c:pt>
                <c:pt idx="1510">
                  <c:v>41809</c:v>
                </c:pt>
                <c:pt idx="1511">
                  <c:v>41808</c:v>
                </c:pt>
                <c:pt idx="1512">
                  <c:v>41807</c:v>
                </c:pt>
                <c:pt idx="1513">
                  <c:v>41806</c:v>
                </c:pt>
                <c:pt idx="1514">
                  <c:v>41805</c:v>
                </c:pt>
                <c:pt idx="1515">
                  <c:v>41804</c:v>
                </c:pt>
                <c:pt idx="1516">
                  <c:v>41803</c:v>
                </c:pt>
                <c:pt idx="1517">
                  <c:v>41802</c:v>
                </c:pt>
                <c:pt idx="1518">
                  <c:v>41801</c:v>
                </c:pt>
                <c:pt idx="1519">
                  <c:v>41800</c:v>
                </c:pt>
                <c:pt idx="1520">
                  <c:v>41799</c:v>
                </c:pt>
                <c:pt idx="1521">
                  <c:v>41798</c:v>
                </c:pt>
                <c:pt idx="1522">
                  <c:v>41797</c:v>
                </c:pt>
                <c:pt idx="1523">
                  <c:v>41796</c:v>
                </c:pt>
                <c:pt idx="1524">
                  <c:v>41795</c:v>
                </c:pt>
                <c:pt idx="1525">
                  <c:v>41794</c:v>
                </c:pt>
                <c:pt idx="1526">
                  <c:v>41793</c:v>
                </c:pt>
                <c:pt idx="1527">
                  <c:v>41792</c:v>
                </c:pt>
                <c:pt idx="1528">
                  <c:v>41791</c:v>
                </c:pt>
                <c:pt idx="1529">
                  <c:v>41790</c:v>
                </c:pt>
                <c:pt idx="1530">
                  <c:v>41789</c:v>
                </c:pt>
                <c:pt idx="1531">
                  <c:v>41788</c:v>
                </c:pt>
                <c:pt idx="1532">
                  <c:v>41787</c:v>
                </c:pt>
                <c:pt idx="1533">
                  <c:v>41786</c:v>
                </c:pt>
                <c:pt idx="1534">
                  <c:v>41785</c:v>
                </c:pt>
                <c:pt idx="1535">
                  <c:v>41784</c:v>
                </c:pt>
                <c:pt idx="1536">
                  <c:v>41783</c:v>
                </c:pt>
                <c:pt idx="1537">
                  <c:v>41782</c:v>
                </c:pt>
                <c:pt idx="1538">
                  <c:v>41781</c:v>
                </c:pt>
                <c:pt idx="1539">
                  <c:v>41780</c:v>
                </c:pt>
                <c:pt idx="1540">
                  <c:v>41779</c:v>
                </c:pt>
                <c:pt idx="1541">
                  <c:v>41778</c:v>
                </c:pt>
                <c:pt idx="1542">
                  <c:v>41777</c:v>
                </c:pt>
                <c:pt idx="1543">
                  <c:v>41776</c:v>
                </c:pt>
                <c:pt idx="1544">
                  <c:v>41775</c:v>
                </c:pt>
                <c:pt idx="1545">
                  <c:v>41774</c:v>
                </c:pt>
                <c:pt idx="1546">
                  <c:v>41773</c:v>
                </c:pt>
                <c:pt idx="1547">
                  <c:v>41772</c:v>
                </c:pt>
                <c:pt idx="1548">
                  <c:v>41771</c:v>
                </c:pt>
                <c:pt idx="1549">
                  <c:v>41770</c:v>
                </c:pt>
                <c:pt idx="1550">
                  <c:v>41769</c:v>
                </c:pt>
                <c:pt idx="1551">
                  <c:v>41768</c:v>
                </c:pt>
                <c:pt idx="1552">
                  <c:v>41767</c:v>
                </c:pt>
                <c:pt idx="1553">
                  <c:v>41766</c:v>
                </c:pt>
                <c:pt idx="1554">
                  <c:v>41765</c:v>
                </c:pt>
                <c:pt idx="1555">
                  <c:v>41764</c:v>
                </c:pt>
                <c:pt idx="1556">
                  <c:v>41763</c:v>
                </c:pt>
                <c:pt idx="1557">
                  <c:v>41762</c:v>
                </c:pt>
                <c:pt idx="1558">
                  <c:v>41761</c:v>
                </c:pt>
                <c:pt idx="1559">
                  <c:v>41760</c:v>
                </c:pt>
                <c:pt idx="1560">
                  <c:v>41759</c:v>
                </c:pt>
                <c:pt idx="1561">
                  <c:v>41758</c:v>
                </c:pt>
                <c:pt idx="1562">
                  <c:v>41757</c:v>
                </c:pt>
                <c:pt idx="1563">
                  <c:v>41756</c:v>
                </c:pt>
                <c:pt idx="1564">
                  <c:v>41755</c:v>
                </c:pt>
                <c:pt idx="1565">
                  <c:v>41754</c:v>
                </c:pt>
                <c:pt idx="1566">
                  <c:v>41753</c:v>
                </c:pt>
                <c:pt idx="1567">
                  <c:v>41752</c:v>
                </c:pt>
                <c:pt idx="1568">
                  <c:v>41751</c:v>
                </c:pt>
                <c:pt idx="1569">
                  <c:v>41750</c:v>
                </c:pt>
                <c:pt idx="1570">
                  <c:v>41749</c:v>
                </c:pt>
                <c:pt idx="1571">
                  <c:v>41748</c:v>
                </c:pt>
                <c:pt idx="1572">
                  <c:v>41747</c:v>
                </c:pt>
                <c:pt idx="1573">
                  <c:v>41746</c:v>
                </c:pt>
                <c:pt idx="1574">
                  <c:v>41745</c:v>
                </c:pt>
                <c:pt idx="1575">
                  <c:v>41744</c:v>
                </c:pt>
                <c:pt idx="1576">
                  <c:v>41743</c:v>
                </c:pt>
                <c:pt idx="1577">
                  <c:v>41742</c:v>
                </c:pt>
                <c:pt idx="1578">
                  <c:v>41741</c:v>
                </c:pt>
                <c:pt idx="1579">
                  <c:v>41740</c:v>
                </c:pt>
                <c:pt idx="1580">
                  <c:v>41739</c:v>
                </c:pt>
                <c:pt idx="1581">
                  <c:v>41738</c:v>
                </c:pt>
                <c:pt idx="1582">
                  <c:v>41737</c:v>
                </c:pt>
                <c:pt idx="1583">
                  <c:v>41736</c:v>
                </c:pt>
                <c:pt idx="1584">
                  <c:v>41735</c:v>
                </c:pt>
                <c:pt idx="1585">
                  <c:v>41734</c:v>
                </c:pt>
                <c:pt idx="1586">
                  <c:v>41733</c:v>
                </c:pt>
                <c:pt idx="1587">
                  <c:v>41732</c:v>
                </c:pt>
                <c:pt idx="1588">
                  <c:v>41731</c:v>
                </c:pt>
                <c:pt idx="1589">
                  <c:v>41730</c:v>
                </c:pt>
                <c:pt idx="1590">
                  <c:v>41729</c:v>
                </c:pt>
                <c:pt idx="1591">
                  <c:v>41728</c:v>
                </c:pt>
                <c:pt idx="1592">
                  <c:v>41727</c:v>
                </c:pt>
                <c:pt idx="1593">
                  <c:v>41726</c:v>
                </c:pt>
                <c:pt idx="1594">
                  <c:v>41725</c:v>
                </c:pt>
                <c:pt idx="1595">
                  <c:v>41724</c:v>
                </c:pt>
                <c:pt idx="1596">
                  <c:v>41723</c:v>
                </c:pt>
                <c:pt idx="1597">
                  <c:v>41722</c:v>
                </c:pt>
                <c:pt idx="1598">
                  <c:v>41721</c:v>
                </c:pt>
                <c:pt idx="1599">
                  <c:v>41720</c:v>
                </c:pt>
                <c:pt idx="1600">
                  <c:v>41719</c:v>
                </c:pt>
                <c:pt idx="1601">
                  <c:v>41718</c:v>
                </c:pt>
                <c:pt idx="1602">
                  <c:v>41717</c:v>
                </c:pt>
                <c:pt idx="1603">
                  <c:v>41716</c:v>
                </c:pt>
                <c:pt idx="1604">
                  <c:v>41715</c:v>
                </c:pt>
                <c:pt idx="1605">
                  <c:v>41714</c:v>
                </c:pt>
                <c:pt idx="1606">
                  <c:v>41713</c:v>
                </c:pt>
                <c:pt idx="1607">
                  <c:v>41712</c:v>
                </c:pt>
                <c:pt idx="1608">
                  <c:v>41711</c:v>
                </c:pt>
                <c:pt idx="1609">
                  <c:v>41710</c:v>
                </c:pt>
                <c:pt idx="1610">
                  <c:v>41709</c:v>
                </c:pt>
                <c:pt idx="1611">
                  <c:v>41708</c:v>
                </c:pt>
                <c:pt idx="1612">
                  <c:v>41707</c:v>
                </c:pt>
                <c:pt idx="1613">
                  <c:v>41706</c:v>
                </c:pt>
                <c:pt idx="1614">
                  <c:v>41705</c:v>
                </c:pt>
                <c:pt idx="1615">
                  <c:v>41704</c:v>
                </c:pt>
                <c:pt idx="1616">
                  <c:v>41703</c:v>
                </c:pt>
                <c:pt idx="1617">
                  <c:v>41702</c:v>
                </c:pt>
                <c:pt idx="1618">
                  <c:v>41701</c:v>
                </c:pt>
                <c:pt idx="1619">
                  <c:v>41700</c:v>
                </c:pt>
                <c:pt idx="1620">
                  <c:v>41699</c:v>
                </c:pt>
                <c:pt idx="1621">
                  <c:v>41698</c:v>
                </c:pt>
                <c:pt idx="1622">
                  <c:v>41697</c:v>
                </c:pt>
                <c:pt idx="1623">
                  <c:v>41696</c:v>
                </c:pt>
                <c:pt idx="1624">
                  <c:v>41695</c:v>
                </c:pt>
                <c:pt idx="1625">
                  <c:v>41694</c:v>
                </c:pt>
                <c:pt idx="1626">
                  <c:v>41693</c:v>
                </c:pt>
                <c:pt idx="1627">
                  <c:v>41692</c:v>
                </c:pt>
                <c:pt idx="1628">
                  <c:v>41691</c:v>
                </c:pt>
                <c:pt idx="1629">
                  <c:v>41690</c:v>
                </c:pt>
                <c:pt idx="1630">
                  <c:v>41689</c:v>
                </c:pt>
                <c:pt idx="1631">
                  <c:v>41688</c:v>
                </c:pt>
                <c:pt idx="1632">
                  <c:v>41687</c:v>
                </c:pt>
                <c:pt idx="1633">
                  <c:v>41686</c:v>
                </c:pt>
                <c:pt idx="1634">
                  <c:v>41685</c:v>
                </c:pt>
                <c:pt idx="1635">
                  <c:v>41684</c:v>
                </c:pt>
                <c:pt idx="1636">
                  <c:v>41683</c:v>
                </c:pt>
                <c:pt idx="1637">
                  <c:v>41682</c:v>
                </c:pt>
                <c:pt idx="1638">
                  <c:v>41681</c:v>
                </c:pt>
                <c:pt idx="1639">
                  <c:v>41680</c:v>
                </c:pt>
                <c:pt idx="1640">
                  <c:v>41679</c:v>
                </c:pt>
                <c:pt idx="1641">
                  <c:v>41678</c:v>
                </c:pt>
                <c:pt idx="1642">
                  <c:v>41677</c:v>
                </c:pt>
                <c:pt idx="1643">
                  <c:v>41676</c:v>
                </c:pt>
                <c:pt idx="1644">
                  <c:v>41675</c:v>
                </c:pt>
                <c:pt idx="1645">
                  <c:v>41674</c:v>
                </c:pt>
                <c:pt idx="1646">
                  <c:v>41673</c:v>
                </c:pt>
                <c:pt idx="1647">
                  <c:v>41672</c:v>
                </c:pt>
                <c:pt idx="1648">
                  <c:v>41671</c:v>
                </c:pt>
                <c:pt idx="1649">
                  <c:v>41670</c:v>
                </c:pt>
                <c:pt idx="1650">
                  <c:v>41669</c:v>
                </c:pt>
                <c:pt idx="1651">
                  <c:v>41668</c:v>
                </c:pt>
                <c:pt idx="1652">
                  <c:v>41667</c:v>
                </c:pt>
                <c:pt idx="1653">
                  <c:v>41666</c:v>
                </c:pt>
                <c:pt idx="1654">
                  <c:v>41665</c:v>
                </c:pt>
                <c:pt idx="1655">
                  <c:v>41664</c:v>
                </c:pt>
                <c:pt idx="1656">
                  <c:v>41663</c:v>
                </c:pt>
                <c:pt idx="1657">
                  <c:v>41662</c:v>
                </c:pt>
                <c:pt idx="1658">
                  <c:v>41661</c:v>
                </c:pt>
                <c:pt idx="1659">
                  <c:v>41660</c:v>
                </c:pt>
                <c:pt idx="1660">
                  <c:v>41659</c:v>
                </c:pt>
                <c:pt idx="1661">
                  <c:v>41658</c:v>
                </c:pt>
                <c:pt idx="1662">
                  <c:v>41657</c:v>
                </c:pt>
                <c:pt idx="1663">
                  <c:v>41656</c:v>
                </c:pt>
                <c:pt idx="1664">
                  <c:v>41655</c:v>
                </c:pt>
                <c:pt idx="1665">
                  <c:v>41654</c:v>
                </c:pt>
                <c:pt idx="1666">
                  <c:v>41653</c:v>
                </c:pt>
                <c:pt idx="1667">
                  <c:v>41652</c:v>
                </c:pt>
                <c:pt idx="1668">
                  <c:v>41651</c:v>
                </c:pt>
                <c:pt idx="1669">
                  <c:v>41650</c:v>
                </c:pt>
                <c:pt idx="1670">
                  <c:v>41649</c:v>
                </c:pt>
                <c:pt idx="1671">
                  <c:v>41648</c:v>
                </c:pt>
                <c:pt idx="1672">
                  <c:v>41647</c:v>
                </c:pt>
                <c:pt idx="1673">
                  <c:v>41646</c:v>
                </c:pt>
                <c:pt idx="1674">
                  <c:v>41645</c:v>
                </c:pt>
                <c:pt idx="1675">
                  <c:v>41644</c:v>
                </c:pt>
                <c:pt idx="1676">
                  <c:v>41643</c:v>
                </c:pt>
                <c:pt idx="1677">
                  <c:v>41642</c:v>
                </c:pt>
                <c:pt idx="1678">
                  <c:v>41641</c:v>
                </c:pt>
                <c:pt idx="1679">
                  <c:v>41640</c:v>
                </c:pt>
                <c:pt idx="1680">
                  <c:v>41639</c:v>
                </c:pt>
                <c:pt idx="1681">
                  <c:v>41638</c:v>
                </c:pt>
                <c:pt idx="1682">
                  <c:v>41637</c:v>
                </c:pt>
                <c:pt idx="1683">
                  <c:v>41636</c:v>
                </c:pt>
                <c:pt idx="1684">
                  <c:v>41635</c:v>
                </c:pt>
                <c:pt idx="1685">
                  <c:v>41634</c:v>
                </c:pt>
                <c:pt idx="1686">
                  <c:v>41633</c:v>
                </c:pt>
                <c:pt idx="1687">
                  <c:v>41632</c:v>
                </c:pt>
                <c:pt idx="1688">
                  <c:v>41631</c:v>
                </c:pt>
                <c:pt idx="1689">
                  <c:v>41630</c:v>
                </c:pt>
                <c:pt idx="1690">
                  <c:v>41629</c:v>
                </c:pt>
                <c:pt idx="1691">
                  <c:v>41628</c:v>
                </c:pt>
                <c:pt idx="1692">
                  <c:v>41627</c:v>
                </c:pt>
                <c:pt idx="1693">
                  <c:v>41626</c:v>
                </c:pt>
                <c:pt idx="1694">
                  <c:v>41625</c:v>
                </c:pt>
                <c:pt idx="1695">
                  <c:v>41624</c:v>
                </c:pt>
                <c:pt idx="1696">
                  <c:v>41623</c:v>
                </c:pt>
                <c:pt idx="1697">
                  <c:v>41622</c:v>
                </c:pt>
                <c:pt idx="1698">
                  <c:v>41621</c:v>
                </c:pt>
                <c:pt idx="1699">
                  <c:v>41620</c:v>
                </c:pt>
                <c:pt idx="1700">
                  <c:v>41619</c:v>
                </c:pt>
                <c:pt idx="1701">
                  <c:v>41618</c:v>
                </c:pt>
                <c:pt idx="1702">
                  <c:v>41617</c:v>
                </c:pt>
                <c:pt idx="1703">
                  <c:v>41616</c:v>
                </c:pt>
                <c:pt idx="1704">
                  <c:v>41615</c:v>
                </c:pt>
                <c:pt idx="1705">
                  <c:v>41614</c:v>
                </c:pt>
                <c:pt idx="1706">
                  <c:v>41613</c:v>
                </c:pt>
                <c:pt idx="1707">
                  <c:v>41612</c:v>
                </c:pt>
                <c:pt idx="1708">
                  <c:v>41611</c:v>
                </c:pt>
                <c:pt idx="1709">
                  <c:v>41610</c:v>
                </c:pt>
                <c:pt idx="1710">
                  <c:v>41609</c:v>
                </c:pt>
                <c:pt idx="1711">
                  <c:v>41608</c:v>
                </c:pt>
                <c:pt idx="1712">
                  <c:v>41607</c:v>
                </c:pt>
                <c:pt idx="1713">
                  <c:v>41606</c:v>
                </c:pt>
                <c:pt idx="1714">
                  <c:v>41605</c:v>
                </c:pt>
                <c:pt idx="1715">
                  <c:v>41604</c:v>
                </c:pt>
                <c:pt idx="1716">
                  <c:v>41603</c:v>
                </c:pt>
                <c:pt idx="1717">
                  <c:v>41602</c:v>
                </c:pt>
                <c:pt idx="1718">
                  <c:v>41601</c:v>
                </c:pt>
                <c:pt idx="1719">
                  <c:v>41600</c:v>
                </c:pt>
                <c:pt idx="1720">
                  <c:v>41599</c:v>
                </c:pt>
                <c:pt idx="1721">
                  <c:v>41598</c:v>
                </c:pt>
                <c:pt idx="1722">
                  <c:v>41597</c:v>
                </c:pt>
                <c:pt idx="1723">
                  <c:v>41596</c:v>
                </c:pt>
                <c:pt idx="1724">
                  <c:v>41595</c:v>
                </c:pt>
                <c:pt idx="1725">
                  <c:v>41594</c:v>
                </c:pt>
                <c:pt idx="1726">
                  <c:v>41593</c:v>
                </c:pt>
              </c:numCache>
            </c:numRef>
          </c:cat>
          <c:val>
            <c:numRef>
              <c:f>BD_fileterd!$AH$3:$AH$1729</c:f>
              <c:numCache>
                <c:formatCode>0.00%</c:formatCode>
                <c:ptCount val="1727"/>
                <c:pt idx="0">
                  <c:v>2.8233583273644579E-2</c:v>
                </c:pt>
                <c:pt idx="1">
                  <c:v>2.8380578360254427E-2</c:v>
                </c:pt>
                <c:pt idx="2">
                  <c:v>2.8677392864462872E-2</c:v>
                </c:pt>
                <c:pt idx="3">
                  <c:v>2.8965432827132431E-2</c:v>
                </c:pt>
                <c:pt idx="4">
                  <c:v>2.9221478446513224E-2</c:v>
                </c:pt>
                <c:pt idx="5">
                  <c:v>2.9281549299527115E-2</c:v>
                </c:pt>
                <c:pt idx="6">
                  <c:v>2.9341441587815778E-2</c:v>
                </c:pt>
                <c:pt idx="7">
                  <c:v>2.9813583103696854E-2</c:v>
                </c:pt>
                <c:pt idx="8">
                  <c:v>2.9321483990653513E-2</c:v>
                </c:pt>
                <c:pt idx="9">
                  <c:v>2.9283237396248198E-2</c:v>
                </c:pt>
                <c:pt idx="10">
                  <c:v>2.8939362446398526E-2</c:v>
                </c:pt>
                <c:pt idx="11">
                  <c:v>2.8966760583521892E-2</c:v>
                </c:pt>
                <c:pt idx="12">
                  <c:v>2.8974178770031701E-2</c:v>
                </c:pt>
                <c:pt idx="13">
                  <c:v>2.8981607085665412E-2</c:v>
                </c:pt>
                <c:pt idx="14">
                  <c:v>2.8989045533357925E-2</c:v>
                </c:pt>
                <c:pt idx="15">
                  <c:v>2.8996692126002879E-2</c:v>
                </c:pt>
                <c:pt idx="16">
                  <c:v>2.876076781608438E-2</c:v>
                </c:pt>
                <c:pt idx="17">
                  <c:v>2.856705810117087E-2</c:v>
                </c:pt>
                <c:pt idx="18">
                  <c:v>2.908617797522587E-2</c:v>
                </c:pt>
                <c:pt idx="19">
                  <c:v>2.9088931724737435E-2</c:v>
                </c:pt>
                <c:pt idx="20">
                  <c:v>2.9091695630339261E-2</c:v>
                </c:pt>
                <c:pt idx="21">
                  <c:v>2.9094469694976317E-2</c:v>
                </c:pt>
                <c:pt idx="22">
                  <c:v>2.9097055518835097E-2</c:v>
                </c:pt>
                <c:pt idx="23">
                  <c:v>2.9099849872018413E-2</c:v>
                </c:pt>
                <c:pt idx="24">
                  <c:v>2.9102654393067695E-2</c:v>
                </c:pt>
                <c:pt idx="25">
                  <c:v>2.9105469084932369E-2</c:v>
                </c:pt>
                <c:pt idx="26">
                  <c:v>2.910829395056342E-2</c:v>
                </c:pt>
                <c:pt idx="27">
                  <c:v>2.9111128992912537E-2</c:v>
                </c:pt>
                <c:pt idx="28">
                  <c:v>2.9305824074583105E-2</c:v>
                </c:pt>
                <c:pt idx="29">
                  <c:v>2.9349647975037266E-2</c:v>
                </c:pt>
                <c:pt idx="30">
                  <c:v>2.947014864892266E-2</c:v>
                </c:pt>
                <c:pt idx="31">
                  <c:v>2.9813410068423869E-2</c:v>
                </c:pt>
                <c:pt idx="32">
                  <c:v>2.9813203164873292E-2</c:v>
                </c:pt>
                <c:pt idx="33">
                  <c:v>2.9813006459324241E-2</c:v>
                </c:pt>
                <c:pt idx="34">
                  <c:v>2.981262102166185E-2</c:v>
                </c:pt>
                <c:pt idx="35">
                  <c:v>2.9913680837443821E-2</c:v>
                </c:pt>
                <c:pt idx="36">
                  <c:v>3.0289935234847264E-2</c:v>
                </c:pt>
                <c:pt idx="37">
                  <c:v>3.0354297244333604E-2</c:v>
                </c:pt>
                <c:pt idx="38">
                  <c:v>3.2116859911587609E-2</c:v>
                </c:pt>
                <c:pt idx="39">
                  <c:v>3.0525475529245741E-2</c:v>
                </c:pt>
                <c:pt idx="40">
                  <c:v>3.0507472715577674E-2</c:v>
                </c:pt>
                <c:pt idx="41">
                  <c:v>3.0489474719388676E-2</c:v>
                </c:pt>
                <c:pt idx="42">
                  <c:v>3.0444723156715543E-2</c:v>
                </c:pt>
                <c:pt idx="43">
                  <c:v>3.0300063636826899E-2</c:v>
                </c:pt>
                <c:pt idx="44">
                  <c:v>3.0469236119946973E-2</c:v>
                </c:pt>
                <c:pt idx="45">
                  <c:v>3.0947119843799158E-2</c:v>
                </c:pt>
                <c:pt idx="46">
                  <c:v>3.0980252340091059E-2</c:v>
                </c:pt>
                <c:pt idx="47">
                  <c:v>3.0965432671689684E-2</c:v>
                </c:pt>
                <c:pt idx="48">
                  <c:v>3.095041833612823E-2</c:v>
                </c:pt>
                <c:pt idx="49">
                  <c:v>3.0943210538616109E-2</c:v>
                </c:pt>
                <c:pt idx="50">
                  <c:v>3.1011694967844228E-2</c:v>
                </c:pt>
                <c:pt idx="51">
                  <c:v>3.0701415332238732E-2</c:v>
                </c:pt>
                <c:pt idx="52">
                  <c:v>3.0574827931507342E-2</c:v>
                </c:pt>
                <c:pt idx="53">
                  <c:v>3.0494184832803625E-2</c:v>
                </c:pt>
                <c:pt idx="54">
                  <c:v>3.0480227996089321E-2</c:v>
                </c:pt>
                <c:pt idx="55">
                  <c:v>3.046627599800094E-2</c:v>
                </c:pt>
                <c:pt idx="56">
                  <c:v>3.0524598236632984E-2</c:v>
                </c:pt>
                <c:pt idx="57">
                  <c:v>3.0508472300124767E-2</c:v>
                </c:pt>
                <c:pt idx="58">
                  <c:v>3.0494542685988515E-2</c:v>
                </c:pt>
                <c:pt idx="59">
                  <c:v>3.0480617914287189E-2</c:v>
                </c:pt>
                <c:pt idx="60">
                  <c:v>3.0466697985988035E-2</c:v>
                </c:pt>
                <c:pt idx="61">
                  <c:v>3.0452782902058807E-2</c:v>
                </c:pt>
                <c:pt idx="62">
                  <c:v>3.0438872663467349E-2</c:v>
                </c:pt>
                <c:pt idx="63">
                  <c:v>3.0424967271181755E-2</c:v>
                </c:pt>
                <c:pt idx="64">
                  <c:v>3.0525936425979269E-2</c:v>
                </c:pt>
                <c:pt idx="65">
                  <c:v>3.051294635910385E-2</c:v>
                </c:pt>
                <c:pt idx="66">
                  <c:v>2.9975027424902365E-2</c:v>
                </c:pt>
                <c:pt idx="67">
                  <c:v>2.9999098175136088E-2</c:v>
                </c:pt>
                <c:pt idx="68">
                  <c:v>3.1552571151320548E-2</c:v>
                </c:pt>
                <c:pt idx="69">
                  <c:v>3.1573380313776468E-2</c:v>
                </c:pt>
                <c:pt idx="70">
                  <c:v>3.0103406987724395E-2</c:v>
                </c:pt>
                <c:pt idx="71">
                  <c:v>3.0065817303093052E-2</c:v>
                </c:pt>
                <c:pt idx="72">
                  <c:v>3.0104123996894841E-2</c:v>
                </c:pt>
                <c:pt idx="73">
                  <c:v>2.9733391186320499E-2</c:v>
                </c:pt>
                <c:pt idx="74">
                  <c:v>2.9540359860877809E-2</c:v>
                </c:pt>
                <c:pt idx="75">
                  <c:v>2.9575196046376769E-2</c:v>
                </c:pt>
                <c:pt idx="76">
                  <c:v>2.9609850641099833E-2</c:v>
                </c:pt>
                <c:pt idx="77">
                  <c:v>2.9651118492236873E-2</c:v>
                </c:pt>
                <c:pt idx="78">
                  <c:v>2.9370883299393011E-2</c:v>
                </c:pt>
                <c:pt idx="79">
                  <c:v>2.9409107129865254E-2</c:v>
                </c:pt>
                <c:pt idx="80">
                  <c:v>2.9144671044855103E-2</c:v>
                </c:pt>
                <c:pt idx="81">
                  <c:v>2.9250796616806102E-2</c:v>
                </c:pt>
                <c:pt idx="82">
                  <c:v>2.9287458254024727E-2</c:v>
                </c:pt>
                <c:pt idx="83">
                  <c:v>2.9324137962095598E-2</c:v>
                </c:pt>
                <c:pt idx="84">
                  <c:v>2.9414071507934833E-2</c:v>
                </c:pt>
                <c:pt idx="85">
                  <c:v>2.9328260475510126E-2</c:v>
                </c:pt>
                <c:pt idx="86">
                  <c:v>2.9159486249130236E-2</c:v>
                </c:pt>
                <c:pt idx="87">
                  <c:v>2.9101169580248012E-2</c:v>
                </c:pt>
                <c:pt idx="88">
                  <c:v>2.9024547896322417E-2</c:v>
                </c:pt>
                <c:pt idx="89">
                  <c:v>2.9056298046832171E-2</c:v>
                </c:pt>
                <c:pt idx="90">
                  <c:v>2.908786602360304E-2</c:v>
                </c:pt>
                <c:pt idx="91">
                  <c:v>2.9119589707431989E-2</c:v>
                </c:pt>
                <c:pt idx="92">
                  <c:v>2.915138817344861E-2</c:v>
                </c:pt>
                <c:pt idx="93">
                  <c:v>2.9183004347446674E-2</c:v>
                </c:pt>
                <c:pt idx="94">
                  <c:v>2.9214839029718338E-2</c:v>
                </c:pt>
                <c:pt idx="95">
                  <c:v>2.9190835139962443E-2</c:v>
                </c:pt>
                <c:pt idx="96">
                  <c:v>2.9222483105189004E-2</c:v>
                </c:pt>
                <c:pt idx="97">
                  <c:v>2.9254349698937671E-2</c:v>
                </c:pt>
                <c:pt idx="98">
                  <c:v>2.9106085598065184E-2</c:v>
                </c:pt>
                <c:pt idx="99">
                  <c:v>3.0249141092201962E-2</c:v>
                </c:pt>
                <c:pt idx="100">
                  <c:v>2.9414433464055971E-2</c:v>
                </c:pt>
                <c:pt idx="101">
                  <c:v>2.9044360953560493E-2</c:v>
                </c:pt>
                <c:pt idx="102">
                  <c:v>2.9036561950479128E-2</c:v>
                </c:pt>
                <c:pt idx="103">
                  <c:v>2.9014806424165165E-2</c:v>
                </c:pt>
                <c:pt idx="104">
                  <c:v>2.8993252085190921E-2</c:v>
                </c:pt>
                <c:pt idx="105">
                  <c:v>2.9032793556528054E-2</c:v>
                </c:pt>
                <c:pt idx="106">
                  <c:v>2.9035340023968244E-2</c:v>
                </c:pt>
                <c:pt idx="107">
                  <c:v>2.8985918014454506E-2</c:v>
                </c:pt>
                <c:pt idx="108">
                  <c:v>2.8886071425871074E-2</c:v>
                </c:pt>
                <c:pt idx="109">
                  <c:v>2.8939311239557425E-2</c:v>
                </c:pt>
                <c:pt idx="110">
                  <c:v>2.8919347675678803E-2</c:v>
                </c:pt>
                <c:pt idx="111">
                  <c:v>2.8899585331449804E-2</c:v>
                </c:pt>
                <c:pt idx="112">
                  <c:v>2.8856019095781636E-2</c:v>
                </c:pt>
                <c:pt idx="113">
                  <c:v>2.8938399320646541E-2</c:v>
                </c:pt>
                <c:pt idx="114">
                  <c:v>2.9001933040863917E-2</c:v>
                </c:pt>
                <c:pt idx="115">
                  <c:v>2.9108514221031244E-2</c:v>
                </c:pt>
                <c:pt idx="116">
                  <c:v>2.900409960682284E-2</c:v>
                </c:pt>
                <c:pt idx="117">
                  <c:v>2.8983636207921208E-2</c:v>
                </c:pt>
                <c:pt idx="118">
                  <c:v>2.8963173948790659E-2</c:v>
                </c:pt>
                <c:pt idx="119">
                  <c:v>2.8943147452660682E-2</c:v>
                </c:pt>
                <c:pt idx="120">
                  <c:v>2.8864913016212468E-2</c:v>
                </c:pt>
                <c:pt idx="121">
                  <c:v>2.8864312167126607E-2</c:v>
                </c:pt>
                <c:pt idx="122">
                  <c:v>2.8734863305827113E-2</c:v>
                </c:pt>
                <c:pt idx="123">
                  <c:v>2.8712168827083009E-2</c:v>
                </c:pt>
                <c:pt idx="124">
                  <c:v>2.8689475488396649E-2</c:v>
                </c:pt>
                <c:pt idx="125">
                  <c:v>2.8666583132269108E-2</c:v>
                </c:pt>
                <c:pt idx="126">
                  <c:v>2.8635798263747021E-2</c:v>
                </c:pt>
                <c:pt idx="127">
                  <c:v>2.8630042631775987E-2</c:v>
                </c:pt>
                <c:pt idx="128">
                  <c:v>2.851261905950616E-2</c:v>
                </c:pt>
                <c:pt idx="129">
                  <c:v>2.8345786813700813E-2</c:v>
                </c:pt>
                <c:pt idx="130">
                  <c:v>2.9416179657393043E-2</c:v>
                </c:pt>
                <c:pt idx="131">
                  <c:v>2.9433567375501964E-2</c:v>
                </c:pt>
                <c:pt idx="132">
                  <c:v>2.9451166135609767E-2</c:v>
                </c:pt>
                <c:pt idx="133">
                  <c:v>2.8502534719441072E-2</c:v>
                </c:pt>
                <c:pt idx="134">
                  <c:v>2.8013013814569186E-2</c:v>
                </c:pt>
                <c:pt idx="135">
                  <c:v>2.8144832432448016E-2</c:v>
                </c:pt>
                <c:pt idx="136">
                  <c:v>2.8164406587403115E-2</c:v>
                </c:pt>
                <c:pt idx="137">
                  <c:v>2.818683675587743E-2</c:v>
                </c:pt>
                <c:pt idx="138">
                  <c:v>2.8209277739517341E-2</c:v>
                </c:pt>
                <c:pt idx="139">
                  <c:v>2.8231729541560974E-2</c:v>
                </c:pt>
                <c:pt idx="140">
                  <c:v>2.8157133857253422E-2</c:v>
                </c:pt>
                <c:pt idx="141">
                  <c:v>2.8127785020518548E-2</c:v>
                </c:pt>
                <c:pt idx="142">
                  <c:v>2.7922790536304171E-2</c:v>
                </c:pt>
                <c:pt idx="143">
                  <c:v>2.7996221922071782E-2</c:v>
                </c:pt>
                <c:pt idx="144">
                  <c:v>2.8052447409875128E-2</c:v>
                </c:pt>
                <c:pt idx="145">
                  <c:v>2.8074314584913961E-2</c:v>
                </c:pt>
                <c:pt idx="146">
                  <c:v>2.8096192600275079E-2</c:v>
                </c:pt>
                <c:pt idx="147">
                  <c:v>2.8154655249843674E-2</c:v>
                </c:pt>
                <c:pt idx="148">
                  <c:v>2.8154264174004448E-2</c:v>
                </c:pt>
                <c:pt idx="149">
                  <c:v>2.8261131788201069E-2</c:v>
                </c:pt>
                <c:pt idx="150">
                  <c:v>2.8252361725790313E-2</c:v>
                </c:pt>
                <c:pt idx="151">
                  <c:v>2.8280221460601176E-2</c:v>
                </c:pt>
                <c:pt idx="152">
                  <c:v>2.8301568782284847E-2</c:v>
                </c:pt>
                <c:pt idx="153">
                  <c:v>2.8322926971818443E-2</c:v>
                </c:pt>
                <c:pt idx="154">
                  <c:v>2.8355949508814093E-2</c:v>
                </c:pt>
                <c:pt idx="155">
                  <c:v>2.8197197832502144E-2</c:v>
                </c:pt>
                <c:pt idx="156">
                  <c:v>2.8084569119513028E-2</c:v>
                </c:pt>
                <c:pt idx="157">
                  <c:v>2.8092793824614826E-2</c:v>
                </c:pt>
                <c:pt idx="158">
                  <c:v>2.8216850417322789E-2</c:v>
                </c:pt>
                <c:pt idx="159">
                  <c:v>2.8236122777162226E-2</c:v>
                </c:pt>
                <c:pt idx="160">
                  <c:v>2.9344298907430656E-2</c:v>
                </c:pt>
                <c:pt idx="161">
                  <c:v>2.7707515795047537E-2</c:v>
                </c:pt>
                <c:pt idx="162">
                  <c:v>2.7884085826991215E-2</c:v>
                </c:pt>
                <c:pt idx="163">
                  <c:v>2.778517265306412E-2</c:v>
                </c:pt>
                <c:pt idx="164">
                  <c:v>2.7733117505963294E-2</c:v>
                </c:pt>
                <c:pt idx="165">
                  <c:v>2.7747888032030356E-2</c:v>
                </c:pt>
                <c:pt idx="166">
                  <c:v>2.776286944435391E-2</c:v>
                </c:pt>
                <c:pt idx="167">
                  <c:v>2.7699884495865641E-2</c:v>
                </c:pt>
                <c:pt idx="168">
                  <c:v>2.7603518543727779E-2</c:v>
                </c:pt>
                <c:pt idx="169">
                  <c:v>2.7629386399767343E-2</c:v>
                </c:pt>
                <c:pt idx="170">
                  <c:v>2.7677266065080711E-2</c:v>
                </c:pt>
                <c:pt idx="171">
                  <c:v>2.7540815001021686E-2</c:v>
                </c:pt>
                <c:pt idx="172">
                  <c:v>2.7555108617185402E-2</c:v>
                </c:pt>
                <c:pt idx="173">
                  <c:v>2.7569211412483925E-2</c:v>
                </c:pt>
                <c:pt idx="174">
                  <c:v>2.7649677683350034E-2</c:v>
                </c:pt>
                <c:pt idx="175">
                  <c:v>2.7609841119240155E-2</c:v>
                </c:pt>
                <c:pt idx="176">
                  <c:v>2.7545432762123581E-2</c:v>
                </c:pt>
                <c:pt idx="177">
                  <c:v>2.7471013335008974E-2</c:v>
                </c:pt>
                <c:pt idx="178">
                  <c:v>2.748730095232061E-2</c:v>
                </c:pt>
                <c:pt idx="179">
                  <c:v>2.7503799950010573E-2</c:v>
                </c:pt>
                <c:pt idx="180">
                  <c:v>2.7520107877724374E-2</c:v>
                </c:pt>
                <c:pt idx="181">
                  <c:v>2.7359753103192809E-2</c:v>
                </c:pt>
                <c:pt idx="182">
                  <c:v>2.7253450790417751E-2</c:v>
                </c:pt>
                <c:pt idx="183">
                  <c:v>2.7239199313163237E-2</c:v>
                </c:pt>
                <c:pt idx="184">
                  <c:v>2.7158022321721279E-2</c:v>
                </c:pt>
                <c:pt idx="185">
                  <c:v>2.7143830971037841E-2</c:v>
                </c:pt>
                <c:pt idx="186">
                  <c:v>2.7157192338047732E-2</c:v>
                </c:pt>
                <c:pt idx="187">
                  <c:v>2.7170362525002816E-2</c:v>
                </c:pt>
                <c:pt idx="188">
                  <c:v>2.7189237599090262E-2</c:v>
                </c:pt>
                <c:pt idx="189">
                  <c:v>2.7347094497331831E-2</c:v>
                </c:pt>
                <c:pt idx="190">
                  <c:v>2.8186316384811581E-2</c:v>
                </c:pt>
                <c:pt idx="191">
                  <c:v>2.6355209676865624E-2</c:v>
                </c:pt>
                <c:pt idx="192">
                  <c:v>2.5854279844144602E-2</c:v>
                </c:pt>
                <c:pt idx="193">
                  <c:v>2.5860140114189176E-2</c:v>
                </c:pt>
                <c:pt idx="194">
                  <c:v>2.5866005200454824E-2</c:v>
                </c:pt>
                <c:pt idx="195">
                  <c:v>2.5862042865971054E-2</c:v>
                </c:pt>
                <c:pt idx="196">
                  <c:v>2.5716927253854639E-2</c:v>
                </c:pt>
                <c:pt idx="197">
                  <c:v>2.5541299706574871E-2</c:v>
                </c:pt>
                <c:pt idx="198">
                  <c:v>2.5544984792431405E-2</c:v>
                </c:pt>
                <c:pt idx="199">
                  <c:v>2.5499281356756671E-2</c:v>
                </c:pt>
                <c:pt idx="200">
                  <c:v>2.5503309238361482E-2</c:v>
                </c:pt>
                <c:pt idx="201">
                  <c:v>2.550754278197339E-2</c:v>
                </c:pt>
                <c:pt idx="202">
                  <c:v>2.561243000001602E-2</c:v>
                </c:pt>
                <c:pt idx="203">
                  <c:v>2.5667650624194308E-2</c:v>
                </c:pt>
                <c:pt idx="204">
                  <c:v>2.5736421019436531E-2</c:v>
                </c:pt>
                <c:pt idx="205">
                  <c:v>2.5560105785255666E-2</c:v>
                </c:pt>
                <c:pt idx="206">
                  <c:v>2.5447542883746704E-2</c:v>
                </c:pt>
                <c:pt idx="207">
                  <c:v>2.5460091838952363E-2</c:v>
                </c:pt>
                <c:pt idx="208">
                  <c:v>2.5472645619892854E-2</c:v>
                </c:pt>
                <c:pt idx="209">
                  <c:v>2.5292642640283428E-2</c:v>
                </c:pt>
                <c:pt idx="210">
                  <c:v>2.5238556774650374E-2</c:v>
                </c:pt>
                <c:pt idx="211">
                  <c:v>2.526386279643747E-2</c:v>
                </c:pt>
                <c:pt idx="212">
                  <c:v>2.508869474138703E-2</c:v>
                </c:pt>
                <c:pt idx="213">
                  <c:v>2.5334430430064878E-2</c:v>
                </c:pt>
                <c:pt idx="214">
                  <c:v>2.5347915762267921E-2</c:v>
                </c:pt>
                <c:pt idx="215">
                  <c:v>2.536140592826841E-2</c:v>
                </c:pt>
                <c:pt idx="216">
                  <c:v>2.5486722942435543E-2</c:v>
                </c:pt>
                <c:pt idx="217">
                  <c:v>2.553025708031248E-2</c:v>
                </c:pt>
                <c:pt idx="218">
                  <c:v>2.5554824846899762E-2</c:v>
                </c:pt>
                <c:pt idx="219">
                  <c:v>2.532019234711845E-2</c:v>
                </c:pt>
                <c:pt idx="220">
                  <c:v>2.6383584347783363E-2</c:v>
                </c:pt>
                <c:pt idx="221">
                  <c:v>2.6356525743850355E-2</c:v>
                </c:pt>
                <c:pt idx="222">
                  <c:v>2.6329467139917351E-2</c:v>
                </c:pt>
                <c:pt idx="223">
                  <c:v>2.592364396412853E-2</c:v>
                </c:pt>
                <c:pt idx="224">
                  <c:v>2.5485369482995728E-2</c:v>
                </c:pt>
                <c:pt idx="225">
                  <c:v>2.5268461716712931E-2</c:v>
                </c:pt>
                <c:pt idx="226">
                  <c:v>2.5180627143893106E-2</c:v>
                </c:pt>
                <c:pt idx="227">
                  <c:v>2.5146719578173875E-2</c:v>
                </c:pt>
                <c:pt idx="228">
                  <c:v>2.5097311477954683E-2</c:v>
                </c:pt>
                <c:pt idx="229">
                  <c:v>2.5047903377735492E-2</c:v>
                </c:pt>
                <c:pt idx="230">
                  <c:v>2.4998495277516297E-2</c:v>
                </c:pt>
                <c:pt idx="231">
                  <c:v>2.4864316644332723E-2</c:v>
                </c:pt>
                <c:pt idx="232">
                  <c:v>2.4686538755951493E-2</c:v>
                </c:pt>
                <c:pt idx="233">
                  <c:v>2.4669382835892713E-2</c:v>
                </c:pt>
                <c:pt idx="234">
                  <c:v>2.4754480943905661E-2</c:v>
                </c:pt>
                <c:pt idx="235">
                  <c:v>2.4705068368963579E-2</c:v>
                </c:pt>
                <c:pt idx="236">
                  <c:v>2.46556557940215E-2</c:v>
                </c:pt>
                <c:pt idx="237">
                  <c:v>2.4537033864446958E-2</c:v>
                </c:pt>
                <c:pt idx="238">
                  <c:v>2.4635542091610445E-2</c:v>
                </c:pt>
                <c:pt idx="239">
                  <c:v>2.4674534130517456E-2</c:v>
                </c:pt>
                <c:pt idx="240">
                  <c:v>2.4556471220120502E-2</c:v>
                </c:pt>
                <c:pt idx="241">
                  <c:v>2.4529653691637381E-2</c:v>
                </c:pt>
                <c:pt idx="242">
                  <c:v>2.448052062402524E-2</c:v>
                </c:pt>
                <c:pt idx="243">
                  <c:v>2.4431387556413095E-2</c:v>
                </c:pt>
                <c:pt idx="244">
                  <c:v>2.4345355660435511E-2</c:v>
                </c:pt>
                <c:pt idx="245">
                  <c:v>2.437431033360006E-2</c:v>
                </c:pt>
                <c:pt idx="246">
                  <c:v>2.4320071235878427E-2</c:v>
                </c:pt>
                <c:pt idx="247">
                  <c:v>2.4089865089452735E-2</c:v>
                </c:pt>
                <c:pt idx="248">
                  <c:v>2.3882667479219181E-2</c:v>
                </c:pt>
                <c:pt idx="249">
                  <c:v>2.3832602061248008E-2</c:v>
                </c:pt>
                <c:pt idx="250">
                  <c:v>2.3782536643276838E-2</c:v>
                </c:pt>
                <c:pt idx="251">
                  <c:v>2.5089279638764672E-2</c:v>
                </c:pt>
                <c:pt idx="252">
                  <c:v>2.394420408449725E-2</c:v>
                </c:pt>
                <c:pt idx="253">
                  <c:v>2.3512819524915005E-2</c:v>
                </c:pt>
                <c:pt idx="254">
                  <c:v>2.3712389218415481E-2</c:v>
                </c:pt>
                <c:pt idx="255">
                  <c:v>2.3904814109902715E-2</c:v>
                </c:pt>
                <c:pt idx="256">
                  <c:v>2.3977162010109264E-2</c:v>
                </c:pt>
                <c:pt idx="257">
                  <c:v>2.4049544422659476E-2</c:v>
                </c:pt>
                <c:pt idx="258">
                  <c:v>2.4083293715940604E-2</c:v>
                </c:pt>
                <c:pt idx="259">
                  <c:v>2.4060181158028909E-2</c:v>
                </c:pt>
                <c:pt idx="260">
                  <c:v>2.4285746152178551E-2</c:v>
                </c:pt>
                <c:pt idx="261">
                  <c:v>2.4340939978379807E-2</c:v>
                </c:pt>
                <c:pt idx="262">
                  <c:v>2.4449753631905068E-2</c:v>
                </c:pt>
                <c:pt idx="263">
                  <c:v>2.452041420598753E-2</c:v>
                </c:pt>
                <c:pt idx="264">
                  <c:v>2.4591109277572801E-2</c:v>
                </c:pt>
                <c:pt idx="265">
                  <c:v>2.475754710435793E-2</c:v>
                </c:pt>
                <c:pt idx="266">
                  <c:v>2.485563497200137E-2</c:v>
                </c:pt>
                <c:pt idx="267">
                  <c:v>2.4898432199018442E-2</c:v>
                </c:pt>
                <c:pt idx="268">
                  <c:v>2.498372127568925E-2</c:v>
                </c:pt>
                <c:pt idx="269">
                  <c:v>2.5014181391425878E-2</c:v>
                </c:pt>
                <c:pt idx="270">
                  <c:v>2.5081076768421889E-2</c:v>
                </c:pt>
                <c:pt idx="271">
                  <c:v>2.5147803966147013E-2</c:v>
                </c:pt>
                <c:pt idx="272">
                  <c:v>2.5235291916152983E-2</c:v>
                </c:pt>
                <c:pt idx="273">
                  <c:v>2.5497591093370679E-2</c:v>
                </c:pt>
                <c:pt idx="274">
                  <c:v>2.5612125291961736E-2</c:v>
                </c:pt>
                <c:pt idx="275">
                  <c:v>2.5735694348998771E-2</c:v>
                </c:pt>
                <c:pt idx="276">
                  <c:v>2.5918424374613877E-2</c:v>
                </c:pt>
                <c:pt idx="277">
                  <c:v>2.5982101065409692E-2</c:v>
                </c:pt>
                <c:pt idx="278">
                  <c:v>2.6045812356290318E-2</c:v>
                </c:pt>
                <c:pt idx="279">
                  <c:v>2.7175552846877525E-2</c:v>
                </c:pt>
                <c:pt idx="280">
                  <c:v>2.5584807353833016E-2</c:v>
                </c:pt>
                <c:pt idx="281">
                  <c:v>2.4963943568691409E-2</c:v>
                </c:pt>
                <c:pt idx="282">
                  <c:v>2.4894382303000666E-2</c:v>
                </c:pt>
                <c:pt idx="283">
                  <c:v>2.4830896512951457E-2</c:v>
                </c:pt>
                <c:pt idx="284">
                  <c:v>2.4821828914304088E-2</c:v>
                </c:pt>
                <c:pt idx="285">
                  <c:v>2.4812964725604868E-2</c:v>
                </c:pt>
                <c:pt idx="286">
                  <c:v>2.4909595808766154E-2</c:v>
                </c:pt>
                <c:pt idx="287">
                  <c:v>2.4855174206021298E-2</c:v>
                </c:pt>
                <c:pt idx="288">
                  <c:v>2.4839326761804947E-2</c:v>
                </c:pt>
                <c:pt idx="289">
                  <c:v>2.48259986088585E-2</c:v>
                </c:pt>
                <c:pt idx="290">
                  <c:v>2.4787090348627715E-2</c:v>
                </c:pt>
                <c:pt idx="291">
                  <c:v>2.4776497298502419E-2</c:v>
                </c:pt>
                <c:pt idx="292">
                  <c:v>2.4765703082984307E-2</c:v>
                </c:pt>
                <c:pt idx="293">
                  <c:v>2.4810258311310014E-2</c:v>
                </c:pt>
                <c:pt idx="294">
                  <c:v>2.5118774822994162E-2</c:v>
                </c:pt>
                <c:pt idx="295">
                  <c:v>2.5258037919369238E-2</c:v>
                </c:pt>
                <c:pt idx="296">
                  <c:v>2.5161707907644729E-2</c:v>
                </c:pt>
                <c:pt idx="297">
                  <c:v>2.5127021700934546E-2</c:v>
                </c:pt>
                <c:pt idx="298">
                  <c:v>2.512016267573404E-2</c:v>
                </c:pt>
                <c:pt idx="299">
                  <c:v>2.5113507112455628E-2</c:v>
                </c:pt>
                <c:pt idx="300">
                  <c:v>2.489546589224291E-2</c:v>
                </c:pt>
                <c:pt idx="301">
                  <c:v>2.4877896861265392E-2</c:v>
                </c:pt>
                <c:pt idx="302">
                  <c:v>2.496434117740096E-2</c:v>
                </c:pt>
                <c:pt idx="303">
                  <c:v>2.4954968938317681E-2</c:v>
                </c:pt>
                <c:pt idx="304">
                  <c:v>2.4890576209748161E-2</c:v>
                </c:pt>
                <c:pt idx="305">
                  <c:v>2.4876165121279499E-2</c:v>
                </c:pt>
                <c:pt idx="306">
                  <c:v>2.4861957513689609E-2</c:v>
                </c:pt>
                <c:pt idx="307">
                  <c:v>2.4679136859023829E-2</c:v>
                </c:pt>
                <c:pt idx="308">
                  <c:v>2.4675737661384332E-2</c:v>
                </c:pt>
                <c:pt idx="309">
                  <c:v>2.4821819704683223E-2</c:v>
                </c:pt>
                <c:pt idx="310">
                  <c:v>2.5843424658534141E-2</c:v>
                </c:pt>
                <c:pt idx="311">
                  <c:v>2.4861701811597393E-2</c:v>
                </c:pt>
                <c:pt idx="312">
                  <c:v>2.4868563450345993E-2</c:v>
                </c:pt>
                <c:pt idx="313">
                  <c:v>2.4875628634403027E-2</c:v>
                </c:pt>
                <c:pt idx="314">
                  <c:v>2.4566307750197559E-2</c:v>
                </c:pt>
                <c:pt idx="315">
                  <c:v>2.4539873295927953E-2</c:v>
                </c:pt>
                <c:pt idx="316">
                  <c:v>2.4727280241832642E-2</c:v>
                </c:pt>
                <c:pt idx="317">
                  <c:v>2.4919499350751238E-2</c:v>
                </c:pt>
                <c:pt idx="318">
                  <c:v>2.4929646934722223E-2</c:v>
                </c:pt>
                <c:pt idx="319">
                  <c:v>2.4939593280690703E-2</c:v>
                </c:pt>
                <c:pt idx="320">
                  <c:v>2.4949743137945391E-2</c:v>
                </c:pt>
                <c:pt idx="321">
                  <c:v>2.486241839819759E-2</c:v>
                </c:pt>
                <c:pt idx="322">
                  <c:v>2.4992080732206379E-2</c:v>
                </c:pt>
                <c:pt idx="323">
                  <c:v>2.5093069640310703E-2</c:v>
                </c:pt>
                <c:pt idx="324">
                  <c:v>2.5031563829022621E-2</c:v>
                </c:pt>
                <c:pt idx="325">
                  <c:v>2.5043721901018917E-2</c:v>
                </c:pt>
                <c:pt idx="326">
                  <c:v>2.5055678646844957E-2</c:v>
                </c:pt>
                <c:pt idx="327">
                  <c:v>2.5067636510550405E-2</c:v>
                </c:pt>
                <c:pt idx="328">
                  <c:v>2.5096807516484149E-2</c:v>
                </c:pt>
                <c:pt idx="329">
                  <c:v>2.5045798296620951E-2</c:v>
                </c:pt>
                <c:pt idx="330">
                  <c:v>2.5094540793858755E-2</c:v>
                </c:pt>
                <c:pt idx="331">
                  <c:v>2.5200500818441052E-2</c:v>
                </c:pt>
                <c:pt idx="332">
                  <c:v>2.5357833038527865E-2</c:v>
                </c:pt>
                <c:pt idx="333">
                  <c:v>2.5370191786004026E-2</c:v>
                </c:pt>
                <c:pt idx="334">
                  <c:v>2.538234899633917E-2</c:v>
                </c:pt>
                <c:pt idx="335">
                  <c:v>2.516463516423556E-2</c:v>
                </c:pt>
                <c:pt idx="336">
                  <c:v>2.5160886310749864E-2</c:v>
                </c:pt>
                <c:pt idx="337">
                  <c:v>2.5066075859025563E-2</c:v>
                </c:pt>
                <c:pt idx="338">
                  <c:v>2.4775895010180383E-2</c:v>
                </c:pt>
                <c:pt idx="339">
                  <c:v>2.4665725852505739E-2</c:v>
                </c:pt>
                <c:pt idx="340">
                  <c:v>2.4678782344959672E-2</c:v>
                </c:pt>
                <c:pt idx="341">
                  <c:v>2.4913675713728413E-2</c:v>
                </c:pt>
                <c:pt idx="342">
                  <c:v>2.5017570237884194E-2</c:v>
                </c:pt>
                <c:pt idx="343">
                  <c:v>2.4288991767149236E-2</c:v>
                </c:pt>
                <c:pt idx="344">
                  <c:v>2.4560157201960989E-2</c:v>
                </c:pt>
                <c:pt idx="345">
                  <c:v>2.4719000860300416E-2</c:v>
                </c:pt>
                <c:pt idx="346">
                  <c:v>2.4821116224730704E-2</c:v>
                </c:pt>
                <c:pt idx="347">
                  <c:v>2.4920465708457934E-2</c:v>
                </c:pt>
                <c:pt idx="348">
                  <c:v>2.501965582153428E-2</c:v>
                </c:pt>
                <c:pt idx="349">
                  <c:v>2.5101721605071931E-2</c:v>
                </c:pt>
                <c:pt idx="350">
                  <c:v>2.5069265482288494E-2</c:v>
                </c:pt>
                <c:pt idx="351">
                  <c:v>2.4935967328918188E-2</c:v>
                </c:pt>
                <c:pt idx="352">
                  <c:v>2.4795239520338894E-2</c:v>
                </c:pt>
                <c:pt idx="353">
                  <c:v>2.4817207191220048E-2</c:v>
                </c:pt>
                <c:pt idx="354">
                  <c:v>2.491668949282308E-2</c:v>
                </c:pt>
                <c:pt idx="355">
                  <c:v>2.5016011947160979E-2</c:v>
                </c:pt>
                <c:pt idx="356">
                  <c:v>2.5020456668743994E-2</c:v>
                </c:pt>
                <c:pt idx="357">
                  <c:v>2.5138069499197328E-2</c:v>
                </c:pt>
                <c:pt idx="358">
                  <c:v>2.5336576894036053E-2</c:v>
                </c:pt>
                <c:pt idx="359">
                  <c:v>2.561771063187885E-2</c:v>
                </c:pt>
                <c:pt idx="360">
                  <c:v>2.5647302136522117E-2</c:v>
                </c:pt>
                <c:pt idx="361">
                  <c:v>2.5745592548355851E-2</c:v>
                </c:pt>
                <c:pt idx="362">
                  <c:v>2.5843722444194077E-2</c:v>
                </c:pt>
                <c:pt idx="363">
                  <c:v>2.629674175332649E-2</c:v>
                </c:pt>
                <c:pt idx="364">
                  <c:v>2.6406203594126217E-2</c:v>
                </c:pt>
                <c:pt idx="365">
                  <c:v>2.6260099311579996E-2</c:v>
                </c:pt>
                <c:pt idx="366">
                  <c:v>2.612251649412118E-2</c:v>
                </c:pt>
                <c:pt idx="367">
                  <c:v>2.5767130709038973E-2</c:v>
                </c:pt>
                <c:pt idx="368">
                  <c:v>2.5865238453785556E-2</c:v>
                </c:pt>
                <c:pt idx="369">
                  <c:v>2.5963389409414644E-2</c:v>
                </c:pt>
                <c:pt idx="370">
                  <c:v>2.591272436521503E-2</c:v>
                </c:pt>
                <c:pt idx="371">
                  <c:v>2.6036853661162006E-2</c:v>
                </c:pt>
                <c:pt idx="372">
                  <c:v>2.3904631930354407E-2</c:v>
                </c:pt>
                <c:pt idx="373">
                  <c:v>2.3771176453724951E-2</c:v>
                </c:pt>
                <c:pt idx="374">
                  <c:v>2.3707185835404196E-2</c:v>
                </c:pt>
                <c:pt idx="375">
                  <c:v>2.3643199736879197E-2</c:v>
                </c:pt>
                <c:pt idx="376">
                  <c:v>2.3611426284612533E-2</c:v>
                </c:pt>
                <c:pt idx="377">
                  <c:v>2.3442384030135991E-2</c:v>
                </c:pt>
                <c:pt idx="378">
                  <c:v>2.3379052380573976E-2</c:v>
                </c:pt>
                <c:pt idx="379">
                  <c:v>2.3285333175812169E-2</c:v>
                </c:pt>
                <c:pt idx="380">
                  <c:v>2.3214042543796054E-2</c:v>
                </c:pt>
                <c:pt idx="381">
                  <c:v>2.3150721314268187E-2</c:v>
                </c:pt>
                <c:pt idx="382">
                  <c:v>2.3087404598439418E-2</c:v>
                </c:pt>
                <c:pt idx="383">
                  <c:v>2.3024092395435396E-2</c:v>
                </c:pt>
                <c:pt idx="384">
                  <c:v>2.2840585071594526E-2</c:v>
                </c:pt>
                <c:pt idx="385">
                  <c:v>2.2715482116894677E-2</c:v>
                </c:pt>
                <c:pt idx="386">
                  <c:v>2.260752305426254E-2</c:v>
                </c:pt>
                <c:pt idx="387">
                  <c:v>2.2136373472157175E-2</c:v>
                </c:pt>
                <c:pt idx="388">
                  <c:v>2.2073058303910216E-2</c:v>
                </c:pt>
                <c:pt idx="389">
                  <c:v>2.2009747642566843E-2</c:v>
                </c:pt>
                <c:pt idx="390">
                  <c:v>2.144239054289851E-2</c:v>
                </c:pt>
                <c:pt idx="391">
                  <c:v>2.1401420606373518E-2</c:v>
                </c:pt>
                <c:pt idx="392">
                  <c:v>2.1775212923886518E-2</c:v>
                </c:pt>
                <c:pt idx="393">
                  <c:v>2.2116708336717895E-2</c:v>
                </c:pt>
                <c:pt idx="394">
                  <c:v>2.2373354904402606E-2</c:v>
                </c:pt>
                <c:pt idx="395">
                  <c:v>2.2304874350077532E-2</c:v>
                </c:pt>
                <c:pt idx="396">
                  <c:v>2.2236398296211268E-2</c:v>
                </c:pt>
                <c:pt idx="397">
                  <c:v>2.2301995022006013E-2</c:v>
                </c:pt>
                <c:pt idx="398">
                  <c:v>2.2293521982856668E-2</c:v>
                </c:pt>
                <c:pt idx="399">
                  <c:v>2.2505798481958363E-2</c:v>
                </c:pt>
                <c:pt idx="400">
                  <c:v>2.2689515500093002E-2</c:v>
                </c:pt>
                <c:pt idx="401">
                  <c:v>2.3698345067268624E-2</c:v>
                </c:pt>
                <c:pt idx="402">
                  <c:v>2.3700681956049442E-2</c:v>
                </c:pt>
                <c:pt idx="403">
                  <c:v>2.3703226360342604E-2</c:v>
                </c:pt>
                <c:pt idx="404">
                  <c:v>2.4641409741787933E-2</c:v>
                </c:pt>
                <c:pt idx="405">
                  <c:v>2.48400909259575E-2</c:v>
                </c:pt>
                <c:pt idx="406">
                  <c:v>2.5029706152501219E-2</c:v>
                </c:pt>
                <c:pt idx="407">
                  <c:v>2.5004414434521782E-2</c:v>
                </c:pt>
                <c:pt idx="408">
                  <c:v>2.4798281994657022E-2</c:v>
                </c:pt>
                <c:pt idx="409">
                  <c:v>2.4770586899730898E-2</c:v>
                </c:pt>
                <c:pt idx="410">
                  <c:v>2.4743100392232688E-2</c:v>
                </c:pt>
                <c:pt idx="411">
                  <c:v>2.4555566582724772E-2</c:v>
                </c:pt>
                <c:pt idx="412">
                  <c:v>2.4705596576804371E-2</c:v>
                </c:pt>
                <c:pt idx="413">
                  <c:v>2.4731825989014779E-2</c:v>
                </c:pt>
                <c:pt idx="414">
                  <c:v>2.4711100803948782E-2</c:v>
                </c:pt>
                <c:pt idx="415">
                  <c:v>2.4819849326129215E-2</c:v>
                </c:pt>
                <c:pt idx="416">
                  <c:v>2.4792133872196885E-2</c:v>
                </c:pt>
                <c:pt idx="417">
                  <c:v>2.4764219310866128E-2</c:v>
                </c:pt>
                <c:pt idx="418">
                  <c:v>2.4781312539365816E-2</c:v>
                </c:pt>
                <c:pt idx="419">
                  <c:v>2.4783090974903312E-2</c:v>
                </c:pt>
                <c:pt idx="420">
                  <c:v>2.4818782230598642E-2</c:v>
                </c:pt>
                <c:pt idx="421">
                  <c:v>2.4790901168191194E-2</c:v>
                </c:pt>
                <c:pt idx="422">
                  <c:v>2.4763024906466209E-2</c:v>
                </c:pt>
                <c:pt idx="423">
                  <c:v>2.473535757445626E-2</c:v>
                </c:pt>
                <c:pt idx="424">
                  <c:v>2.4707490944103794E-2</c:v>
                </c:pt>
                <c:pt idx="425">
                  <c:v>2.4850245439212305E-2</c:v>
                </c:pt>
                <c:pt idx="426">
                  <c:v>2.4947662868882503E-2</c:v>
                </c:pt>
                <c:pt idx="427">
                  <c:v>2.4748570662462423E-2</c:v>
                </c:pt>
                <c:pt idx="428">
                  <c:v>2.461755450311897E-2</c:v>
                </c:pt>
                <c:pt idx="429">
                  <c:v>2.4795839954795382E-2</c:v>
                </c:pt>
                <c:pt idx="430">
                  <c:v>2.4766685924640174E-2</c:v>
                </c:pt>
                <c:pt idx="431">
                  <c:v>2.676198483670382E-2</c:v>
                </c:pt>
                <c:pt idx="432">
                  <c:v>2.5108393689838252E-2</c:v>
                </c:pt>
                <c:pt idx="433">
                  <c:v>2.5069415655347739E-2</c:v>
                </c:pt>
                <c:pt idx="434">
                  <c:v>2.5085706717652041E-2</c:v>
                </c:pt>
                <c:pt idx="435">
                  <c:v>2.5315031683587851E-2</c:v>
                </c:pt>
                <c:pt idx="436">
                  <c:v>2.5560548760288671E-2</c:v>
                </c:pt>
                <c:pt idx="437">
                  <c:v>2.5574397178296772E-2</c:v>
                </c:pt>
                <c:pt idx="438">
                  <c:v>2.5588454725766048E-2</c:v>
                </c:pt>
                <c:pt idx="439">
                  <c:v>2.5615543336071644E-2</c:v>
                </c:pt>
                <c:pt idx="440">
                  <c:v>2.5828906226550999E-2</c:v>
                </c:pt>
                <c:pt idx="441">
                  <c:v>2.5907956724062532E-2</c:v>
                </c:pt>
                <c:pt idx="442">
                  <c:v>2.5668211437049115E-2</c:v>
                </c:pt>
                <c:pt idx="443">
                  <c:v>2.5968021109023388E-2</c:v>
                </c:pt>
                <c:pt idx="444">
                  <c:v>2.5978561276143577E-2</c:v>
                </c:pt>
                <c:pt idx="445">
                  <c:v>2.5988901099909603E-2</c:v>
                </c:pt>
                <c:pt idx="446">
                  <c:v>2.5814977821195205E-2</c:v>
                </c:pt>
                <c:pt idx="447">
                  <c:v>2.5747768211648911E-2</c:v>
                </c:pt>
                <c:pt idx="448">
                  <c:v>2.5552426027469433E-2</c:v>
                </c:pt>
                <c:pt idx="449">
                  <c:v>2.585153668346088E-2</c:v>
                </c:pt>
                <c:pt idx="450">
                  <c:v>2.6064899817200081E-2</c:v>
                </c:pt>
                <c:pt idx="451">
                  <c:v>2.6073028190775505E-2</c:v>
                </c:pt>
                <c:pt idx="452">
                  <c:v>2.6081365934941238E-2</c:v>
                </c:pt>
                <c:pt idx="453">
                  <c:v>2.6308948296577345E-2</c:v>
                </c:pt>
                <c:pt idx="454">
                  <c:v>2.6462230332436693E-2</c:v>
                </c:pt>
                <c:pt idx="455">
                  <c:v>2.6554850272381671E-2</c:v>
                </c:pt>
                <c:pt idx="456">
                  <c:v>2.6563237050452514E-2</c:v>
                </c:pt>
                <c:pt idx="457">
                  <c:v>2.6675520443545771E-2</c:v>
                </c:pt>
                <c:pt idx="458">
                  <c:v>2.6683720584304661E-2</c:v>
                </c:pt>
                <c:pt idx="459">
                  <c:v>2.6692130364956067E-2</c:v>
                </c:pt>
                <c:pt idx="460">
                  <c:v>2.6538115417958051E-2</c:v>
                </c:pt>
                <c:pt idx="461">
                  <c:v>2.6681822333272133E-2</c:v>
                </c:pt>
                <c:pt idx="462">
                  <c:v>2.7411756946276587E-2</c:v>
                </c:pt>
                <c:pt idx="463">
                  <c:v>2.5422135013250705E-2</c:v>
                </c:pt>
                <c:pt idx="464">
                  <c:v>2.4695332924751109E-2</c:v>
                </c:pt>
                <c:pt idx="465">
                  <c:v>2.4599485508229879E-2</c:v>
                </c:pt>
                <c:pt idx="466">
                  <c:v>2.4503656199389691E-2</c:v>
                </c:pt>
                <c:pt idx="467">
                  <c:v>2.4611221400784533E-2</c:v>
                </c:pt>
                <c:pt idx="468">
                  <c:v>2.4775034093893818E-2</c:v>
                </c:pt>
                <c:pt idx="469">
                  <c:v>2.49035067665122E-2</c:v>
                </c:pt>
                <c:pt idx="470">
                  <c:v>2.4979561246015011E-2</c:v>
                </c:pt>
                <c:pt idx="471">
                  <c:v>2.4954367473483514E-2</c:v>
                </c:pt>
                <c:pt idx="472">
                  <c:v>2.4859447016953279E-2</c:v>
                </c:pt>
                <c:pt idx="473">
                  <c:v>2.4764544636666195E-2</c:v>
                </c:pt>
                <c:pt idx="474">
                  <c:v>2.469670291762812E-2</c:v>
                </c:pt>
                <c:pt idx="475">
                  <c:v>2.4498077443597263E-2</c:v>
                </c:pt>
                <c:pt idx="476">
                  <c:v>2.4647195943242134E-2</c:v>
                </c:pt>
                <c:pt idx="477">
                  <c:v>2.4795979186226814E-2</c:v>
                </c:pt>
                <c:pt idx="478">
                  <c:v>2.4794394738291203E-2</c:v>
                </c:pt>
                <c:pt idx="479">
                  <c:v>2.4698264552694693E-2</c:v>
                </c:pt>
                <c:pt idx="480">
                  <c:v>2.4602355460529059E-2</c:v>
                </c:pt>
                <c:pt idx="481">
                  <c:v>2.4475816655502924E-2</c:v>
                </c:pt>
                <c:pt idx="482">
                  <c:v>2.4423577858251562E-2</c:v>
                </c:pt>
                <c:pt idx="483">
                  <c:v>2.4121898183102161E-2</c:v>
                </c:pt>
                <c:pt idx="484">
                  <c:v>2.4007877361281932E-2</c:v>
                </c:pt>
                <c:pt idx="485">
                  <c:v>2.3903504837445425E-2</c:v>
                </c:pt>
                <c:pt idx="486">
                  <c:v>2.3808071641469079E-2</c:v>
                </c:pt>
                <c:pt idx="487">
                  <c:v>2.3712859019158761E-2</c:v>
                </c:pt>
                <c:pt idx="488">
                  <c:v>2.411068973136863E-2</c:v>
                </c:pt>
                <c:pt idx="489">
                  <c:v>2.4014737118705269E-2</c:v>
                </c:pt>
                <c:pt idx="490">
                  <c:v>2.4021696707283435E-2</c:v>
                </c:pt>
                <c:pt idx="491">
                  <c:v>2.3866770156870706E-2</c:v>
                </c:pt>
                <c:pt idx="492">
                  <c:v>2.427183640198452E-2</c:v>
                </c:pt>
                <c:pt idx="493">
                  <c:v>2.5092767251572862E-2</c:v>
                </c:pt>
                <c:pt idx="494">
                  <c:v>2.5083133030859739E-2</c:v>
                </c:pt>
                <c:pt idx="495">
                  <c:v>2.5073500014902782E-2</c:v>
                </c:pt>
                <c:pt idx="496">
                  <c:v>2.5063868203822628E-2</c:v>
                </c:pt>
                <c:pt idx="497">
                  <c:v>2.5049347021958344E-2</c:v>
                </c:pt>
                <c:pt idx="498">
                  <c:v>2.4940735416541508E-2</c:v>
                </c:pt>
                <c:pt idx="499">
                  <c:v>2.4874322844272941E-2</c:v>
                </c:pt>
                <c:pt idx="500">
                  <c:v>2.4860839821773666E-2</c:v>
                </c:pt>
                <c:pt idx="501">
                  <c:v>2.4847358004640219E-2</c:v>
                </c:pt>
                <c:pt idx="502">
                  <c:v>2.4761674341550258E-2</c:v>
                </c:pt>
                <c:pt idx="503">
                  <c:v>2.4693712410104679E-2</c:v>
                </c:pt>
                <c:pt idx="504">
                  <c:v>2.4814913807372475E-2</c:v>
                </c:pt>
                <c:pt idx="505">
                  <c:v>2.5076917699976539E-2</c:v>
                </c:pt>
                <c:pt idx="506">
                  <c:v>2.5065123326680084E-2</c:v>
                </c:pt>
                <c:pt idx="507">
                  <c:v>2.5053330160444257E-2</c:v>
                </c:pt>
                <c:pt idx="508">
                  <c:v>2.5041538201389817E-2</c:v>
                </c:pt>
                <c:pt idx="509">
                  <c:v>2.5029747449637756E-2</c:v>
                </c:pt>
                <c:pt idx="510">
                  <c:v>2.5202289491344849E-2</c:v>
                </c:pt>
                <c:pt idx="511">
                  <c:v>2.5071505041151479E-2</c:v>
                </c:pt>
                <c:pt idx="512">
                  <c:v>2.489394558666284E-2</c:v>
                </c:pt>
                <c:pt idx="513">
                  <c:v>2.4881698425366493E-2</c:v>
                </c:pt>
                <c:pt idx="514">
                  <c:v>2.4869452471840303E-2</c:v>
                </c:pt>
                <c:pt idx="515">
                  <c:v>2.4857004489800584E-2</c:v>
                </c:pt>
                <c:pt idx="516">
                  <c:v>2.4833437077602064E-2</c:v>
                </c:pt>
                <c:pt idx="517">
                  <c:v>2.4902357440911387E-2</c:v>
                </c:pt>
                <c:pt idx="518">
                  <c:v>2.5240565243797003E-2</c:v>
                </c:pt>
                <c:pt idx="519">
                  <c:v>2.5289620891376749E-2</c:v>
                </c:pt>
                <c:pt idx="520">
                  <c:v>2.536188444144917E-2</c:v>
                </c:pt>
                <c:pt idx="521">
                  <c:v>2.5351142483889765E-2</c:v>
                </c:pt>
                <c:pt idx="522">
                  <c:v>2.5340401735563893E-2</c:v>
                </c:pt>
                <c:pt idx="523">
                  <c:v>2.6406833884223671E-2</c:v>
                </c:pt>
                <c:pt idx="524">
                  <c:v>2.5007243133548608E-2</c:v>
                </c:pt>
                <c:pt idx="525">
                  <c:v>2.5054602666538632E-2</c:v>
                </c:pt>
                <c:pt idx="526">
                  <c:v>2.5060518143971706E-2</c:v>
                </c:pt>
                <c:pt idx="527">
                  <c:v>2.5062522781235577E-2</c:v>
                </c:pt>
                <c:pt idx="528">
                  <c:v>2.5064531931460431E-2</c:v>
                </c:pt>
                <c:pt idx="529">
                  <c:v>2.5066342366428199E-2</c:v>
                </c:pt>
                <c:pt idx="530">
                  <c:v>2.5056953290086975E-2</c:v>
                </c:pt>
                <c:pt idx="531">
                  <c:v>2.5255104342843674E-2</c:v>
                </c:pt>
                <c:pt idx="532">
                  <c:v>2.545304663365381E-2</c:v>
                </c:pt>
                <c:pt idx="533">
                  <c:v>2.5450217110809061E-2</c:v>
                </c:pt>
                <c:pt idx="534">
                  <c:v>2.5442050640139886E-2</c:v>
                </c:pt>
                <c:pt idx="535">
                  <c:v>2.5444971046100842E-2</c:v>
                </c:pt>
                <c:pt idx="536">
                  <c:v>2.5447895976160748E-2</c:v>
                </c:pt>
                <c:pt idx="537">
                  <c:v>2.5531465433426978E-2</c:v>
                </c:pt>
                <c:pt idx="538">
                  <c:v>2.5592743819332298E-2</c:v>
                </c:pt>
                <c:pt idx="539">
                  <c:v>2.5567430619636504E-2</c:v>
                </c:pt>
                <c:pt idx="540">
                  <c:v>2.5524062031380329E-2</c:v>
                </c:pt>
                <c:pt idx="541">
                  <c:v>2.5484783896748287E-2</c:v>
                </c:pt>
                <c:pt idx="542">
                  <c:v>2.548471475599895E-2</c:v>
                </c:pt>
                <c:pt idx="543">
                  <c:v>2.5484446392144373E-2</c:v>
                </c:pt>
                <c:pt idx="544">
                  <c:v>2.5412929996157001E-2</c:v>
                </c:pt>
                <c:pt idx="545">
                  <c:v>2.5412675910446256E-2</c:v>
                </c:pt>
                <c:pt idx="546">
                  <c:v>2.5557707721074567E-2</c:v>
                </c:pt>
                <c:pt idx="547">
                  <c:v>2.5732765087745475E-2</c:v>
                </c:pt>
                <c:pt idx="548">
                  <c:v>2.5701846050632637E-2</c:v>
                </c:pt>
                <c:pt idx="549">
                  <c:v>2.5701364828099892E-2</c:v>
                </c:pt>
                <c:pt idx="550">
                  <c:v>2.57010921306281E-2</c:v>
                </c:pt>
                <c:pt idx="551">
                  <c:v>2.5572583538186158E-2</c:v>
                </c:pt>
                <c:pt idx="552">
                  <c:v>2.5595218065863807E-2</c:v>
                </c:pt>
                <c:pt idx="553">
                  <c:v>2.5822123415386831E-2</c:v>
                </c:pt>
                <c:pt idx="554">
                  <c:v>2.6919736393710605E-2</c:v>
                </c:pt>
                <c:pt idx="555">
                  <c:v>2.6301960334907237E-2</c:v>
                </c:pt>
                <c:pt idx="556">
                  <c:v>2.6336122629259016E-2</c:v>
                </c:pt>
                <c:pt idx="557">
                  <c:v>2.637050827333226E-2</c:v>
                </c:pt>
                <c:pt idx="558">
                  <c:v>2.6417763582066611E-2</c:v>
                </c:pt>
                <c:pt idx="559">
                  <c:v>2.6384132451518917E-2</c:v>
                </c:pt>
                <c:pt idx="560">
                  <c:v>2.6415683974914853E-2</c:v>
                </c:pt>
                <c:pt idx="561">
                  <c:v>2.6543167879514606E-2</c:v>
                </c:pt>
                <c:pt idx="562">
                  <c:v>2.6577829062681281E-2</c:v>
                </c:pt>
                <c:pt idx="563">
                  <c:v>2.6612509436563687E-2</c:v>
                </c:pt>
                <c:pt idx="564">
                  <c:v>2.6647413650507282E-2</c:v>
                </c:pt>
                <c:pt idx="565">
                  <c:v>2.6739645914562758E-2</c:v>
                </c:pt>
                <c:pt idx="566">
                  <c:v>2.6838380084205117E-2</c:v>
                </c:pt>
                <c:pt idx="567">
                  <c:v>2.6784944166247888E-2</c:v>
                </c:pt>
                <c:pt idx="568">
                  <c:v>2.6663129599463195E-2</c:v>
                </c:pt>
                <c:pt idx="569">
                  <c:v>2.6697938812181354E-2</c:v>
                </c:pt>
                <c:pt idx="570">
                  <c:v>2.6732767275085591E-2</c:v>
                </c:pt>
                <c:pt idx="571">
                  <c:v>2.6767614995860306E-2</c:v>
                </c:pt>
                <c:pt idx="572">
                  <c:v>2.678403405473595E-2</c:v>
                </c:pt>
                <c:pt idx="573">
                  <c:v>2.7081732360295152E-2</c:v>
                </c:pt>
                <c:pt idx="574">
                  <c:v>2.7115921185778179E-2</c:v>
                </c:pt>
                <c:pt idx="575">
                  <c:v>2.7150129297742291E-2</c:v>
                </c:pt>
                <c:pt idx="576">
                  <c:v>2.7184356703891202E-2</c:v>
                </c:pt>
                <c:pt idx="577">
                  <c:v>2.7218398022478163E-2</c:v>
                </c:pt>
                <c:pt idx="578">
                  <c:v>2.7252663985412262E-2</c:v>
                </c:pt>
                <c:pt idx="579">
                  <c:v>2.7286949265645302E-2</c:v>
                </c:pt>
                <c:pt idx="580">
                  <c:v>2.732104831739577E-2</c:v>
                </c:pt>
                <c:pt idx="581">
                  <c:v>2.7355372200614181E-2</c:v>
                </c:pt>
                <c:pt idx="582">
                  <c:v>2.7633474509011449E-2</c:v>
                </c:pt>
                <c:pt idx="583">
                  <c:v>2.7700305040507633E-2</c:v>
                </c:pt>
                <c:pt idx="584">
                  <c:v>2.8895970397463201E-2</c:v>
                </c:pt>
                <c:pt idx="585">
                  <c:v>2.8892477984102848E-2</c:v>
                </c:pt>
                <c:pt idx="586">
                  <c:v>2.7941091664452029E-2</c:v>
                </c:pt>
                <c:pt idx="587">
                  <c:v>2.7882104288392655E-2</c:v>
                </c:pt>
                <c:pt idx="588">
                  <c:v>2.7785593601282028E-2</c:v>
                </c:pt>
                <c:pt idx="589">
                  <c:v>2.7667307542488653E-2</c:v>
                </c:pt>
                <c:pt idx="590">
                  <c:v>2.7559134686142454E-2</c:v>
                </c:pt>
                <c:pt idx="591">
                  <c:v>2.7528261794486718E-2</c:v>
                </c:pt>
                <c:pt idx="592">
                  <c:v>2.7497599200239087E-2</c:v>
                </c:pt>
                <c:pt idx="593">
                  <c:v>2.7270665905465702E-2</c:v>
                </c:pt>
                <c:pt idx="594">
                  <c:v>2.7151396354572178E-2</c:v>
                </c:pt>
                <c:pt idx="595">
                  <c:v>2.7156818871755035E-2</c:v>
                </c:pt>
                <c:pt idx="596">
                  <c:v>2.7182937561464483E-2</c:v>
                </c:pt>
                <c:pt idx="597">
                  <c:v>2.7090990962980642E-2</c:v>
                </c:pt>
                <c:pt idx="598">
                  <c:v>2.7062240214982193E-2</c:v>
                </c:pt>
                <c:pt idx="599">
                  <c:v>2.7033288092515304E-2</c:v>
                </c:pt>
                <c:pt idx="600">
                  <c:v>2.6987233062835556E-2</c:v>
                </c:pt>
                <c:pt idx="601">
                  <c:v>2.7123789243854786E-2</c:v>
                </c:pt>
                <c:pt idx="602">
                  <c:v>2.7292083356787782E-2</c:v>
                </c:pt>
                <c:pt idx="603">
                  <c:v>2.7540175813613552E-2</c:v>
                </c:pt>
                <c:pt idx="604">
                  <c:v>2.7469041022336799E-2</c:v>
                </c:pt>
                <c:pt idx="605">
                  <c:v>2.7436576942317215E-2</c:v>
                </c:pt>
                <c:pt idx="606">
                  <c:v>2.7404323484466912E-2</c:v>
                </c:pt>
                <c:pt idx="607">
                  <c:v>2.7265712786111854E-2</c:v>
                </c:pt>
                <c:pt idx="608">
                  <c:v>2.7185563953371537E-2</c:v>
                </c:pt>
                <c:pt idx="609">
                  <c:v>2.713754508416532E-2</c:v>
                </c:pt>
                <c:pt idx="610">
                  <c:v>2.7048647706954955E-2</c:v>
                </c:pt>
                <c:pt idx="611">
                  <c:v>2.7058023501666723E-2</c:v>
                </c:pt>
                <c:pt idx="612">
                  <c:v>2.7026653317937264E-2</c:v>
                </c:pt>
                <c:pt idx="613">
                  <c:v>2.6995493893220666E-2</c:v>
                </c:pt>
                <c:pt idx="614">
                  <c:v>2.7002276770668007E-2</c:v>
                </c:pt>
                <c:pt idx="615">
                  <c:v>2.8963793063128719E-2</c:v>
                </c:pt>
                <c:pt idx="616">
                  <c:v>2.7221207289429984E-2</c:v>
                </c:pt>
                <c:pt idx="617">
                  <c:v>2.7462386445154315E-2</c:v>
                </c:pt>
                <c:pt idx="618">
                  <c:v>2.749912985763741E-2</c:v>
                </c:pt>
                <c:pt idx="619">
                  <c:v>2.7571233119209448E-2</c:v>
                </c:pt>
                <c:pt idx="620">
                  <c:v>2.7643164567357069E-2</c:v>
                </c:pt>
                <c:pt idx="621">
                  <c:v>2.7614950584473483E-2</c:v>
                </c:pt>
                <c:pt idx="622">
                  <c:v>2.7499505044180417E-2</c:v>
                </c:pt>
                <c:pt idx="623">
                  <c:v>2.7360794213214516E-2</c:v>
                </c:pt>
                <c:pt idx="624">
                  <c:v>2.739192359879989E-2</c:v>
                </c:pt>
                <c:pt idx="625">
                  <c:v>2.7278862544540212E-2</c:v>
                </c:pt>
                <c:pt idx="626">
                  <c:v>2.7350895713874501E-2</c:v>
                </c:pt>
                <c:pt idx="627">
                  <c:v>2.7422963517054026E-2</c:v>
                </c:pt>
                <c:pt idx="628">
                  <c:v>2.7465945778012847E-2</c:v>
                </c:pt>
                <c:pt idx="629">
                  <c:v>2.7581270189899629E-2</c:v>
                </c:pt>
                <c:pt idx="630">
                  <c:v>2.779495604033054E-2</c:v>
                </c:pt>
                <c:pt idx="631">
                  <c:v>2.7657341998953054E-2</c:v>
                </c:pt>
                <c:pt idx="632">
                  <c:v>2.7732448913862444E-2</c:v>
                </c:pt>
                <c:pt idx="633">
                  <c:v>2.780470099808658E-2</c:v>
                </c:pt>
                <c:pt idx="634">
                  <c:v>2.7876987667615059E-2</c:v>
                </c:pt>
                <c:pt idx="635">
                  <c:v>2.7735957934298131E-2</c:v>
                </c:pt>
                <c:pt idx="636">
                  <c:v>2.7658589071666372E-2</c:v>
                </c:pt>
                <c:pt idx="637">
                  <c:v>2.7492020344213206E-2</c:v>
                </c:pt>
                <c:pt idx="638">
                  <c:v>2.7580041037426208E-2</c:v>
                </c:pt>
                <c:pt idx="639">
                  <c:v>2.7625782512787175E-2</c:v>
                </c:pt>
                <c:pt idx="640">
                  <c:v>2.7695437753669297E-2</c:v>
                </c:pt>
                <c:pt idx="641">
                  <c:v>2.7764920085759273E-2</c:v>
                </c:pt>
                <c:pt idx="642">
                  <c:v>2.7898766228135016E-2</c:v>
                </c:pt>
                <c:pt idx="643">
                  <c:v>2.8881668865598925E-2</c:v>
                </c:pt>
                <c:pt idx="644">
                  <c:v>2.6464084548689544E-2</c:v>
                </c:pt>
                <c:pt idx="645">
                  <c:v>2.6293690592057495E-2</c:v>
                </c:pt>
                <c:pt idx="646">
                  <c:v>2.6272656042424666E-2</c:v>
                </c:pt>
                <c:pt idx="647">
                  <c:v>2.6218174938762752E-2</c:v>
                </c:pt>
                <c:pt idx="648">
                  <c:v>2.6163698366025313E-2</c:v>
                </c:pt>
                <c:pt idx="649">
                  <c:v>2.6191363435447382E-2</c:v>
                </c:pt>
                <c:pt idx="650">
                  <c:v>2.6133943358880092E-2</c:v>
                </c:pt>
                <c:pt idx="651">
                  <c:v>2.602136940732383E-2</c:v>
                </c:pt>
                <c:pt idx="652">
                  <c:v>2.5816092360833182E-2</c:v>
                </c:pt>
                <c:pt idx="653">
                  <c:v>2.5745149297837402E-2</c:v>
                </c:pt>
                <c:pt idx="654">
                  <c:v>2.5689311267031702E-2</c:v>
                </c:pt>
                <c:pt idx="655">
                  <c:v>2.5633477760494322E-2</c:v>
                </c:pt>
                <c:pt idx="656">
                  <c:v>2.5500552311944723E-2</c:v>
                </c:pt>
                <c:pt idx="657">
                  <c:v>2.5488268655397349E-2</c:v>
                </c:pt>
                <c:pt idx="658">
                  <c:v>2.5571657678713187E-2</c:v>
                </c:pt>
                <c:pt idx="659">
                  <c:v>2.5599814588831059E-2</c:v>
                </c:pt>
                <c:pt idx="660">
                  <c:v>2.5540397266458778E-2</c:v>
                </c:pt>
                <c:pt idx="661">
                  <c:v>2.5480984463698481E-2</c:v>
                </c:pt>
                <c:pt idx="662">
                  <c:v>2.5421576179674974E-2</c:v>
                </c:pt>
                <c:pt idx="663">
                  <c:v>2.5346712714765948E-2</c:v>
                </c:pt>
                <c:pt idx="664">
                  <c:v>2.5129868654764458E-2</c:v>
                </c:pt>
                <c:pt idx="665">
                  <c:v>2.5058535716087245E-2</c:v>
                </c:pt>
                <c:pt idx="666">
                  <c:v>2.518980319199533E-2</c:v>
                </c:pt>
                <c:pt idx="667">
                  <c:v>2.5212872908279546E-2</c:v>
                </c:pt>
                <c:pt idx="668">
                  <c:v>2.5154061448107036E-2</c:v>
                </c:pt>
                <c:pt idx="669">
                  <c:v>2.5095254499037586E-2</c:v>
                </c:pt>
                <c:pt idx="670">
                  <c:v>2.5245380608126471E-2</c:v>
                </c:pt>
                <c:pt idx="671">
                  <c:v>2.5021402926715227E-2</c:v>
                </c:pt>
                <c:pt idx="672">
                  <c:v>2.4915250114611293E-2</c:v>
                </c:pt>
                <c:pt idx="673">
                  <c:v>2.4620657824528373E-2</c:v>
                </c:pt>
                <c:pt idx="674">
                  <c:v>2.5779676877949645E-2</c:v>
                </c:pt>
                <c:pt idx="675">
                  <c:v>2.5772476017021408E-2</c:v>
                </c:pt>
                <c:pt idx="676">
                  <c:v>2.5765276283563857E-2</c:v>
                </c:pt>
                <c:pt idx="677">
                  <c:v>2.6285667592034032E-2</c:v>
                </c:pt>
                <c:pt idx="678">
                  <c:v>2.6456637741794402E-2</c:v>
                </c:pt>
                <c:pt idx="679">
                  <c:v>2.6445221639876886E-2</c:v>
                </c:pt>
                <c:pt idx="680">
                  <c:v>2.6452205471086378E-2</c:v>
                </c:pt>
                <c:pt idx="681">
                  <c:v>2.6459190431152031E-2</c:v>
                </c:pt>
                <c:pt idx="682">
                  <c:v>2.6466176520183196E-2</c:v>
                </c:pt>
                <c:pt idx="683">
                  <c:v>2.6473163738288855E-2</c:v>
                </c:pt>
                <c:pt idx="684">
                  <c:v>2.6480152085578613E-2</c:v>
                </c:pt>
                <c:pt idx="685">
                  <c:v>2.6571157170478775E-2</c:v>
                </c:pt>
                <c:pt idx="686">
                  <c:v>2.6598271947451846E-2</c:v>
                </c:pt>
                <c:pt idx="687">
                  <c:v>2.6125533816735078E-2</c:v>
                </c:pt>
                <c:pt idx="688">
                  <c:v>2.6131396790379437E-2</c:v>
                </c:pt>
                <c:pt idx="689">
                  <c:v>2.6137260892762804E-2</c:v>
                </c:pt>
                <c:pt idx="690">
                  <c:v>2.6143126123994755E-2</c:v>
                </c:pt>
                <c:pt idx="691">
                  <c:v>2.615139524518785E-2</c:v>
                </c:pt>
                <c:pt idx="692">
                  <c:v>2.6155848932439038E-2</c:v>
                </c:pt>
                <c:pt idx="693">
                  <c:v>2.6537587914280927E-2</c:v>
                </c:pt>
                <c:pt idx="694">
                  <c:v>2.6571962353903661E-2</c:v>
                </c:pt>
                <c:pt idx="695">
                  <c:v>2.6573972263075202E-2</c:v>
                </c:pt>
                <c:pt idx="696">
                  <c:v>2.6575983302057668E-2</c:v>
                </c:pt>
                <c:pt idx="697">
                  <c:v>2.6577995470960535E-2</c:v>
                </c:pt>
                <c:pt idx="698">
                  <c:v>2.5774369850608519E-2</c:v>
                </c:pt>
                <c:pt idx="699">
                  <c:v>2.5205751569491688E-2</c:v>
                </c:pt>
                <c:pt idx="700">
                  <c:v>2.4637362426112967E-2</c:v>
                </c:pt>
                <c:pt idx="701">
                  <c:v>2.4559584079126173E-2</c:v>
                </c:pt>
                <c:pt idx="702">
                  <c:v>2.4687306871001555E-2</c:v>
                </c:pt>
                <c:pt idx="703">
                  <c:v>2.4689072289734222E-2</c:v>
                </c:pt>
                <c:pt idx="704">
                  <c:v>2.4690838837996693E-2</c:v>
                </c:pt>
                <c:pt idx="705">
                  <c:v>2.5566322628116166E-2</c:v>
                </c:pt>
                <c:pt idx="706">
                  <c:v>2.5587921422912878E-2</c:v>
                </c:pt>
                <c:pt idx="707">
                  <c:v>2.4152416986830585E-2</c:v>
                </c:pt>
                <c:pt idx="708">
                  <c:v>2.4291596273353484E-2</c:v>
                </c:pt>
                <c:pt idx="709">
                  <c:v>2.4306962139898448E-2</c:v>
                </c:pt>
                <c:pt idx="710">
                  <c:v>2.4322538220205428E-2</c:v>
                </c:pt>
                <c:pt idx="711">
                  <c:v>2.4337913674968299E-2</c:v>
                </c:pt>
                <c:pt idx="712">
                  <c:v>2.4485005980841391E-2</c:v>
                </c:pt>
                <c:pt idx="713">
                  <c:v>2.4484951643765577E-2</c:v>
                </c:pt>
                <c:pt idx="714">
                  <c:v>2.4519007348004336E-2</c:v>
                </c:pt>
                <c:pt idx="715">
                  <c:v>2.4911883322591262E-2</c:v>
                </c:pt>
                <c:pt idx="716">
                  <c:v>2.4841374445876266E-2</c:v>
                </c:pt>
                <c:pt idx="717">
                  <c:v>2.485846263334416E-2</c:v>
                </c:pt>
                <c:pt idx="718">
                  <c:v>2.4875555607883924E-2</c:v>
                </c:pt>
                <c:pt idx="719">
                  <c:v>2.4950486676645789E-2</c:v>
                </c:pt>
                <c:pt idx="720">
                  <c:v>2.4939028289285167E-2</c:v>
                </c:pt>
                <c:pt idx="721">
                  <c:v>2.5000950846210651E-2</c:v>
                </c:pt>
                <c:pt idx="722">
                  <c:v>2.5084665230043962E-2</c:v>
                </c:pt>
                <c:pt idx="723">
                  <c:v>2.5101229053415795E-2</c:v>
                </c:pt>
                <c:pt idx="724">
                  <c:v>2.5117797668873419E-2</c:v>
                </c:pt>
                <c:pt idx="725">
                  <c:v>2.5134371077373416E-2</c:v>
                </c:pt>
                <c:pt idx="726">
                  <c:v>2.5269074893027536E-2</c:v>
                </c:pt>
                <c:pt idx="727">
                  <c:v>2.5408817973929784E-2</c:v>
                </c:pt>
                <c:pt idx="728">
                  <c:v>2.578158277400229E-2</c:v>
                </c:pt>
                <c:pt idx="729">
                  <c:v>2.5593808809668668E-2</c:v>
                </c:pt>
                <c:pt idx="730">
                  <c:v>2.5613934317791544E-2</c:v>
                </c:pt>
                <c:pt idx="731">
                  <c:v>2.5634064624647006E-2</c:v>
                </c:pt>
                <c:pt idx="732">
                  <c:v>2.5654199731193542E-2</c:v>
                </c:pt>
                <c:pt idx="733">
                  <c:v>2.4980497477043742E-2</c:v>
                </c:pt>
                <c:pt idx="734">
                  <c:v>2.5414006755172282E-2</c:v>
                </c:pt>
                <c:pt idx="735">
                  <c:v>2.5904103762409515E-2</c:v>
                </c:pt>
                <c:pt idx="736">
                  <c:v>2.6001341556296749E-2</c:v>
                </c:pt>
                <c:pt idx="737">
                  <c:v>2.6197621538841108E-2</c:v>
                </c:pt>
                <c:pt idx="738">
                  <c:v>2.6199203206500647E-2</c:v>
                </c:pt>
                <c:pt idx="739">
                  <c:v>2.6200995929048711E-2</c:v>
                </c:pt>
                <c:pt idx="740">
                  <c:v>2.652912419571583E-2</c:v>
                </c:pt>
                <c:pt idx="741">
                  <c:v>2.6681953683746873E-2</c:v>
                </c:pt>
                <c:pt idx="742">
                  <c:v>2.7051533517754217E-2</c:v>
                </c:pt>
                <c:pt idx="743">
                  <c:v>2.7053197795949877E-2</c:v>
                </c:pt>
                <c:pt idx="744">
                  <c:v>2.7054866571186664E-2</c:v>
                </c:pt>
                <c:pt idx="745">
                  <c:v>2.7056539844333052E-2</c:v>
                </c:pt>
                <c:pt idx="746">
                  <c:v>2.7058424445066134E-2</c:v>
                </c:pt>
                <c:pt idx="747">
                  <c:v>2.7093390247027581E-2</c:v>
                </c:pt>
                <c:pt idx="748">
                  <c:v>2.7245122756238319E-2</c:v>
                </c:pt>
                <c:pt idx="749">
                  <c:v>2.7227998551514657E-2</c:v>
                </c:pt>
                <c:pt idx="750">
                  <c:v>2.7252074136037911E-2</c:v>
                </c:pt>
                <c:pt idx="751">
                  <c:v>2.7242932583814439E-2</c:v>
                </c:pt>
                <c:pt idx="752">
                  <c:v>2.7245204553694176E-2</c:v>
                </c:pt>
                <c:pt idx="753">
                  <c:v>2.7247481029131403E-2</c:v>
                </c:pt>
                <c:pt idx="754">
                  <c:v>2.7205856264209877E-2</c:v>
                </c:pt>
                <c:pt idx="755">
                  <c:v>2.7142211586206492E-2</c:v>
                </c:pt>
                <c:pt idx="756">
                  <c:v>2.7227538792742388E-2</c:v>
                </c:pt>
                <c:pt idx="757">
                  <c:v>2.7312349908838157E-2</c:v>
                </c:pt>
                <c:pt idx="758">
                  <c:v>2.7396724655050428E-2</c:v>
                </c:pt>
                <c:pt idx="759">
                  <c:v>2.7399031485359007E-2</c:v>
                </c:pt>
                <c:pt idx="760">
                  <c:v>2.7401342826814827E-2</c:v>
                </c:pt>
                <c:pt idx="761">
                  <c:v>2.7147761746043393E-2</c:v>
                </c:pt>
                <c:pt idx="762">
                  <c:v>2.696395630646329E-2</c:v>
                </c:pt>
                <c:pt idx="763">
                  <c:v>2.7270802825919656E-2</c:v>
                </c:pt>
                <c:pt idx="764">
                  <c:v>2.7567902267275866E-2</c:v>
                </c:pt>
                <c:pt idx="765">
                  <c:v>2.7569694449382537E-2</c:v>
                </c:pt>
                <c:pt idx="766">
                  <c:v>2.8533963570875211E-2</c:v>
                </c:pt>
                <c:pt idx="767">
                  <c:v>2.850071291151339E-2</c:v>
                </c:pt>
                <c:pt idx="768">
                  <c:v>2.9679959724720394E-2</c:v>
                </c:pt>
                <c:pt idx="769">
                  <c:v>2.9620690687366398E-2</c:v>
                </c:pt>
                <c:pt idx="770">
                  <c:v>2.9479723422507716E-2</c:v>
                </c:pt>
                <c:pt idx="771">
                  <c:v>2.9459905312139802E-2</c:v>
                </c:pt>
                <c:pt idx="772">
                  <c:v>2.9343696246895978E-2</c:v>
                </c:pt>
                <c:pt idx="773">
                  <c:v>2.9256061655277464E-2</c:v>
                </c:pt>
                <c:pt idx="774">
                  <c:v>2.916842706365895E-2</c:v>
                </c:pt>
                <c:pt idx="775">
                  <c:v>2.9066912242041977E-2</c:v>
                </c:pt>
                <c:pt idx="776">
                  <c:v>2.9011812671678294E-2</c:v>
                </c:pt>
                <c:pt idx="777">
                  <c:v>2.9049635751485808E-2</c:v>
                </c:pt>
                <c:pt idx="778">
                  <c:v>2.8930991978232068E-2</c:v>
                </c:pt>
                <c:pt idx="779">
                  <c:v>2.8920415542865945E-2</c:v>
                </c:pt>
                <c:pt idx="780">
                  <c:v>2.8833193459708265E-2</c:v>
                </c:pt>
                <c:pt idx="781">
                  <c:v>2.8745971376550578E-2</c:v>
                </c:pt>
                <c:pt idx="782">
                  <c:v>2.858675478380391E-2</c:v>
                </c:pt>
                <c:pt idx="783">
                  <c:v>2.8422055975425027E-2</c:v>
                </c:pt>
                <c:pt idx="784">
                  <c:v>2.8493240517222344E-2</c:v>
                </c:pt>
                <c:pt idx="785">
                  <c:v>2.8340660916340944E-2</c:v>
                </c:pt>
                <c:pt idx="786">
                  <c:v>2.8252497774621445E-2</c:v>
                </c:pt>
                <c:pt idx="787">
                  <c:v>2.8164334632901952E-2</c:v>
                </c:pt>
                <c:pt idx="788">
                  <c:v>2.8076171491182453E-2</c:v>
                </c:pt>
                <c:pt idx="789">
                  <c:v>2.7988008349462953E-2</c:v>
                </c:pt>
                <c:pt idx="790">
                  <c:v>2.7899845207743461E-2</c:v>
                </c:pt>
                <c:pt idx="791">
                  <c:v>2.7946154654501794E-2</c:v>
                </c:pt>
                <c:pt idx="792">
                  <c:v>2.7717705347166291E-2</c:v>
                </c:pt>
                <c:pt idx="793">
                  <c:v>2.7554626753454554E-2</c:v>
                </c:pt>
                <c:pt idx="794">
                  <c:v>2.7470332534662086E-2</c:v>
                </c:pt>
                <c:pt idx="795">
                  <c:v>2.7386038315869617E-2</c:v>
                </c:pt>
                <c:pt idx="796">
                  <c:v>2.9504020746835773E-2</c:v>
                </c:pt>
                <c:pt idx="797">
                  <c:v>2.6964645181767381E-2</c:v>
                </c:pt>
                <c:pt idx="798">
                  <c:v>2.7169162065858593E-2</c:v>
                </c:pt>
                <c:pt idx="799">
                  <c:v>2.7384445977063611E-2</c:v>
                </c:pt>
                <c:pt idx="800">
                  <c:v>2.75107972304088E-2</c:v>
                </c:pt>
                <c:pt idx="801">
                  <c:v>2.7513091067081649E-2</c:v>
                </c:pt>
                <c:pt idx="802">
                  <c:v>2.7515181848212729E-2</c:v>
                </c:pt>
                <c:pt idx="803">
                  <c:v>2.7757475051598736E-2</c:v>
                </c:pt>
                <c:pt idx="804">
                  <c:v>2.790554767895826E-2</c:v>
                </c:pt>
                <c:pt idx="805">
                  <c:v>2.7821981390489782E-2</c:v>
                </c:pt>
                <c:pt idx="806">
                  <c:v>2.763143786049873E-2</c:v>
                </c:pt>
                <c:pt idx="807">
                  <c:v>2.7546665369701788E-2</c:v>
                </c:pt>
                <c:pt idx="808">
                  <c:v>2.7547324071408572E-2</c:v>
                </c:pt>
                <c:pt idx="809">
                  <c:v>2.7547987301892618E-2</c:v>
                </c:pt>
                <c:pt idx="810">
                  <c:v>2.7472268884499926E-2</c:v>
                </c:pt>
                <c:pt idx="811">
                  <c:v>2.7482167703788009E-2</c:v>
                </c:pt>
                <c:pt idx="812">
                  <c:v>2.7453596740897764E-2</c:v>
                </c:pt>
                <c:pt idx="813">
                  <c:v>2.735443187970963E-2</c:v>
                </c:pt>
                <c:pt idx="814">
                  <c:v>2.7166492497214992E-2</c:v>
                </c:pt>
                <c:pt idx="815">
                  <c:v>2.7168267829808385E-2</c:v>
                </c:pt>
                <c:pt idx="816">
                  <c:v>2.7170047696797699E-2</c:v>
                </c:pt>
                <c:pt idx="817">
                  <c:v>2.6908537662590465E-2</c:v>
                </c:pt>
                <c:pt idx="818">
                  <c:v>2.6846166694955521E-2</c:v>
                </c:pt>
                <c:pt idx="819">
                  <c:v>2.6775634947600574E-2</c:v>
                </c:pt>
                <c:pt idx="820">
                  <c:v>2.6759599391333058E-2</c:v>
                </c:pt>
                <c:pt idx="821">
                  <c:v>2.6760070949968774E-2</c:v>
                </c:pt>
                <c:pt idx="822">
                  <c:v>2.6760755181655979E-2</c:v>
                </c:pt>
                <c:pt idx="823">
                  <c:v>2.6761443955944229E-2</c:v>
                </c:pt>
                <c:pt idx="824">
                  <c:v>2.668862555238315E-2</c:v>
                </c:pt>
                <c:pt idx="825">
                  <c:v>2.6901480144142606E-2</c:v>
                </c:pt>
                <c:pt idx="826">
                  <c:v>2.6925018402147241E-2</c:v>
                </c:pt>
                <c:pt idx="827">
                  <c:v>2.8073052292875302E-2</c:v>
                </c:pt>
                <c:pt idx="828">
                  <c:v>2.5945079391626366E-2</c:v>
                </c:pt>
                <c:pt idx="829">
                  <c:v>2.5979165723927063E-2</c:v>
                </c:pt>
                <c:pt idx="830">
                  <c:v>2.6013270044500672E-2</c:v>
                </c:pt>
                <c:pt idx="831">
                  <c:v>2.6268114163664848E-2</c:v>
                </c:pt>
                <c:pt idx="832">
                  <c:v>2.6338014838474443E-2</c:v>
                </c:pt>
                <c:pt idx="833">
                  <c:v>2.6278342802871248E-2</c:v>
                </c:pt>
                <c:pt idx="834">
                  <c:v>2.6377347073499757E-2</c:v>
                </c:pt>
                <c:pt idx="835">
                  <c:v>2.6563455543710129E-2</c:v>
                </c:pt>
                <c:pt idx="836">
                  <c:v>2.6597173957086839E-2</c:v>
                </c:pt>
                <c:pt idx="837">
                  <c:v>2.6630910416381416E-2</c:v>
                </c:pt>
                <c:pt idx="838">
                  <c:v>2.6664457155142887E-2</c:v>
                </c:pt>
                <c:pt idx="839">
                  <c:v>2.6973782981758634E-2</c:v>
                </c:pt>
                <c:pt idx="840">
                  <c:v>2.6842742544310891E-2</c:v>
                </c:pt>
                <c:pt idx="841">
                  <c:v>2.6777590552561216E-2</c:v>
                </c:pt>
                <c:pt idx="842">
                  <c:v>2.6499555389128928E-2</c:v>
                </c:pt>
                <c:pt idx="843">
                  <c:v>2.653655583111152E-2</c:v>
                </c:pt>
                <c:pt idx="844">
                  <c:v>2.6573574268187988E-2</c:v>
                </c:pt>
                <c:pt idx="845">
                  <c:v>2.6947211501863112E-2</c:v>
                </c:pt>
                <c:pt idx="846">
                  <c:v>2.7071064004113798E-2</c:v>
                </c:pt>
                <c:pt idx="847">
                  <c:v>2.7183735468480803E-2</c:v>
                </c:pt>
                <c:pt idx="848">
                  <c:v>2.6963451007406609E-2</c:v>
                </c:pt>
                <c:pt idx="849">
                  <c:v>2.719319100720495E-2</c:v>
                </c:pt>
                <c:pt idx="850">
                  <c:v>2.7230911561747763E-2</c:v>
                </c:pt>
                <c:pt idx="851">
                  <c:v>2.7268650162863013E-2</c:v>
                </c:pt>
                <c:pt idx="852">
                  <c:v>2.7306406817524699E-2</c:v>
                </c:pt>
                <c:pt idx="853">
                  <c:v>2.7472335059120674E-2</c:v>
                </c:pt>
                <c:pt idx="854">
                  <c:v>2.7308443460403897E-2</c:v>
                </c:pt>
                <c:pt idx="855">
                  <c:v>2.7436114663374367E-2</c:v>
                </c:pt>
                <c:pt idx="856">
                  <c:v>2.8188121935664723E-2</c:v>
                </c:pt>
                <c:pt idx="857">
                  <c:v>2.8229962245195438E-2</c:v>
                </c:pt>
                <c:pt idx="858">
                  <c:v>2.9089690622250371E-2</c:v>
                </c:pt>
                <c:pt idx="859">
                  <c:v>2.7607651819132072E-2</c:v>
                </c:pt>
                <c:pt idx="860">
                  <c:v>2.7620883776064607E-2</c:v>
                </c:pt>
                <c:pt idx="861">
                  <c:v>2.7649027592429487E-2</c:v>
                </c:pt>
                <c:pt idx="862">
                  <c:v>2.7572639256852667E-2</c:v>
                </c:pt>
                <c:pt idx="863">
                  <c:v>2.7638619191777541E-2</c:v>
                </c:pt>
                <c:pt idx="864">
                  <c:v>2.7643079555464689E-2</c:v>
                </c:pt>
                <c:pt idx="865">
                  <c:v>2.7647336103003642E-2</c:v>
                </c:pt>
                <c:pt idx="866">
                  <c:v>2.762782677850615E-2</c:v>
                </c:pt>
                <c:pt idx="867">
                  <c:v>2.773006802642701E-2</c:v>
                </c:pt>
                <c:pt idx="868">
                  <c:v>2.7817014492400316E-2</c:v>
                </c:pt>
                <c:pt idx="869">
                  <c:v>2.7819066262111267E-2</c:v>
                </c:pt>
                <c:pt idx="870">
                  <c:v>2.7821331649712622E-2</c:v>
                </c:pt>
                <c:pt idx="871">
                  <c:v>2.7823393044564507E-2</c:v>
                </c:pt>
                <c:pt idx="872">
                  <c:v>2.7825668114878535E-2</c:v>
                </c:pt>
                <c:pt idx="873">
                  <c:v>2.7827739138719373E-2</c:v>
                </c:pt>
                <c:pt idx="874">
                  <c:v>2.7830023895617131E-2</c:v>
                </c:pt>
                <c:pt idx="875">
                  <c:v>2.7832104552296982E-2</c:v>
                </c:pt>
                <c:pt idx="876">
                  <c:v>2.7834190012955021E-2</c:v>
                </c:pt>
                <c:pt idx="877">
                  <c:v>2.7836489293022647E-2</c:v>
                </c:pt>
                <c:pt idx="878">
                  <c:v>2.7838584392293218E-2</c:v>
                </c:pt>
                <c:pt idx="879">
                  <c:v>2.7840893368626135E-2</c:v>
                </c:pt>
                <c:pt idx="880">
                  <c:v>2.7842998110364087E-2</c:v>
                </c:pt>
                <c:pt idx="881">
                  <c:v>2.784510766088253E-2</c:v>
                </c:pt>
                <c:pt idx="882">
                  <c:v>2.7847431174903639E-2</c:v>
                </c:pt>
                <c:pt idx="883">
                  <c:v>2.7849550373670554E-2</c:v>
                </c:pt>
                <c:pt idx="884">
                  <c:v>2.7851674384101362E-2</c:v>
                </c:pt>
                <c:pt idx="885">
                  <c:v>2.7853803207155761E-2</c:v>
                </c:pt>
                <c:pt idx="886">
                  <c:v>2.7856146108992286E-2</c:v>
                </c:pt>
                <c:pt idx="887">
                  <c:v>2.7858284588006786E-2</c:v>
                </c:pt>
                <c:pt idx="888">
                  <c:v>2.8932826877952483E-2</c:v>
                </c:pt>
                <c:pt idx="889">
                  <c:v>2.8901120362545003E-2</c:v>
                </c:pt>
                <c:pt idx="890">
                  <c:v>2.8731303829200722E-2</c:v>
                </c:pt>
                <c:pt idx="891">
                  <c:v>2.8727139040713862E-2</c:v>
                </c:pt>
                <c:pt idx="892">
                  <c:v>2.8750044213555377E-2</c:v>
                </c:pt>
                <c:pt idx="893">
                  <c:v>2.8773168847320903E-2</c:v>
                </c:pt>
                <c:pt idx="894">
                  <c:v>2.8995819702220302E-2</c:v>
                </c:pt>
                <c:pt idx="895">
                  <c:v>2.9013079426663542E-2</c:v>
                </c:pt>
                <c:pt idx="896">
                  <c:v>2.8853836594098355E-2</c:v>
                </c:pt>
                <c:pt idx="897">
                  <c:v>2.8886243745921789E-2</c:v>
                </c:pt>
                <c:pt idx="898">
                  <c:v>2.8814273907843142E-2</c:v>
                </c:pt>
                <c:pt idx="899">
                  <c:v>2.8834662678557478E-2</c:v>
                </c:pt>
                <c:pt idx="900">
                  <c:v>2.8854852080876618E-2</c:v>
                </c:pt>
                <c:pt idx="901">
                  <c:v>2.8722630899551016E-2</c:v>
                </c:pt>
                <c:pt idx="902">
                  <c:v>2.8994901956525404E-2</c:v>
                </c:pt>
                <c:pt idx="903">
                  <c:v>2.8697313692472977E-2</c:v>
                </c:pt>
                <c:pt idx="904">
                  <c:v>2.8675791399910708E-2</c:v>
                </c:pt>
                <c:pt idx="905">
                  <c:v>2.8900757202742086E-2</c:v>
                </c:pt>
                <c:pt idx="906">
                  <c:v>2.8924331814609926E-2</c:v>
                </c:pt>
                <c:pt idx="907">
                  <c:v>2.8947916604014967E-2</c:v>
                </c:pt>
                <c:pt idx="908">
                  <c:v>2.897130174249038E-2</c:v>
                </c:pt>
                <c:pt idx="909">
                  <c:v>2.8994906855249067E-2</c:v>
                </c:pt>
                <c:pt idx="910">
                  <c:v>2.9018522154391893E-2</c:v>
                </c:pt>
                <c:pt idx="911">
                  <c:v>2.9042147642874168E-2</c:v>
                </c:pt>
                <c:pt idx="912">
                  <c:v>2.9065783323652269E-2</c:v>
                </c:pt>
                <c:pt idx="913">
                  <c:v>2.9089429199683665E-2</c:v>
                </c:pt>
                <c:pt idx="914">
                  <c:v>2.9112875199029511E-2</c:v>
                </c:pt>
                <c:pt idx="915">
                  <c:v>2.9085656213680984E-2</c:v>
                </c:pt>
                <c:pt idx="916">
                  <c:v>2.8939421324497297E-2</c:v>
                </c:pt>
                <c:pt idx="917">
                  <c:v>2.886318840853061E-2</c:v>
                </c:pt>
                <c:pt idx="918">
                  <c:v>2.8712591393210259E-2</c:v>
                </c:pt>
                <c:pt idx="919">
                  <c:v>2.9330215658036243E-2</c:v>
                </c:pt>
                <c:pt idx="920">
                  <c:v>2.9372488129492377E-2</c:v>
                </c:pt>
                <c:pt idx="921">
                  <c:v>2.9414779895084453E-2</c:v>
                </c:pt>
                <c:pt idx="922">
                  <c:v>2.8375924645365064E-2</c:v>
                </c:pt>
                <c:pt idx="923">
                  <c:v>2.8738452635992513E-2</c:v>
                </c:pt>
                <c:pt idx="924">
                  <c:v>2.8884303846148242E-2</c:v>
                </c:pt>
                <c:pt idx="925">
                  <c:v>2.873235074470068E-2</c:v>
                </c:pt>
                <c:pt idx="926">
                  <c:v>2.880824479002423E-2</c:v>
                </c:pt>
                <c:pt idx="927">
                  <c:v>2.8850365832290212E-2</c:v>
                </c:pt>
                <c:pt idx="928">
                  <c:v>2.8892296202287601E-2</c:v>
                </c:pt>
                <c:pt idx="929">
                  <c:v>2.8712806287240968E-2</c:v>
                </c:pt>
                <c:pt idx="930">
                  <c:v>2.912218062087131E-2</c:v>
                </c:pt>
                <c:pt idx="931">
                  <c:v>2.945840180243383E-2</c:v>
                </c:pt>
                <c:pt idx="932">
                  <c:v>2.9527952728889022E-2</c:v>
                </c:pt>
                <c:pt idx="933">
                  <c:v>2.957059508949321E-2</c:v>
                </c:pt>
                <c:pt idx="934">
                  <c:v>2.9613467046345078E-2</c:v>
                </c:pt>
                <c:pt idx="935">
                  <c:v>2.9656147927377523E-2</c:v>
                </c:pt>
                <c:pt idx="936">
                  <c:v>2.9698848052187178E-2</c:v>
                </c:pt>
                <c:pt idx="937">
                  <c:v>2.9741777964302281E-2</c:v>
                </c:pt>
                <c:pt idx="938">
                  <c:v>2.986741044111655E-2</c:v>
                </c:pt>
                <c:pt idx="939">
                  <c:v>2.9912582738858114E-2</c:v>
                </c:pt>
                <c:pt idx="940">
                  <c:v>2.9954242469527867E-2</c:v>
                </c:pt>
                <c:pt idx="941">
                  <c:v>2.999592148241776E-2</c:v>
                </c:pt>
                <c:pt idx="942">
                  <c:v>3.003783060144867E-2</c:v>
                </c:pt>
                <c:pt idx="943">
                  <c:v>3.0019736713064675E-2</c:v>
                </c:pt>
                <c:pt idx="944">
                  <c:v>3.03509904528085E-2</c:v>
                </c:pt>
                <c:pt idx="945">
                  <c:v>3.0359260398643194E-2</c:v>
                </c:pt>
                <c:pt idx="946">
                  <c:v>3.040325566036365E-2</c:v>
                </c:pt>
                <c:pt idx="947">
                  <c:v>3.0235200687552463E-2</c:v>
                </c:pt>
                <c:pt idx="948">
                  <c:v>3.0276435356285443E-2</c:v>
                </c:pt>
                <c:pt idx="949">
                  <c:v>3.127007468704926E-2</c:v>
                </c:pt>
                <c:pt idx="950">
                  <c:v>3.1158466011354358E-2</c:v>
                </c:pt>
                <c:pt idx="951">
                  <c:v>3.1111311396652956E-2</c:v>
                </c:pt>
                <c:pt idx="952">
                  <c:v>3.1082340109420119E-2</c:v>
                </c:pt>
                <c:pt idx="953">
                  <c:v>3.086811274582163E-2</c:v>
                </c:pt>
                <c:pt idx="954">
                  <c:v>3.0813564370360549E-2</c:v>
                </c:pt>
                <c:pt idx="955">
                  <c:v>3.0784801199589741E-2</c:v>
                </c:pt>
                <c:pt idx="956">
                  <c:v>3.0755836963875308E-2</c:v>
                </c:pt>
                <c:pt idx="957">
                  <c:v>3.0610482381160903E-2</c:v>
                </c:pt>
                <c:pt idx="958">
                  <c:v>3.0839071548493531E-2</c:v>
                </c:pt>
                <c:pt idx="959">
                  <c:v>3.092709412776487E-2</c:v>
                </c:pt>
                <c:pt idx="960">
                  <c:v>3.117068541837812E-2</c:v>
                </c:pt>
                <c:pt idx="961">
                  <c:v>3.1232589006935811E-2</c:v>
                </c:pt>
                <c:pt idx="962">
                  <c:v>3.1203413106905942E-2</c:v>
                </c:pt>
                <c:pt idx="963">
                  <c:v>3.1174459030018087E-2</c:v>
                </c:pt>
                <c:pt idx="964">
                  <c:v>3.1145303515391312E-2</c:v>
                </c:pt>
                <c:pt idx="965">
                  <c:v>3.1243709063885974E-2</c:v>
                </c:pt>
                <c:pt idx="966">
                  <c:v>3.1226015707914737E-2</c:v>
                </c:pt>
                <c:pt idx="967">
                  <c:v>3.1060137910919709E-2</c:v>
                </c:pt>
                <c:pt idx="968">
                  <c:v>3.0818945928347663E-2</c:v>
                </c:pt>
                <c:pt idx="969">
                  <c:v>3.0791879920298096E-2</c:v>
                </c:pt>
                <c:pt idx="970">
                  <c:v>3.076482410449298E-2</c:v>
                </c:pt>
                <c:pt idx="971">
                  <c:v>3.0894261019400043E-2</c:v>
                </c:pt>
                <c:pt idx="972">
                  <c:v>3.086968152826744E-2</c:v>
                </c:pt>
                <c:pt idx="973">
                  <c:v>3.0702897925357034E-2</c:v>
                </c:pt>
                <c:pt idx="974">
                  <c:v>3.0674187272695469E-2</c:v>
                </c:pt>
                <c:pt idx="975">
                  <c:v>3.0188016633150246E-2</c:v>
                </c:pt>
                <c:pt idx="976">
                  <c:v>3.0152492873329058E-2</c:v>
                </c:pt>
                <c:pt idx="977">
                  <c:v>3.0116979322924155E-2</c:v>
                </c:pt>
                <c:pt idx="978">
                  <c:v>3.0081475984896251E-2</c:v>
                </c:pt>
                <c:pt idx="979">
                  <c:v>2.983295102222247E-2</c:v>
                </c:pt>
                <c:pt idx="980">
                  <c:v>3.2334187591184969E-2</c:v>
                </c:pt>
                <c:pt idx="981">
                  <c:v>2.8990578596725929E-2</c:v>
                </c:pt>
                <c:pt idx="982">
                  <c:v>2.9056370762979671E-2</c:v>
                </c:pt>
                <c:pt idx="983">
                  <c:v>2.9122195228370389E-2</c:v>
                </c:pt>
                <c:pt idx="984">
                  <c:v>2.9187840013680591E-2</c:v>
                </c:pt>
                <c:pt idx="985">
                  <c:v>2.9790836935556564E-2</c:v>
                </c:pt>
                <c:pt idx="986">
                  <c:v>2.9856585810549868E-2</c:v>
                </c:pt>
                <c:pt idx="987">
                  <c:v>3.0148862810825454E-2</c:v>
                </c:pt>
                <c:pt idx="988">
                  <c:v>3.0382225866265447E-2</c:v>
                </c:pt>
                <c:pt idx="989">
                  <c:v>3.0422731554138396E-2</c:v>
                </c:pt>
                <c:pt idx="990">
                  <c:v>3.0488679496443856E-2</c:v>
                </c:pt>
                <c:pt idx="991">
                  <c:v>3.0554447285881803E-2</c:v>
                </c:pt>
                <c:pt idx="992">
                  <c:v>3.0853637037903316E-2</c:v>
                </c:pt>
                <c:pt idx="993">
                  <c:v>3.1015343479628525E-2</c:v>
                </c:pt>
                <c:pt idx="994">
                  <c:v>3.1020157630488446E-2</c:v>
                </c:pt>
                <c:pt idx="995">
                  <c:v>3.0846380504473823E-2</c:v>
                </c:pt>
                <c:pt idx="996">
                  <c:v>3.1115840239512499E-2</c:v>
                </c:pt>
                <c:pt idx="997">
                  <c:v>3.1182538516012825E-2</c:v>
                </c:pt>
                <c:pt idx="998">
                  <c:v>3.124905615105196E-2</c:v>
                </c:pt>
                <c:pt idx="999">
                  <c:v>3.1519060633332693E-2</c:v>
                </c:pt>
                <c:pt idx="1000">
                  <c:v>3.1572430421223048E-2</c:v>
                </c:pt>
                <c:pt idx="1001">
                  <c:v>3.1637389618834007E-2</c:v>
                </c:pt>
                <c:pt idx="1002">
                  <c:v>3.1336904816018918E-2</c:v>
                </c:pt>
                <c:pt idx="1003">
                  <c:v>3.1401683385418946E-2</c:v>
                </c:pt>
                <c:pt idx="1004">
                  <c:v>3.1466494310419264E-2</c:v>
                </c:pt>
                <c:pt idx="1005">
                  <c:v>3.1531337607713497E-2</c:v>
                </c:pt>
                <c:pt idx="1006">
                  <c:v>3.1839706478155802E-2</c:v>
                </c:pt>
                <c:pt idx="1007">
                  <c:v>3.186551309851237E-2</c:v>
                </c:pt>
                <c:pt idx="1008">
                  <c:v>3.1930470687118587E-2</c:v>
                </c:pt>
                <c:pt idx="1009">
                  <c:v>3.2371388649730326E-2</c:v>
                </c:pt>
                <c:pt idx="1010">
                  <c:v>3.0064893600997247E-2</c:v>
                </c:pt>
                <c:pt idx="1011">
                  <c:v>3.0041142180184895E-2</c:v>
                </c:pt>
                <c:pt idx="1012">
                  <c:v>3.0017390759372549E-2</c:v>
                </c:pt>
                <c:pt idx="1013">
                  <c:v>2.9799037395160918E-2</c:v>
                </c:pt>
                <c:pt idx="1014">
                  <c:v>3.014180727796776E-2</c:v>
                </c:pt>
                <c:pt idx="1015">
                  <c:v>3.0304640036566036E-2</c:v>
                </c:pt>
                <c:pt idx="1016">
                  <c:v>3.0363038027846963E-2</c:v>
                </c:pt>
                <c:pt idx="1017">
                  <c:v>3.0178984701589438E-2</c:v>
                </c:pt>
                <c:pt idx="1018">
                  <c:v>3.0154861670114941E-2</c:v>
                </c:pt>
                <c:pt idx="1019">
                  <c:v>3.013073863864045E-2</c:v>
                </c:pt>
                <c:pt idx="1020">
                  <c:v>3.0320365936880221E-2</c:v>
                </c:pt>
                <c:pt idx="1021">
                  <c:v>3.0356653417454596E-2</c:v>
                </c:pt>
                <c:pt idx="1022">
                  <c:v>3.0526674009717689E-2</c:v>
                </c:pt>
                <c:pt idx="1023">
                  <c:v>3.0548662011093304E-2</c:v>
                </c:pt>
                <c:pt idx="1024">
                  <c:v>3.0616032622624481E-2</c:v>
                </c:pt>
                <c:pt idx="1025">
                  <c:v>3.0590052488449045E-2</c:v>
                </c:pt>
                <c:pt idx="1026">
                  <c:v>3.0564072354273615E-2</c:v>
                </c:pt>
                <c:pt idx="1027">
                  <c:v>3.0538092220098179E-2</c:v>
                </c:pt>
                <c:pt idx="1028">
                  <c:v>3.0434916188438389E-2</c:v>
                </c:pt>
                <c:pt idx="1029">
                  <c:v>3.0344806540781873E-2</c:v>
                </c:pt>
                <c:pt idx="1030">
                  <c:v>2.9640541890522808E-2</c:v>
                </c:pt>
                <c:pt idx="1031">
                  <c:v>3.0528142166717009E-2</c:v>
                </c:pt>
                <c:pt idx="1032">
                  <c:v>3.0501220869524122E-2</c:v>
                </c:pt>
                <c:pt idx="1033">
                  <c:v>3.0474299572331227E-2</c:v>
                </c:pt>
                <c:pt idx="1034">
                  <c:v>2.987610344849758E-2</c:v>
                </c:pt>
                <c:pt idx="1035">
                  <c:v>3.005182108716143E-2</c:v>
                </c:pt>
                <c:pt idx="1036">
                  <c:v>3.0796906395984099E-2</c:v>
                </c:pt>
                <c:pt idx="1037">
                  <c:v>3.039764948820705E-2</c:v>
                </c:pt>
                <c:pt idx="1038">
                  <c:v>3.0454998058312824E-2</c:v>
                </c:pt>
                <c:pt idx="1039">
                  <c:v>3.0440320271426118E-2</c:v>
                </c:pt>
                <c:pt idx="1040">
                  <c:v>3.0880653878027291E-2</c:v>
                </c:pt>
                <c:pt idx="1041">
                  <c:v>3.115330380675202E-2</c:v>
                </c:pt>
                <c:pt idx="1042">
                  <c:v>3.1131759518397348E-2</c:v>
                </c:pt>
                <c:pt idx="1043">
                  <c:v>3.1255644701350664E-2</c:v>
                </c:pt>
                <c:pt idx="1044">
                  <c:v>3.1192981077228024E-2</c:v>
                </c:pt>
                <c:pt idx="1045">
                  <c:v>3.0427362984676846E-2</c:v>
                </c:pt>
                <c:pt idx="1046">
                  <c:v>3.0409091851801899E-2</c:v>
                </c:pt>
                <c:pt idx="1047">
                  <c:v>3.0390820718926959E-2</c:v>
                </c:pt>
                <c:pt idx="1048">
                  <c:v>3.0372549586052018E-2</c:v>
                </c:pt>
                <c:pt idx="1049">
                  <c:v>3.0354278453177071E-2</c:v>
                </c:pt>
                <c:pt idx="1050">
                  <c:v>3.0201240653067736E-2</c:v>
                </c:pt>
                <c:pt idx="1051">
                  <c:v>3.0234266103015835E-2</c:v>
                </c:pt>
                <c:pt idx="1052">
                  <c:v>2.9983752087976719E-2</c:v>
                </c:pt>
                <c:pt idx="1053">
                  <c:v>2.9963966948316274E-2</c:v>
                </c:pt>
                <c:pt idx="1054">
                  <c:v>2.9944181808655837E-2</c:v>
                </c:pt>
                <c:pt idx="1055">
                  <c:v>2.9924396668995393E-2</c:v>
                </c:pt>
                <c:pt idx="1056">
                  <c:v>2.9773791165415335E-2</c:v>
                </c:pt>
                <c:pt idx="1057">
                  <c:v>2.9776124910627901E-2</c:v>
                </c:pt>
                <c:pt idx="1058">
                  <c:v>2.9545066744308228E-2</c:v>
                </c:pt>
                <c:pt idx="1059">
                  <c:v>2.941012221045796E-2</c:v>
                </c:pt>
                <c:pt idx="1060">
                  <c:v>2.9387305722169417E-2</c:v>
                </c:pt>
                <c:pt idx="1061">
                  <c:v>2.9364489233880874E-2</c:v>
                </c:pt>
                <c:pt idx="1062">
                  <c:v>2.9482979888217832E-2</c:v>
                </c:pt>
                <c:pt idx="1063">
                  <c:v>2.9541710477538619E-2</c:v>
                </c:pt>
                <c:pt idx="1064">
                  <c:v>2.9725361086846376E-2</c:v>
                </c:pt>
                <c:pt idx="1065">
                  <c:v>3.0105117580390417E-2</c:v>
                </c:pt>
                <c:pt idx="1066">
                  <c:v>3.0367272484455282E-2</c:v>
                </c:pt>
                <c:pt idx="1067">
                  <c:v>3.0344691273860351E-2</c:v>
                </c:pt>
                <c:pt idx="1068">
                  <c:v>3.032211006326542E-2</c:v>
                </c:pt>
                <c:pt idx="1069">
                  <c:v>3.0114940583352692E-2</c:v>
                </c:pt>
                <c:pt idx="1070">
                  <c:v>2.9841945653554074E-2</c:v>
                </c:pt>
                <c:pt idx="1071">
                  <c:v>3.0482068109494463E-2</c:v>
                </c:pt>
                <c:pt idx="1072">
                  <c:v>3.0532181982058565E-2</c:v>
                </c:pt>
                <c:pt idx="1073">
                  <c:v>2.9848736829065553E-2</c:v>
                </c:pt>
                <c:pt idx="1074">
                  <c:v>2.9898905191772372E-2</c:v>
                </c:pt>
                <c:pt idx="1075">
                  <c:v>2.994909274064482E-2</c:v>
                </c:pt>
                <c:pt idx="1076">
                  <c:v>2.9900500737205515E-2</c:v>
                </c:pt>
                <c:pt idx="1077">
                  <c:v>2.9874101295280869E-2</c:v>
                </c:pt>
                <c:pt idx="1078">
                  <c:v>3.0057235296290674E-2</c:v>
                </c:pt>
                <c:pt idx="1079">
                  <c:v>3.0655326674659727E-2</c:v>
                </c:pt>
                <c:pt idx="1080">
                  <c:v>3.0752062447562817E-2</c:v>
                </c:pt>
                <c:pt idx="1081">
                  <c:v>3.0802209328632625E-2</c:v>
                </c:pt>
                <c:pt idx="1082">
                  <c:v>3.0852163651356533E-2</c:v>
                </c:pt>
                <c:pt idx="1083">
                  <c:v>3.112555832035277E-2</c:v>
                </c:pt>
                <c:pt idx="1084">
                  <c:v>3.1292080014408724E-2</c:v>
                </c:pt>
                <c:pt idx="1085">
                  <c:v>3.101485286657895E-2</c:v>
                </c:pt>
                <c:pt idx="1086">
                  <c:v>3.1452359153137766E-2</c:v>
                </c:pt>
                <c:pt idx="1087">
                  <c:v>3.0836261550977261E-2</c:v>
                </c:pt>
                <c:pt idx="1088">
                  <c:v>3.0883721702299638E-2</c:v>
                </c:pt>
                <c:pt idx="1089">
                  <c:v>3.0930988898963611E-2</c:v>
                </c:pt>
                <c:pt idx="1090">
                  <c:v>3.0927476832222273E-2</c:v>
                </c:pt>
                <c:pt idx="1091">
                  <c:v>3.0935104174886409E-2</c:v>
                </c:pt>
                <c:pt idx="1092">
                  <c:v>3.0491213599417019E-2</c:v>
                </c:pt>
                <c:pt idx="1093">
                  <c:v>3.068314815477733E-2</c:v>
                </c:pt>
                <c:pt idx="1094">
                  <c:v>3.0276406067762954E-2</c:v>
                </c:pt>
                <c:pt idx="1095">
                  <c:v>3.0326542501982294E-2</c:v>
                </c:pt>
                <c:pt idx="1096">
                  <c:v>3.0376698167073224E-2</c:v>
                </c:pt>
                <c:pt idx="1097">
                  <c:v>2.9946232226754202E-2</c:v>
                </c:pt>
                <c:pt idx="1098">
                  <c:v>2.9984751397175755E-2</c:v>
                </c:pt>
                <c:pt idx="1099">
                  <c:v>3.0307888576761144E-2</c:v>
                </c:pt>
                <c:pt idx="1100">
                  <c:v>3.040848340053974E-2</c:v>
                </c:pt>
                <c:pt idx="1101">
                  <c:v>3.0996803103297325E-2</c:v>
                </c:pt>
                <c:pt idx="1102">
                  <c:v>3.1067722080309619E-2</c:v>
                </c:pt>
                <c:pt idx="1103">
                  <c:v>3.1138882289695691E-2</c:v>
                </c:pt>
                <c:pt idx="1104">
                  <c:v>2.9476262120352016E-2</c:v>
                </c:pt>
                <c:pt idx="1105">
                  <c:v>2.9388309182024237E-2</c:v>
                </c:pt>
                <c:pt idx="1106">
                  <c:v>2.9649662926612093E-2</c:v>
                </c:pt>
                <c:pt idx="1107">
                  <c:v>2.9991824380439201E-2</c:v>
                </c:pt>
                <c:pt idx="1108">
                  <c:v>2.9973875637676325E-2</c:v>
                </c:pt>
                <c:pt idx="1109">
                  <c:v>3.0031508143561751E-2</c:v>
                </c:pt>
                <c:pt idx="1110">
                  <c:v>3.008895573034244E-2</c:v>
                </c:pt>
                <c:pt idx="1111">
                  <c:v>3.0056628059119246E-2</c:v>
                </c:pt>
                <c:pt idx="1112">
                  <c:v>2.9622387152909324E-2</c:v>
                </c:pt>
                <c:pt idx="1113">
                  <c:v>2.9610580419222349E-2</c:v>
                </c:pt>
                <c:pt idx="1114">
                  <c:v>2.9823068292124812E-2</c:v>
                </c:pt>
                <c:pt idx="1115">
                  <c:v>3.0238092166704533E-2</c:v>
                </c:pt>
                <c:pt idx="1116">
                  <c:v>3.029344820138357E-2</c:v>
                </c:pt>
                <c:pt idx="1117">
                  <c:v>3.0348618733926337E-2</c:v>
                </c:pt>
                <c:pt idx="1118">
                  <c:v>3.064754139712135E-2</c:v>
                </c:pt>
                <c:pt idx="1119">
                  <c:v>3.0951479657905387E-2</c:v>
                </c:pt>
                <c:pt idx="1120">
                  <c:v>3.0602677598827302E-2</c:v>
                </c:pt>
                <c:pt idx="1121">
                  <c:v>3.0396914505687038E-2</c:v>
                </c:pt>
                <c:pt idx="1122">
                  <c:v>3.0283606324045149E-2</c:v>
                </c:pt>
                <c:pt idx="1123">
                  <c:v>3.0335675851711867E-2</c:v>
                </c:pt>
                <c:pt idx="1124">
                  <c:v>3.0387559594680251E-2</c:v>
                </c:pt>
                <c:pt idx="1125">
                  <c:v>3.0735652732896482E-2</c:v>
                </c:pt>
                <c:pt idx="1126">
                  <c:v>3.0934642318593664E-2</c:v>
                </c:pt>
                <c:pt idx="1127">
                  <c:v>3.1047234372468341E-2</c:v>
                </c:pt>
                <c:pt idx="1128">
                  <c:v>3.1075772834528143E-2</c:v>
                </c:pt>
                <c:pt idx="1129">
                  <c:v>3.1127087045233939E-2</c:v>
                </c:pt>
                <c:pt idx="1130">
                  <c:v>3.1178214955397986E-2</c:v>
                </c:pt>
                <c:pt idx="1131">
                  <c:v>3.1229585591935977E-2</c:v>
                </c:pt>
                <c:pt idx="1132">
                  <c:v>3.2141947075113891E-2</c:v>
                </c:pt>
                <c:pt idx="1133">
                  <c:v>3.2805851383363047E-2</c:v>
                </c:pt>
                <c:pt idx="1134">
                  <c:v>3.2736635292624924E-2</c:v>
                </c:pt>
                <c:pt idx="1135">
                  <c:v>3.2788099921861179E-2</c:v>
                </c:pt>
                <c:pt idx="1136">
                  <c:v>3.2938103296782428E-2</c:v>
                </c:pt>
                <c:pt idx="1137">
                  <c:v>3.297977403173518E-2</c:v>
                </c:pt>
                <c:pt idx="1138">
                  <c:v>3.3021288226092828E-2</c:v>
                </c:pt>
                <c:pt idx="1139">
                  <c:v>3.324415152825979E-2</c:v>
                </c:pt>
                <c:pt idx="1140">
                  <c:v>3.3371270906564908E-2</c:v>
                </c:pt>
                <c:pt idx="1141">
                  <c:v>3.3603339432566243E-2</c:v>
                </c:pt>
                <c:pt idx="1142">
                  <c:v>3.3958851504620087E-2</c:v>
                </c:pt>
                <c:pt idx="1143">
                  <c:v>3.365625898240486E-2</c:v>
                </c:pt>
                <c:pt idx="1144">
                  <c:v>3.3703332316745313E-2</c:v>
                </c:pt>
                <c:pt idx="1145">
                  <c:v>3.3750465008803583E-2</c:v>
                </c:pt>
                <c:pt idx="1146">
                  <c:v>3.3596187358817364E-2</c:v>
                </c:pt>
                <c:pt idx="1147">
                  <c:v>3.3277846054269096E-2</c:v>
                </c:pt>
                <c:pt idx="1148">
                  <c:v>3.2335550291074031E-2</c:v>
                </c:pt>
                <c:pt idx="1149">
                  <c:v>3.1781780600168744E-2</c:v>
                </c:pt>
                <c:pt idx="1150">
                  <c:v>3.1834362650391204E-2</c:v>
                </c:pt>
                <c:pt idx="1151">
                  <c:v>3.187906351738707E-2</c:v>
                </c:pt>
                <c:pt idx="1152">
                  <c:v>3.1923823832566742E-2</c:v>
                </c:pt>
                <c:pt idx="1153">
                  <c:v>3.1968643637427838E-2</c:v>
                </c:pt>
                <c:pt idx="1154">
                  <c:v>3.1650651607043848E-2</c:v>
                </c:pt>
                <c:pt idx="1155">
                  <c:v>3.0891518680383492E-2</c:v>
                </c:pt>
                <c:pt idx="1156">
                  <c:v>3.1047752927196658E-2</c:v>
                </c:pt>
                <c:pt idx="1157">
                  <c:v>3.1185373271273534E-2</c:v>
                </c:pt>
                <c:pt idx="1158">
                  <c:v>3.1227539111715316E-2</c:v>
                </c:pt>
                <c:pt idx="1159">
                  <c:v>3.1269764436602045E-2</c:v>
                </c:pt>
                <c:pt idx="1160">
                  <c:v>3.1075955259213639E-2</c:v>
                </c:pt>
                <c:pt idx="1161">
                  <c:v>3.148986081015636E-2</c:v>
                </c:pt>
                <c:pt idx="1162">
                  <c:v>3.4776786368428618E-2</c:v>
                </c:pt>
                <c:pt idx="1163">
                  <c:v>3.091039053693688E-2</c:v>
                </c:pt>
                <c:pt idx="1164">
                  <c:v>3.0579577614993386E-2</c:v>
                </c:pt>
                <c:pt idx="1165">
                  <c:v>3.0616945224834449E-2</c:v>
                </c:pt>
                <c:pt idx="1166">
                  <c:v>3.0654113952851628E-2</c:v>
                </c:pt>
                <c:pt idx="1167">
                  <c:v>3.0719180449696654E-2</c:v>
                </c:pt>
                <c:pt idx="1168">
                  <c:v>3.0625034566563805E-2</c:v>
                </c:pt>
                <c:pt idx="1169">
                  <c:v>3.1062941833246156E-2</c:v>
                </c:pt>
                <c:pt idx="1170">
                  <c:v>3.1280909142095706E-2</c:v>
                </c:pt>
                <c:pt idx="1171">
                  <c:v>3.1519097012388926E-2</c:v>
                </c:pt>
                <c:pt idx="1172">
                  <c:v>3.1552200964410117E-2</c:v>
                </c:pt>
                <c:pt idx="1173">
                  <c:v>3.1585540492670559E-2</c:v>
                </c:pt>
                <c:pt idx="1174">
                  <c:v>3.2013705990699325E-2</c:v>
                </c:pt>
                <c:pt idx="1175">
                  <c:v>3.2467981961335129E-2</c:v>
                </c:pt>
                <c:pt idx="1176">
                  <c:v>3.2533691086052037E-2</c:v>
                </c:pt>
                <c:pt idx="1177">
                  <c:v>3.2400837637138302E-2</c:v>
                </c:pt>
                <c:pt idx="1178">
                  <c:v>3.1974875577046175E-2</c:v>
                </c:pt>
                <c:pt idx="1179">
                  <c:v>3.2009270304988825E-2</c:v>
                </c:pt>
                <c:pt idx="1180">
                  <c:v>3.2043683204707282E-2</c:v>
                </c:pt>
                <c:pt idx="1181">
                  <c:v>3.1611359031323366E-2</c:v>
                </c:pt>
                <c:pt idx="1182">
                  <c:v>3.1755838189505468E-2</c:v>
                </c:pt>
                <c:pt idx="1183">
                  <c:v>3.1748673088237901E-2</c:v>
                </c:pt>
                <c:pt idx="1184">
                  <c:v>3.1593203210673923E-2</c:v>
                </c:pt>
                <c:pt idx="1185">
                  <c:v>3.1439825955723366E-2</c:v>
                </c:pt>
                <c:pt idx="1186">
                  <c:v>3.1481167066341076E-2</c:v>
                </c:pt>
                <c:pt idx="1187">
                  <c:v>3.1522526388649899E-2</c:v>
                </c:pt>
                <c:pt idx="1188">
                  <c:v>3.1640366960508287E-2</c:v>
                </c:pt>
                <c:pt idx="1189">
                  <c:v>3.1336160657992905E-2</c:v>
                </c:pt>
                <c:pt idx="1190">
                  <c:v>3.0834188196271831E-2</c:v>
                </c:pt>
                <c:pt idx="1191">
                  <c:v>3.1464948327423692E-2</c:v>
                </c:pt>
                <c:pt idx="1192">
                  <c:v>3.2157494627000328E-2</c:v>
                </c:pt>
                <c:pt idx="1193">
                  <c:v>3.3141737647098643E-2</c:v>
                </c:pt>
                <c:pt idx="1194">
                  <c:v>3.3200119449188402E-2</c:v>
                </c:pt>
                <c:pt idx="1195">
                  <c:v>3.2852346206691148E-2</c:v>
                </c:pt>
                <c:pt idx="1196">
                  <c:v>3.2496659486455963E-2</c:v>
                </c:pt>
                <c:pt idx="1197">
                  <c:v>3.2128596191355357E-2</c:v>
                </c:pt>
                <c:pt idx="1198">
                  <c:v>3.2007608782394732E-2</c:v>
                </c:pt>
                <c:pt idx="1199">
                  <c:v>3.1756980099502292E-2</c:v>
                </c:pt>
                <c:pt idx="1200">
                  <c:v>3.1820971078451325E-2</c:v>
                </c:pt>
                <c:pt idx="1201">
                  <c:v>3.1884772942048181E-2</c:v>
                </c:pt>
                <c:pt idx="1202">
                  <c:v>3.1900749992719857E-2</c:v>
                </c:pt>
                <c:pt idx="1203">
                  <c:v>3.1917639139195417E-2</c:v>
                </c:pt>
                <c:pt idx="1204">
                  <c:v>3.2282669244231656E-2</c:v>
                </c:pt>
                <c:pt idx="1205">
                  <c:v>3.2303077819205703E-2</c:v>
                </c:pt>
                <c:pt idx="1206">
                  <c:v>3.1755294640909572E-2</c:v>
                </c:pt>
                <c:pt idx="1207">
                  <c:v>3.1816177376873166E-2</c:v>
                </c:pt>
                <c:pt idx="1208">
                  <c:v>3.1876870652781844E-2</c:v>
                </c:pt>
                <c:pt idx="1209">
                  <c:v>3.1200371558924515E-2</c:v>
                </c:pt>
                <c:pt idx="1210">
                  <c:v>3.0732610713852353E-2</c:v>
                </c:pt>
                <c:pt idx="1211">
                  <c:v>3.0709274923821396E-2</c:v>
                </c:pt>
                <c:pt idx="1212">
                  <c:v>3.0792431391679406E-2</c:v>
                </c:pt>
                <c:pt idx="1213">
                  <c:v>3.0671060547067676E-2</c:v>
                </c:pt>
                <c:pt idx="1214">
                  <c:v>3.0732182556611851E-2</c:v>
                </c:pt>
                <c:pt idx="1215">
                  <c:v>3.0793114695476041E-2</c:v>
                </c:pt>
                <c:pt idx="1216">
                  <c:v>3.0784337560918071E-2</c:v>
                </c:pt>
                <c:pt idx="1217">
                  <c:v>3.0845526395146823E-2</c:v>
                </c:pt>
                <c:pt idx="1218">
                  <c:v>3.0645035386319831E-2</c:v>
                </c:pt>
                <c:pt idx="1219">
                  <c:v>3.0848820011282155E-2</c:v>
                </c:pt>
                <c:pt idx="1220">
                  <c:v>3.0756131948722384E-2</c:v>
                </c:pt>
                <c:pt idx="1221">
                  <c:v>3.0813299403795819E-2</c:v>
                </c:pt>
                <c:pt idx="1222">
                  <c:v>3.0870713607053742E-2</c:v>
                </c:pt>
                <c:pt idx="1223">
                  <c:v>3.0633108107225755E-2</c:v>
                </c:pt>
                <c:pt idx="1224">
                  <c:v>3.1492661210259169E-2</c:v>
                </c:pt>
                <c:pt idx="1225">
                  <c:v>2.9497681905573218E-2</c:v>
                </c:pt>
                <c:pt idx="1226">
                  <c:v>2.9907838156445772E-2</c:v>
                </c:pt>
                <c:pt idx="1227">
                  <c:v>2.971185363834996E-2</c:v>
                </c:pt>
                <c:pt idx="1228">
                  <c:v>2.9720355173269049E-2</c:v>
                </c:pt>
                <c:pt idx="1229">
                  <c:v>2.9728643827242419E-2</c:v>
                </c:pt>
                <c:pt idx="1230">
                  <c:v>2.9234164183281515E-2</c:v>
                </c:pt>
                <c:pt idx="1231">
                  <c:v>2.8885711951525825E-2</c:v>
                </c:pt>
                <c:pt idx="1232">
                  <c:v>2.8994180780527568E-2</c:v>
                </c:pt>
                <c:pt idx="1233">
                  <c:v>2.8887121638269043E-2</c:v>
                </c:pt>
                <c:pt idx="1234">
                  <c:v>2.8894783586944729E-2</c:v>
                </c:pt>
                <c:pt idx="1235">
                  <c:v>2.8902450340100111E-2</c:v>
                </c:pt>
                <c:pt idx="1236">
                  <c:v>2.8910339720736408E-2</c:v>
                </c:pt>
                <c:pt idx="1237">
                  <c:v>2.8935105003618899E-2</c:v>
                </c:pt>
                <c:pt idx="1238">
                  <c:v>2.8913289185926276E-2</c:v>
                </c:pt>
                <c:pt idx="1239">
                  <c:v>2.8834198362500015E-2</c:v>
                </c:pt>
                <c:pt idx="1240">
                  <c:v>2.8649215504773826E-2</c:v>
                </c:pt>
                <c:pt idx="1241">
                  <c:v>2.8403752841484255E-2</c:v>
                </c:pt>
                <c:pt idx="1242">
                  <c:v>2.8412797455670734E-2</c:v>
                </c:pt>
                <c:pt idx="1243">
                  <c:v>2.8421628993910888E-2</c:v>
                </c:pt>
                <c:pt idx="1244">
                  <c:v>2.8396646370206918E-2</c:v>
                </c:pt>
                <c:pt idx="1245">
                  <c:v>2.8631547399252714E-2</c:v>
                </c:pt>
                <c:pt idx="1246">
                  <c:v>2.8563407041023711E-2</c:v>
                </c:pt>
                <c:pt idx="1247">
                  <c:v>2.841431943303644E-2</c:v>
                </c:pt>
                <c:pt idx="1248">
                  <c:v>2.8395385995423114E-2</c:v>
                </c:pt>
                <c:pt idx="1249">
                  <c:v>2.8402486860896956E-2</c:v>
                </c:pt>
                <c:pt idx="1250">
                  <c:v>2.8409592541947519E-2</c:v>
                </c:pt>
                <c:pt idx="1251">
                  <c:v>2.8106102076464516E-2</c:v>
                </c:pt>
                <c:pt idx="1252">
                  <c:v>2.8325116333565749E-2</c:v>
                </c:pt>
                <c:pt idx="1253">
                  <c:v>2.7705665996533804E-2</c:v>
                </c:pt>
                <c:pt idx="1254">
                  <c:v>2.8153419274769692E-2</c:v>
                </c:pt>
                <c:pt idx="1255">
                  <c:v>2.7296974210362333E-2</c:v>
                </c:pt>
                <c:pt idx="1256">
                  <c:v>2.7375721275051522E-2</c:v>
                </c:pt>
                <c:pt idx="1257">
                  <c:v>2.7454508793463887E-2</c:v>
                </c:pt>
                <c:pt idx="1258">
                  <c:v>2.7414606818157335E-2</c:v>
                </c:pt>
                <c:pt idx="1259">
                  <c:v>2.7275762003920664E-2</c:v>
                </c:pt>
                <c:pt idx="1260">
                  <c:v>2.7290195705379466E-2</c:v>
                </c:pt>
                <c:pt idx="1261">
                  <c:v>2.7479544311552813E-2</c:v>
                </c:pt>
                <c:pt idx="1262">
                  <c:v>2.7703697005582902E-2</c:v>
                </c:pt>
                <c:pt idx="1263">
                  <c:v>2.7778965689911006E-2</c:v>
                </c:pt>
                <c:pt idx="1264">
                  <c:v>2.7854056424752444E-2</c:v>
                </c:pt>
                <c:pt idx="1265">
                  <c:v>2.7724156780154142E-2</c:v>
                </c:pt>
                <c:pt idx="1266">
                  <c:v>2.7844128352464241E-2</c:v>
                </c:pt>
                <c:pt idx="1267">
                  <c:v>2.7813306188880213E-2</c:v>
                </c:pt>
                <c:pt idx="1268">
                  <c:v>2.8338360593163595E-2</c:v>
                </c:pt>
                <c:pt idx="1269">
                  <c:v>2.821376011817283E-2</c:v>
                </c:pt>
                <c:pt idx="1270">
                  <c:v>2.8298466072058923E-2</c:v>
                </c:pt>
                <c:pt idx="1271">
                  <c:v>2.8383212626511056E-2</c:v>
                </c:pt>
                <c:pt idx="1272">
                  <c:v>2.8317607169117923E-2</c:v>
                </c:pt>
                <c:pt idx="1273">
                  <c:v>2.8402603002981926E-2</c:v>
                </c:pt>
                <c:pt idx="1274">
                  <c:v>2.8314801574378448E-2</c:v>
                </c:pt>
                <c:pt idx="1275">
                  <c:v>2.8419617383301357E-2</c:v>
                </c:pt>
                <c:pt idx="1276">
                  <c:v>2.8338516315788702E-2</c:v>
                </c:pt>
                <c:pt idx="1277">
                  <c:v>2.8424004582548325E-2</c:v>
                </c:pt>
                <c:pt idx="1278">
                  <c:v>2.8509533427255006E-2</c:v>
                </c:pt>
                <c:pt idx="1279">
                  <c:v>2.9053543309467425E-2</c:v>
                </c:pt>
                <c:pt idx="1280">
                  <c:v>2.9365335093683907E-2</c:v>
                </c:pt>
                <c:pt idx="1281">
                  <c:v>2.9737036645647995E-2</c:v>
                </c:pt>
                <c:pt idx="1282">
                  <c:v>2.9856114414697724E-2</c:v>
                </c:pt>
                <c:pt idx="1283">
                  <c:v>2.9782687466030522E-2</c:v>
                </c:pt>
                <c:pt idx="1284">
                  <c:v>2.9860260025516297E-2</c:v>
                </c:pt>
                <c:pt idx="1285">
                  <c:v>3.0775853136424863E-2</c:v>
                </c:pt>
                <c:pt idx="1286">
                  <c:v>2.8505475485121209E-2</c:v>
                </c:pt>
                <c:pt idx="1287">
                  <c:v>2.863732114943475E-2</c:v>
                </c:pt>
                <c:pt idx="1288">
                  <c:v>2.8879619565214856E-2</c:v>
                </c:pt>
                <c:pt idx="1289">
                  <c:v>2.9028443571608074E-2</c:v>
                </c:pt>
                <c:pt idx="1290">
                  <c:v>2.9040045437178939E-2</c:v>
                </c:pt>
                <c:pt idx="1291">
                  <c:v>2.9123713445271808E-2</c:v>
                </c:pt>
                <c:pt idx="1292">
                  <c:v>2.9207424736237844E-2</c:v>
                </c:pt>
                <c:pt idx="1293">
                  <c:v>2.9291179335989105E-2</c:v>
                </c:pt>
                <c:pt idx="1294">
                  <c:v>2.8913725253184114E-2</c:v>
                </c:pt>
                <c:pt idx="1295">
                  <c:v>2.8997895600845869E-2</c:v>
                </c:pt>
                <c:pt idx="1296">
                  <c:v>2.9457980977743436E-2</c:v>
                </c:pt>
                <c:pt idx="1297">
                  <c:v>2.9935542834624088E-2</c:v>
                </c:pt>
                <c:pt idx="1298">
                  <c:v>3.0021458415788696E-2</c:v>
                </c:pt>
                <c:pt idx="1299">
                  <c:v>3.0107197176447865E-2</c:v>
                </c:pt>
                <c:pt idx="1300">
                  <c:v>3.0170185655634375E-2</c:v>
                </c:pt>
                <c:pt idx="1301">
                  <c:v>3.0894540802661151E-2</c:v>
                </c:pt>
                <c:pt idx="1302">
                  <c:v>3.0667281397365395E-2</c:v>
                </c:pt>
                <c:pt idx="1303">
                  <c:v>3.0974990837638224E-2</c:v>
                </c:pt>
                <c:pt idx="1304">
                  <c:v>3.1369772564442053E-2</c:v>
                </c:pt>
                <c:pt idx="1305">
                  <c:v>3.1454278810499496E-2</c:v>
                </c:pt>
                <c:pt idx="1306">
                  <c:v>3.1538828366394295E-2</c:v>
                </c:pt>
                <c:pt idx="1307">
                  <c:v>3.2029993854999952E-2</c:v>
                </c:pt>
                <c:pt idx="1308">
                  <c:v>3.2497383651617806E-2</c:v>
                </c:pt>
                <c:pt idx="1309">
                  <c:v>3.2706483681299137E-2</c:v>
                </c:pt>
                <c:pt idx="1310">
                  <c:v>3.2944340176599127E-2</c:v>
                </c:pt>
                <c:pt idx="1311">
                  <c:v>3.2899326210060142E-2</c:v>
                </c:pt>
                <c:pt idx="1312">
                  <c:v>3.2983810450810884E-2</c:v>
                </c:pt>
                <c:pt idx="1313">
                  <c:v>3.3068116508644614E-2</c:v>
                </c:pt>
                <c:pt idx="1314">
                  <c:v>3.2393867108595722E-2</c:v>
                </c:pt>
                <c:pt idx="1315">
                  <c:v>3.337503771529924E-2</c:v>
                </c:pt>
                <c:pt idx="1316">
                  <c:v>3.4457541578486461E-2</c:v>
                </c:pt>
                <c:pt idx="1317">
                  <c:v>3.4457101809855645E-2</c:v>
                </c:pt>
                <c:pt idx="1318">
                  <c:v>3.4197435901664963E-2</c:v>
                </c:pt>
                <c:pt idx="1319">
                  <c:v>3.4189970603430174E-2</c:v>
                </c:pt>
                <c:pt idx="1320">
                  <c:v>3.4182745739580092E-2</c:v>
                </c:pt>
                <c:pt idx="1321">
                  <c:v>3.4175316767578276E-2</c:v>
                </c:pt>
                <c:pt idx="1322">
                  <c:v>3.4137111420722739E-2</c:v>
                </c:pt>
                <c:pt idx="1323">
                  <c:v>3.4225543526987499E-2</c:v>
                </c:pt>
                <c:pt idx="1324">
                  <c:v>3.3717440818888396E-2</c:v>
                </c:pt>
                <c:pt idx="1325">
                  <c:v>3.297396378106935E-2</c:v>
                </c:pt>
                <c:pt idx="1326">
                  <c:v>3.297056368980919E-2</c:v>
                </c:pt>
                <c:pt idx="1327">
                  <c:v>3.2967181773066241E-2</c:v>
                </c:pt>
                <c:pt idx="1328">
                  <c:v>3.2688633303206871E-2</c:v>
                </c:pt>
                <c:pt idx="1329">
                  <c:v>3.1993636302158644E-2</c:v>
                </c:pt>
                <c:pt idx="1330">
                  <c:v>3.1810675161810582E-2</c:v>
                </c:pt>
                <c:pt idx="1331">
                  <c:v>3.178476430743267E-2</c:v>
                </c:pt>
                <c:pt idx="1332">
                  <c:v>3.1966579747363541E-2</c:v>
                </c:pt>
                <c:pt idx="1333">
                  <c:v>3.1966088697884587E-2</c:v>
                </c:pt>
                <c:pt idx="1334">
                  <c:v>3.1965615864838558E-2</c:v>
                </c:pt>
                <c:pt idx="1335">
                  <c:v>3.1807924381013146E-2</c:v>
                </c:pt>
                <c:pt idx="1336">
                  <c:v>3.1649549244356444E-2</c:v>
                </c:pt>
                <c:pt idx="1337">
                  <c:v>3.1352635080001572E-2</c:v>
                </c:pt>
                <c:pt idx="1338">
                  <c:v>3.1451428927378872E-2</c:v>
                </c:pt>
                <c:pt idx="1339">
                  <c:v>3.2228173879261551E-2</c:v>
                </c:pt>
                <c:pt idx="1340">
                  <c:v>3.2227171022349163E-2</c:v>
                </c:pt>
                <c:pt idx="1341">
                  <c:v>3.2225963307976356E-2</c:v>
                </c:pt>
                <c:pt idx="1342">
                  <c:v>3.2447811777054344E-2</c:v>
                </c:pt>
                <c:pt idx="1343">
                  <c:v>3.2507072124756765E-2</c:v>
                </c:pt>
                <c:pt idx="1344">
                  <c:v>3.2008168075353012E-2</c:v>
                </c:pt>
                <c:pt idx="1345">
                  <c:v>3.1404890282229939E-2</c:v>
                </c:pt>
                <c:pt idx="1346">
                  <c:v>3.3128519767896748E-2</c:v>
                </c:pt>
                <c:pt idx="1347">
                  <c:v>3.3075493286526002E-2</c:v>
                </c:pt>
                <c:pt idx="1348">
                  <c:v>3.3022691307300747E-2</c:v>
                </c:pt>
                <c:pt idx="1349">
                  <c:v>3.0030245511234427E-2</c:v>
                </c:pt>
                <c:pt idx="1350">
                  <c:v>2.9614666228429815E-2</c:v>
                </c:pt>
                <c:pt idx="1351">
                  <c:v>2.9375412571887173E-2</c:v>
                </c:pt>
                <c:pt idx="1352">
                  <c:v>2.9414873871442655E-2</c:v>
                </c:pt>
                <c:pt idx="1353">
                  <c:v>2.9030976036957361E-2</c:v>
                </c:pt>
                <c:pt idx="1354">
                  <c:v>2.902490187148736E-2</c:v>
                </c:pt>
                <c:pt idx="1355">
                  <c:v>2.9018606705703963E-2</c:v>
                </c:pt>
                <c:pt idx="1356">
                  <c:v>2.8954546151808501E-2</c:v>
                </c:pt>
                <c:pt idx="1357">
                  <c:v>2.9195656498551159E-2</c:v>
                </c:pt>
                <c:pt idx="1358">
                  <c:v>2.9136702126661904E-2</c:v>
                </c:pt>
                <c:pt idx="1359">
                  <c:v>2.8947428349731852E-2</c:v>
                </c:pt>
                <c:pt idx="1360">
                  <c:v>2.915918309715726E-2</c:v>
                </c:pt>
                <c:pt idx="1361">
                  <c:v>2.9157056839401715E-2</c:v>
                </c:pt>
                <c:pt idx="1362">
                  <c:v>2.9154931985205579E-2</c:v>
                </c:pt>
                <c:pt idx="1363">
                  <c:v>2.8632004562702033E-2</c:v>
                </c:pt>
                <c:pt idx="1364">
                  <c:v>2.8551599193061106E-2</c:v>
                </c:pt>
                <c:pt idx="1365">
                  <c:v>2.8023307151858343E-2</c:v>
                </c:pt>
                <c:pt idx="1366">
                  <c:v>2.809320747052186E-2</c:v>
                </c:pt>
                <c:pt idx="1367">
                  <c:v>2.7882005392397199E-2</c:v>
                </c:pt>
                <c:pt idx="1368">
                  <c:v>2.7875260942575988E-2</c:v>
                </c:pt>
                <c:pt idx="1369">
                  <c:v>2.78687402301857E-2</c:v>
                </c:pt>
                <c:pt idx="1370">
                  <c:v>2.4046565948367966E-2</c:v>
                </c:pt>
                <c:pt idx="1371">
                  <c:v>2.4484744211408012E-2</c:v>
                </c:pt>
                <c:pt idx="1372">
                  <c:v>2.4428144265603136E-2</c:v>
                </c:pt>
                <c:pt idx="1373">
                  <c:v>2.5441232251425368E-2</c:v>
                </c:pt>
                <c:pt idx="1374">
                  <c:v>2.5597420816308086E-2</c:v>
                </c:pt>
                <c:pt idx="1375">
                  <c:v>2.5711587185690082E-2</c:v>
                </c:pt>
                <c:pt idx="1376">
                  <c:v>2.5825601829302873E-2</c:v>
                </c:pt>
                <c:pt idx="1377">
                  <c:v>2.5939912207589413E-2</c:v>
                </c:pt>
                <c:pt idx="1378">
                  <c:v>2.582680001602513E-2</c:v>
                </c:pt>
                <c:pt idx="1379">
                  <c:v>2.5867076824815385E-2</c:v>
                </c:pt>
                <c:pt idx="1380">
                  <c:v>2.5587242966942578E-2</c:v>
                </c:pt>
                <c:pt idx="1381">
                  <c:v>2.6144565771906388E-2</c:v>
                </c:pt>
                <c:pt idx="1382">
                  <c:v>2.6258144814173649E-2</c:v>
                </c:pt>
                <c:pt idx="1383">
                  <c:v>2.6371795802845564E-2</c:v>
                </c:pt>
                <c:pt idx="1384">
                  <c:v>2.6285360091766911E-2</c:v>
                </c:pt>
                <c:pt idx="1385">
                  <c:v>2.6234505141166965E-2</c:v>
                </c:pt>
                <c:pt idx="1386">
                  <c:v>2.622617129172827E-2</c:v>
                </c:pt>
                <c:pt idx="1387">
                  <c:v>2.6743988109957588E-2</c:v>
                </c:pt>
                <c:pt idx="1388">
                  <c:v>2.6995007136626101E-2</c:v>
                </c:pt>
                <c:pt idx="1389">
                  <c:v>2.7107883573284877E-2</c:v>
                </c:pt>
                <c:pt idx="1390">
                  <c:v>2.722060703305209E-2</c:v>
                </c:pt>
                <c:pt idx="1391">
                  <c:v>2.7136846309715745E-2</c:v>
                </c:pt>
                <c:pt idx="1392">
                  <c:v>2.73336914988902E-2</c:v>
                </c:pt>
                <c:pt idx="1393">
                  <c:v>2.797028381077496E-2</c:v>
                </c:pt>
                <c:pt idx="1394">
                  <c:v>2.8817242353304233E-2</c:v>
                </c:pt>
                <c:pt idx="1395">
                  <c:v>2.9250920017090225E-2</c:v>
                </c:pt>
                <c:pt idx="1396">
                  <c:v>2.9364651278628723E-2</c:v>
                </c:pt>
                <c:pt idx="1397">
                  <c:v>2.9478454864974662E-2</c:v>
                </c:pt>
                <c:pt idx="1398">
                  <c:v>2.9871530950592792E-2</c:v>
                </c:pt>
                <c:pt idx="1399">
                  <c:v>3.0668851184258987E-2</c:v>
                </c:pt>
                <c:pt idx="1400">
                  <c:v>2.9701614154414954E-2</c:v>
                </c:pt>
                <c:pt idx="1401">
                  <c:v>2.9627966137360406E-2</c:v>
                </c:pt>
                <c:pt idx="1402">
                  <c:v>2.96117311806341E-2</c:v>
                </c:pt>
                <c:pt idx="1403">
                  <c:v>2.9595820060154217E-2</c:v>
                </c:pt>
                <c:pt idx="1404">
                  <c:v>2.9580145734061286E-2</c:v>
                </c:pt>
                <c:pt idx="1405">
                  <c:v>3.0089495486434387E-2</c:v>
                </c:pt>
                <c:pt idx="1406">
                  <c:v>3.0498791979882332E-2</c:v>
                </c:pt>
                <c:pt idx="1407">
                  <c:v>3.0602514190042659E-2</c:v>
                </c:pt>
                <c:pt idx="1408">
                  <c:v>3.0565620827916876E-2</c:v>
                </c:pt>
                <c:pt idx="1409">
                  <c:v>3.0541099150404795E-2</c:v>
                </c:pt>
                <c:pt idx="1410">
                  <c:v>3.0524203682262607E-2</c:v>
                </c:pt>
                <c:pt idx="1411">
                  <c:v>3.0507545454110045E-2</c:v>
                </c:pt>
                <c:pt idx="1412">
                  <c:v>3.0589622119479194E-2</c:v>
                </c:pt>
                <c:pt idx="1413">
                  <c:v>3.0573754126093533E-2</c:v>
                </c:pt>
                <c:pt idx="1414">
                  <c:v>3.0455893006825531E-2</c:v>
                </c:pt>
                <c:pt idx="1415">
                  <c:v>3.0180626619602968E-2</c:v>
                </c:pt>
                <c:pt idx="1416">
                  <c:v>3.0063319237651057E-2</c:v>
                </c:pt>
                <c:pt idx="1417">
                  <c:v>3.0048613631178687E-2</c:v>
                </c:pt>
                <c:pt idx="1418">
                  <c:v>3.0033918919810332E-2</c:v>
                </c:pt>
                <c:pt idx="1419">
                  <c:v>3.0019235106809532E-2</c:v>
                </c:pt>
                <c:pt idx="1420">
                  <c:v>3.0004562195440697E-2</c:v>
                </c:pt>
                <c:pt idx="1421">
                  <c:v>2.9976071202002817E-2</c:v>
                </c:pt>
                <c:pt idx="1422">
                  <c:v>3.008236512881491E-2</c:v>
                </c:pt>
                <c:pt idx="1423">
                  <c:v>2.9807659329219194E-2</c:v>
                </c:pt>
                <c:pt idx="1424">
                  <c:v>2.9795589371841166E-2</c:v>
                </c:pt>
                <c:pt idx="1425">
                  <c:v>2.9783303634122835E-2</c:v>
                </c:pt>
                <c:pt idx="1426">
                  <c:v>2.9771255459039886E-2</c:v>
                </c:pt>
                <c:pt idx="1427">
                  <c:v>3.0032513357430929E-2</c:v>
                </c:pt>
                <c:pt idx="1428">
                  <c:v>3.0124989709300894E-2</c:v>
                </c:pt>
                <c:pt idx="1429">
                  <c:v>3.2110698089405927E-2</c:v>
                </c:pt>
                <c:pt idx="1430">
                  <c:v>2.9097026276882543E-2</c:v>
                </c:pt>
                <c:pt idx="1431">
                  <c:v>2.9105514581749599E-2</c:v>
                </c:pt>
                <c:pt idx="1432">
                  <c:v>2.9114233237799755E-2</c:v>
                </c:pt>
                <c:pt idx="1433">
                  <c:v>2.9015498185349015E-2</c:v>
                </c:pt>
                <c:pt idx="1434">
                  <c:v>2.8836944957671314E-2</c:v>
                </c:pt>
                <c:pt idx="1435">
                  <c:v>2.8796026610378174E-2</c:v>
                </c:pt>
                <c:pt idx="1436">
                  <c:v>2.8410100201224447E-2</c:v>
                </c:pt>
                <c:pt idx="1437">
                  <c:v>2.8198349986678202E-2</c:v>
                </c:pt>
                <c:pt idx="1438">
                  <c:v>2.8203176454432738E-2</c:v>
                </c:pt>
                <c:pt idx="1439">
                  <c:v>2.8208007425569219E-2</c:v>
                </c:pt>
                <c:pt idx="1440">
                  <c:v>2.8415145532407531E-2</c:v>
                </c:pt>
                <c:pt idx="1441">
                  <c:v>2.8134763659423294E-2</c:v>
                </c:pt>
                <c:pt idx="1442">
                  <c:v>2.8139010400595348E-2</c:v>
                </c:pt>
                <c:pt idx="1443">
                  <c:v>2.7705119795089848E-2</c:v>
                </c:pt>
                <c:pt idx="1444">
                  <c:v>2.7709149564178269E-2</c:v>
                </c:pt>
                <c:pt idx="1445">
                  <c:v>2.7713183842805675E-2</c:v>
                </c:pt>
                <c:pt idx="1446">
                  <c:v>2.7717222631842682E-2</c:v>
                </c:pt>
                <c:pt idx="1447">
                  <c:v>2.7643744454431247E-2</c:v>
                </c:pt>
                <c:pt idx="1448">
                  <c:v>2.7644975397141745E-2</c:v>
                </c:pt>
                <c:pt idx="1449">
                  <c:v>2.7127814915491419E-2</c:v>
                </c:pt>
                <c:pt idx="1450">
                  <c:v>2.7116980307054062E-2</c:v>
                </c:pt>
                <c:pt idx="1451">
                  <c:v>2.6780015711096221E-2</c:v>
                </c:pt>
                <c:pt idx="1452">
                  <c:v>2.6784419963928649E-2</c:v>
                </c:pt>
                <c:pt idx="1453">
                  <c:v>2.6788828729622079E-2</c:v>
                </c:pt>
                <c:pt idx="1454">
                  <c:v>2.6793242009048208E-2</c:v>
                </c:pt>
                <c:pt idx="1455">
                  <c:v>2.6765375240251042E-2</c:v>
                </c:pt>
                <c:pt idx="1456">
                  <c:v>2.6491434609664376E-2</c:v>
                </c:pt>
                <c:pt idx="1457">
                  <c:v>2.6102881729551296E-2</c:v>
                </c:pt>
                <c:pt idx="1458">
                  <c:v>2.588135375008218E-2</c:v>
                </c:pt>
                <c:pt idx="1459">
                  <c:v>2.5884486522803542E-2</c:v>
                </c:pt>
                <c:pt idx="1460">
                  <c:v>2.6859630469598737E-2</c:v>
                </c:pt>
                <c:pt idx="1461">
                  <c:v>2.5214341892444619E-2</c:v>
                </c:pt>
                <c:pt idx="1462">
                  <c:v>2.5693751510660404E-2</c:v>
                </c:pt>
                <c:pt idx="1463">
                  <c:v>2.5949689803911165E-2</c:v>
                </c:pt>
                <c:pt idx="1464">
                  <c:v>2.6010995417254913E-2</c:v>
                </c:pt>
                <c:pt idx="1465">
                  <c:v>2.5992941498115825E-2</c:v>
                </c:pt>
                <c:pt idx="1466">
                  <c:v>2.5977741936893478E-2</c:v>
                </c:pt>
                <c:pt idx="1467">
                  <c:v>2.5962318258924519E-2</c:v>
                </c:pt>
                <c:pt idx="1468">
                  <c:v>2.5763210468384107E-2</c:v>
                </c:pt>
                <c:pt idx="1469">
                  <c:v>2.5361504411828877E-2</c:v>
                </c:pt>
                <c:pt idx="1470">
                  <c:v>2.54525179536782E-2</c:v>
                </c:pt>
                <c:pt idx="1471">
                  <c:v>2.5551238736498675E-2</c:v>
                </c:pt>
                <c:pt idx="1472">
                  <c:v>2.5505866821405605E-2</c:v>
                </c:pt>
                <c:pt idx="1473">
                  <c:v>2.5492075465196044E-2</c:v>
                </c:pt>
                <c:pt idx="1474">
                  <c:v>2.5478059854142886E-2</c:v>
                </c:pt>
                <c:pt idx="1475">
                  <c:v>2.56314238870212E-2</c:v>
                </c:pt>
                <c:pt idx="1476">
                  <c:v>2.5602699483088472E-2</c:v>
                </c:pt>
                <c:pt idx="1477">
                  <c:v>2.5179169687270485E-2</c:v>
                </c:pt>
                <c:pt idx="1478">
                  <c:v>2.5148711840773538E-2</c:v>
                </c:pt>
                <c:pt idx="1479">
                  <c:v>2.5132458197797754E-2</c:v>
                </c:pt>
                <c:pt idx="1480">
                  <c:v>2.5116431098185291E-2</c:v>
                </c:pt>
                <c:pt idx="1481">
                  <c:v>2.5100179692275036E-2</c:v>
                </c:pt>
                <c:pt idx="1482">
                  <c:v>2.4964805665941149E-2</c:v>
                </c:pt>
                <c:pt idx="1483">
                  <c:v>2.5171090403341166E-2</c:v>
                </c:pt>
                <c:pt idx="1484">
                  <c:v>2.5155276762703238E-2</c:v>
                </c:pt>
                <c:pt idx="1485">
                  <c:v>2.5602295822575984E-2</c:v>
                </c:pt>
                <c:pt idx="1486">
                  <c:v>2.5577898590210341E-2</c:v>
                </c:pt>
                <c:pt idx="1487">
                  <c:v>2.556169778262863E-2</c:v>
                </c:pt>
                <c:pt idx="1488">
                  <c:v>2.5545723770161892E-2</c:v>
                </c:pt>
                <c:pt idx="1489">
                  <c:v>2.5204768179945318E-2</c:v>
                </c:pt>
                <c:pt idx="1490">
                  <c:v>2.4916762583596423E-2</c:v>
                </c:pt>
                <c:pt idx="1491">
                  <c:v>2.5447792459241364E-2</c:v>
                </c:pt>
                <c:pt idx="1492">
                  <c:v>2.5409464469212939E-2</c:v>
                </c:pt>
                <c:pt idx="1493">
                  <c:v>2.584267119177304E-2</c:v>
                </c:pt>
                <c:pt idx="1494">
                  <c:v>2.5869525535624119E-2</c:v>
                </c:pt>
                <c:pt idx="1495">
                  <c:v>2.5896390703529518E-2</c:v>
                </c:pt>
                <c:pt idx="1496">
                  <c:v>2.6160303456039122E-2</c:v>
                </c:pt>
                <c:pt idx="1497">
                  <c:v>2.635725725341715E-2</c:v>
                </c:pt>
                <c:pt idx="1498">
                  <c:v>2.6457706185573297E-2</c:v>
                </c:pt>
                <c:pt idx="1499">
                  <c:v>2.6017042801383394E-2</c:v>
                </c:pt>
                <c:pt idx="1500">
                  <c:v>2.6087301614857193E-2</c:v>
                </c:pt>
                <c:pt idx="1501">
                  <c:v>2.6120314951556728E-2</c:v>
                </c:pt>
                <c:pt idx="1502">
                  <c:v>2.6153112929260647E-2</c:v>
                </c:pt>
                <c:pt idx="1503">
                  <c:v>2.617657317717971E-2</c:v>
                </c:pt>
                <c:pt idx="1504">
                  <c:v>2.6209825263373718E-2</c:v>
                </c:pt>
                <c:pt idx="1505">
                  <c:v>2.6573519116360217E-2</c:v>
                </c:pt>
                <c:pt idx="1506">
                  <c:v>2.687297525774459E-2</c:v>
                </c:pt>
                <c:pt idx="1507">
                  <c:v>2.7157031947331725E-2</c:v>
                </c:pt>
                <c:pt idx="1508">
                  <c:v>2.7189558842106352E-2</c:v>
                </c:pt>
                <c:pt idx="1509">
                  <c:v>2.7221870030612522E-2</c:v>
                </c:pt>
                <c:pt idx="1510">
                  <c:v>2.7254418628727163E-2</c:v>
                </c:pt>
                <c:pt idx="1511">
                  <c:v>2.6953704100563546E-2</c:v>
                </c:pt>
                <c:pt idx="1512">
                  <c:v>2.6991581029849041E-2</c:v>
                </c:pt>
                <c:pt idx="1513">
                  <c:v>2.6706162758311801E-2</c:v>
                </c:pt>
                <c:pt idx="1514">
                  <c:v>2.6431210639984604E-2</c:v>
                </c:pt>
                <c:pt idx="1515">
                  <c:v>2.6464338204262777E-2</c:v>
                </c:pt>
                <c:pt idx="1516">
                  <c:v>2.6497249956009578E-2</c:v>
                </c:pt>
                <c:pt idx="1517">
                  <c:v>2.6360570954183898E-2</c:v>
                </c:pt>
                <c:pt idx="1518">
                  <c:v>2.5977439716753668E-2</c:v>
                </c:pt>
                <c:pt idx="1519">
                  <c:v>2.6595214178178485E-2</c:v>
                </c:pt>
                <c:pt idx="1520">
                  <c:v>2.6602886650585807E-2</c:v>
                </c:pt>
                <c:pt idx="1521">
                  <c:v>2.7124552039349471E-2</c:v>
                </c:pt>
                <c:pt idx="1522">
                  <c:v>2.7205469870442894E-2</c:v>
                </c:pt>
                <c:pt idx="1523">
                  <c:v>2.7286201307406908E-2</c:v>
                </c:pt>
                <c:pt idx="1524">
                  <c:v>2.7143742346830882E-2</c:v>
                </c:pt>
                <c:pt idx="1525">
                  <c:v>2.730726911976334E-2</c:v>
                </c:pt>
                <c:pt idx="1526">
                  <c:v>2.7182838296597109E-2</c:v>
                </c:pt>
                <c:pt idx="1527">
                  <c:v>2.7093423782562819E-2</c:v>
                </c:pt>
                <c:pt idx="1528">
                  <c:v>2.7064506186057553E-2</c:v>
                </c:pt>
                <c:pt idx="1529">
                  <c:v>2.7144287986138528E-2</c:v>
                </c:pt>
                <c:pt idx="1530">
                  <c:v>2.7224110310896575E-2</c:v>
                </c:pt>
                <c:pt idx="1531">
                  <c:v>2.8101901949171795E-2</c:v>
                </c:pt>
                <c:pt idx="1532">
                  <c:v>2.905272055580737E-2</c:v>
                </c:pt>
                <c:pt idx="1533">
                  <c:v>2.9093172574584492E-2</c:v>
                </c:pt>
                <c:pt idx="1534">
                  <c:v>2.8951781870522802E-2</c:v>
                </c:pt>
                <c:pt idx="1535">
                  <c:v>2.8910503229052205E-2</c:v>
                </c:pt>
                <c:pt idx="1536">
                  <c:v>2.8990546660154923E-2</c:v>
                </c:pt>
                <c:pt idx="1537">
                  <c:v>2.9070630660613321E-2</c:v>
                </c:pt>
                <c:pt idx="1538">
                  <c:v>2.909134296149693E-2</c:v>
                </c:pt>
                <c:pt idx="1539">
                  <c:v>2.9280959605276755E-2</c:v>
                </c:pt>
                <c:pt idx="1540">
                  <c:v>2.9359539762364967E-2</c:v>
                </c:pt>
                <c:pt idx="1541">
                  <c:v>2.9163808490193503E-2</c:v>
                </c:pt>
                <c:pt idx="1542">
                  <c:v>2.9034234089684897E-2</c:v>
                </c:pt>
                <c:pt idx="1543">
                  <c:v>2.9112486455616045E-2</c:v>
                </c:pt>
                <c:pt idx="1544">
                  <c:v>2.9191008187885482E-2</c:v>
                </c:pt>
                <c:pt idx="1545">
                  <c:v>2.899333431193634E-2</c:v>
                </c:pt>
                <c:pt idx="1546">
                  <c:v>2.8923765611366579E-2</c:v>
                </c:pt>
                <c:pt idx="1547">
                  <c:v>2.8486491139686036E-2</c:v>
                </c:pt>
                <c:pt idx="1548">
                  <c:v>2.8169371892895187E-2</c:v>
                </c:pt>
                <c:pt idx="1549">
                  <c:v>2.8203506774501653E-2</c:v>
                </c:pt>
                <c:pt idx="1550">
                  <c:v>2.8282856398679161E-2</c:v>
                </c:pt>
                <c:pt idx="1551">
                  <c:v>2.8362246691045347E-2</c:v>
                </c:pt>
                <c:pt idx="1552">
                  <c:v>2.9804833420714417E-2</c:v>
                </c:pt>
                <c:pt idx="1553">
                  <c:v>2.6541640749135537E-2</c:v>
                </c:pt>
                <c:pt idx="1554">
                  <c:v>2.6491412949520458E-2</c:v>
                </c:pt>
                <c:pt idx="1555">
                  <c:v>2.6923437657371437E-2</c:v>
                </c:pt>
                <c:pt idx="1556">
                  <c:v>2.7032780433592529E-2</c:v>
                </c:pt>
                <c:pt idx="1557">
                  <c:v>2.7141971687967829E-2</c:v>
                </c:pt>
                <c:pt idx="1558">
                  <c:v>2.7251239624728571E-2</c:v>
                </c:pt>
                <c:pt idx="1559">
                  <c:v>2.757645604683423E-2</c:v>
                </c:pt>
                <c:pt idx="1560">
                  <c:v>2.7685932060434605E-2</c:v>
                </c:pt>
                <c:pt idx="1561">
                  <c:v>2.8108147421563749E-2</c:v>
                </c:pt>
                <c:pt idx="1562">
                  <c:v>2.8460894908703557E-2</c:v>
                </c:pt>
                <c:pt idx="1563">
                  <c:v>2.8554750785191194E-2</c:v>
                </c:pt>
                <c:pt idx="1564">
                  <c:v>2.8668052887254269E-2</c:v>
                </c:pt>
                <c:pt idx="1565">
                  <c:v>2.8781431900673761E-2</c:v>
                </c:pt>
                <c:pt idx="1566">
                  <c:v>2.8856960748996921E-2</c:v>
                </c:pt>
                <c:pt idx="1567">
                  <c:v>2.900912127345754E-2</c:v>
                </c:pt>
                <c:pt idx="1568">
                  <c:v>2.8982078205534084E-2</c:v>
                </c:pt>
                <c:pt idx="1569">
                  <c:v>2.911650781901777E-2</c:v>
                </c:pt>
                <c:pt idx="1570">
                  <c:v>2.9231701167254327E-2</c:v>
                </c:pt>
                <c:pt idx="1571">
                  <c:v>2.9345180097854293E-2</c:v>
                </c:pt>
                <c:pt idx="1572">
                  <c:v>2.9458966023562932E-2</c:v>
                </c:pt>
                <c:pt idx="1573">
                  <c:v>2.9572598740963657E-2</c:v>
                </c:pt>
                <c:pt idx="1574">
                  <c:v>2.9886944346121519E-2</c:v>
                </c:pt>
                <c:pt idx="1575">
                  <c:v>2.9672920437181116E-2</c:v>
                </c:pt>
                <c:pt idx="1576">
                  <c:v>2.9431164185174184E-2</c:v>
                </c:pt>
                <c:pt idx="1577">
                  <c:v>2.9422197352835217E-2</c:v>
                </c:pt>
                <c:pt idx="1578">
                  <c:v>2.953726566765414E-2</c:v>
                </c:pt>
                <c:pt idx="1579">
                  <c:v>2.9652641796124694E-2</c:v>
                </c:pt>
                <c:pt idx="1580">
                  <c:v>2.9454222258777467E-2</c:v>
                </c:pt>
                <c:pt idx="1581">
                  <c:v>2.997429525094273E-2</c:v>
                </c:pt>
                <c:pt idx="1582">
                  <c:v>3.1162357228379282E-2</c:v>
                </c:pt>
                <c:pt idx="1583">
                  <c:v>2.9638194486931335E-2</c:v>
                </c:pt>
                <c:pt idx="1584">
                  <c:v>2.9583218463681268E-2</c:v>
                </c:pt>
                <c:pt idx="1585">
                  <c:v>2.9609137694747545E-2</c:v>
                </c:pt>
                <c:pt idx="1586">
                  <c:v>2.9635085130584229E-2</c:v>
                </c:pt>
                <c:pt idx="1587">
                  <c:v>2.9489548090005736E-2</c:v>
                </c:pt>
                <c:pt idx="1588">
                  <c:v>2.951225342853183E-2</c:v>
                </c:pt>
                <c:pt idx="1589">
                  <c:v>2.9533237344999054E-2</c:v>
                </c:pt>
                <c:pt idx="1590">
                  <c:v>2.8741283014978775E-2</c:v>
                </c:pt>
                <c:pt idx="1591">
                  <c:v>2.8194151449381928E-2</c:v>
                </c:pt>
                <c:pt idx="1592">
                  <c:v>2.8217773075182646E-2</c:v>
                </c:pt>
                <c:pt idx="1593">
                  <c:v>2.824165406309407E-2</c:v>
                </c:pt>
                <c:pt idx="1594">
                  <c:v>2.8448606719537695E-2</c:v>
                </c:pt>
                <c:pt idx="1595">
                  <c:v>2.8701325565661816E-2</c:v>
                </c:pt>
                <c:pt idx="1596">
                  <c:v>2.8478400561964275E-2</c:v>
                </c:pt>
                <c:pt idx="1597">
                  <c:v>2.8417338741631902E-2</c:v>
                </c:pt>
                <c:pt idx="1598">
                  <c:v>2.8624794688639155E-2</c:v>
                </c:pt>
                <c:pt idx="1599">
                  <c:v>2.8648129078257381E-2</c:v>
                </c:pt>
                <c:pt idx="1600">
                  <c:v>2.8671259889113079E-2</c:v>
                </c:pt>
                <c:pt idx="1601">
                  <c:v>2.9043884257042386E-2</c:v>
                </c:pt>
                <c:pt idx="1602">
                  <c:v>2.8786080950940957E-2</c:v>
                </c:pt>
                <c:pt idx="1603">
                  <c:v>2.8611793730780134E-2</c:v>
                </c:pt>
                <c:pt idx="1604">
                  <c:v>2.8500586152954227E-2</c:v>
                </c:pt>
                <c:pt idx="1605">
                  <c:v>2.8807372062031593E-2</c:v>
                </c:pt>
                <c:pt idx="1606">
                  <c:v>2.8834852416589715E-2</c:v>
                </c:pt>
                <c:pt idx="1607">
                  <c:v>2.8862361147602461E-2</c:v>
                </c:pt>
                <c:pt idx="1608">
                  <c:v>2.883295715415056E-2</c:v>
                </c:pt>
                <c:pt idx="1609">
                  <c:v>2.9284526946766559E-2</c:v>
                </c:pt>
                <c:pt idx="1610">
                  <c:v>2.9321712734225333E-2</c:v>
                </c:pt>
                <c:pt idx="1611">
                  <c:v>2.8544864723494011E-2</c:v>
                </c:pt>
                <c:pt idx="1612">
                  <c:v>2.8400106829038499E-2</c:v>
                </c:pt>
                <c:pt idx="1613">
                  <c:v>3.0050830721294677E-2</c:v>
                </c:pt>
                <c:pt idx="1614">
                  <c:v>3.0030011221725272E-2</c:v>
                </c:pt>
                <c:pt idx="1615">
                  <c:v>2.7038423738395823E-2</c:v>
                </c:pt>
                <c:pt idx="1616">
                  <c:v>2.6753928151882364E-2</c:v>
                </c:pt>
                <c:pt idx="1617">
                  <c:v>2.6688716815268219E-2</c:v>
                </c:pt>
                <c:pt idx="1618">
                  <c:v>2.6577648194155163E-2</c:v>
                </c:pt>
                <c:pt idx="1619">
                  <c:v>2.6342002433121015E-2</c:v>
                </c:pt>
                <c:pt idx="1620">
                  <c:v>2.6352351747456017E-2</c:v>
                </c:pt>
                <c:pt idx="1621">
                  <c:v>2.6362706622603354E-2</c:v>
                </c:pt>
                <c:pt idx="1622">
                  <c:v>2.6554875166294477E-2</c:v>
                </c:pt>
                <c:pt idx="1623">
                  <c:v>2.681772434573431E-2</c:v>
                </c:pt>
                <c:pt idx="1624">
                  <c:v>2.6820578904425504E-2</c:v>
                </c:pt>
                <c:pt idx="1625">
                  <c:v>2.7039055548621849E-2</c:v>
                </c:pt>
                <c:pt idx="1626">
                  <c:v>2.6605947842235723E-2</c:v>
                </c:pt>
                <c:pt idx="1627">
                  <c:v>2.6620244956943824E-2</c:v>
                </c:pt>
                <c:pt idx="1628">
                  <c:v>2.6634779392488504E-2</c:v>
                </c:pt>
                <c:pt idx="1629">
                  <c:v>2.6812354622568452E-2</c:v>
                </c:pt>
                <c:pt idx="1630">
                  <c:v>2.6888959603690851E-2</c:v>
                </c:pt>
                <c:pt idx="1631">
                  <c:v>2.677568151884626E-2</c:v>
                </c:pt>
                <c:pt idx="1632">
                  <c:v>2.6976524983523716E-2</c:v>
                </c:pt>
                <c:pt idx="1633">
                  <c:v>2.6886355273024833E-2</c:v>
                </c:pt>
                <c:pt idx="1634">
                  <c:v>2.6900498338739767E-2</c:v>
                </c:pt>
                <c:pt idx="1635">
                  <c:v>2.6914415025666182E-2</c:v>
                </c:pt>
                <c:pt idx="1636">
                  <c:v>2.6715321062964627E-2</c:v>
                </c:pt>
                <c:pt idx="1637">
                  <c:v>2.6659821037898466E-2</c:v>
                </c:pt>
                <c:pt idx="1638">
                  <c:v>2.6525222821808938E-2</c:v>
                </c:pt>
                <c:pt idx="1639">
                  <c:v>2.6392962036130355E-2</c:v>
                </c:pt>
                <c:pt idx="1640">
                  <c:v>2.6629445207555412E-2</c:v>
                </c:pt>
                <c:pt idx="1641">
                  <c:v>2.7491999027634918E-2</c:v>
                </c:pt>
                <c:pt idx="1642">
                  <c:v>2.7571894465305502E-2</c:v>
                </c:pt>
                <c:pt idx="1643">
                  <c:v>2.7101600012137739E-2</c:v>
                </c:pt>
                <c:pt idx="1644">
                  <c:v>2.685385645713359E-2</c:v>
                </c:pt>
                <c:pt idx="1645">
                  <c:v>2.6855248364372183E-2</c:v>
                </c:pt>
                <c:pt idx="1646">
                  <c:v>2.6839033213407817E-2</c:v>
                </c:pt>
                <c:pt idx="1647">
                  <c:v>2.6893804317151132E-2</c:v>
                </c:pt>
                <c:pt idx="1648">
                  <c:v>2.6984748316067737E-2</c:v>
                </c:pt>
                <c:pt idx="1649">
                  <c:v>2.7075501309230914E-2</c:v>
                </c:pt>
                <c:pt idx="1650">
                  <c:v>2.6818806850456935E-2</c:v>
                </c:pt>
                <c:pt idx="1651">
                  <c:v>2.6908272270276416E-2</c:v>
                </c:pt>
                <c:pt idx="1652">
                  <c:v>2.7112955880911796E-2</c:v>
                </c:pt>
                <c:pt idx="1653">
                  <c:v>2.6825930629657692E-2</c:v>
                </c:pt>
                <c:pt idx="1654">
                  <c:v>2.7379587112846167E-2</c:v>
                </c:pt>
                <c:pt idx="1655">
                  <c:v>2.7468900321812359E-2</c:v>
                </c:pt>
                <c:pt idx="1656">
                  <c:v>2.7558021916486986E-2</c:v>
                </c:pt>
                <c:pt idx="1657">
                  <c:v>2.7519417708343326E-2</c:v>
                </c:pt>
                <c:pt idx="1658">
                  <c:v>2.7613528699035619E-2</c:v>
                </c:pt>
                <c:pt idx="1659">
                  <c:v>2.7880665879967396E-2</c:v>
                </c:pt>
                <c:pt idx="1660">
                  <c:v>2.7971337479473155E-2</c:v>
                </c:pt>
                <c:pt idx="1661">
                  <c:v>2.7979426625434178E-2</c:v>
                </c:pt>
                <c:pt idx="1662">
                  <c:v>2.8070443016476723E-2</c:v>
                </c:pt>
                <c:pt idx="1663">
                  <c:v>2.8161267377236392E-2</c:v>
                </c:pt>
                <c:pt idx="1664">
                  <c:v>2.8019018345874724E-2</c:v>
                </c:pt>
                <c:pt idx="1665">
                  <c:v>2.7858254327719774E-2</c:v>
                </c:pt>
                <c:pt idx="1666">
                  <c:v>2.7570976841584889E-2</c:v>
                </c:pt>
                <c:pt idx="1667">
                  <c:v>2.8002001999733177E-2</c:v>
                </c:pt>
                <c:pt idx="1668">
                  <c:v>2.828045324219302E-2</c:v>
                </c:pt>
                <c:pt idx="1669">
                  <c:v>2.8364312107485454E-2</c:v>
                </c:pt>
                <c:pt idx="1670">
                  <c:v>2.8448444958945308E-2</c:v>
                </c:pt>
                <c:pt idx="1671">
                  <c:v>2.8832026647076528E-2</c:v>
                </c:pt>
                <c:pt idx="1672">
                  <c:v>2.9497431425307113E-2</c:v>
                </c:pt>
                <c:pt idx="1673">
                  <c:v>2.740114942780706E-2</c:v>
                </c:pt>
                <c:pt idx="1674">
                  <c:v>2.743865026342969E-2</c:v>
                </c:pt>
                <c:pt idx="1675">
                  <c:v>2.7476169099804125E-2</c:v>
                </c:pt>
                <c:pt idx="1676">
                  <c:v>2.7513939349566516E-2</c:v>
                </c:pt>
                <c:pt idx="1677">
                  <c:v>2.7551494268348291E-2</c:v>
                </c:pt>
                <c:pt idx="1678">
                  <c:v>2.7453330591691298E-2</c:v>
                </c:pt>
                <c:pt idx="1679">
                  <c:v>2.7011725584712487E-2</c:v>
                </c:pt>
                <c:pt idx="1680">
                  <c:v>2.7050716859987015E-2</c:v>
                </c:pt>
                <c:pt idx="1681">
                  <c:v>2.7089492799733585E-2</c:v>
                </c:pt>
                <c:pt idx="1682">
                  <c:v>2.7096342233400295E-2</c:v>
                </c:pt>
                <c:pt idx="1683">
                  <c:v>2.713202113988588E-2</c:v>
                </c:pt>
                <c:pt idx="1684">
                  <c:v>2.7167718092380444E-2</c:v>
                </c:pt>
                <c:pt idx="1685">
                  <c:v>2.7241269653641889E-2</c:v>
                </c:pt>
                <c:pt idx="1686">
                  <c:v>2.7185469314152347E-2</c:v>
                </c:pt>
                <c:pt idx="1687">
                  <c:v>2.7230603441211136E-2</c:v>
                </c:pt>
                <c:pt idx="1688">
                  <c:v>2.7275755641680749E-2</c:v>
                </c:pt>
                <c:pt idx="1689">
                  <c:v>2.7449420281687092E-2</c:v>
                </c:pt>
                <c:pt idx="1690">
                  <c:v>2.7494378834089998E-2</c:v>
                </c:pt>
                <c:pt idx="1691">
                  <c:v>2.7539589433023259E-2</c:v>
                </c:pt>
                <c:pt idx="1692">
                  <c:v>2.7466143164124511E-2</c:v>
                </c:pt>
                <c:pt idx="1693">
                  <c:v>2.7304322916186965E-2</c:v>
                </c:pt>
                <c:pt idx="1694">
                  <c:v>2.7388996495928637E-2</c:v>
                </c:pt>
                <c:pt idx="1695">
                  <c:v>2.7483285661474656E-2</c:v>
                </c:pt>
                <c:pt idx="1696">
                  <c:v>2.7705339956154429E-2</c:v>
                </c:pt>
                <c:pt idx="1697">
                  <c:v>2.7741682980602873E-2</c:v>
                </c:pt>
                <c:pt idx="1698">
                  <c:v>2.7777809692699253E-2</c:v>
                </c:pt>
                <c:pt idx="1699">
                  <c:v>2.7405566132177206E-2</c:v>
                </c:pt>
                <c:pt idx="1700">
                  <c:v>2.7493544148805268E-2</c:v>
                </c:pt>
                <c:pt idx="1701">
                  <c:v>2.6690472628310126E-2</c:v>
                </c:pt>
                <c:pt idx="1702">
                  <c:v>2.6723952661931283E-2</c:v>
                </c:pt>
                <c:pt idx="1703">
                  <c:v>2.7801670353074646E-2</c:v>
                </c:pt>
                <c:pt idx="1704">
                  <c:v>2.7783400044623395E-2</c:v>
                </c:pt>
                <c:pt idx="1705">
                  <c:v>2.7764896702206582E-2</c:v>
                </c:pt>
                <c:pt idx="1706">
                  <c:v>2.5464995049770948E-2</c:v>
                </c:pt>
                <c:pt idx="1707">
                  <c:v>2.5109514034294622E-2</c:v>
                </c:pt>
                <c:pt idx="1708">
                  <c:v>2.4939087859996253E-2</c:v>
                </c:pt>
                <c:pt idx="1709">
                  <c:v>2.5000134506687977E-2</c:v>
                </c:pt>
                <c:pt idx="1710">
                  <c:v>2.4994421866752693E-2</c:v>
                </c:pt>
                <c:pt idx="1711">
                  <c:v>2.4988944031841889E-2</c:v>
                </c:pt>
                <c:pt idx="1712">
                  <c:v>2.4983233791591418E-2</c:v>
                </c:pt>
                <c:pt idx="1713">
                  <c:v>2.4820993034911309E-2</c:v>
                </c:pt>
                <c:pt idx="1714">
                  <c:v>2.4595860728225526E-2</c:v>
                </c:pt>
                <c:pt idx="1715">
                  <c:v>2.4669620910329551E-2</c:v>
                </c:pt>
                <c:pt idx="1716">
                  <c:v>2.466839743414807E-2</c:v>
                </c:pt>
                <c:pt idx="1717">
                  <c:v>2.475957825220728E-2</c:v>
                </c:pt>
                <c:pt idx="1718">
                  <c:v>2.4749680744556649E-2</c:v>
                </c:pt>
                <c:pt idx="1719">
                  <c:v>2.4739550852937317E-2</c:v>
                </c:pt>
                <c:pt idx="1720">
                  <c:v>2.4499248675975541E-2</c:v>
                </c:pt>
                <c:pt idx="1721">
                  <c:v>2.3854556624597005E-2</c:v>
                </c:pt>
                <c:pt idx="1722">
                  <c:v>2.3816151389033959E-2</c:v>
                </c:pt>
                <c:pt idx="1723">
                  <c:v>2.361516483826432E-2</c:v>
                </c:pt>
                <c:pt idx="1724">
                  <c:v>2.3481310742269806E-2</c:v>
                </c:pt>
                <c:pt idx="1725">
                  <c:v>2.3476785614061538E-2</c:v>
                </c:pt>
                <c:pt idx="1726">
                  <c:v>2.3472494992401588E-2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1D-4910-973F-F3A3A213A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481695"/>
        <c:axId val="953931455"/>
      </c:lineChart>
      <c:dateAx>
        <c:axId val="7444816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3931455"/>
        <c:crosses val="autoZero"/>
        <c:auto val="1"/>
        <c:lblOffset val="100"/>
        <c:baseTimeUnit val="days"/>
        <c:majorUnit val="6"/>
        <c:majorTimeUnit val="months"/>
      </c:dateAx>
      <c:valAx>
        <c:axId val="953931455"/>
        <c:scaling>
          <c:orientation val="minMax"/>
          <c:max val="3.5000000000000003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48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BEI2Y</a:t>
            </a:r>
            <a:r>
              <a:rPr lang="en-US" baseline="0">
                <a:solidFill>
                  <a:schemeClr val="tx1"/>
                </a:solidFill>
              </a:rPr>
              <a:t> forecast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Forecast!$V$1</c:f>
              <c:strCache>
                <c:ptCount val="1"/>
                <c:pt idx="0">
                  <c:v>BEI2Y fwd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Forecast!$A$2:$A$95</c:f>
              <c:numCache>
                <c:formatCode>m/d/yyyy</c:formatCode>
                <c:ptCount val="94"/>
                <c:pt idx="0">
                  <c:v>43419</c:v>
                </c:pt>
                <c:pt idx="1">
                  <c:v>43420</c:v>
                </c:pt>
                <c:pt idx="2">
                  <c:v>43421</c:v>
                </c:pt>
                <c:pt idx="3">
                  <c:v>43422</c:v>
                </c:pt>
                <c:pt idx="4">
                  <c:v>43423</c:v>
                </c:pt>
                <c:pt idx="5">
                  <c:v>43424</c:v>
                </c:pt>
                <c:pt idx="6">
                  <c:v>43425</c:v>
                </c:pt>
                <c:pt idx="7">
                  <c:v>43426</c:v>
                </c:pt>
                <c:pt idx="8">
                  <c:v>43427</c:v>
                </c:pt>
                <c:pt idx="9">
                  <c:v>43428</c:v>
                </c:pt>
                <c:pt idx="10">
                  <c:v>43429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  <c:pt idx="14">
                  <c:v>43433</c:v>
                </c:pt>
                <c:pt idx="15">
                  <c:v>43434</c:v>
                </c:pt>
                <c:pt idx="16">
                  <c:v>43435</c:v>
                </c:pt>
                <c:pt idx="17">
                  <c:v>43436</c:v>
                </c:pt>
                <c:pt idx="18">
                  <c:v>43437</c:v>
                </c:pt>
                <c:pt idx="19">
                  <c:v>43438</c:v>
                </c:pt>
                <c:pt idx="20">
                  <c:v>43439</c:v>
                </c:pt>
                <c:pt idx="21">
                  <c:v>43440</c:v>
                </c:pt>
                <c:pt idx="22">
                  <c:v>43441</c:v>
                </c:pt>
                <c:pt idx="23">
                  <c:v>43442</c:v>
                </c:pt>
                <c:pt idx="24">
                  <c:v>43443</c:v>
                </c:pt>
                <c:pt idx="25">
                  <c:v>43444</c:v>
                </c:pt>
                <c:pt idx="26">
                  <c:v>43445</c:v>
                </c:pt>
                <c:pt idx="27">
                  <c:v>43446</c:v>
                </c:pt>
                <c:pt idx="28">
                  <c:v>43447</c:v>
                </c:pt>
                <c:pt idx="29">
                  <c:v>43448</c:v>
                </c:pt>
                <c:pt idx="30">
                  <c:v>43449</c:v>
                </c:pt>
                <c:pt idx="31">
                  <c:v>43450</c:v>
                </c:pt>
                <c:pt idx="32">
                  <c:v>43451</c:v>
                </c:pt>
                <c:pt idx="33">
                  <c:v>43452</c:v>
                </c:pt>
                <c:pt idx="34">
                  <c:v>43453</c:v>
                </c:pt>
                <c:pt idx="35">
                  <c:v>43454</c:v>
                </c:pt>
                <c:pt idx="36">
                  <c:v>43455</c:v>
                </c:pt>
                <c:pt idx="37">
                  <c:v>43456</c:v>
                </c:pt>
                <c:pt idx="38">
                  <c:v>43457</c:v>
                </c:pt>
                <c:pt idx="39">
                  <c:v>43458</c:v>
                </c:pt>
                <c:pt idx="40">
                  <c:v>43459</c:v>
                </c:pt>
                <c:pt idx="41">
                  <c:v>43460</c:v>
                </c:pt>
                <c:pt idx="42">
                  <c:v>43461</c:v>
                </c:pt>
                <c:pt idx="43">
                  <c:v>43462</c:v>
                </c:pt>
                <c:pt idx="44">
                  <c:v>43463</c:v>
                </c:pt>
                <c:pt idx="45">
                  <c:v>43464</c:v>
                </c:pt>
                <c:pt idx="46">
                  <c:v>43465</c:v>
                </c:pt>
                <c:pt idx="47">
                  <c:v>43466</c:v>
                </c:pt>
                <c:pt idx="48">
                  <c:v>43467</c:v>
                </c:pt>
                <c:pt idx="49">
                  <c:v>43468</c:v>
                </c:pt>
                <c:pt idx="50">
                  <c:v>43469</c:v>
                </c:pt>
                <c:pt idx="51">
                  <c:v>43470</c:v>
                </c:pt>
                <c:pt idx="52">
                  <c:v>43471</c:v>
                </c:pt>
                <c:pt idx="53">
                  <c:v>43472</c:v>
                </c:pt>
                <c:pt idx="54">
                  <c:v>43473</c:v>
                </c:pt>
                <c:pt idx="55">
                  <c:v>43474</c:v>
                </c:pt>
                <c:pt idx="56">
                  <c:v>43475</c:v>
                </c:pt>
                <c:pt idx="57">
                  <c:v>43476</c:v>
                </c:pt>
                <c:pt idx="58">
                  <c:v>43477</c:v>
                </c:pt>
                <c:pt idx="59">
                  <c:v>43478</c:v>
                </c:pt>
                <c:pt idx="60">
                  <c:v>43479</c:v>
                </c:pt>
                <c:pt idx="61">
                  <c:v>43480</c:v>
                </c:pt>
                <c:pt idx="62">
                  <c:v>43481</c:v>
                </c:pt>
                <c:pt idx="63">
                  <c:v>43482</c:v>
                </c:pt>
                <c:pt idx="64">
                  <c:v>43483</c:v>
                </c:pt>
                <c:pt idx="65">
                  <c:v>43484</c:v>
                </c:pt>
                <c:pt idx="66">
                  <c:v>43485</c:v>
                </c:pt>
                <c:pt idx="67">
                  <c:v>43486</c:v>
                </c:pt>
                <c:pt idx="68">
                  <c:v>43487</c:v>
                </c:pt>
                <c:pt idx="69">
                  <c:v>43488</c:v>
                </c:pt>
                <c:pt idx="70">
                  <c:v>43489</c:v>
                </c:pt>
                <c:pt idx="71">
                  <c:v>43490</c:v>
                </c:pt>
                <c:pt idx="72">
                  <c:v>43491</c:v>
                </c:pt>
                <c:pt idx="73">
                  <c:v>43492</c:v>
                </c:pt>
                <c:pt idx="74">
                  <c:v>43493</c:v>
                </c:pt>
                <c:pt idx="75">
                  <c:v>43494</c:v>
                </c:pt>
                <c:pt idx="76">
                  <c:v>43495</c:v>
                </c:pt>
                <c:pt idx="77">
                  <c:v>43496</c:v>
                </c:pt>
                <c:pt idx="78">
                  <c:v>43497</c:v>
                </c:pt>
                <c:pt idx="79">
                  <c:v>43498</c:v>
                </c:pt>
                <c:pt idx="80">
                  <c:v>43499</c:v>
                </c:pt>
                <c:pt idx="81">
                  <c:v>43500</c:v>
                </c:pt>
                <c:pt idx="82">
                  <c:v>43501</c:v>
                </c:pt>
                <c:pt idx="83">
                  <c:v>43502</c:v>
                </c:pt>
                <c:pt idx="84">
                  <c:v>43503</c:v>
                </c:pt>
                <c:pt idx="85">
                  <c:v>43504</c:v>
                </c:pt>
                <c:pt idx="86">
                  <c:v>43505</c:v>
                </c:pt>
                <c:pt idx="87">
                  <c:v>43506</c:v>
                </c:pt>
                <c:pt idx="88">
                  <c:v>43507</c:v>
                </c:pt>
                <c:pt idx="89">
                  <c:v>43508</c:v>
                </c:pt>
                <c:pt idx="90">
                  <c:v>43509</c:v>
                </c:pt>
                <c:pt idx="91">
                  <c:v>43510</c:v>
                </c:pt>
                <c:pt idx="92">
                  <c:v>43511</c:v>
                </c:pt>
                <c:pt idx="93">
                  <c:v>43512</c:v>
                </c:pt>
              </c:numCache>
            </c:numRef>
          </c:cat>
          <c:val>
            <c:numRef>
              <c:f>Forecast!$V$2:$V$95</c:f>
              <c:numCache>
                <c:formatCode>0.00%</c:formatCode>
                <c:ptCount val="94"/>
                <c:pt idx="0">
                  <c:v>2.8400000000000002E-2</c:v>
                </c:pt>
                <c:pt idx="1">
                  <c:v>2.8737525783197881E-2</c:v>
                </c:pt>
                <c:pt idx="2">
                  <c:v>2.8751355309364124E-2</c:v>
                </c:pt>
                <c:pt idx="3">
                  <c:v>2.8765094234700195E-2</c:v>
                </c:pt>
                <c:pt idx="4">
                  <c:v>2.8779837821016452E-2</c:v>
                </c:pt>
                <c:pt idx="5">
                  <c:v>2.8792645688200169E-2</c:v>
                </c:pt>
                <c:pt idx="6">
                  <c:v>2.8806377075971668E-2</c:v>
                </c:pt>
                <c:pt idx="7">
                  <c:v>2.8821124162642375E-2</c:v>
                </c:pt>
                <c:pt idx="8">
                  <c:v>2.8833933625932451E-2</c:v>
                </c:pt>
                <c:pt idx="9">
                  <c:v>2.8847639444220308E-2</c:v>
                </c:pt>
                <c:pt idx="10">
                  <c:v>2.8861375308417703E-2</c:v>
                </c:pt>
                <c:pt idx="11">
                  <c:v>2.8875100715949564E-2</c:v>
                </c:pt>
                <c:pt idx="12">
                  <c:v>2.8887901050044462E-2</c:v>
                </c:pt>
                <c:pt idx="13">
                  <c:v>2.8901625039335244E-2</c:v>
                </c:pt>
                <c:pt idx="14">
                  <c:v>2.8915347126993396E-2</c:v>
                </c:pt>
                <c:pt idx="15">
                  <c:v>2.8928145567370889E-2</c:v>
                </c:pt>
                <c:pt idx="16">
                  <c:v>2.8943532936305916E-2</c:v>
                </c:pt>
                <c:pt idx="17">
                  <c:v>2.8956238438971438E-2</c:v>
                </c:pt>
                <c:pt idx="18">
                  <c:v>2.8969035694647038E-2</c:v>
                </c:pt>
                <c:pt idx="19">
                  <c:v>2.8981737560794141E-2</c:v>
                </c:pt>
                <c:pt idx="20">
                  <c:v>2.8994534225603497E-2</c:v>
                </c:pt>
                <c:pt idx="21">
                  <c:v>2.900723728018062E-2</c:v>
                </c:pt>
                <c:pt idx="22">
                  <c:v>2.9019942620791994E-2</c:v>
                </c:pt>
                <c:pt idx="23">
                  <c:v>2.9031712897146233E-2</c:v>
                </c:pt>
                <c:pt idx="24">
                  <c:v>2.9044418519993176E-2</c:v>
                </c:pt>
                <c:pt idx="25">
                  <c:v>2.9057126573291736E-2</c:v>
                </c:pt>
                <c:pt idx="26">
                  <c:v>2.9068907456336834E-2</c:v>
                </c:pt>
                <c:pt idx="27">
                  <c:v>2.9081603286097435E-2</c:v>
                </c:pt>
                <c:pt idx="28">
                  <c:v>2.9093294156235627E-2</c:v>
                </c:pt>
                <c:pt idx="29">
                  <c:v>2.9105073252233327E-2</c:v>
                </c:pt>
                <c:pt idx="30">
                  <c:v>2.9117787682644503E-2</c:v>
                </c:pt>
                <c:pt idx="31">
                  <c:v>2.9128537395824328E-2</c:v>
                </c:pt>
                <c:pt idx="32">
                  <c:v>2.9140216581070799E-2</c:v>
                </c:pt>
                <c:pt idx="33">
                  <c:v>2.915190963089076E-2</c:v>
                </c:pt>
                <c:pt idx="34">
                  <c:v>2.9162661345627283E-2</c:v>
                </c:pt>
                <c:pt idx="35">
                  <c:v>2.9174343391756841E-2</c:v>
                </c:pt>
                <c:pt idx="36">
                  <c:v>2.9186037509430163E-2</c:v>
                </c:pt>
                <c:pt idx="37">
                  <c:v>2.9196801058092081E-2</c:v>
                </c:pt>
                <c:pt idx="38">
                  <c:v>2.9208487916740689E-2</c:v>
                </c:pt>
                <c:pt idx="39">
                  <c:v>2.9219244441731851E-2</c:v>
                </c:pt>
                <c:pt idx="40">
                  <c:v>2.9229907566404867E-2</c:v>
                </c:pt>
                <c:pt idx="41">
                  <c:v>2.9241602855984095E-2</c:v>
                </c:pt>
                <c:pt idx="42">
                  <c:v>2.9251333294999293E-2</c:v>
                </c:pt>
                <c:pt idx="43">
                  <c:v>2.9261995575315725E-2</c:v>
                </c:pt>
                <c:pt idx="44">
                  <c:v>2.9272755043787901E-2</c:v>
                </c:pt>
                <c:pt idx="45">
                  <c:v>2.9283422857685482E-2</c:v>
                </c:pt>
                <c:pt idx="46">
                  <c:v>2.9291446691219969E-2</c:v>
                </c:pt>
                <c:pt idx="47">
                  <c:v>2.9302109844034918E-2</c:v>
                </c:pt>
                <c:pt idx="48">
                  <c:v>2.9312774746344861E-2</c:v>
                </c:pt>
                <c:pt idx="49">
                  <c:v>2.9322515149249329E-2</c:v>
                </c:pt>
                <c:pt idx="50">
                  <c:v>2.9332149873853464E-2</c:v>
                </c:pt>
                <c:pt idx="51">
                  <c:v>2.934189114632102E-2</c:v>
                </c:pt>
                <c:pt idx="52">
                  <c:v>2.9351537432398489E-2</c:v>
                </c:pt>
                <c:pt idx="53">
                  <c:v>2.9361278728703644E-2</c:v>
                </c:pt>
                <c:pt idx="54">
                  <c:v>2.9370915096817996E-2</c:v>
                </c:pt>
                <c:pt idx="55">
                  <c:v>2.9381585442038283E-2</c:v>
                </c:pt>
                <c:pt idx="56">
                  <c:v>2.9390304340865869E-2</c:v>
                </c:pt>
                <c:pt idx="57">
                  <c:v>2.9399953309158233E-2</c:v>
                </c:pt>
                <c:pt idx="58">
                  <c:v>2.9408664043844013E-2</c:v>
                </c:pt>
                <c:pt idx="59">
                  <c:v>2.9418313801754525E-2</c:v>
                </c:pt>
                <c:pt idx="60">
                  <c:v>2.9427028212523965E-2</c:v>
                </c:pt>
                <c:pt idx="61">
                  <c:v>2.9436680581261143E-2</c:v>
                </c:pt>
                <c:pt idx="62">
                  <c:v>2.9444364004735268E-2</c:v>
                </c:pt>
                <c:pt idx="63">
                  <c:v>2.9454008153012134E-2</c:v>
                </c:pt>
                <c:pt idx="64">
                  <c:v>2.9462734980660432E-2</c:v>
                </c:pt>
                <c:pt idx="65">
                  <c:v>2.9471356659521275E-2</c:v>
                </c:pt>
                <c:pt idx="66">
                  <c:v>2.9480082535602969E-2</c:v>
                </c:pt>
                <c:pt idx="67">
                  <c:v>2.9488689338056151E-2</c:v>
                </c:pt>
                <c:pt idx="68">
                  <c:v>2.9496388986124389E-2</c:v>
                </c:pt>
                <c:pt idx="69">
                  <c:v>2.9505012158449251E-2</c:v>
                </c:pt>
                <c:pt idx="70">
                  <c:v>2.9513631277127361E-2</c:v>
                </c:pt>
                <c:pt idx="71">
                  <c:v>2.9521328135119429E-2</c:v>
                </c:pt>
                <c:pt idx="72">
                  <c:v>2.9529951102664098E-2</c:v>
                </c:pt>
                <c:pt idx="73">
                  <c:v>2.953766413814285E-2</c:v>
                </c:pt>
                <c:pt idx="74">
                  <c:v>2.9545346074505874E-2</c:v>
                </c:pt>
                <c:pt idx="75">
                  <c:v>2.9553970597305801E-2</c:v>
                </c:pt>
                <c:pt idx="76">
                  <c:v>2.9560643330898584E-2</c:v>
                </c:pt>
                <c:pt idx="77">
                  <c:v>2.9569268599006326E-2</c:v>
                </c:pt>
                <c:pt idx="78">
                  <c:v>2.9575945152325644E-2</c:v>
                </c:pt>
                <c:pt idx="79">
                  <c:v>2.9584561907230134E-2</c:v>
                </c:pt>
                <c:pt idx="80">
                  <c:v>2.9591249128855468E-2</c:v>
                </c:pt>
                <c:pt idx="81">
                  <c:v>2.9598837634535968E-2</c:v>
                </c:pt>
                <c:pt idx="82">
                  <c:v>2.960654113361727E-2</c:v>
                </c:pt>
                <c:pt idx="83">
                  <c:v>2.9614131216141759E-2</c:v>
                </c:pt>
                <c:pt idx="84">
                  <c:v>2.9620816431374042E-2</c:v>
                </c:pt>
                <c:pt idx="85">
                  <c:v>2.9628406340136637E-2</c:v>
                </c:pt>
                <c:pt idx="86">
                  <c:v>2.9635096026578989E-2</c:v>
                </c:pt>
                <c:pt idx="87">
                  <c:v>2.9641666687862278E-2</c:v>
                </c:pt>
                <c:pt idx="88">
                  <c:v>2.9648350734946538E-2</c:v>
                </c:pt>
                <c:pt idx="89">
                  <c:v>2.9655016151433289E-2</c:v>
                </c:pt>
                <c:pt idx="90">
                  <c:v>2.9662626848467655E-2</c:v>
                </c:pt>
                <c:pt idx="91">
                  <c:v>2.9668274139641682E-2</c:v>
                </c:pt>
                <c:pt idx="92">
                  <c:v>2.9675867830377678E-2</c:v>
                </c:pt>
                <c:pt idx="93">
                  <c:v>2.9681529800843043E-2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C-4E05-8F95-FEFF894B7D74}"/>
            </c:ext>
          </c:extLst>
        </c:ser>
        <c:ser>
          <c:idx val="1"/>
          <c:order val="1"/>
          <c:tx>
            <c:strRef>
              <c:f>Forecast!$W$1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Forecast!$A$2:$A$95</c:f>
              <c:numCache>
                <c:formatCode>m/d/yyyy</c:formatCode>
                <c:ptCount val="94"/>
                <c:pt idx="0">
                  <c:v>43419</c:v>
                </c:pt>
                <c:pt idx="1">
                  <c:v>43420</c:v>
                </c:pt>
                <c:pt idx="2">
                  <c:v>43421</c:v>
                </c:pt>
                <c:pt idx="3">
                  <c:v>43422</c:v>
                </c:pt>
                <c:pt idx="4">
                  <c:v>43423</c:v>
                </c:pt>
                <c:pt idx="5">
                  <c:v>43424</c:v>
                </c:pt>
                <c:pt idx="6">
                  <c:v>43425</c:v>
                </c:pt>
                <c:pt idx="7">
                  <c:v>43426</c:v>
                </c:pt>
                <c:pt idx="8">
                  <c:v>43427</c:v>
                </c:pt>
                <c:pt idx="9">
                  <c:v>43428</c:v>
                </c:pt>
                <c:pt idx="10">
                  <c:v>43429</c:v>
                </c:pt>
                <c:pt idx="11">
                  <c:v>43430</c:v>
                </c:pt>
                <c:pt idx="12">
                  <c:v>43431</c:v>
                </c:pt>
                <c:pt idx="13">
                  <c:v>43432</c:v>
                </c:pt>
                <c:pt idx="14">
                  <c:v>43433</c:v>
                </c:pt>
                <c:pt idx="15">
                  <c:v>43434</c:v>
                </c:pt>
                <c:pt idx="16">
                  <c:v>43435</c:v>
                </c:pt>
                <c:pt idx="17">
                  <c:v>43436</c:v>
                </c:pt>
                <c:pt idx="18">
                  <c:v>43437</c:v>
                </c:pt>
                <c:pt idx="19">
                  <c:v>43438</c:v>
                </c:pt>
                <c:pt idx="20">
                  <c:v>43439</c:v>
                </c:pt>
                <c:pt idx="21">
                  <c:v>43440</c:v>
                </c:pt>
                <c:pt idx="22">
                  <c:v>43441</c:v>
                </c:pt>
                <c:pt idx="23">
                  <c:v>43442</c:v>
                </c:pt>
                <c:pt idx="24">
                  <c:v>43443</c:v>
                </c:pt>
                <c:pt idx="25">
                  <c:v>43444</c:v>
                </c:pt>
                <c:pt idx="26">
                  <c:v>43445</c:v>
                </c:pt>
                <c:pt idx="27">
                  <c:v>43446</c:v>
                </c:pt>
                <c:pt idx="28">
                  <c:v>43447</c:v>
                </c:pt>
                <c:pt idx="29">
                  <c:v>43448</c:v>
                </c:pt>
                <c:pt idx="30">
                  <c:v>43449</c:v>
                </c:pt>
                <c:pt idx="31">
                  <c:v>43450</c:v>
                </c:pt>
                <c:pt idx="32">
                  <c:v>43451</c:v>
                </c:pt>
                <c:pt idx="33">
                  <c:v>43452</c:v>
                </c:pt>
                <c:pt idx="34">
                  <c:v>43453</c:v>
                </c:pt>
                <c:pt idx="35">
                  <c:v>43454</c:v>
                </c:pt>
                <c:pt idx="36">
                  <c:v>43455</c:v>
                </c:pt>
                <c:pt idx="37">
                  <c:v>43456</c:v>
                </c:pt>
                <c:pt idx="38">
                  <c:v>43457</c:v>
                </c:pt>
                <c:pt idx="39">
                  <c:v>43458</c:v>
                </c:pt>
                <c:pt idx="40">
                  <c:v>43459</c:v>
                </c:pt>
                <c:pt idx="41">
                  <c:v>43460</c:v>
                </c:pt>
                <c:pt idx="42">
                  <c:v>43461</c:v>
                </c:pt>
                <c:pt idx="43">
                  <c:v>43462</c:v>
                </c:pt>
                <c:pt idx="44">
                  <c:v>43463</c:v>
                </c:pt>
                <c:pt idx="45">
                  <c:v>43464</c:v>
                </c:pt>
                <c:pt idx="46">
                  <c:v>43465</c:v>
                </c:pt>
                <c:pt idx="47">
                  <c:v>43466</c:v>
                </c:pt>
                <c:pt idx="48">
                  <c:v>43467</c:v>
                </c:pt>
                <c:pt idx="49">
                  <c:v>43468</c:v>
                </c:pt>
                <c:pt idx="50">
                  <c:v>43469</c:v>
                </c:pt>
                <c:pt idx="51">
                  <c:v>43470</c:v>
                </c:pt>
                <c:pt idx="52">
                  <c:v>43471</c:v>
                </c:pt>
                <c:pt idx="53">
                  <c:v>43472</c:v>
                </c:pt>
                <c:pt idx="54">
                  <c:v>43473</c:v>
                </c:pt>
                <c:pt idx="55">
                  <c:v>43474</c:v>
                </c:pt>
                <c:pt idx="56">
                  <c:v>43475</c:v>
                </c:pt>
                <c:pt idx="57">
                  <c:v>43476</c:v>
                </c:pt>
                <c:pt idx="58">
                  <c:v>43477</c:v>
                </c:pt>
                <c:pt idx="59">
                  <c:v>43478</c:v>
                </c:pt>
                <c:pt idx="60">
                  <c:v>43479</c:v>
                </c:pt>
                <c:pt idx="61">
                  <c:v>43480</c:v>
                </c:pt>
                <c:pt idx="62">
                  <c:v>43481</c:v>
                </c:pt>
                <c:pt idx="63">
                  <c:v>43482</c:v>
                </c:pt>
                <c:pt idx="64">
                  <c:v>43483</c:v>
                </c:pt>
                <c:pt idx="65">
                  <c:v>43484</c:v>
                </c:pt>
                <c:pt idx="66">
                  <c:v>43485</c:v>
                </c:pt>
                <c:pt idx="67">
                  <c:v>43486</c:v>
                </c:pt>
                <c:pt idx="68">
                  <c:v>43487</c:v>
                </c:pt>
                <c:pt idx="69">
                  <c:v>43488</c:v>
                </c:pt>
                <c:pt idx="70">
                  <c:v>43489</c:v>
                </c:pt>
                <c:pt idx="71">
                  <c:v>43490</c:v>
                </c:pt>
                <c:pt idx="72">
                  <c:v>43491</c:v>
                </c:pt>
                <c:pt idx="73">
                  <c:v>43492</c:v>
                </c:pt>
                <c:pt idx="74">
                  <c:v>43493</c:v>
                </c:pt>
                <c:pt idx="75">
                  <c:v>43494</c:v>
                </c:pt>
                <c:pt idx="76">
                  <c:v>43495</c:v>
                </c:pt>
                <c:pt idx="77">
                  <c:v>43496</c:v>
                </c:pt>
                <c:pt idx="78">
                  <c:v>43497</c:v>
                </c:pt>
                <c:pt idx="79">
                  <c:v>43498</c:v>
                </c:pt>
                <c:pt idx="80">
                  <c:v>43499</c:v>
                </c:pt>
                <c:pt idx="81">
                  <c:v>43500</c:v>
                </c:pt>
                <c:pt idx="82">
                  <c:v>43501</c:v>
                </c:pt>
                <c:pt idx="83">
                  <c:v>43502</c:v>
                </c:pt>
                <c:pt idx="84">
                  <c:v>43503</c:v>
                </c:pt>
                <c:pt idx="85">
                  <c:v>43504</c:v>
                </c:pt>
                <c:pt idx="86">
                  <c:v>43505</c:v>
                </c:pt>
                <c:pt idx="87">
                  <c:v>43506</c:v>
                </c:pt>
                <c:pt idx="88">
                  <c:v>43507</c:v>
                </c:pt>
                <c:pt idx="89">
                  <c:v>43508</c:v>
                </c:pt>
                <c:pt idx="90">
                  <c:v>43509</c:v>
                </c:pt>
                <c:pt idx="91">
                  <c:v>43510</c:v>
                </c:pt>
                <c:pt idx="92">
                  <c:v>43511</c:v>
                </c:pt>
                <c:pt idx="93">
                  <c:v>43512</c:v>
                </c:pt>
              </c:numCache>
            </c:numRef>
          </c:cat>
          <c:val>
            <c:numRef>
              <c:f>Forecast!$W$2:$W$95</c:f>
              <c:numCache>
                <c:formatCode>0.00%</c:formatCode>
                <c:ptCount val="94"/>
                <c:pt idx="0">
                  <c:v>2.8199999999999999E-2</c:v>
                </c:pt>
                <c:pt idx="1">
                  <c:v>2.8245912062854567E-2</c:v>
                </c:pt>
                <c:pt idx="2">
                  <c:v>2.8186020735620237E-2</c:v>
                </c:pt>
                <c:pt idx="3">
                  <c:v>2.8126139017888109E-2</c:v>
                </c:pt>
                <c:pt idx="4">
                  <c:v>2.8066266908379191E-2</c:v>
                </c:pt>
                <c:pt idx="5">
                  <c:v>2.800640440581522E-2</c:v>
                </c:pt>
                <c:pt idx="6">
                  <c:v>2.7946551508917922E-2</c:v>
                </c:pt>
                <c:pt idx="7">
                  <c:v>2.7886708216409144E-2</c:v>
                </c:pt>
                <c:pt idx="8">
                  <c:v>2.782687452701086E-2</c:v>
                </c:pt>
                <c:pt idx="9">
                  <c:v>2.7767050439445398E-2</c:v>
                </c:pt>
                <c:pt idx="10">
                  <c:v>2.7707235952435211E-2</c:v>
                </c:pt>
                <c:pt idx="11">
                  <c:v>2.7647431064702625E-2</c:v>
                </c:pt>
                <c:pt idx="12">
                  <c:v>2.7587635774970573E-2</c:v>
                </c:pt>
                <c:pt idx="13">
                  <c:v>2.7527850081961985E-2</c:v>
                </c:pt>
                <c:pt idx="14">
                  <c:v>2.7468073984399669E-2</c:v>
                </c:pt>
                <c:pt idx="15">
                  <c:v>2.7408307481007275E-2</c:v>
                </c:pt>
                <c:pt idx="16">
                  <c:v>2.7348550570507855E-2</c:v>
                </c:pt>
                <c:pt idx="17">
                  <c:v>2.7288803251625186E-2</c:v>
                </c:pt>
                <c:pt idx="18">
                  <c:v>2.7229065523083025E-2</c:v>
                </c:pt>
                <c:pt idx="19">
                  <c:v>2.7169337383605267E-2</c:v>
                </c:pt>
                <c:pt idx="20">
                  <c:v>2.7109618831915927E-2</c:v>
                </c:pt>
                <c:pt idx="21">
                  <c:v>2.7049909866739254E-2</c:v>
                </c:pt>
                <c:pt idx="22">
                  <c:v>2.6990210486799858E-2</c:v>
                </c:pt>
                <c:pt idx="23">
                  <c:v>2.6930520690822107E-2</c:v>
                </c:pt>
                <c:pt idx="24">
                  <c:v>2.7193385608945214E-2</c:v>
                </c:pt>
                <c:pt idx="25">
                  <c:v>2.719323916072916E-2</c:v>
                </c:pt>
                <c:pt idx="26">
                  <c:v>2.7193092807716326E-2</c:v>
                </c:pt>
                <c:pt idx="27">
                  <c:v>2.7192946549905513E-2</c:v>
                </c:pt>
                <c:pt idx="28">
                  <c:v>2.7192800387295164E-2</c:v>
                </c:pt>
                <c:pt idx="29">
                  <c:v>2.7192654319884317E-2</c:v>
                </c:pt>
                <c:pt idx="30">
                  <c:v>2.7192508347671646E-2</c:v>
                </c:pt>
                <c:pt idx="31">
                  <c:v>2.719236247065572E-2</c:v>
                </c:pt>
                <c:pt idx="32">
                  <c:v>2.7192216688835445E-2</c:v>
                </c:pt>
                <c:pt idx="33">
                  <c:v>2.7192071002209516E-2</c:v>
                </c:pt>
                <c:pt idx="34">
                  <c:v>2.7191925410776724E-2</c:v>
                </c:pt>
                <c:pt idx="35">
                  <c:v>2.7191779914535752E-2</c:v>
                </c:pt>
                <c:pt idx="36">
                  <c:v>2.7191634513485274E-2</c:v>
                </c:pt>
                <c:pt idx="37">
                  <c:v>2.7191489207624098E-2</c:v>
                </c:pt>
                <c:pt idx="38">
                  <c:v>2.7191343996951015E-2</c:v>
                </c:pt>
                <c:pt idx="39">
                  <c:v>2.7191198881464713E-2</c:v>
                </c:pt>
                <c:pt idx="40">
                  <c:v>2.7191053861163862E-2</c:v>
                </c:pt>
                <c:pt idx="41">
                  <c:v>2.7190908936047267E-2</c:v>
                </c:pt>
                <c:pt idx="42">
                  <c:v>2.7190764106113735E-2</c:v>
                </c:pt>
                <c:pt idx="43">
                  <c:v>2.7190619371361933E-2</c:v>
                </c:pt>
                <c:pt idx="44">
                  <c:v>2.7190474731790551E-2</c:v>
                </c:pt>
                <c:pt idx="45">
                  <c:v>2.7190330187398373E-2</c:v>
                </c:pt>
                <c:pt idx="46">
                  <c:v>2.7190185738184221E-2</c:v>
                </c:pt>
                <c:pt idx="47">
                  <c:v>2.7190041384146636E-2</c:v>
                </c:pt>
                <c:pt idx="48">
                  <c:v>2.7189897125284662E-2</c:v>
                </c:pt>
                <c:pt idx="49">
                  <c:v>2.7189752961596744E-2</c:v>
                </c:pt>
                <c:pt idx="50">
                  <c:v>2.7189608893081682E-2</c:v>
                </c:pt>
                <c:pt idx="51">
                  <c:v>2.7189464919738268E-2</c:v>
                </c:pt>
                <c:pt idx="52">
                  <c:v>2.7189321041565309E-2</c:v>
                </c:pt>
                <c:pt idx="53">
                  <c:v>2.718917725856148E-2</c:v>
                </c:pt>
                <c:pt idx="54">
                  <c:v>2.7189033570725461E-2</c:v>
                </c:pt>
                <c:pt idx="55">
                  <c:v>2.7391150961645391E-2</c:v>
                </c:pt>
                <c:pt idx="56">
                  <c:v>2.7397479734359971E-2</c:v>
                </c:pt>
                <c:pt idx="57">
                  <c:v>2.7403810972411492E-2</c:v>
                </c:pt>
                <c:pt idx="58">
                  <c:v>2.7410144675633803E-2</c:v>
                </c:pt>
                <c:pt idx="59">
                  <c:v>2.7416480843860905E-2</c:v>
                </c:pt>
                <c:pt idx="60">
                  <c:v>2.7422819476926666E-2</c:v>
                </c:pt>
                <c:pt idx="61">
                  <c:v>2.7429160574665316E-2</c:v>
                </c:pt>
                <c:pt idx="62">
                  <c:v>2.7435504136910482E-2</c:v>
                </c:pt>
                <c:pt idx="63">
                  <c:v>2.7441850163496394E-2</c:v>
                </c:pt>
                <c:pt idx="64">
                  <c:v>2.744819865425692E-2</c:v>
                </c:pt>
                <c:pt idx="65">
                  <c:v>2.7454549609026171E-2</c:v>
                </c:pt>
                <c:pt idx="66">
                  <c:v>2.7460903027638144E-2</c:v>
                </c:pt>
                <c:pt idx="67">
                  <c:v>2.7467258909926934E-2</c:v>
                </c:pt>
                <c:pt idx="68">
                  <c:v>2.7473617255726418E-2</c:v>
                </c:pt>
                <c:pt idx="69">
                  <c:v>2.7479978064870944E-2</c:v>
                </c:pt>
                <c:pt idx="70">
                  <c:v>2.7486341337194263E-2</c:v>
                </c:pt>
                <c:pt idx="71">
                  <c:v>2.749270707253073E-2</c:v>
                </c:pt>
                <c:pt idx="72">
                  <c:v>2.7499075270714199E-2</c:v>
                </c:pt>
                <c:pt idx="73">
                  <c:v>2.7505445931579026E-2</c:v>
                </c:pt>
                <c:pt idx="74">
                  <c:v>2.7511819054959086E-2</c:v>
                </c:pt>
                <c:pt idx="75">
                  <c:v>2.7518194640688727E-2</c:v>
                </c:pt>
                <c:pt idx="76">
                  <c:v>2.7524572688601937E-2</c:v>
                </c:pt>
                <c:pt idx="77">
                  <c:v>2.7530953198532937E-2</c:v>
                </c:pt>
                <c:pt idx="78">
                  <c:v>2.7537336170315847E-2</c:v>
                </c:pt>
                <c:pt idx="79">
                  <c:v>2.7543721603784779E-2</c:v>
                </c:pt>
                <c:pt idx="80">
                  <c:v>2.7550109498774074E-2</c:v>
                </c:pt>
                <c:pt idx="81">
                  <c:v>2.7556499855117718E-2</c:v>
                </c:pt>
                <c:pt idx="82">
                  <c:v>2.7562892672650191E-2</c:v>
                </c:pt>
                <c:pt idx="83">
                  <c:v>2.7569287951205473E-2</c:v>
                </c:pt>
                <c:pt idx="84">
                  <c:v>2.7575685690617927E-2</c:v>
                </c:pt>
                <c:pt idx="85">
                  <c:v>2.7582085890721766E-2</c:v>
                </c:pt>
                <c:pt idx="86">
                  <c:v>2.7858102061295249E-2</c:v>
                </c:pt>
                <c:pt idx="87">
                  <c:v>2.7845736276293359E-2</c:v>
                </c:pt>
                <c:pt idx="88">
                  <c:v>2.7833374720510562E-2</c:v>
                </c:pt>
                <c:pt idx="89">
                  <c:v>2.7821017393573906E-2</c:v>
                </c:pt>
                <c:pt idx="90">
                  <c:v>2.7808664295110676E-2</c:v>
                </c:pt>
                <c:pt idx="91">
                  <c:v>2.7796315424748044E-2</c:v>
                </c:pt>
                <c:pt idx="92">
                  <c:v>2.7783970782113407E-2</c:v>
                </c:pt>
                <c:pt idx="93">
                  <c:v>2.7771630366833937E-2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C-4E05-8F95-FEFF894B7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3900528"/>
        <c:axId val="1228443696"/>
      </c:lineChart>
      <c:dateAx>
        <c:axId val="1493900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443696"/>
        <c:crosses val="autoZero"/>
        <c:auto val="1"/>
        <c:lblOffset val="100"/>
        <c:baseTimeUnit val="days"/>
        <c:majorUnit val="10"/>
        <c:majorTimeUnit val="days"/>
      </c:dateAx>
      <c:valAx>
        <c:axId val="122844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309561</xdr:colOff>
      <xdr:row>6</xdr:row>
      <xdr:rowOff>52386</xdr:rowOff>
    </xdr:from>
    <xdr:to>
      <xdr:col>45</xdr:col>
      <xdr:colOff>47625</xdr:colOff>
      <xdr:row>29</xdr:row>
      <xdr:rowOff>133349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886F1F-2996-427D-8E5A-56AA769D9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273326</xdr:colOff>
      <xdr:row>3</xdr:row>
      <xdr:rowOff>24848</xdr:rowOff>
    </xdr:from>
    <xdr:to>
      <xdr:col>32</xdr:col>
      <xdr:colOff>767591</xdr:colOff>
      <xdr:row>24</xdr:row>
      <xdr:rowOff>72472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DB585B-D9EA-4BF1-8483-648AF91CC3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Excel">
  <a:themeElements>
    <a:clrScheme name="CC">
      <a:dk1>
        <a:srgbClr val="59594F"/>
      </a:dk1>
      <a:lt1>
        <a:sysClr val="window" lastClr="FFFFFF"/>
      </a:lt1>
      <a:dk2>
        <a:srgbClr val="CE6116"/>
      </a:dk2>
      <a:lt2>
        <a:srgbClr val="151929"/>
      </a:lt2>
      <a:accent1>
        <a:srgbClr val="E87D1E"/>
      </a:accent1>
      <a:accent2>
        <a:srgbClr val="8D5615"/>
      </a:accent2>
      <a:accent3>
        <a:srgbClr val="9BB0B0"/>
      </a:accent3>
      <a:accent4>
        <a:srgbClr val="EDBE86"/>
      </a:accent4>
      <a:accent5>
        <a:srgbClr val="C3D0D0"/>
      </a:accent5>
      <a:accent6>
        <a:srgbClr val="597B7C"/>
      </a:accent6>
      <a:hlink>
        <a:srgbClr val="0000FF"/>
      </a:hlink>
      <a:folHlink>
        <a:srgbClr val="800080"/>
      </a:folHlink>
    </a:clrScheme>
    <a:fontScheme name="Clásico de Office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B11FF-7C3A-44CC-B2B8-F92F91F9007F}">
  <dimension ref="A1:AI1729"/>
  <sheetViews>
    <sheetView tabSelected="1" workbookViewId="0">
      <pane xSplit="4" topLeftCell="AA1" activePane="topRight" state="frozen"/>
      <selection pane="topRight" activeCell="AF4" sqref="AF4"/>
    </sheetView>
  </sheetViews>
  <sheetFormatPr baseColWidth="10" defaultRowHeight="14.25" x14ac:dyDescent="0.2"/>
  <cols>
    <col min="1" max="1" width="10.625" style="3" customWidth="1"/>
    <col min="2" max="4" width="0" style="3" hidden="1" customWidth="1"/>
    <col min="5" max="5" width="11" style="3"/>
    <col min="6" max="6" width="15.375" style="3" customWidth="1"/>
    <col min="7" max="7" width="12.25" style="3" customWidth="1"/>
    <col min="8" max="25" width="11" style="4"/>
    <col min="26" max="27" width="11" style="1"/>
    <col min="28" max="30" width="11" style="10"/>
    <col min="31" max="32" width="11" style="13"/>
    <col min="33" max="16384" width="11" style="1"/>
  </cols>
  <sheetData>
    <row r="1" spans="1:35" x14ac:dyDescent="0.2">
      <c r="G1" s="5">
        <v>0</v>
      </c>
      <c r="H1" s="5">
        <v>1</v>
      </c>
      <c r="I1" s="5">
        <v>2</v>
      </c>
      <c r="J1" s="5">
        <v>3</v>
      </c>
      <c r="K1" s="5">
        <v>4</v>
      </c>
      <c r="L1" s="5">
        <v>5</v>
      </c>
      <c r="M1" s="5">
        <v>6</v>
      </c>
      <c r="N1" s="5">
        <v>7</v>
      </c>
      <c r="O1" s="5">
        <v>8</v>
      </c>
      <c r="P1" s="5">
        <v>9</v>
      </c>
      <c r="Q1" s="5">
        <v>10</v>
      </c>
      <c r="R1" s="5">
        <v>11</v>
      </c>
      <c r="S1" s="5">
        <v>12</v>
      </c>
      <c r="T1" s="5">
        <v>13</v>
      </c>
      <c r="U1" s="5">
        <v>14</v>
      </c>
      <c r="V1" s="5">
        <v>15</v>
      </c>
      <c r="W1" s="5">
        <v>16</v>
      </c>
      <c r="X1" s="5">
        <v>17</v>
      </c>
      <c r="Y1" s="5">
        <v>18</v>
      </c>
    </row>
    <row r="2" spans="1:35" ht="15" x14ac:dyDescent="0.25">
      <c r="A2" s="3" t="s">
        <v>3</v>
      </c>
      <c r="B2" s="3" t="s">
        <v>21</v>
      </c>
      <c r="C2" s="3" t="s">
        <v>22</v>
      </c>
      <c r="D2" s="3" t="s">
        <v>23</v>
      </c>
      <c r="E2" s="7" t="s">
        <v>24</v>
      </c>
      <c r="F2" s="7" t="s">
        <v>62</v>
      </c>
      <c r="G2" s="7" t="s">
        <v>4</v>
      </c>
      <c r="H2" s="8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25</v>
      </c>
      <c r="U2" s="8" t="s">
        <v>92</v>
      </c>
      <c r="V2" s="8" t="s">
        <v>93</v>
      </c>
      <c r="W2" s="8" t="s">
        <v>94</v>
      </c>
      <c r="X2" s="8" t="s">
        <v>95</v>
      </c>
      <c r="Y2" s="8" t="s">
        <v>96</v>
      </c>
      <c r="Z2" s="8" t="s">
        <v>17</v>
      </c>
      <c r="AA2" s="8" t="s">
        <v>61</v>
      </c>
      <c r="AB2" s="11" t="s">
        <v>18</v>
      </c>
      <c r="AC2" s="11" t="s">
        <v>19</v>
      </c>
      <c r="AD2" s="11" t="s">
        <v>20</v>
      </c>
      <c r="AE2" s="12" t="s">
        <v>26</v>
      </c>
      <c r="AF2" s="12" t="s">
        <v>27</v>
      </c>
      <c r="AG2" s="9" t="s">
        <v>28</v>
      </c>
      <c r="AH2" s="9" t="s">
        <v>121</v>
      </c>
      <c r="AI2" s="9"/>
    </row>
    <row r="3" spans="1:35" ht="15" x14ac:dyDescent="0.25">
      <c r="A3" s="3">
        <v>43419</v>
      </c>
      <c r="B3" s="5">
        <f>+DAY(A3)</f>
        <v>15</v>
      </c>
      <c r="C3" s="5">
        <f>+MONTH(A3)</f>
        <v>11</v>
      </c>
      <c r="D3" s="5">
        <f>+YEAR(A3)</f>
        <v>2018</v>
      </c>
      <c r="E3" s="3">
        <f>+IF(DAY(A3)&gt;=9, DATE(D3,C3,9), IF(MONTH(A3)=1, DATE(D3-1,12,9),DATE(D3,C3-1,9)))</f>
        <v>43413</v>
      </c>
      <c r="F3" s="5">
        <f t="shared" ref="F3:F66" si="0">+A3-E3</f>
        <v>6</v>
      </c>
      <c r="G3" s="5">
        <v>27477.9</v>
      </c>
      <c r="H3" s="6">
        <v>27577</v>
      </c>
      <c r="I3" s="6">
        <v>27588.33</v>
      </c>
      <c r="J3" s="6">
        <v>27646</v>
      </c>
      <c r="K3" s="6">
        <v>27714.33</v>
      </c>
      <c r="L3" s="6">
        <v>27813.33</v>
      </c>
      <c r="M3" s="6">
        <v>27878.33</v>
      </c>
      <c r="N3" s="6">
        <v>27967.67</v>
      </c>
      <c r="O3" s="6">
        <v>28015.67</v>
      </c>
      <c r="P3" s="6">
        <v>28098.67</v>
      </c>
      <c r="Q3" s="6">
        <v>28166</v>
      </c>
      <c r="R3" s="6">
        <v>28263.67</v>
      </c>
      <c r="S3" s="6">
        <v>28363.67</v>
      </c>
      <c r="T3" s="6">
        <v>28387</v>
      </c>
      <c r="U3" s="6">
        <v>28400.33</v>
      </c>
      <c r="V3" s="6">
        <v>28481.67</v>
      </c>
      <c r="W3" s="6">
        <v>28549.33</v>
      </c>
      <c r="X3" s="6">
        <v>28655.33</v>
      </c>
      <c r="Y3" s="6">
        <v>28719.67</v>
      </c>
      <c r="Z3" s="8" t="s">
        <v>17</v>
      </c>
      <c r="AA3" s="11">
        <f t="shared" ref="AA3:AA66" si="1">+(T3/S3-1)*F3/30</f>
        <v>1.6450621516890253E-4</v>
      </c>
      <c r="AB3" s="10">
        <f t="shared" ref="AB3:AB66" si="2">+I3/G3-1</f>
        <v>4.0188660705513524E-3</v>
      </c>
      <c r="AC3" s="10">
        <f>+O3/I3-1</f>
        <v>1.5489882859890169E-2</v>
      </c>
      <c r="AD3" s="10">
        <f>+S3/O3-1+AA3</f>
        <v>1.2586125972968664E-2</v>
      </c>
      <c r="AE3" s="13">
        <v>3.56</v>
      </c>
      <c r="AF3" s="13">
        <v>0.7</v>
      </c>
      <c r="AG3" s="10">
        <f>+(1+AE3/100)/(1+AF3/100)-1</f>
        <v>2.84011916583915E-2</v>
      </c>
      <c r="AH3" s="10">
        <f>+SUMPRODUCT(AB3:AD3,Regression_results!$M$17:$O$17)+Regression_results!$L$17</f>
        <v>2.8233583273644579E-2</v>
      </c>
      <c r="AI3" s="18"/>
    </row>
    <row r="4" spans="1:35" ht="15" x14ac:dyDescent="0.25">
      <c r="A4" s="3">
        <v>43418</v>
      </c>
      <c r="B4" s="5">
        <f t="shared" ref="B4:B67" si="3">+DAY(A4)</f>
        <v>14</v>
      </c>
      <c r="C4" s="5">
        <f t="shared" ref="C4:C67" si="4">+MONTH(A4)</f>
        <v>11</v>
      </c>
      <c r="D4" s="5">
        <f t="shared" ref="D4:D67" si="5">+YEAR(A4)</f>
        <v>2018</v>
      </c>
      <c r="E4" s="3">
        <f t="shared" ref="E4:E67" si="6">+IF(DAY(A4)&gt;=9, DATE(D4,C4,9), IF(MONTH(A4)=1, DATE(D4-1,12,9),DATE(D4,C4-1,9)))</f>
        <v>43413</v>
      </c>
      <c r="F4" s="5">
        <f t="shared" si="0"/>
        <v>5</v>
      </c>
      <c r="G4" s="5">
        <v>27474.240000000002</v>
      </c>
      <c r="H4" s="6">
        <v>27577</v>
      </c>
      <c r="I4" s="6">
        <v>27589.33</v>
      </c>
      <c r="J4" s="6">
        <v>27647</v>
      </c>
      <c r="K4" s="6">
        <v>27715.33</v>
      </c>
      <c r="L4" s="6">
        <v>27814.67</v>
      </c>
      <c r="M4" s="6">
        <v>27880</v>
      </c>
      <c r="N4" s="6">
        <v>27969.33</v>
      </c>
      <c r="O4" s="6">
        <v>28017.33</v>
      </c>
      <c r="P4" s="6">
        <v>28101.67</v>
      </c>
      <c r="Q4" s="6">
        <v>28169</v>
      </c>
      <c r="R4" s="6">
        <v>28266.67</v>
      </c>
      <c r="S4" s="6">
        <v>28368.67</v>
      </c>
      <c r="T4" s="6">
        <v>28392</v>
      </c>
      <c r="U4" s="6">
        <v>28405.33</v>
      </c>
      <c r="V4" s="6">
        <v>28486.67</v>
      </c>
      <c r="W4" s="6">
        <v>28554</v>
      </c>
      <c r="X4" s="6">
        <v>28660</v>
      </c>
      <c r="Y4" s="6">
        <v>28731</v>
      </c>
      <c r="Z4" s="8" t="s">
        <v>17</v>
      </c>
      <c r="AA4" s="11">
        <f t="shared" si="1"/>
        <v>1.3706435068453851E-4</v>
      </c>
      <c r="AB4" s="10">
        <f t="shared" si="2"/>
        <v>4.1890148735688193E-3</v>
      </c>
      <c r="AC4" s="10">
        <f t="shared" ref="AC4:AC67" si="7">+O4/I4-1</f>
        <v>1.5513243706896773E-2</v>
      </c>
      <c r="AD4" s="10">
        <f t="shared" ref="AD4:AD67" si="8">+S4/O4-1+AA4</f>
        <v>1.2677160070012331E-2</v>
      </c>
      <c r="AE4" s="13">
        <v>3.61</v>
      </c>
      <c r="AF4" s="13">
        <v>0.71</v>
      </c>
      <c r="AG4" s="10">
        <f t="shared" ref="AG4:AG67" si="9">+(1+AE4/100)/(1+AF4/100)-1</f>
        <v>2.8795551583755241E-2</v>
      </c>
      <c r="AH4" s="10">
        <f>+SUMPRODUCT(AB4:AD4,Regression_results!$M$17:$O$17)+Regression_results!$L$17</f>
        <v>2.8380578360254427E-2</v>
      </c>
    </row>
    <row r="5" spans="1:35" ht="15" x14ac:dyDescent="0.25">
      <c r="A5" s="3">
        <v>43417</v>
      </c>
      <c r="B5" s="5">
        <f t="shared" si="3"/>
        <v>13</v>
      </c>
      <c r="C5" s="5">
        <f t="shared" si="4"/>
        <v>11</v>
      </c>
      <c r="D5" s="5">
        <f t="shared" si="5"/>
        <v>2018</v>
      </c>
      <c r="E5" s="3">
        <f t="shared" si="6"/>
        <v>43413</v>
      </c>
      <c r="F5" s="5">
        <f t="shared" si="0"/>
        <v>4</v>
      </c>
      <c r="G5" s="5">
        <v>27470.59</v>
      </c>
      <c r="H5" s="6">
        <v>27578.33</v>
      </c>
      <c r="I5" s="6">
        <v>27588</v>
      </c>
      <c r="J5" s="6">
        <v>27647</v>
      </c>
      <c r="K5" s="6">
        <v>27715.33</v>
      </c>
      <c r="L5" s="6">
        <v>27814.67</v>
      </c>
      <c r="M5" s="6">
        <v>27880</v>
      </c>
      <c r="N5" s="6">
        <v>27973</v>
      </c>
      <c r="O5" s="6">
        <v>28032.33</v>
      </c>
      <c r="P5" s="6">
        <v>28110.67</v>
      </c>
      <c r="Q5" s="6">
        <v>28178</v>
      </c>
      <c r="R5" s="6">
        <v>28275.67</v>
      </c>
      <c r="S5" s="6">
        <v>28378</v>
      </c>
      <c r="T5" s="6">
        <v>28401.33</v>
      </c>
      <c r="U5" s="6">
        <v>28412.67</v>
      </c>
      <c r="V5" s="6">
        <v>28494</v>
      </c>
      <c r="W5" s="6">
        <v>28561.33</v>
      </c>
      <c r="X5" s="6">
        <v>28667.33</v>
      </c>
      <c r="Y5" s="6">
        <v>28744</v>
      </c>
      <c r="Z5" s="8" t="s">
        <v>17</v>
      </c>
      <c r="AA5" s="11">
        <f t="shared" si="1"/>
        <v>1.0961542979304184E-4</v>
      </c>
      <c r="AB5" s="10">
        <f t="shared" si="2"/>
        <v>4.2740254213688988E-3</v>
      </c>
      <c r="AC5" s="10">
        <f t="shared" si="7"/>
        <v>1.6105915615485022E-2</v>
      </c>
      <c r="AD5" s="10">
        <f t="shared" si="8"/>
        <v>1.2440734534055808E-2</v>
      </c>
      <c r="AE5" s="13">
        <v>3.6</v>
      </c>
      <c r="AF5" s="13">
        <v>0.66500000000000004</v>
      </c>
      <c r="AG5" s="10">
        <f t="shared" si="9"/>
        <v>2.9156111856156519E-2</v>
      </c>
      <c r="AH5" s="10">
        <f>+SUMPRODUCT(AB5:AD5,Regression_results!$M$17:$O$17)+Regression_results!$L$17</f>
        <v>2.8677392864462872E-2</v>
      </c>
    </row>
    <row r="6" spans="1:35" ht="15" x14ac:dyDescent="0.25">
      <c r="A6" s="3">
        <v>43416</v>
      </c>
      <c r="B6" s="5">
        <f t="shared" si="3"/>
        <v>12</v>
      </c>
      <c r="C6" s="5">
        <f t="shared" si="4"/>
        <v>11</v>
      </c>
      <c r="D6" s="5">
        <f t="shared" si="5"/>
        <v>2018</v>
      </c>
      <c r="E6" s="3">
        <f t="shared" si="6"/>
        <v>43413</v>
      </c>
      <c r="F6" s="5">
        <f t="shared" si="0"/>
        <v>3</v>
      </c>
      <c r="G6" s="5">
        <v>27466.93</v>
      </c>
      <c r="H6" s="6">
        <v>27578</v>
      </c>
      <c r="I6" s="6">
        <v>27592</v>
      </c>
      <c r="J6" s="6">
        <v>27654.67</v>
      </c>
      <c r="K6" s="6">
        <v>27723</v>
      </c>
      <c r="L6" s="6">
        <v>27822.33</v>
      </c>
      <c r="M6" s="6">
        <v>27891</v>
      </c>
      <c r="N6" s="6">
        <v>27984.33</v>
      </c>
      <c r="O6" s="6">
        <v>28043.33</v>
      </c>
      <c r="P6" s="6">
        <v>28123.33</v>
      </c>
      <c r="Q6" s="6">
        <v>28189</v>
      </c>
      <c r="R6" s="6">
        <v>28286.67</v>
      </c>
      <c r="S6" s="6">
        <v>28389</v>
      </c>
      <c r="T6" s="6">
        <v>28412.33</v>
      </c>
      <c r="U6" s="6">
        <v>28423.67</v>
      </c>
      <c r="V6" s="6">
        <v>28505</v>
      </c>
      <c r="W6" s="6">
        <v>28574.67</v>
      </c>
      <c r="X6" s="6">
        <v>28678.33</v>
      </c>
      <c r="Y6" s="6">
        <v>28755</v>
      </c>
      <c r="Z6" s="8" t="s">
        <v>17</v>
      </c>
      <c r="AA6" s="11">
        <f t="shared" si="1"/>
        <v>8.2179717496222443E-5</v>
      </c>
      <c r="AB6" s="10">
        <f t="shared" si="2"/>
        <v>4.5534757615794952E-3</v>
      </c>
      <c r="AC6" s="10">
        <f t="shared" si="7"/>
        <v>1.6357277471731102E-2</v>
      </c>
      <c r="AD6" s="10">
        <f t="shared" si="8"/>
        <v>1.2408461938616088E-2</v>
      </c>
      <c r="AE6" s="13">
        <v>3.61</v>
      </c>
      <c r="AF6" s="13">
        <v>0.65</v>
      </c>
      <c r="AG6" s="10">
        <f t="shared" si="9"/>
        <v>2.9408842523596768E-2</v>
      </c>
      <c r="AH6" s="10">
        <f>+SUMPRODUCT(AB6:AD6,Regression_results!$M$17:$O$17)+Regression_results!$L$17</f>
        <v>2.8965432827132431E-2</v>
      </c>
    </row>
    <row r="7" spans="1:35" ht="15" x14ac:dyDescent="0.25">
      <c r="A7" s="3">
        <v>43415</v>
      </c>
      <c r="B7" s="5">
        <f t="shared" si="3"/>
        <v>11</v>
      </c>
      <c r="C7" s="5">
        <f t="shared" si="4"/>
        <v>11</v>
      </c>
      <c r="D7" s="5">
        <f t="shared" si="5"/>
        <v>2018</v>
      </c>
      <c r="E7" s="3">
        <f t="shared" si="6"/>
        <v>43413</v>
      </c>
      <c r="F7" s="5">
        <f t="shared" si="0"/>
        <v>2</v>
      </c>
      <c r="G7" s="5">
        <v>27463.279999999999</v>
      </c>
      <c r="H7" s="6">
        <v>27577</v>
      </c>
      <c r="I7" s="6">
        <v>27591</v>
      </c>
      <c r="J7" s="6">
        <v>27657</v>
      </c>
      <c r="K7" s="6">
        <v>27730</v>
      </c>
      <c r="L7" s="6">
        <v>27829.33</v>
      </c>
      <c r="M7" s="6">
        <v>27898</v>
      </c>
      <c r="N7" s="6">
        <v>27991.33</v>
      </c>
      <c r="O7" s="6">
        <v>28048.33</v>
      </c>
      <c r="P7" s="6">
        <v>28134.33</v>
      </c>
      <c r="Q7" s="6">
        <v>28200</v>
      </c>
      <c r="R7" s="6">
        <v>28297.67</v>
      </c>
      <c r="S7" s="6">
        <v>28399.33</v>
      </c>
      <c r="T7" s="6">
        <v>28422.67</v>
      </c>
      <c r="U7" s="6">
        <v>28434</v>
      </c>
      <c r="V7" s="6">
        <v>28515.33</v>
      </c>
      <c r="W7" s="6">
        <v>28585.67</v>
      </c>
      <c r="X7" s="6">
        <v>28689.33</v>
      </c>
      <c r="Y7" s="6">
        <v>28766</v>
      </c>
      <c r="Z7" s="8" t="s">
        <v>17</v>
      </c>
      <c r="AA7" s="11">
        <f t="shared" si="1"/>
        <v>5.4790024975925891E-5</v>
      </c>
      <c r="AB7" s="10">
        <f t="shared" si="2"/>
        <v>4.6505734202177962E-3</v>
      </c>
      <c r="AC7" s="10">
        <f t="shared" si="7"/>
        <v>1.6575332535971876E-2</v>
      </c>
      <c r="AD7" s="10">
        <f t="shared" si="8"/>
        <v>1.2568904056007347E-2</v>
      </c>
      <c r="AE7" s="13">
        <v>3.6150000000000002</v>
      </c>
      <c r="AF7" s="13">
        <v>0.65</v>
      </c>
      <c r="AG7" s="10">
        <f t="shared" si="9"/>
        <v>2.9458519622453938E-2</v>
      </c>
      <c r="AH7" s="10">
        <f>+SUMPRODUCT(AB7:AD7,Regression_results!$M$17:$O$17)+Regression_results!$L$17</f>
        <v>2.9221478446513224E-2</v>
      </c>
    </row>
    <row r="8" spans="1:35" ht="15" x14ac:dyDescent="0.25">
      <c r="A8" s="3">
        <v>43414</v>
      </c>
      <c r="B8" s="5">
        <f t="shared" si="3"/>
        <v>10</v>
      </c>
      <c r="C8" s="5">
        <f t="shared" si="4"/>
        <v>11</v>
      </c>
      <c r="D8" s="5">
        <f t="shared" si="5"/>
        <v>2018</v>
      </c>
      <c r="E8" s="3">
        <f t="shared" si="6"/>
        <v>43413</v>
      </c>
      <c r="F8" s="5">
        <f t="shared" si="0"/>
        <v>1</v>
      </c>
      <c r="G8" s="5">
        <v>27459.62</v>
      </c>
      <c r="H8" s="6">
        <v>27577</v>
      </c>
      <c r="I8" s="6">
        <v>27591</v>
      </c>
      <c r="J8" s="6">
        <v>27657</v>
      </c>
      <c r="K8" s="6">
        <v>27730</v>
      </c>
      <c r="L8" s="6">
        <v>27829.33</v>
      </c>
      <c r="M8" s="6">
        <v>27898</v>
      </c>
      <c r="N8" s="6">
        <v>27991.33</v>
      </c>
      <c r="O8" s="6">
        <v>28048.33</v>
      </c>
      <c r="P8" s="6">
        <v>28134.33</v>
      </c>
      <c r="Q8" s="6">
        <v>28200</v>
      </c>
      <c r="R8" s="6">
        <v>28297.67</v>
      </c>
      <c r="S8" s="6">
        <v>28399.33</v>
      </c>
      <c r="T8" s="6">
        <v>28422.67</v>
      </c>
      <c r="U8" s="6">
        <v>28434</v>
      </c>
      <c r="V8" s="6">
        <v>28515.33</v>
      </c>
      <c r="W8" s="6">
        <v>28585.67</v>
      </c>
      <c r="X8" s="6">
        <v>28689.33</v>
      </c>
      <c r="Y8" s="6">
        <v>28766</v>
      </c>
      <c r="Z8" s="8" t="s">
        <v>17</v>
      </c>
      <c r="AA8" s="11">
        <f t="shared" si="1"/>
        <v>2.7395012487962946E-5</v>
      </c>
      <c r="AB8" s="10">
        <f t="shared" si="2"/>
        <v>4.7844799017613404E-3</v>
      </c>
      <c r="AC8" s="10">
        <f t="shared" si="7"/>
        <v>1.6575332535971876E-2</v>
      </c>
      <c r="AD8" s="10">
        <f t="shared" si="8"/>
        <v>1.2541509043519384E-2</v>
      </c>
      <c r="AE8" s="13">
        <v>3.6150000000000002</v>
      </c>
      <c r="AF8" s="13">
        <v>0.65</v>
      </c>
      <c r="AG8" s="10">
        <f t="shared" si="9"/>
        <v>2.9458519622453938E-2</v>
      </c>
      <c r="AH8" s="10">
        <f>+SUMPRODUCT(AB8:AD8,Regression_results!$M$17:$O$17)+Regression_results!$L$17</f>
        <v>2.9281549299527115E-2</v>
      </c>
    </row>
    <row r="9" spans="1:35" ht="15" x14ac:dyDescent="0.25">
      <c r="A9" s="3">
        <v>43413</v>
      </c>
      <c r="B9" s="5">
        <f t="shared" si="3"/>
        <v>9</v>
      </c>
      <c r="C9" s="5">
        <f t="shared" si="4"/>
        <v>11</v>
      </c>
      <c r="D9" s="5">
        <f t="shared" si="5"/>
        <v>2018</v>
      </c>
      <c r="E9" s="3">
        <f t="shared" si="6"/>
        <v>43413</v>
      </c>
      <c r="F9" s="5">
        <f t="shared" si="0"/>
        <v>0</v>
      </c>
      <c r="G9" s="5">
        <v>27455.97</v>
      </c>
      <c r="H9" s="6">
        <v>27577</v>
      </c>
      <c r="I9" s="6">
        <v>27591</v>
      </c>
      <c r="J9" s="6">
        <v>27657</v>
      </c>
      <c r="K9" s="6">
        <v>27730</v>
      </c>
      <c r="L9" s="6">
        <v>27829.33</v>
      </c>
      <c r="M9" s="6">
        <v>27898</v>
      </c>
      <c r="N9" s="6">
        <v>27991.33</v>
      </c>
      <c r="O9" s="6">
        <v>28048.33</v>
      </c>
      <c r="P9" s="6">
        <v>28134.33</v>
      </c>
      <c r="Q9" s="6">
        <v>28200</v>
      </c>
      <c r="R9" s="6">
        <v>28297.67</v>
      </c>
      <c r="S9" s="6">
        <v>28399.33</v>
      </c>
      <c r="T9" s="6">
        <v>28422.67</v>
      </c>
      <c r="U9" s="6">
        <v>28434</v>
      </c>
      <c r="V9" s="6">
        <v>28515.33</v>
      </c>
      <c r="W9" s="6">
        <v>28585.67</v>
      </c>
      <c r="X9" s="6">
        <v>28689.33</v>
      </c>
      <c r="Y9" s="6">
        <v>28766</v>
      </c>
      <c r="Z9" s="8" t="s">
        <v>17</v>
      </c>
      <c r="AA9" s="11">
        <f t="shared" si="1"/>
        <v>0</v>
      </c>
      <c r="AB9" s="10">
        <f t="shared" si="2"/>
        <v>4.9180560730508471E-3</v>
      </c>
      <c r="AC9" s="10">
        <f t="shared" si="7"/>
        <v>1.6575332535971876E-2</v>
      </c>
      <c r="AD9" s="10">
        <f t="shared" si="8"/>
        <v>1.251411403103142E-2</v>
      </c>
      <c r="AE9" s="13">
        <v>3.6150000000000002</v>
      </c>
      <c r="AF9" s="13">
        <v>0.65</v>
      </c>
      <c r="AG9" s="10">
        <f t="shared" si="9"/>
        <v>2.9458519622453938E-2</v>
      </c>
      <c r="AH9" s="10">
        <f>+SUMPRODUCT(AB9:AD9,Regression_results!$M$17:$O$17)+Regression_results!$L$17</f>
        <v>2.9341441587815778E-2</v>
      </c>
    </row>
    <row r="10" spans="1:35" ht="15" x14ac:dyDescent="0.25">
      <c r="A10" s="3">
        <v>43412</v>
      </c>
      <c r="B10" s="5">
        <f t="shared" si="3"/>
        <v>8</v>
      </c>
      <c r="C10" s="5">
        <f t="shared" si="4"/>
        <v>11</v>
      </c>
      <c r="D10" s="5">
        <f t="shared" si="5"/>
        <v>2018</v>
      </c>
      <c r="E10" s="3">
        <f t="shared" si="6"/>
        <v>43382</v>
      </c>
      <c r="F10" s="5">
        <f t="shared" si="0"/>
        <v>30</v>
      </c>
      <c r="G10" s="5">
        <v>27453.32</v>
      </c>
      <c r="H10" s="6">
        <v>27580.33</v>
      </c>
      <c r="I10" s="6">
        <v>27597.67</v>
      </c>
      <c r="J10" s="6">
        <v>27667</v>
      </c>
      <c r="K10" s="6">
        <v>27740.33</v>
      </c>
      <c r="L10" s="6">
        <v>27838</v>
      </c>
      <c r="M10" s="6">
        <v>27910.33</v>
      </c>
      <c r="N10" s="6">
        <v>28003.67</v>
      </c>
      <c r="O10" s="6">
        <v>28061</v>
      </c>
      <c r="P10" s="6">
        <v>28143</v>
      </c>
      <c r="Q10" s="6">
        <v>28208.67</v>
      </c>
      <c r="R10" s="6">
        <v>28307.67</v>
      </c>
      <c r="S10" s="6">
        <v>28405.67</v>
      </c>
      <c r="T10" s="6">
        <v>28422.33</v>
      </c>
      <c r="U10" s="6">
        <v>28438.67</v>
      </c>
      <c r="V10" s="6">
        <v>28518.33</v>
      </c>
      <c r="W10" s="6">
        <v>28590</v>
      </c>
      <c r="X10" s="6">
        <v>28689</v>
      </c>
      <c r="Y10" s="6">
        <v>28765.67</v>
      </c>
      <c r="Z10" s="8" t="s">
        <v>17</v>
      </c>
      <c r="AA10" s="11">
        <f t="shared" si="1"/>
        <v>5.8650262430015587E-4</v>
      </c>
      <c r="AB10" s="10">
        <f t="shared" si="2"/>
        <v>5.2580161525090929E-3</v>
      </c>
      <c r="AC10" s="10">
        <f t="shared" si="7"/>
        <v>1.6788736150551875E-2</v>
      </c>
      <c r="AD10" s="10">
        <f t="shared" si="8"/>
        <v>1.2869386341915368E-2</v>
      </c>
      <c r="AE10" s="13">
        <v>3.6150000000000002</v>
      </c>
      <c r="AF10" s="13">
        <v>0.65</v>
      </c>
      <c r="AG10" s="10">
        <f t="shared" si="9"/>
        <v>2.9458519622453938E-2</v>
      </c>
      <c r="AH10" s="10">
        <f>+SUMPRODUCT(AB10:AD10,Regression_results!$M$17:$O$17)+Regression_results!$L$17</f>
        <v>2.9813583103696854E-2</v>
      </c>
    </row>
    <row r="11" spans="1:35" ht="15" x14ac:dyDescent="0.25">
      <c r="A11" s="3">
        <v>43411</v>
      </c>
      <c r="B11" s="5">
        <f t="shared" si="3"/>
        <v>7</v>
      </c>
      <c r="C11" s="5">
        <f t="shared" si="4"/>
        <v>11</v>
      </c>
      <c r="D11" s="5">
        <f t="shared" si="5"/>
        <v>2018</v>
      </c>
      <c r="E11" s="3">
        <f t="shared" si="6"/>
        <v>43382</v>
      </c>
      <c r="F11" s="5">
        <f t="shared" si="0"/>
        <v>29</v>
      </c>
      <c r="G11" s="5">
        <v>27450.67</v>
      </c>
      <c r="H11" s="6">
        <v>27540.67</v>
      </c>
      <c r="I11" s="6">
        <v>27566</v>
      </c>
      <c r="J11" s="6">
        <v>27584</v>
      </c>
      <c r="K11" s="6">
        <v>27658.33</v>
      </c>
      <c r="L11" s="6">
        <v>27734.67</v>
      </c>
      <c r="M11" s="6">
        <v>27840.67</v>
      </c>
      <c r="N11" s="6">
        <v>27913.33</v>
      </c>
      <c r="O11" s="6">
        <v>28006</v>
      </c>
      <c r="P11" s="6">
        <v>28061.33</v>
      </c>
      <c r="Q11" s="6">
        <v>28144</v>
      </c>
      <c r="R11" s="6">
        <v>28209.67</v>
      </c>
      <c r="S11" s="6">
        <v>28308.67</v>
      </c>
      <c r="T11" s="6">
        <v>28406.67</v>
      </c>
      <c r="U11" s="6">
        <v>28421.67</v>
      </c>
      <c r="V11" s="6">
        <v>28439</v>
      </c>
      <c r="W11" s="6">
        <v>28518.67</v>
      </c>
      <c r="X11" s="6">
        <v>28590.67</v>
      </c>
      <c r="Y11" s="6">
        <v>28689.67</v>
      </c>
      <c r="Z11" s="8" t="s">
        <v>17</v>
      </c>
      <c r="AA11" s="11">
        <f t="shared" si="1"/>
        <v>3.3464423914417803E-3</v>
      </c>
      <c r="AB11" s="10">
        <f t="shared" si="2"/>
        <v>4.2013546481745045E-3</v>
      </c>
      <c r="AC11" s="10">
        <f t="shared" si="7"/>
        <v>1.596169193934549E-2</v>
      </c>
      <c r="AD11" s="10">
        <f t="shared" si="8"/>
        <v>1.4153769392798672E-2</v>
      </c>
      <c r="AE11" s="13">
        <v>3.605</v>
      </c>
      <c r="AF11" s="13">
        <v>0.61</v>
      </c>
      <c r="AG11" s="10">
        <f t="shared" si="9"/>
        <v>2.9768412682635859E-2</v>
      </c>
      <c r="AH11" s="10">
        <f>+SUMPRODUCT(AB11:AD11,Regression_results!$M$17:$O$17)+Regression_results!$L$17</f>
        <v>2.9321483990653513E-2</v>
      </c>
    </row>
    <row r="12" spans="1:35" ht="15" x14ac:dyDescent="0.25">
      <c r="A12" s="3">
        <v>43410</v>
      </c>
      <c r="B12" s="5">
        <f t="shared" si="3"/>
        <v>6</v>
      </c>
      <c r="C12" s="5">
        <f t="shared" si="4"/>
        <v>11</v>
      </c>
      <c r="D12" s="5">
        <f t="shared" si="5"/>
        <v>2018</v>
      </c>
      <c r="E12" s="3">
        <f t="shared" si="6"/>
        <v>43382</v>
      </c>
      <c r="F12" s="5">
        <f t="shared" si="0"/>
        <v>28</v>
      </c>
      <c r="G12" s="5">
        <v>27448.01</v>
      </c>
      <c r="H12" s="6">
        <v>27539.67</v>
      </c>
      <c r="I12" s="6">
        <v>27565.67</v>
      </c>
      <c r="J12" s="6">
        <v>27583.67</v>
      </c>
      <c r="K12" s="6">
        <v>27657.33</v>
      </c>
      <c r="L12" s="6">
        <v>27732</v>
      </c>
      <c r="M12" s="6">
        <v>27842</v>
      </c>
      <c r="N12" s="6">
        <v>27912</v>
      </c>
      <c r="O12" s="6">
        <v>28002.67</v>
      </c>
      <c r="P12" s="6">
        <v>28058</v>
      </c>
      <c r="Q12" s="6">
        <v>28140.67</v>
      </c>
      <c r="R12" s="6">
        <v>28206.33</v>
      </c>
      <c r="S12" s="6">
        <v>28307.67</v>
      </c>
      <c r="T12" s="6">
        <v>28405.33</v>
      </c>
      <c r="U12" s="6">
        <v>28420.33</v>
      </c>
      <c r="V12" s="6">
        <v>28435.67</v>
      </c>
      <c r="W12" s="6">
        <v>28514.67</v>
      </c>
      <c r="X12" s="6">
        <v>28589.33</v>
      </c>
      <c r="Y12" s="6">
        <v>28688.33</v>
      </c>
      <c r="Z12" s="8" t="s">
        <v>17</v>
      </c>
      <c r="AA12" s="11">
        <f t="shared" si="1"/>
        <v>3.2199518128245212E-3</v>
      </c>
      <c r="AB12" s="10">
        <f t="shared" si="2"/>
        <v>4.2866495603870458E-3</v>
      </c>
      <c r="AC12" s="10">
        <f t="shared" si="7"/>
        <v>1.5853052002726686E-2</v>
      </c>
      <c r="AD12" s="10">
        <f t="shared" si="8"/>
        <v>1.4111770342986156E-2</v>
      </c>
      <c r="AE12" s="13">
        <v>3.57</v>
      </c>
      <c r="AF12" s="13">
        <v>0.61</v>
      </c>
      <c r="AG12" s="10">
        <f t="shared" si="9"/>
        <v>2.9420534738097581E-2</v>
      </c>
      <c r="AH12" s="10">
        <f>+SUMPRODUCT(AB12:AD12,Regression_results!$M$17:$O$17)+Regression_results!$L$17</f>
        <v>2.9283237396248198E-2</v>
      </c>
    </row>
    <row r="13" spans="1:35" ht="15" x14ac:dyDescent="0.25">
      <c r="A13" s="3">
        <v>43409</v>
      </c>
      <c r="B13" s="5">
        <f t="shared" si="3"/>
        <v>5</v>
      </c>
      <c r="C13" s="5">
        <f t="shared" si="4"/>
        <v>11</v>
      </c>
      <c r="D13" s="5">
        <f t="shared" si="5"/>
        <v>2018</v>
      </c>
      <c r="E13" s="3">
        <f t="shared" si="6"/>
        <v>43382</v>
      </c>
      <c r="F13" s="5">
        <f t="shared" si="0"/>
        <v>27</v>
      </c>
      <c r="G13" s="5">
        <v>27445.360000000001</v>
      </c>
      <c r="H13" s="6">
        <v>27536.33</v>
      </c>
      <c r="I13" s="6">
        <v>27562.67</v>
      </c>
      <c r="J13" s="6">
        <v>27581</v>
      </c>
      <c r="K13" s="6">
        <v>27654</v>
      </c>
      <c r="L13" s="6">
        <v>27729</v>
      </c>
      <c r="M13" s="6">
        <v>27838.67</v>
      </c>
      <c r="N13" s="6">
        <v>27905</v>
      </c>
      <c r="O13" s="6">
        <v>27996</v>
      </c>
      <c r="P13" s="6">
        <v>28050</v>
      </c>
      <c r="Q13" s="6">
        <v>28133.33</v>
      </c>
      <c r="R13" s="6">
        <v>28199</v>
      </c>
      <c r="S13" s="6">
        <v>28299.33</v>
      </c>
      <c r="T13" s="6">
        <v>28384.33</v>
      </c>
      <c r="U13" s="6">
        <v>28402.33</v>
      </c>
      <c r="V13" s="6">
        <v>28423.33</v>
      </c>
      <c r="W13" s="6">
        <v>28501</v>
      </c>
      <c r="X13" s="6">
        <v>28577.67</v>
      </c>
      <c r="Y13" s="6">
        <v>28677.33</v>
      </c>
      <c r="Z13" s="8" t="s">
        <v>17</v>
      </c>
      <c r="AA13" s="11">
        <f t="shared" si="1"/>
        <v>2.7032442110820785E-3</v>
      </c>
      <c r="AB13" s="10">
        <f t="shared" si="2"/>
        <v>4.274310848901175E-3</v>
      </c>
      <c r="AC13" s="10">
        <f t="shared" si="7"/>
        <v>1.5721626388154775E-2</v>
      </c>
      <c r="AD13" s="10">
        <f t="shared" si="8"/>
        <v>1.3538006319954766E-2</v>
      </c>
      <c r="AE13" s="13">
        <v>3.5540000000000003</v>
      </c>
      <c r="AF13" s="13">
        <v>0.62</v>
      </c>
      <c r="AG13" s="10">
        <f t="shared" si="9"/>
        <v>2.9159212880143004E-2</v>
      </c>
      <c r="AH13" s="10">
        <f>+SUMPRODUCT(AB13:AD13,Regression_results!$M$17:$O$17)+Regression_results!$L$17</f>
        <v>2.8939362446398526E-2</v>
      </c>
    </row>
    <row r="14" spans="1:35" ht="15" x14ac:dyDescent="0.25">
      <c r="A14" s="3">
        <v>43408</v>
      </c>
      <c r="B14" s="5">
        <f t="shared" si="3"/>
        <v>4</v>
      </c>
      <c r="C14" s="5">
        <f t="shared" si="4"/>
        <v>11</v>
      </c>
      <c r="D14" s="5">
        <f t="shared" si="5"/>
        <v>2018</v>
      </c>
      <c r="E14" s="3">
        <f t="shared" si="6"/>
        <v>43382</v>
      </c>
      <c r="F14" s="5">
        <f t="shared" si="0"/>
        <v>26</v>
      </c>
      <c r="G14" s="5">
        <v>27442.71</v>
      </c>
      <c r="H14" s="6">
        <v>27536.67</v>
      </c>
      <c r="I14" s="6">
        <v>27563.33</v>
      </c>
      <c r="J14" s="6">
        <v>27583.67</v>
      </c>
      <c r="K14" s="6">
        <v>27656.67</v>
      </c>
      <c r="L14" s="6">
        <v>27731.67</v>
      </c>
      <c r="M14" s="6">
        <v>27841</v>
      </c>
      <c r="N14" s="6">
        <v>27914</v>
      </c>
      <c r="O14" s="6">
        <v>27997</v>
      </c>
      <c r="P14" s="6">
        <v>28051</v>
      </c>
      <c r="Q14" s="6">
        <v>28134.33</v>
      </c>
      <c r="R14" s="6">
        <v>28200</v>
      </c>
      <c r="S14" s="6">
        <v>28300.33</v>
      </c>
      <c r="T14" s="6">
        <v>28385.33</v>
      </c>
      <c r="U14" s="6">
        <v>28403.33</v>
      </c>
      <c r="V14" s="6">
        <v>28421.67</v>
      </c>
      <c r="W14" s="6">
        <v>28500.33</v>
      </c>
      <c r="X14" s="6">
        <v>28577</v>
      </c>
      <c r="Y14" s="6">
        <v>28676.67</v>
      </c>
      <c r="Z14" s="8" t="s">
        <v>17</v>
      </c>
      <c r="AA14" s="11">
        <f t="shared" si="1"/>
        <v>2.603032073006517E-3</v>
      </c>
      <c r="AB14" s="10">
        <f t="shared" si="2"/>
        <v>4.3953385070207851E-3</v>
      </c>
      <c r="AC14" s="10">
        <f t="shared" si="7"/>
        <v>1.5733585165507824E-2</v>
      </c>
      <c r="AD14" s="10">
        <f t="shared" si="8"/>
        <v>1.3437407184625627E-2</v>
      </c>
      <c r="AE14" s="13">
        <v>3.5550000000000002</v>
      </c>
      <c r="AF14" s="13">
        <v>0.62</v>
      </c>
      <c r="AG14" s="10">
        <f t="shared" si="9"/>
        <v>2.9169151262174564E-2</v>
      </c>
      <c r="AH14" s="10">
        <f>+SUMPRODUCT(AB14:AD14,Regression_results!$M$17:$O$17)+Regression_results!$L$17</f>
        <v>2.8966760583521892E-2</v>
      </c>
    </row>
    <row r="15" spans="1:35" ht="15" x14ac:dyDescent="0.25">
      <c r="A15" s="3">
        <v>43407</v>
      </c>
      <c r="B15" s="5">
        <f t="shared" si="3"/>
        <v>3</v>
      </c>
      <c r="C15" s="5">
        <f t="shared" si="4"/>
        <v>11</v>
      </c>
      <c r="D15" s="5">
        <f t="shared" si="5"/>
        <v>2018</v>
      </c>
      <c r="E15" s="3">
        <f t="shared" si="6"/>
        <v>43382</v>
      </c>
      <c r="F15" s="5">
        <f t="shared" si="0"/>
        <v>25</v>
      </c>
      <c r="G15" s="5">
        <v>27440.06</v>
      </c>
      <c r="H15" s="6">
        <v>27536.67</v>
      </c>
      <c r="I15" s="6">
        <v>27563.33</v>
      </c>
      <c r="J15" s="6">
        <v>27583.67</v>
      </c>
      <c r="K15" s="6">
        <v>27656.67</v>
      </c>
      <c r="L15" s="6">
        <v>27731.67</v>
      </c>
      <c r="M15" s="6">
        <v>27841</v>
      </c>
      <c r="N15" s="6">
        <v>27914</v>
      </c>
      <c r="O15" s="6">
        <v>27997</v>
      </c>
      <c r="P15" s="6">
        <v>28051</v>
      </c>
      <c r="Q15" s="6">
        <v>28134.33</v>
      </c>
      <c r="R15" s="6">
        <v>28200</v>
      </c>
      <c r="S15" s="6">
        <v>28300.33</v>
      </c>
      <c r="T15" s="6">
        <v>28385.33</v>
      </c>
      <c r="U15" s="6">
        <v>28403.33</v>
      </c>
      <c r="V15" s="6">
        <v>28421.67</v>
      </c>
      <c r="W15" s="6">
        <v>28500.33</v>
      </c>
      <c r="X15" s="6">
        <v>28577</v>
      </c>
      <c r="Y15" s="6">
        <v>28676.67</v>
      </c>
      <c r="Z15" s="8" t="s">
        <v>17</v>
      </c>
      <c r="AA15" s="11">
        <f t="shared" si="1"/>
        <v>2.5029154548139587E-3</v>
      </c>
      <c r="AB15" s="10">
        <f t="shared" si="2"/>
        <v>4.4923371158809289E-3</v>
      </c>
      <c r="AC15" s="10">
        <f t="shared" si="7"/>
        <v>1.5733585165507824E-2</v>
      </c>
      <c r="AD15" s="10">
        <f t="shared" si="8"/>
        <v>1.3337290566433069E-2</v>
      </c>
      <c r="AE15" s="13">
        <v>3.5550000000000002</v>
      </c>
      <c r="AF15" s="13">
        <v>0.62</v>
      </c>
      <c r="AG15" s="10">
        <f t="shared" si="9"/>
        <v>2.9169151262174564E-2</v>
      </c>
      <c r="AH15" s="10">
        <f>+SUMPRODUCT(AB15:AD15,Regression_results!$M$17:$O$17)+Regression_results!$L$17</f>
        <v>2.8974178770031701E-2</v>
      </c>
    </row>
    <row r="16" spans="1:35" ht="15" x14ac:dyDescent="0.25">
      <c r="A16" s="3">
        <v>43406</v>
      </c>
      <c r="B16" s="5">
        <f t="shared" si="3"/>
        <v>2</v>
      </c>
      <c r="C16" s="5">
        <f t="shared" si="4"/>
        <v>11</v>
      </c>
      <c r="D16" s="5">
        <f t="shared" si="5"/>
        <v>2018</v>
      </c>
      <c r="E16" s="3">
        <f t="shared" si="6"/>
        <v>43382</v>
      </c>
      <c r="F16" s="5">
        <f t="shared" si="0"/>
        <v>24</v>
      </c>
      <c r="G16" s="5">
        <v>27437.41</v>
      </c>
      <c r="H16" s="6">
        <v>27536.67</v>
      </c>
      <c r="I16" s="6">
        <v>27563.33</v>
      </c>
      <c r="J16" s="6">
        <v>27583.67</v>
      </c>
      <c r="K16" s="6">
        <v>27656.67</v>
      </c>
      <c r="L16" s="6">
        <v>27731.67</v>
      </c>
      <c r="M16" s="6">
        <v>27841</v>
      </c>
      <c r="N16" s="6">
        <v>27914</v>
      </c>
      <c r="O16" s="6">
        <v>27997</v>
      </c>
      <c r="P16" s="6">
        <v>28051</v>
      </c>
      <c r="Q16" s="6">
        <v>28134.33</v>
      </c>
      <c r="R16" s="6">
        <v>28200</v>
      </c>
      <c r="S16" s="6">
        <v>28300.33</v>
      </c>
      <c r="T16" s="6">
        <v>28385.33</v>
      </c>
      <c r="U16" s="6">
        <v>28403.33</v>
      </c>
      <c r="V16" s="6">
        <v>28421.67</v>
      </c>
      <c r="W16" s="6">
        <v>28500.33</v>
      </c>
      <c r="X16" s="6">
        <v>28577</v>
      </c>
      <c r="Y16" s="6">
        <v>28676.67</v>
      </c>
      <c r="Z16" s="8" t="s">
        <v>17</v>
      </c>
      <c r="AA16" s="11">
        <f t="shared" si="1"/>
        <v>2.4027988366214005E-3</v>
      </c>
      <c r="AB16" s="10">
        <f t="shared" si="2"/>
        <v>4.5893544616639748E-3</v>
      </c>
      <c r="AC16" s="10">
        <f t="shared" si="7"/>
        <v>1.5733585165507824E-2</v>
      </c>
      <c r="AD16" s="10">
        <f t="shared" si="8"/>
        <v>1.323717394824051E-2</v>
      </c>
      <c r="AE16" s="13">
        <v>3.5550000000000002</v>
      </c>
      <c r="AF16" s="13">
        <v>0.62</v>
      </c>
      <c r="AG16" s="10">
        <f t="shared" si="9"/>
        <v>2.9169151262174564E-2</v>
      </c>
      <c r="AH16" s="10">
        <f>+SUMPRODUCT(AB16:AD16,Regression_results!$M$17:$O$17)+Regression_results!$L$17</f>
        <v>2.8981607085665412E-2</v>
      </c>
    </row>
    <row r="17" spans="1:34" ht="15" x14ac:dyDescent="0.25">
      <c r="A17" s="3">
        <v>43405</v>
      </c>
      <c r="B17" s="5">
        <f t="shared" si="3"/>
        <v>1</v>
      </c>
      <c r="C17" s="5">
        <f t="shared" si="4"/>
        <v>11</v>
      </c>
      <c r="D17" s="5">
        <f t="shared" si="5"/>
        <v>2018</v>
      </c>
      <c r="E17" s="3">
        <f t="shared" si="6"/>
        <v>43382</v>
      </c>
      <c r="F17" s="5">
        <f t="shared" si="0"/>
        <v>23</v>
      </c>
      <c r="G17" s="5">
        <v>27434.76</v>
      </c>
      <c r="H17" s="6">
        <v>27536.67</v>
      </c>
      <c r="I17" s="6">
        <v>27563.33</v>
      </c>
      <c r="J17" s="6">
        <v>27583.67</v>
      </c>
      <c r="K17" s="6">
        <v>27656.67</v>
      </c>
      <c r="L17" s="6">
        <v>27731.67</v>
      </c>
      <c r="M17" s="6">
        <v>27841</v>
      </c>
      <c r="N17" s="6">
        <v>27914</v>
      </c>
      <c r="O17" s="6">
        <v>27997</v>
      </c>
      <c r="P17" s="6">
        <v>28051</v>
      </c>
      <c r="Q17" s="6">
        <v>28134.33</v>
      </c>
      <c r="R17" s="6">
        <v>28200</v>
      </c>
      <c r="S17" s="6">
        <v>28300.33</v>
      </c>
      <c r="T17" s="6">
        <v>28385.33</v>
      </c>
      <c r="U17" s="6">
        <v>28403.33</v>
      </c>
      <c r="V17" s="6">
        <v>28421.67</v>
      </c>
      <c r="W17" s="6">
        <v>28500.33</v>
      </c>
      <c r="X17" s="6">
        <v>28577</v>
      </c>
      <c r="Y17" s="6">
        <v>28676.67</v>
      </c>
      <c r="Z17" s="8" t="s">
        <v>17</v>
      </c>
      <c r="AA17" s="11">
        <f t="shared" si="1"/>
        <v>2.3026822184288422E-3</v>
      </c>
      <c r="AB17" s="10">
        <f t="shared" si="2"/>
        <v>4.6863905497989133E-3</v>
      </c>
      <c r="AC17" s="10">
        <f t="shared" si="7"/>
        <v>1.5733585165507824E-2</v>
      </c>
      <c r="AD17" s="10">
        <f t="shared" si="8"/>
        <v>1.3137057330047951E-2</v>
      </c>
      <c r="AE17" s="13">
        <v>3.5550000000000002</v>
      </c>
      <c r="AF17" s="13">
        <v>0.62</v>
      </c>
      <c r="AG17" s="10">
        <f t="shared" si="9"/>
        <v>2.9169151262174564E-2</v>
      </c>
      <c r="AH17" s="10">
        <f>+SUMPRODUCT(AB17:AD17,Regression_results!$M$17:$O$17)+Regression_results!$L$17</f>
        <v>2.8989045533357925E-2</v>
      </c>
    </row>
    <row r="18" spans="1:34" ht="15" x14ac:dyDescent="0.25">
      <c r="A18" s="3">
        <v>43404</v>
      </c>
      <c r="B18" s="5">
        <f t="shared" si="3"/>
        <v>31</v>
      </c>
      <c r="C18" s="5">
        <f t="shared" si="4"/>
        <v>10</v>
      </c>
      <c r="D18" s="5">
        <f t="shared" si="5"/>
        <v>2018</v>
      </c>
      <c r="E18" s="3">
        <f t="shared" si="6"/>
        <v>43382</v>
      </c>
      <c r="F18" s="5">
        <f t="shared" si="0"/>
        <v>22</v>
      </c>
      <c r="G18" s="5">
        <v>27432.1</v>
      </c>
      <c r="H18" s="6">
        <v>27536.67</v>
      </c>
      <c r="I18" s="6">
        <v>27563.33</v>
      </c>
      <c r="J18" s="6">
        <v>27583.67</v>
      </c>
      <c r="K18" s="6">
        <v>27656.67</v>
      </c>
      <c r="L18" s="6">
        <v>27731.67</v>
      </c>
      <c r="M18" s="6">
        <v>27841</v>
      </c>
      <c r="N18" s="6">
        <v>27914</v>
      </c>
      <c r="O18" s="6">
        <v>27997</v>
      </c>
      <c r="P18" s="6">
        <v>28051</v>
      </c>
      <c r="Q18" s="6">
        <v>28134.33</v>
      </c>
      <c r="R18" s="6">
        <v>28200</v>
      </c>
      <c r="S18" s="6">
        <v>28300.33</v>
      </c>
      <c r="T18" s="6">
        <v>28385.33</v>
      </c>
      <c r="U18" s="6">
        <v>28403.33</v>
      </c>
      <c r="V18" s="6">
        <v>28421.67</v>
      </c>
      <c r="W18" s="6">
        <v>28500.33</v>
      </c>
      <c r="X18" s="6">
        <v>28577</v>
      </c>
      <c r="Y18" s="6">
        <v>28676.67</v>
      </c>
      <c r="Z18" s="8" t="s">
        <v>17</v>
      </c>
      <c r="AA18" s="11">
        <f t="shared" si="1"/>
        <v>2.2025656002362835E-3</v>
      </c>
      <c r="AB18" s="10">
        <f t="shared" si="2"/>
        <v>4.7838116658951435E-3</v>
      </c>
      <c r="AC18" s="10">
        <f t="shared" si="7"/>
        <v>1.5733585165507824E-2</v>
      </c>
      <c r="AD18" s="10">
        <f t="shared" si="8"/>
        <v>1.3036940711855394E-2</v>
      </c>
      <c r="AE18" s="13">
        <v>3.5550000000000002</v>
      </c>
      <c r="AF18" s="13">
        <v>0.62</v>
      </c>
      <c r="AG18" s="10">
        <f t="shared" si="9"/>
        <v>2.9169151262174564E-2</v>
      </c>
      <c r="AH18" s="10">
        <f>+SUMPRODUCT(AB18:AD18,Regression_results!$M$17:$O$17)+Regression_results!$L$17</f>
        <v>2.8996692126002879E-2</v>
      </c>
    </row>
    <row r="19" spans="1:34" ht="15" x14ac:dyDescent="0.25">
      <c r="A19" s="3">
        <v>43403</v>
      </c>
      <c r="B19" s="5">
        <f t="shared" si="3"/>
        <v>30</v>
      </c>
      <c r="C19" s="5">
        <f t="shared" si="4"/>
        <v>10</v>
      </c>
      <c r="D19" s="5">
        <f t="shared" si="5"/>
        <v>2018</v>
      </c>
      <c r="E19" s="3">
        <f t="shared" si="6"/>
        <v>43382</v>
      </c>
      <c r="F19" s="5">
        <f t="shared" si="0"/>
        <v>21</v>
      </c>
      <c r="G19" s="5">
        <v>27429.45</v>
      </c>
      <c r="H19" s="6">
        <v>27534</v>
      </c>
      <c r="I19" s="6">
        <v>27568</v>
      </c>
      <c r="J19" s="6">
        <v>27583.67</v>
      </c>
      <c r="K19" s="6">
        <v>27656</v>
      </c>
      <c r="L19" s="6">
        <v>27731</v>
      </c>
      <c r="M19" s="6">
        <v>27832.33</v>
      </c>
      <c r="N19" s="6">
        <v>27908</v>
      </c>
      <c r="O19" s="6">
        <v>27990</v>
      </c>
      <c r="P19" s="6">
        <v>28046</v>
      </c>
      <c r="Q19" s="6">
        <v>28124.67</v>
      </c>
      <c r="R19" s="6">
        <v>28192.67</v>
      </c>
      <c r="S19" s="6">
        <v>28288.33</v>
      </c>
      <c r="T19" s="6">
        <v>28373.33</v>
      </c>
      <c r="U19" s="6">
        <v>28391.33</v>
      </c>
      <c r="V19" s="6">
        <v>28412</v>
      </c>
      <c r="W19" s="6">
        <v>28490.67</v>
      </c>
      <c r="X19" s="6">
        <v>28571.33</v>
      </c>
      <c r="Y19" s="6">
        <v>28671</v>
      </c>
      <c r="Z19" s="8" t="s">
        <v>17</v>
      </c>
      <c r="AA19" s="11">
        <f t="shared" si="1"/>
        <v>2.1033408476216708E-3</v>
      </c>
      <c r="AB19" s="10">
        <f t="shared" si="2"/>
        <v>5.0511402889958923E-3</v>
      </c>
      <c r="AC19" s="10">
        <f t="shared" si="7"/>
        <v>1.5307603017991944E-2</v>
      </c>
      <c r="AD19" s="10">
        <f t="shared" si="8"/>
        <v>1.2761790293852627E-2</v>
      </c>
      <c r="AE19" s="13">
        <v>3.5629999999999997</v>
      </c>
      <c r="AF19" s="13">
        <v>0.625</v>
      </c>
      <c r="AG19" s="10">
        <f t="shared" si="9"/>
        <v>2.9197515527950246E-2</v>
      </c>
      <c r="AH19" s="10">
        <f>+SUMPRODUCT(AB19:AD19,Regression_results!$M$17:$O$17)+Regression_results!$L$17</f>
        <v>2.876076781608438E-2</v>
      </c>
    </row>
    <row r="20" spans="1:34" ht="15" x14ac:dyDescent="0.25">
      <c r="A20" s="3">
        <v>43402</v>
      </c>
      <c r="B20" s="5">
        <f t="shared" si="3"/>
        <v>29</v>
      </c>
      <c r="C20" s="5">
        <f t="shared" si="4"/>
        <v>10</v>
      </c>
      <c r="D20" s="5">
        <f t="shared" si="5"/>
        <v>2018</v>
      </c>
      <c r="E20" s="3">
        <f t="shared" si="6"/>
        <v>43382</v>
      </c>
      <c r="F20" s="5">
        <f t="shared" si="0"/>
        <v>20</v>
      </c>
      <c r="G20" s="5">
        <v>27426.799999999999</v>
      </c>
      <c r="H20" s="6">
        <v>27534</v>
      </c>
      <c r="I20" s="6">
        <v>27568</v>
      </c>
      <c r="J20" s="6">
        <v>27583</v>
      </c>
      <c r="K20" s="6">
        <v>27655.33</v>
      </c>
      <c r="L20" s="6">
        <v>27729</v>
      </c>
      <c r="M20" s="6">
        <v>27826.67</v>
      </c>
      <c r="N20" s="6">
        <v>27902.33</v>
      </c>
      <c r="O20" s="6">
        <v>27984.33</v>
      </c>
      <c r="P20" s="6">
        <v>28040.33</v>
      </c>
      <c r="Q20" s="6">
        <v>28116</v>
      </c>
      <c r="R20" s="6">
        <v>28184</v>
      </c>
      <c r="S20" s="6">
        <v>28277.33</v>
      </c>
      <c r="T20" s="6">
        <v>28363</v>
      </c>
      <c r="U20" s="6">
        <v>28381</v>
      </c>
      <c r="V20" s="6">
        <v>28401.67</v>
      </c>
      <c r="W20" s="6">
        <v>28480.33</v>
      </c>
      <c r="X20" s="6">
        <v>28562.33</v>
      </c>
      <c r="Y20" s="6">
        <v>28660.67</v>
      </c>
      <c r="Z20" s="8" t="s">
        <v>17</v>
      </c>
      <c r="AA20" s="11">
        <f t="shared" si="1"/>
        <v>2.0197569336755095E-3</v>
      </c>
      <c r="AB20" s="10">
        <f t="shared" si="2"/>
        <v>5.1482491577581335E-3</v>
      </c>
      <c r="AC20" s="10">
        <f t="shared" si="7"/>
        <v>1.5101929773650768E-2</v>
      </c>
      <c r="AD20" s="10">
        <f t="shared" si="8"/>
        <v>1.248990218996715E-2</v>
      </c>
      <c r="AE20" s="13">
        <v>3.58</v>
      </c>
      <c r="AF20" s="13">
        <v>0.6</v>
      </c>
      <c r="AG20" s="10">
        <f t="shared" si="9"/>
        <v>2.9622266401590602E-2</v>
      </c>
      <c r="AH20" s="10">
        <f>+SUMPRODUCT(AB20:AD20,Regression_results!$M$17:$O$17)+Regression_results!$L$17</f>
        <v>2.856705810117087E-2</v>
      </c>
    </row>
    <row r="21" spans="1:34" ht="15" x14ac:dyDescent="0.25">
      <c r="A21" s="3">
        <v>43401</v>
      </c>
      <c r="B21" s="5">
        <f t="shared" si="3"/>
        <v>28</v>
      </c>
      <c r="C21" s="5">
        <f t="shared" si="4"/>
        <v>10</v>
      </c>
      <c r="D21" s="5">
        <f t="shared" si="5"/>
        <v>2018</v>
      </c>
      <c r="E21" s="3">
        <f t="shared" si="6"/>
        <v>43382</v>
      </c>
      <c r="F21" s="5">
        <f t="shared" si="0"/>
        <v>19</v>
      </c>
      <c r="G21" s="5">
        <v>27424.15</v>
      </c>
      <c r="H21" s="6">
        <v>27535</v>
      </c>
      <c r="I21" s="6">
        <v>27580.67</v>
      </c>
      <c r="J21" s="6">
        <v>27595.67</v>
      </c>
      <c r="K21" s="6">
        <v>27669.33</v>
      </c>
      <c r="L21" s="6">
        <v>27745.67</v>
      </c>
      <c r="M21" s="6">
        <v>27843.67</v>
      </c>
      <c r="N21" s="6">
        <v>27921.33</v>
      </c>
      <c r="O21" s="6">
        <v>28003.33</v>
      </c>
      <c r="P21" s="6">
        <v>28058.67</v>
      </c>
      <c r="Q21" s="6">
        <v>28137</v>
      </c>
      <c r="R21" s="6">
        <v>28205</v>
      </c>
      <c r="S21" s="6">
        <v>28299.33</v>
      </c>
      <c r="T21" s="6">
        <v>28393.33</v>
      </c>
      <c r="U21" s="6">
        <v>28407.33</v>
      </c>
      <c r="V21" s="6">
        <v>28425.33</v>
      </c>
      <c r="W21" s="6">
        <v>28496.33</v>
      </c>
      <c r="X21" s="6">
        <v>28586.33</v>
      </c>
      <c r="Y21" s="6">
        <v>28685</v>
      </c>
      <c r="Z21" s="8" t="s">
        <v>17</v>
      </c>
      <c r="AA21" s="11">
        <f t="shared" si="1"/>
        <v>2.1037011594738104E-3</v>
      </c>
      <c r="AB21" s="10">
        <f t="shared" si="2"/>
        <v>5.7073783508330145E-3</v>
      </c>
      <c r="AC21" s="10">
        <f t="shared" si="7"/>
        <v>1.5324500818870712E-2</v>
      </c>
      <c r="AD21" s="10">
        <f t="shared" si="8"/>
        <v>1.2673872635508928E-2</v>
      </c>
      <c r="AE21" s="13">
        <v>3.58</v>
      </c>
      <c r="AF21" s="13">
        <v>0.59299999999999997</v>
      </c>
      <c r="AG21" s="10">
        <f t="shared" si="9"/>
        <v>2.9693915083554678E-2</v>
      </c>
      <c r="AH21" s="10">
        <f>+SUMPRODUCT(AB21:AD21,Regression_results!$M$17:$O$17)+Regression_results!$L$17</f>
        <v>2.908617797522587E-2</v>
      </c>
    </row>
    <row r="22" spans="1:34" ht="15" x14ac:dyDescent="0.25">
      <c r="A22" s="3">
        <v>43400</v>
      </c>
      <c r="B22" s="5">
        <f t="shared" si="3"/>
        <v>27</v>
      </c>
      <c r="C22" s="5">
        <f t="shared" si="4"/>
        <v>10</v>
      </c>
      <c r="D22" s="5">
        <f t="shared" si="5"/>
        <v>2018</v>
      </c>
      <c r="E22" s="3">
        <f t="shared" si="6"/>
        <v>43382</v>
      </c>
      <c r="F22" s="5">
        <f t="shared" si="0"/>
        <v>18</v>
      </c>
      <c r="G22" s="5">
        <v>27421.5</v>
      </c>
      <c r="H22" s="6">
        <v>27535</v>
      </c>
      <c r="I22" s="6">
        <v>27580.67</v>
      </c>
      <c r="J22" s="6">
        <v>27595.67</v>
      </c>
      <c r="K22" s="6">
        <v>27669.33</v>
      </c>
      <c r="L22" s="6">
        <v>27745.67</v>
      </c>
      <c r="M22" s="6">
        <v>27843.67</v>
      </c>
      <c r="N22" s="6">
        <v>27921.33</v>
      </c>
      <c r="O22" s="6">
        <v>28003.33</v>
      </c>
      <c r="P22" s="6">
        <v>28058.67</v>
      </c>
      <c r="Q22" s="6">
        <v>28137</v>
      </c>
      <c r="R22" s="6">
        <v>28205</v>
      </c>
      <c r="S22" s="6">
        <v>28299.33</v>
      </c>
      <c r="T22" s="6">
        <v>28393.33</v>
      </c>
      <c r="U22" s="6">
        <v>28407.33</v>
      </c>
      <c r="V22" s="6">
        <v>28425.33</v>
      </c>
      <c r="W22" s="6">
        <v>28496.33</v>
      </c>
      <c r="X22" s="6">
        <v>28586.33</v>
      </c>
      <c r="Y22" s="6">
        <v>28685</v>
      </c>
      <c r="Z22" s="8" t="s">
        <v>17</v>
      </c>
      <c r="AA22" s="11">
        <f t="shared" si="1"/>
        <v>1.9929800458172941E-3</v>
      </c>
      <c r="AB22" s="10">
        <f t="shared" si="2"/>
        <v>5.804569407216853E-3</v>
      </c>
      <c r="AC22" s="10">
        <f t="shared" si="7"/>
        <v>1.5324500818870712E-2</v>
      </c>
      <c r="AD22" s="10">
        <f t="shared" si="8"/>
        <v>1.2563151521852412E-2</v>
      </c>
      <c r="AE22" s="13">
        <v>3.58</v>
      </c>
      <c r="AF22" s="13">
        <v>0.59299999999999997</v>
      </c>
      <c r="AG22" s="10">
        <f t="shared" si="9"/>
        <v>2.9693915083554678E-2</v>
      </c>
      <c r="AH22" s="10">
        <f>+SUMPRODUCT(AB22:AD22,Regression_results!$M$17:$O$17)+Regression_results!$L$17</f>
        <v>2.9088931724737435E-2</v>
      </c>
    </row>
    <row r="23" spans="1:34" ht="15" x14ac:dyDescent="0.25">
      <c r="A23" s="3">
        <v>43399</v>
      </c>
      <c r="B23" s="5">
        <f t="shared" si="3"/>
        <v>26</v>
      </c>
      <c r="C23" s="5">
        <f t="shared" si="4"/>
        <v>10</v>
      </c>
      <c r="D23" s="5">
        <f t="shared" si="5"/>
        <v>2018</v>
      </c>
      <c r="E23" s="3">
        <f t="shared" si="6"/>
        <v>43382</v>
      </c>
      <c r="F23" s="5">
        <f t="shared" si="0"/>
        <v>17</v>
      </c>
      <c r="G23" s="5">
        <v>27418.85</v>
      </c>
      <c r="H23" s="6">
        <v>27535</v>
      </c>
      <c r="I23" s="6">
        <v>27580.67</v>
      </c>
      <c r="J23" s="6">
        <v>27595.67</v>
      </c>
      <c r="K23" s="6">
        <v>27669.33</v>
      </c>
      <c r="L23" s="6">
        <v>27745.67</v>
      </c>
      <c r="M23" s="6">
        <v>27843.67</v>
      </c>
      <c r="N23" s="6">
        <v>27921.33</v>
      </c>
      <c r="O23" s="6">
        <v>28003.33</v>
      </c>
      <c r="P23" s="6">
        <v>28058.67</v>
      </c>
      <c r="Q23" s="6">
        <v>28137</v>
      </c>
      <c r="R23" s="6">
        <v>28205</v>
      </c>
      <c r="S23" s="6">
        <v>28299.33</v>
      </c>
      <c r="T23" s="6">
        <v>28393.33</v>
      </c>
      <c r="U23" s="6">
        <v>28407.33</v>
      </c>
      <c r="V23" s="6">
        <v>28425.33</v>
      </c>
      <c r="W23" s="6">
        <v>28496.33</v>
      </c>
      <c r="X23" s="6">
        <v>28586.33</v>
      </c>
      <c r="Y23" s="6">
        <v>28685</v>
      </c>
      <c r="Z23" s="8" t="s">
        <v>17</v>
      </c>
      <c r="AA23" s="11">
        <f t="shared" si="1"/>
        <v>1.8822589321607778E-3</v>
      </c>
      <c r="AB23" s="10">
        <f t="shared" si="2"/>
        <v>5.9017792504061362E-3</v>
      </c>
      <c r="AC23" s="10">
        <f t="shared" si="7"/>
        <v>1.5324500818870712E-2</v>
      </c>
      <c r="AD23" s="10">
        <f t="shared" si="8"/>
        <v>1.2452430408195894E-2</v>
      </c>
      <c r="AE23" s="13">
        <v>3.58</v>
      </c>
      <c r="AF23" s="13">
        <v>0.59299999999999997</v>
      </c>
      <c r="AG23" s="10">
        <f t="shared" si="9"/>
        <v>2.9693915083554678E-2</v>
      </c>
      <c r="AH23" s="10">
        <f>+SUMPRODUCT(AB23:AD23,Regression_results!$M$17:$O$17)+Regression_results!$L$17</f>
        <v>2.9091695630339261E-2</v>
      </c>
    </row>
    <row r="24" spans="1:34" ht="15" x14ac:dyDescent="0.25">
      <c r="A24" s="3">
        <v>43398</v>
      </c>
      <c r="B24" s="5">
        <f t="shared" si="3"/>
        <v>25</v>
      </c>
      <c r="C24" s="5">
        <f t="shared" si="4"/>
        <v>10</v>
      </c>
      <c r="D24" s="5">
        <f t="shared" si="5"/>
        <v>2018</v>
      </c>
      <c r="E24" s="3">
        <f t="shared" si="6"/>
        <v>43382</v>
      </c>
      <c r="F24" s="5">
        <f t="shared" si="0"/>
        <v>16</v>
      </c>
      <c r="G24" s="5">
        <v>27416.2</v>
      </c>
      <c r="H24" s="6">
        <v>27535</v>
      </c>
      <c r="I24" s="6">
        <v>27580.67</v>
      </c>
      <c r="J24" s="6">
        <v>27595.67</v>
      </c>
      <c r="K24" s="6">
        <v>27669.33</v>
      </c>
      <c r="L24" s="6">
        <v>27745.67</v>
      </c>
      <c r="M24" s="6">
        <v>27843.67</v>
      </c>
      <c r="N24" s="6">
        <v>27921.33</v>
      </c>
      <c r="O24" s="6">
        <v>28003.33</v>
      </c>
      <c r="P24" s="6">
        <v>28058.67</v>
      </c>
      <c r="Q24" s="6">
        <v>28137</v>
      </c>
      <c r="R24" s="6">
        <v>28205</v>
      </c>
      <c r="S24" s="6">
        <v>28299.33</v>
      </c>
      <c r="T24" s="6">
        <v>28393.33</v>
      </c>
      <c r="U24" s="6">
        <v>28407.33</v>
      </c>
      <c r="V24" s="6">
        <v>28425.33</v>
      </c>
      <c r="W24" s="6">
        <v>28496.33</v>
      </c>
      <c r="X24" s="6">
        <v>28586.33</v>
      </c>
      <c r="Y24" s="6">
        <v>28685</v>
      </c>
      <c r="Z24" s="8" t="s">
        <v>17</v>
      </c>
      <c r="AA24" s="11">
        <f t="shared" si="1"/>
        <v>1.7715378185042614E-3</v>
      </c>
      <c r="AB24" s="10">
        <f t="shared" si="2"/>
        <v>5.9990078858485063E-3</v>
      </c>
      <c r="AC24" s="10">
        <f t="shared" si="7"/>
        <v>1.5324500818870712E-2</v>
      </c>
      <c r="AD24" s="10">
        <f t="shared" si="8"/>
        <v>1.2341709294539378E-2</v>
      </c>
      <c r="AE24" s="13">
        <v>3.58</v>
      </c>
      <c r="AF24" s="13">
        <v>0.61</v>
      </c>
      <c r="AG24" s="10">
        <f t="shared" si="9"/>
        <v>2.9519928436537279E-2</v>
      </c>
      <c r="AH24" s="10">
        <f>+SUMPRODUCT(AB24:AD24,Regression_results!$M$17:$O$17)+Regression_results!$L$17</f>
        <v>2.9094469694976317E-2</v>
      </c>
    </row>
    <row r="25" spans="1:34" ht="15" x14ac:dyDescent="0.25">
      <c r="A25" s="3">
        <v>43397</v>
      </c>
      <c r="B25" s="5">
        <f t="shared" si="3"/>
        <v>24</v>
      </c>
      <c r="C25" s="5">
        <f t="shared" si="4"/>
        <v>10</v>
      </c>
      <c r="D25" s="5">
        <f t="shared" si="5"/>
        <v>2018</v>
      </c>
      <c r="E25" s="3">
        <f t="shared" si="6"/>
        <v>43382</v>
      </c>
      <c r="F25" s="5">
        <f t="shared" si="0"/>
        <v>15</v>
      </c>
      <c r="G25" s="5">
        <v>27413.56</v>
      </c>
      <c r="H25" s="6">
        <v>27535</v>
      </c>
      <c r="I25" s="6">
        <v>27580.67</v>
      </c>
      <c r="J25" s="6">
        <v>27595.67</v>
      </c>
      <c r="K25" s="6">
        <v>27669.33</v>
      </c>
      <c r="L25" s="6">
        <v>27745.67</v>
      </c>
      <c r="M25" s="6">
        <v>27843.67</v>
      </c>
      <c r="N25" s="6">
        <v>27921.33</v>
      </c>
      <c r="O25" s="6">
        <v>28003.33</v>
      </c>
      <c r="P25" s="6">
        <v>28058.67</v>
      </c>
      <c r="Q25" s="6">
        <v>28137</v>
      </c>
      <c r="R25" s="6">
        <v>28205</v>
      </c>
      <c r="S25" s="6">
        <v>28299.33</v>
      </c>
      <c r="T25" s="6">
        <v>28393.33</v>
      </c>
      <c r="U25" s="6">
        <v>28407.33</v>
      </c>
      <c r="V25" s="6">
        <v>28425.33</v>
      </c>
      <c r="W25" s="6">
        <v>28496.33</v>
      </c>
      <c r="X25" s="6">
        <v>28586.33</v>
      </c>
      <c r="Y25" s="6">
        <v>28685</v>
      </c>
      <c r="Z25" s="8" t="s">
        <v>17</v>
      </c>
      <c r="AA25" s="11">
        <f t="shared" si="1"/>
        <v>1.6608167048477451E-3</v>
      </c>
      <c r="AB25" s="10">
        <f t="shared" si="2"/>
        <v>6.0958883122075314E-3</v>
      </c>
      <c r="AC25" s="10">
        <f t="shared" si="7"/>
        <v>1.5324500818870712E-2</v>
      </c>
      <c r="AD25" s="10">
        <f t="shared" si="8"/>
        <v>1.2230988180882862E-2</v>
      </c>
      <c r="AE25" s="13">
        <v>3.5430000000000001</v>
      </c>
      <c r="AF25" s="13">
        <v>0.61</v>
      </c>
      <c r="AG25" s="10">
        <f t="shared" si="9"/>
        <v>2.9152171752310885E-2</v>
      </c>
      <c r="AH25" s="10">
        <f>+SUMPRODUCT(AB25:AD25,Regression_results!$M$17:$O$17)+Regression_results!$L$17</f>
        <v>2.9097055518835097E-2</v>
      </c>
    </row>
    <row r="26" spans="1:34" ht="15" x14ac:dyDescent="0.25">
      <c r="A26" s="3">
        <v>43396</v>
      </c>
      <c r="B26" s="5">
        <f t="shared" si="3"/>
        <v>23</v>
      </c>
      <c r="C26" s="5">
        <f t="shared" si="4"/>
        <v>10</v>
      </c>
      <c r="D26" s="5">
        <f t="shared" si="5"/>
        <v>2018</v>
      </c>
      <c r="E26" s="3">
        <f t="shared" si="6"/>
        <v>43382</v>
      </c>
      <c r="F26" s="5">
        <f t="shared" si="0"/>
        <v>14</v>
      </c>
      <c r="G26" s="5">
        <v>27410.91</v>
      </c>
      <c r="H26" s="6">
        <v>27535</v>
      </c>
      <c r="I26" s="6">
        <v>27580.67</v>
      </c>
      <c r="J26" s="6">
        <v>27595.67</v>
      </c>
      <c r="K26" s="6">
        <v>27669.33</v>
      </c>
      <c r="L26" s="6">
        <v>27745.67</v>
      </c>
      <c r="M26" s="6">
        <v>27843.67</v>
      </c>
      <c r="N26" s="6">
        <v>27921.33</v>
      </c>
      <c r="O26" s="6">
        <v>28003.33</v>
      </c>
      <c r="P26" s="6">
        <v>28058.67</v>
      </c>
      <c r="Q26" s="6">
        <v>28137</v>
      </c>
      <c r="R26" s="6">
        <v>28205</v>
      </c>
      <c r="S26" s="6">
        <v>28299.33</v>
      </c>
      <c r="T26" s="6">
        <v>28393.33</v>
      </c>
      <c r="U26" s="6">
        <v>28407.33</v>
      </c>
      <c r="V26" s="6">
        <v>28425.33</v>
      </c>
      <c r="W26" s="6">
        <v>28496.33</v>
      </c>
      <c r="X26" s="6">
        <v>28586.33</v>
      </c>
      <c r="Y26" s="6">
        <v>28685</v>
      </c>
      <c r="Z26" s="8" t="s">
        <v>17</v>
      </c>
      <c r="AA26" s="11">
        <f t="shared" si="1"/>
        <v>1.5500955911912288E-3</v>
      </c>
      <c r="AB26" s="10">
        <f t="shared" si="2"/>
        <v>6.1931544775419844E-3</v>
      </c>
      <c r="AC26" s="10">
        <f t="shared" si="7"/>
        <v>1.5324500818870712E-2</v>
      </c>
      <c r="AD26" s="10">
        <f t="shared" si="8"/>
        <v>1.2120267067226347E-2</v>
      </c>
      <c r="AE26" s="13">
        <v>3.6</v>
      </c>
      <c r="AF26" s="13">
        <v>0.625</v>
      </c>
      <c r="AG26" s="10">
        <f t="shared" si="9"/>
        <v>2.9565217391304355E-2</v>
      </c>
      <c r="AH26" s="10">
        <f>+SUMPRODUCT(AB26:AD26,Regression_results!$M$17:$O$17)+Regression_results!$L$17</f>
        <v>2.9099849872018413E-2</v>
      </c>
    </row>
    <row r="27" spans="1:34" ht="15" x14ac:dyDescent="0.25">
      <c r="A27" s="3">
        <v>43395</v>
      </c>
      <c r="B27" s="5">
        <f t="shared" si="3"/>
        <v>22</v>
      </c>
      <c r="C27" s="5">
        <f t="shared" si="4"/>
        <v>10</v>
      </c>
      <c r="D27" s="5">
        <f t="shared" si="5"/>
        <v>2018</v>
      </c>
      <c r="E27" s="3">
        <f t="shared" si="6"/>
        <v>43382</v>
      </c>
      <c r="F27" s="5">
        <f t="shared" si="0"/>
        <v>13</v>
      </c>
      <c r="G27" s="5">
        <v>27408.26</v>
      </c>
      <c r="H27" s="6">
        <v>27535</v>
      </c>
      <c r="I27" s="6">
        <v>27580.67</v>
      </c>
      <c r="J27" s="6">
        <v>27595.67</v>
      </c>
      <c r="K27" s="6">
        <v>27669.33</v>
      </c>
      <c r="L27" s="6">
        <v>27745.67</v>
      </c>
      <c r="M27" s="6">
        <v>27843.67</v>
      </c>
      <c r="N27" s="6">
        <v>27921.33</v>
      </c>
      <c r="O27" s="6">
        <v>28003.33</v>
      </c>
      <c r="P27" s="6">
        <v>28058.67</v>
      </c>
      <c r="Q27" s="6">
        <v>28137</v>
      </c>
      <c r="R27" s="6">
        <v>28205</v>
      </c>
      <c r="S27" s="6">
        <v>28299.33</v>
      </c>
      <c r="T27" s="6">
        <v>28393.33</v>
      </c>
      <c r="U27" s="6">
        <v>28407.33</v>
      </c>
      <c r="V27" s="6">
        <v>28425.33</v>
      </c>
      <c r="W27" s="6">
        <v>28496.33</v>
      </c>
      <c r="X27" s="6">
        <v>28586.33</v>
      </c>
      <c r="Y27" s="6">
        <v>28685</v>
      </c>
      <c r="Z27" s="8" t="s">
        <v>17</v>
      </c>
      <c r="AA27" s="11">
        <f t="shared" si="1"/>
        <v>1.4393744775347125E-3</v>
      </c>
      <c r="AB27" s="10">
        <f t="shared" si="2"/>
        <v>6.29043945146468E-3</v>
      </c>
      <c r="AC27" s="10">
        <f t="shared" si="7"/>
        <v>1.5324500818870712E-2</v>
      </c>
      <c r="AD27" s="10">
        <f t="shared" si="8"/>
        <v>1.2009545953569831E-2</v>
      </c>
      <c r="AE27" s="13">
        <v>3.6150000000000002</v>
      </c>
      <c r="AF27" s="13">
        <v>0.62</v>
      </c>
      <c r="AG27" s="10">
        <f t="shared" si="9"/>
        <v>2.9765454184058848E-2</v>
      </c>
      <c r="AH27" s="10">
        <f>+SUMPRODUCT(AB27:AD27,Regression_results!$M$17:$O$17)+Regression_results!$L$17</f>
        <v>2.9102654393067695E-2</v>
      </c>
    </row>
    <row r="28" spans="1:34" ht="15" x14ac:dyDescent="0.25">
      <c r="A28" s="3">
        <v>43394</v>
      </c>
      <c r="B28" s="5">
        <f t="shared" si="3"/>
        <v>21</v>
      </c>
      <c r="C28" s="5">
        <f t="shared" si="4"/>
        <v>10</v>
      </c>
      <c r="D28" s="5">
        <f t="shared" si="5"/>
        <v>2018</v>
      </c>
      <c r="E28" s="3">
        <f t="shared" si="6"/>
        <v>43382</v>
      </c>
      <c r="F28" s="5">
        <f t="shared" si="0"/>
        <v>12</v>
      </c>
      <c r="G28" s="5">
        <v>27405.61</v>
      </c>
      <c r="H28" s="6">
        <v>27535</v>
      </c>
      <c r="I28" s="6">
        <v>27580.67</v>
      </c>
      <c r="J28" s="6">
        <v>27595.67</v>
      </c>
      <c r="K28" s="6">
        <v>27669.33</v>
      </c>
      <c r="L28" s="6">
        <v>27745.67</v>
      </c>
      <c r="M28" s="6">
        <v>27843.67</v>
      </c>
      <c r="N28" s="6">
        <v>27921.33</v>
      </c>
      <c r="O28" s="6">
        <v>28003.33</v>
      </c>
      <c r="P28" s="6">
        <v>28058.67</v>
      </c>
      <c r="Q28" s="6">
        <v>28137</v>
      </c>
      <c r="R28" s="6">
        <v>28205</v>
      </c>
      <c r="S28" s="6">
        <v>28299.33</v>
      </c>
      <c r="T28" s="6">
        <v>28393.33</v>
      </c>
      <c r="U28" s="6">
        <v>28407.33</v>
      </c>
      <c r="V28" s="6">
        <v>28425.33</v>
      </c>
      <c r="W28" s="6">
        <v>28496.33</v>
      </c>
      <c r="X28" s="6">
        <v>28586.33</v>
      </c>
      <c r="Y28" s="6">
        <v>28685</v>
      </c>
      <c r="Z28" s="8" t="s">
        <v>17</v>
      </c>
      <c r="AA28" s="11">
        <f t="shared" si="1"/>
        <v>1.3286533638781962E-3</v>
      </c>
      <c r="AB28" s="10">
        <f t="shared" si="2"/>
        <v>6.3877432394314759E-3</v>
      </c>
      <c r="AC28" s="10">
        <f t="shared" si="7"/>
        <v>1.5324500818870712E-2</v>
      </c>
      <c r="AD28" s="10">
        <f t="shared" si="8"/>
        <v>1.1898824839913313E-2</v>
      </c>
      <c r="AE28" s="13">
        <v>3.6</v>
      </c>
      <c r="AF28" s="13">
        <v>0.62</v>
      </c>
      <c r="AG28" s="10">
        <f t="shared" si="9"/>
        <v>2.9616378453587888E-2</v>
      </c>
      <c r="AH28" s="10">
        <f>+SUMPRODUCT(AB28:AD28,Regression_results!$M$17:$O$17)+Regression_results!$L$17</f>
        <v>2.9105469084932369E-2</v>
      </c>
    </row>
    <row r="29" spans="1:34" ht="15" x14ac:dyDescent="0.25">
      <c r="A29" s="3">
        <v>43393</v>
      </c>
      <c r="B29" s="5">
        <f t="shared" si="3"/>
        <v>20</v>
      </c>
      <c r="C29" s="5">
        <f t="shared" si="4"/>
        <v>10</v>
      </c>
      <c r="D29" s="5">
        <f t="shared" si="5"/>
        <v>2018</v>
      </c>
      <c r="E29" s="3">
        <f t="shared" si="6"/>
        <v>43382</v>
      </c>
      <c r="F29" s="5">
        <f t="shared" si="0"/>
        <v>11</v>
      </c>
      <c r="G29" s="5">
        <v>27402.959999999999</v>
      </c>
      <c r="H29" s="6">
        <v>27535</v>
      </c>
      <c r="I29" s="6">
        <v>27580.67</v>
      </c>
      <c r="J29" s="6">
        <v>27595.67</v>
      </c>
      <c r="K29" s="6">
        <v>27669.33</v>
      </c>
      <c r="L29" s="6">
        <v>27745.67</v>
      </c>
      <c r="M29" s="6">
        <v>27843.67</v>
      </c>
      <c r="N29" s="6">
        <v>27921.33</v>
      </c>
      <c r="O29" s="6">
        <v>28003.33</v>
      </c>
      <c r="P29" s="6">
        <v>28058.67</v>
      </c>
      <c r="Q29" s="6">
        <v>28137</v>
      </c>
      <c r="R29" s="6">
        <v>28205</v>
      </c>
      <c r="S29" s="6">
        <v>28299.33</v>
      </c>
      <c r="T29" s="6">
        <v>28393.33</v>
      </c>
      <c r="U29" s="6">
        <v>28407.33</v>
      </c>
      <c r="V29" s="6">
        <v>28425.33</v>
      </c>
      <c r="W29" s="6">
        <v>28496.33</v>
      </c>
      <c r="X29" s="6">
        <v>28586.33</v>
      </c>
      <c r="Y29" s="6">
        <v>28685</v>
      </c>
      <c r="Z29" s="8" t="s">
        <v>17</v>
      </c>
      <c r="AA29" s="11">
        <f t="shared" si="1"/>
        <v>1.2179322502216797E-3</v>
      </c>
      <c r="AB29" s="10">
        <f t="shared" si="2"/>
        <v>6.4850658469011169E-3</v>
      </c>
      <c r="AC29" s="10">
        <f t="shared" si="7"/>
        <v>1.5324500818870712E-2</v>
      </c>
      <c r="AD29" s="10">
        <f t="shared" si="8"/>
        <v>1.1788103726256797E-2</v>
      </c>
      <c r="AE29" s="13">
        <v>3.6</v>
      </c>
      <c r="AF29" s="13">
        <v>0.62</v>
      </c>
      <c r="AG29" s="10">
        <f t="shared" si="9"/>
        <v>2.9616378453587888E-2</v>
      </c>
      <c r="AH29" s="10">
        <f>+SUMPRODUCT(AB29:AD29,Regression_results!$M$17:$O$17)+Regression_results!$L$17</f>
        <v>2.910829395056342E-2</v>
      </c>
    </row>
    <row r="30" spans="1:34" ht="15" x14ac:dyDescent="0.25">
      <c r="A30" s="3">
        <v>43392</v>
      </c>
      <c r="B30" s="5">
        <f t="shared" si="3"/>
        <v>19</v>
      </c>
      <c r="C30" s="5">
        <f t="shared" si="4"/>
        <v>10</v>
      </c>
      <c r="D30" s="5">
        <f t="shared" si="5"/>
        <v>2018</v>
      </c>
      <c r="E30" s="3">
        <f t="shared" si="6"/>
        <v>43382</v>
      </c>
      <c r="F30" s="5">
        <f t="shared" si="0"/>
        <v>10</v>
      </c>
      <c r="G30" s="5">
        <v>27400.31</v>
      </c>
      <c r="H30" s="6">
        <v>27535</v>
      </c>
      <c r="I30" s="6">
        <v>27580.67</v>
      </c>
      <c r="J30" s="6">
        <v>27595.67</v>
      </c>
      <c r="K30" s="6">
        <v>27669.33</v>
      </c>
      <c r="L30" s="6">
        <v>27745.67</v>
      </c>
      <c r="M30" s="6">
        <v>27843.67</v>
      </c>
      <c r="N30" s="6">
        <v>27921.33</v>
      </c>
      <c r="O30" s="6">
        <v>28003.33</v>
      </c>
      <c r="P30" s="6">
        <v>28058.67</v>
      </c>
      <c r="Q30" s="6">
        <v>28137</v>
      </c>
      <c r="R30" s="6">
        <v>28205</v>
      </c>
      <c r="S30" s="6">
        <v>28299.33</v>
      </c>
      <c r="T30" s="6">
        <v>28393.33</v>
      </c>
      <c r="U30" s="6">
        <v>28407.33</v>
      </c>
      <c r="V30" s="6">
        <v>28425.33</v>
      </c>
      <c r="W30" s="6">
        <v>28496.33</v>
      </c>
      <c r="X30" s="6">
        <v>28586.33</v>
      </c>
      <c r="Y30" s="6">
        <v>28685</v>
      </c>
      <c r="Z30" s="8" t="s">
        <v>17</v>
      </c>
      <c r="AA30" s="11">
        <f t="shared" si="1"/>
        <v>1.1072111365651633E-3</v>
      </c>
      <c r="AB30" s="10">
        <f t="shared" si="2"/>
        <v>6.5824072793336796E-3</v>
      </c>
      <c r="AC30" s="10">
        <f t="shared" si="7"/>
        <v>1.5324500818870712E-2</v>
      </c>
      <c r="AD30" s="10">
        <f t="shared" si="8"/>
        <v>1.1677382612600281E-2</v>
      </c>
      <c r="AE30" s="13">
        <v>3.6</v>
      </c>
      <c r="AF30" s="13">
        <v>0.62</v>
      </c>
      <c r="AG30" s="10">
        <f t="shared" si="9"/>
        <v>2.9616378453587888E-2</v>
      </c>
      <c r="AH30" s="10">
        <f>+SUMPRODUCT(AB30:AD30,Regression_results!$M$17:$O$17)+Regression_results!$L$17</f>
        <v>2.9111128992912537E-2</v>
      </c>
    </row>
    <row r="31" spans="1:34" ht="15" x14ac:dyDescent="0.25">
      <c r="A31" s="3">
        <v>43391</v>
      </c>
      <c r="B31" s="5">
        <f t="shared" si="3"/>
        <v>18</v>
      </c>
      <c r="C31" s="5">
        <f t="shared" si="4"/>
        <v>10</v>
      </c>
      <c r="D31" s="5">
        <f t="shared" si="5"/>
        <v>2018</v>
      </c>
      <c r="E31" s="3">
        <f t="shared" si="6"/>
        <v>43382</v>
      </c>
      <c r="F31" s="5">
        <f t="shared" si="0"/>
        <v>9</v>
      </c>
      <c r="G31" s="5">
        <v>27397.67</v>
      </c>
      <c r="H31" s="6">
        <v>27530.67</v>
      </c>
      <c r="I31" s="6">
        <v>27576.67</v>
      </c>
      <c r="J31" s="6">
        <v>27593.67</v>
      </c>
      <c r="K31" s="6">
        <v>27668</v>
      </c>
      <c r="L31" s="6">
        <v>27746</v>
      </c>
      <c r="M31" s="6">
        <v>27844</v>
      </c>
      <c r="N31" s="6">
        <v>27924.33</v>
      </c>
      <c r="O31" s="6">
        <v>28006.33</v>
      </c>
      <c r="P31" s="6">
        <v>28064.67</v>
      </c>
      <c r="Q31" s="6">
        <v>28148.33</v>
      </c>
      <c r="R31" s="6">
        <v>28213.67</v>
      </c>
      <c r="S31" s="6">
        <v>28310.33</v>
      </c>
      <c r="T31" s="6">
        <v>28402</v>
      </c>
      <c r="U31" s="6">
        <v>28418</v>
      </c>
      <c r="V31" s="6">
        <v>28435.33</v>
      </c>
      <c r="W31" s="6">
        <v>28506.33</v>
      </c>
      <c r="X31" s="6">
        <v>28596.67</v>
      </c>
      <c r="Y31" s="6">
        <v>28695.33</v>
      </c>
      <c r="Z31" s="8" t="s">
        <v>17</v>
      </c>
      <c r="AA31" s="11">
        <f t="shared" si="1"/>
        <v>9.7141220183583066E-4</v>
      </c>
      <c r="AB31" s="10">
        <f t="shared" si="2"/>
        <v>6.5334022929686153E-3</v>
      </c>
      <c r="AC31" s="10">
        <f t="shared" si="7"/>
        <v>1.5580561394831438E-2</v>
      </c>
      <c r="AD31" s="10">
        <f t="shared" si="8"/>
        <v>1.182610112394733E-2</v>
      </c>
      <c r="AE31" s="13">
        <v>3.6349999999999998</v>
      </c>
      <c r="AF31" s="13">
        <v>0.59499999999999997</v>
      </c>
      <c r="AG31" s="10">
        <f t="shared" si="9"/>
        <v>3.0220189870272085E-2</v>
      </c>
      <c r="AH31" s="10">
        <f>+SUMPRODUCT(AB31:AD31,Regression_results!$M$17:$O$17)+Regression_results!$L$17</f>
        <v>2.9305824074583105E-2</v>
      </c>
    </row>
    <row r="32" spans="1:34" ht="15" x14ac:dyDescent="0.25">
      <c r="A32" s="3">
        <v>43390</v>
      </c>
      <c r="B32" s="5">
        <f t="shared" si="3"/>
        <v>17</v>
      </c>
      <c r="C32" s="5">
        <f t="shared" si="4"/>
        <v>10</v>
      </c>
      <c r="D32" s="5">
        <f t="shared" si="5"/>
        <v>2018</v>
      </c>
      <c r="E32" s="3">
        <f t="shared" si="6"/>
        <v>43382</v>
      </c>
      <c r="F32" s="5">
        <f t="shared" si="0"/>
        <v>8</v>
      </c>
      <c r="G32" s="5">
        <v>27395.02</v>
      </c>
      <c r="H32" s="6">
        <v>27530.67</v>
      </c>
      <c r="I32" s="6">
        <v>27581</v>
      </c>
      <c r="J32" s="6">
        <v>27591.33</v>
      </c>
      <c r="K32" s="6">
        <v>27666.67</v>
      </c>
      <c r="L32" s="6">
        <v>27744.67</v>
      </c>
      <c r="M32" s="6">
        <v>27844</v>
      </c>
      <c r="N32" s="6">
        <v>27925.67</v>
      </c>
      <c r="O32" s="6">
        <v>28007.67</v>
      </c>
      <c r="P32" s="6">
        <v>28066</v>
      </c>
      <c r="Q32" s="6">
        <v>28151.33</v>
      </c>
      <c r="R32" s="6">
        <v>28216.33</v>
      </c>
      <c r="S32" s="6">
        <v>28313</v>
      </c>
      <c r="T32" s="6">
        <v>28404.67</v>
      </c>
      <c r="U32" s="6">
        <v>28420.67</v>
      </c>
      <c r="V32" s="6">
        <v>28438.67</v>
      </c>
      <c r="W32" s="6">
        <v>28509</v>
      </c>
      <c r="X32" s="6">
        <v>28600</v>
      </c>
      <c r="Y32" s="6">
        <v>28701.67</v>
      </c>
      <c r="Z32" s="8" t="s">
        <v>17</v>
      </c>
      <c r="AA32" s="11">
        <f t="shared" si="1"/>
        <v>8.6339608424867249E-4</v>
      </c>
      <c r="AB32" s="10">
        <f t="shared" si="2"/>
        <v>6.7888251222303353E-3</v>
      </c>
      <c r="AC32" s="10">
        <f t="shared" si="7"/>
        <v>1.5469707407273159E-2</v>
      </c>
      <c r="AD32" s="10">
        <f t="shared" si="8"/>
        <v>1.1765052666177993E-2</v>
      </c>
      <c r="AE32" s="13">
        <v>3.65</v>
      </c>
      <c r="AF32" s="13">
        <v>0.56799999999999995</v>
      </c>
      <c r="AG32" s="10">
        <f t="shared" si="9"/>
        <v>3.0645931111287883E-2</v>
      </c>
      <c r="AH32" s="10">
        <f>+SUMPRODUCT(AB32:AD32,Regression_results!$M$17:$O$17)+Regression_results!$L$17</f>
        <v>2.9349647975037266E-2</v>
      </c>
    </row>
    <row r="33" spans="1:34" ht="15" x14ac:dyDescent="0.25">
      <c r="A33" s="3">
        <v>43389</v>
      </c>
      <c r="B33" s="5">
        <f t="shared" si="3"/>
        <v>16</v>
      </c>
      <c r="C33" s="5">
        <f t="shared" si="4"/>
        <v>10</v>
      </c>
      <c r="D33" s="5">
        <f t="shared" si="5"/>
        <v>2018</v>
      </c>
      <c r="E33" s="3">
        <f t="shared" si="6"/>
        <v>43382</v>
      </c>
      <c r="F33" s="5">
        <f t="shared" si="0"/>
        <v>7</v>
      </c>
      <c r="G33" s="5">
        <v>27392.37</v>
      </c>
      <c r="H33" s="6">
        <v>27532</v>
      </c>
      <c r="I33" s="6">
        <v>27586.33</v>
      </c>
      <c r="J33" s="6">
        <v>27594</v>
      </c>
      <c r="K33" s="6">
        <v>27669.67</v>
      </c>
      <c r="L33" s="6">
        <v>27748.67</v>
      </c>
      <c r="M33" s="6">
        <v>27848</v>
      </c>
      <c r="N33" s="6">
        <v>27929.67</v>
      </c>
      <c r="O33" s="6">
        <v>28011.67</v>
      </c>
      <c r="P33" s="6">
        <v>28070</v>
      </c>
      <c r="Q33" s="6">
        <v>28155.33</v>
      </c>
      <c r="R33" s="6">
        <v>28223</v>
      </c>
      <c r="S33" s="6">
        <v>28319.67</v>
      </c>
      <c r="T33" s="6">
        <v>28411.33</v>
      </c>
      <c r="U33" s="6">
        <v>28427.33</v>
      </c>
      <c r="V33" s="6">
        <v>28445.33</v>
      </c>
      <c r="W33" s="6">
        <v>28515.67</v>
      </c>
      <c r="X33" s="6">
        <v>28606.67</v>
      </c>
      <c r="Y33" s="6">
        <v>28708.33</v>
      </c>
      <c r="Z33" s="8" t="s">
        <v>17</v>
      </c>
      <c r="AA33" s="11">
        <f t="shared" si="1"/>
        <v>7.5521124834204332E-4</v>
      </c>
      <c r="AB33" s="10">
        <f t="shared" si="2"/>
        <v>7.0808038880900703E-3</v>
      </c>
      <c r="AC33" s="10">
        <f t="shared" si="7"/>
        <v>1.5418506194915915E-2</v>
      </c>
      <c r="AD33" s="10">
        <f t="shared" si="8"/>
        <v>1.1750628515502511E-2</v>
      </c>
      <c r="AE33" s="13">
        <v>3.64</v>
      </c>
      <c r="AF33" s="13">
        <v>0.55000000000000004</v>
      </c>
      <c r="AG33" s="10">
        <f t="shared" si="9"/>
        <v>3.0730979612133114E-2</v>
      </c>
      <c r="AH33" s="10">
        <f>+SUMPRODUCT(AB33:AD33,Regression_results!$M$17:$O$17)+Regression_results!$L$17</f>
        <v>2.947014864892266E-2</v>
      </c>
    </row>
    <row r="34" spans="1:34" ht="15" x14ac:dyDescent="0.25">
      <c r="A34" s="3">
        <v>43388</v>
      </c>
      <c r="B34" s="5">
        <f t="shared" si="3"/>
        <v>15</v>
      </c>
      <c r="C34" s="5">
        <f t="shared" si="4"/>
        <v>10</v>
      </c>
      <c r="D34" s="5">
        <f t="shared" si="5"/>
        <v>2018</v>
      </c>
      <c r="E34" s="3">
        <f t="shared" si="6"/>
        <v>43382</v>
      </c>
      <c r="F34" s="5">
        <f t="shared" si="0"/>
        <v>6</v>
      </c>
      <c r="G34" s="5">
        <v>27389.73</v>
      </c>
      <c r="H34" s="6">
        <v>27537</v>
      </c>
      <c r="I34" s="6">
        <v>27590.33</v>
      </c>
      <c r="J34" s="6">
        <v>27610.33</v>
      </c>
      <c r="K34" s="6">
        <v>27683.33</v>
      </c>
      <c r="L34" s="6">
        <v>27762.33</v>
      </c>
      <c r="M34" s="6">
        <v>27861.67</v>
      </c>
      <c r="N34" s="6">
        <v>27943.33</v>
      </c>
      <c r="O34" s="6">
        <v>28025.33</v>
      </c>
      <c r="P34" s="6">
        <v>28085.33</v>
      </c>
      <c r="Q34" s="6">
        <v>28170.67</v>
      </c>
      <c r="R34" s="6">
        <v>28238.33</v>
      </c>
      <c r="S34" s="6">
        <v>28335</v>
      </c>
      <c r="T34" s="6">
        <v>28435</v>
      </c>
      <c r="U34" s="6">
        <v>28450.33</v>
      </c>
      <c r="V34" s="6">
        <v>28456</v>
      </c>
      <c r="W34" s="6">
        <v>28526.33</v>
      </c>
      <c r="X34" s="6">
        <v>28617.33</v>
      </c>
      <c r="Y34" s="6">
        <v>28719</v>
      </c>
      <c r="Z34" s="8" t="s">
        <v>17</v>
      </c>
      <c r="AA34" s="11">
        <f t="shared" si="1"/>
        <v>7.0584083289220172E-4</v>
      </c>
      <c r="AB34" s="10">
        <f t="shared" si="2"/>
        <v>7.323913014111616E-3</v>
      </c>
      <c r="AC34" s="10">
        <f t="shared" si="7"/>
        <v>1.5766393515409094E-2</v>
      </c>
      <c r="AD34" s="10">
        <f t="shared" si="8"/>
        <v>1.1755487705917434E-2</v>
      </c>
      <c r="AE34" s="13">
        <v>3.625</v>
      </c>
      <c r="AF34" s="13">
        <v>0.55000000000000004</v>
      </c>
      <c r="AG34" s="10">
        <f t="shared" si="9"/>
        <v>3.0581800099452883E-2</v>
      </c>
      <c r="AH34" s="10">
        <f>+SUMPRODUCT(AB34:AD34,Regression_results!$M$17:$O$17)+Regression_results!$L$17</f>
        <v>2.9813410068423869E-2</v>
      </c>
    </row>
    <row r="35" spans="1:34" ht="15" x14ac:dyDescent="0.25">
      <c r="A35" s="3">
        <v>43387</v>
      </c>
      <c r="B35" s="5">
        <f t="shared" si="3"/>
        <v>14</v>
      </c>
      <c r="C35" s="5">
        <f t="shared" si="4"/>
        <v>10</v>
      </c>
      <c r="D35" s="5">
        <f t="shared" si="5"/>
        <v>2018</v>
      </c>
      <c r="E35" s="3">
        <f t="shared" si="6"/>
        <v>43382</v>
      </c>
      <c r="F35" s="5">
        <f t="shared" si="0"/>
        <v>5</v>
      </c>
      <c r="G35" s="5">
        <v>27387.08</v>
      </c>
      <c r="H35" s="6">
        <v>27537</v>
      </c>
      <c r="I35" s="6">
        <v>27590.33</v>
      </c>
      <c r="J35" s="6">
        <v>27610.33</v>
      </c>
      <c r="K35" s="6">
        <v>27683.33</v>
      </c>
      <c r="L35" s="6">
        <v>27762.33</v>
      </c>
      <c r="M35" s="6">
        <v>27861.67</v>
      </c>
      <c r="N35" s="6">
        <v>27943.33</v>
      </c>
      <c r="O35" s="6">
        <v>28025.33</v>
      </c>
      <c r="P35" s="6">
        <v>28085.33</v>
      </c>
      <c r="Q35" s="6">
        <v>28170.67</v>
      </c>
      <c r="R35" s="6">
        <v>28238.33</v>
      </c>
      <c r="S35" s="6">
        <v>28335</v>
      </c>
      <c r="T35" s="6">
        <v>28435</v>
      </c>
      <c r="U35" s="6">
        <v>28450.33</v>
      </c>
      <c r="V35" s="6">
        <v>28456</v>
      </c>
      <c r="W35" s="6">
        <v>28526.33</v>
      </c>
      <c r="X35" s="6">
        <v>28617.33</v>
      </c>
      <c r="Y35" s="6">
        <v>28719</v>
      </c>
      <c r="Z35" s="8" t="s">
        <v>17</v>
      </c>
      <c r="AA35" s="11">
        <f t="shared" si="1"/>
        <v>5.8820069407683473E-4</v>
      </c>
      <c r="AB35" s="10">
        <f t="shared" si="2"/>
        <v>7.4213826373603631E-3</v>
      </c>
      <c r="AC35" s="10">
        <f t="shared" si="7"/>
        <v>1.5766393515409094E-2</v>
      </c>
      <c r="AD35" s="10">
        <f t="shared" si="8"/>
        <v>1.1637847567102066E-2</v>
      </c>
      <c r="AE35" s="13">
        <v>3.6150000000000002</v>
      </c>
      <c r="AF35" s="13">
        <v>0.55000000000000004</v>
      </c>
      <c r="AG35" s="10">
        <f t="shared" si="9"/>
        <v>3.0482347090999395E-2</v>
      </c>
      <c r="AH35" s="10">
        <f>+SUMPRODUCT(AB35:AD35,Regression_results!$M$17:$O$17)+Regression_results!$L$17</f>
        <v>2.9813203164873292E-2</v>
      </c>
    </row>
    <row r="36" spans="1:34" ht="15" x14ac:dyDescent="0.25">
      <c r="A36" s="3">
        <v>43386</v>
      </c>
      <c r="B36" s="5">
        <f t="shared" si="3"/>
        <v>13</v>
      </c>
      <c r="C36" s="5">
        <f t="shared" si="4"/>
        <v>10</v>
      </c>
      <c r="D36" s="5">
        <f t="shared" si="5"/>
        <v>2018</v>
      </c>
      <c r="E36" s="3">
        <f t="shared" si="6"/>
        <v>43382</v>
      </c>
      <c r="F36" s="5">
        <f t="shared" si="0"/>
        <v>4</v>
      </c>
      <c r="G36" s="5">
        <v>27384.43</v>
      </c>
      <c r="H36" s="6">
        <v>27537</v>
      </c>
      <c r="I36" s="6">
        <v>27590.33</v>
      </c>
      <c r="J36" s="6">
        <v>27610.33</v>
      </c>
      <c r="K36" s="6">
        <v>27683.33</v>
      </c>
      <c r="L36" s="6">
        <v>27762.33</v>
      </c>
      <c r="M36" s="6">
        <v>27861.67</v>
      </c>
      <c r="N36" s="6">
        <v>27943.33</v>
      </c>
      <c r="O36" s="6">
        <v>28025.33</v>
      </c>
      <c r="P36" s="6">
        <v>28085.33</v>
      </c>
      <c r="Q36" s="6">
        <v>28170.67</v>
      </c>
      <c r="R36" s="6">
        <v>28238.33</v>
      </c>
      <c r="S36" s="6">
        <v>28335</v>
      </c>
      <c r="T36" s="6">
        <v>28435</v>
      </c>
      <c r="U36" s="6">
        <v>28450.33</v>
      </c>
      <c r="V36" s="6">
        <v>28456</v>
      </c>
      <c r="W36" s="6">
        <v>28526.33</v>
      </c>
      <c r="X36" s="6">
        <v>28617.33</v>
      </c>
      <c r="Y36" s="6">
        <v>28719</v>
      </c>
      <c r="Z36" s="8" t="s">
        <v>17</v>
      </c>
      <c r="AA36" s="11">
        <f t="shared" si="1"/>
        <v>4.7056055526146779E-4</v>
      </c>
      <c r="AB36" s="10">
        <f t="shared" si="2"/>
        <v>7.5188711249423168E-3</v>
      </c>
      <c r="AC36" s="10">
        <f t="shared" si="7"/>
        <v>1.5766393515409094E-2</v>
      </c>
      <c r="AD36" s="10">
        <f t="shared" si="8"/>
        <v>1.1520207428286699E-2</v>
      </c>
      <c r="AE36" s="13">
        <v>3.6150000000000002</v>
      </c>
      <c r="AF36" s="13">
        <v>0.55000000000000004</v>
      </c>
      <c r="AG36" s="10">
        <f t="shared" si="9"/>
        <v>3.0482347090999395E-2</v>
      </c>
      <c r="AH36" s="10">
        <f>+SUMPRODUCT(AB36:AD36,Regression_results!$M$17:$O$17)+Regression_results!$L$17</f>
        <v>2.9813006459324241E-2</v>
      </c>
    </row>
    <row r="37" spans="1:34" ht="15" x14ac:dyDescent="0.25">
      <c r="A37" s="3">
        <v>43385</v>
      </c>
      <c r="B37" s="5">
        <f t="shared" si="3"/>
        <v>12</v>
      </c>
      <c r="C37" s="5">
        <f t="shared" si="4"/>
        <v>10</v>
      </c>
      <c r="D37" s="5">
        <f t="shared" si="5"/>
        <v>2018</v>
      </c>
      <c r="E37" s="3">
        <f t="shared" si="6"/>
        <v>43382</v>
      </c>
      <c r="F37" s="5">
        <f t="shared" si="0"/>
        <v>3</v>
      </c>
      <c r="G37" s="5">
        <v>27381.79</v>
      </c>
      <c r="H37" s="6">
        <v>27537</v>
      </c>
      <c r="I37" s="6">
        <v>27590.33</v>
      </c>
      <c r="J37" s="6">
        <v>27610.33</v>
      </c>
      <c r="K37" s="6">
        <v>27683.33</v>
      </c>
      <c r="L37" s="6">
        <v>27762.33</v>
      </c>
      <c r="M37" s="6">
        <v>27861.67</v>
      </c>
      <c r="N37" s="6">
        <v>27943.33</v>
      </c>
      <c r="O37" s="6">
        <v>28025.33</v>
      </c>
      <c r="P37" s="6">
        <v>28085.33</v>
      </c>
      <c r="Q37" s="6">
        <v>28170.67</v>
      </c>
      <c r="R37" s="6">
        <v>28238.33</v>
      </c>
      <c r="S37" s="6">
        <v>28335</v>
      </c>
      <c r="T37" s="6">
        <v>28435</v>
      </c>
      <c r="U37" s="6">
        <v>28450.33</v>
      </c>
      <c r="V37" s="6">
        <v>28456</v>
      </c>
      <c r="W37" s="6">
        <v>28526.33</v>
      </c>
      <c r="X37" s="6">
        <v>28617.33</v>
      </c>
      <c r="Y37" s="6">
        <v>28719</v>
      </c>
      <c r="Z37" s="8" t="s">
        <v>17</v>
      </c>
      <c r="AA37" s="11">
        <f t="shared" si="1"/>
        <v>3.5292041644610086E-4</v>
      </c>
      <c r="AB37" s="10">
        <f t="shared" si="2"/>
        <v>7.6160104945659501E-3</v>
      </c>
      <c r="AC37" s="10">
        <f t="shared" si="7"/>
        <v>1.5766393515409094E-2</v>
      </c>
      <c r="AD37" s="10">
        <f t="shared" si="8"/>
        <v>1.1402567289471333E-2</v>
      </c>
      <c r="AE37" s="13">
        <v>3.6150000000000002</v>
      </c>
      <c r="AF37" s="13">
        <v>0.55000000000000004</v>
      </c>
      <c r="AG37" s="10">
        <f t="shared" si="9"/>
        <v>3.0482347090999395E-2</v>
      </c>
      <c r="AH37" s="10">
        <f>+SUMPRODUCT(AB37:AD37,Regression_results!$M$17:$O$17)+Regression_results!$L$17</f>
        <v>2.981262102166185E-2</v>
      </c>
    </row>
    <row r="38" spans="1:34" ht="15" x14ac:dyDescent="0.25">
      <c r="A38" s="3">
        <v>43384</v>
      </c>
      <c r="B38" s="5">
        <f t="shared" si="3"/>
        <v>11</v>
      </c>
      <c r="C38" s="5">
        <f t="shared" si="4"/>
        <v>10</v>
      </c>
      <c r="D38" s="5">
        <f t="shared" si="5"/>
        <v>2018</v>
      </c>
      <c r="E38" s="3">
        <f t="shared" si="6"/>
        <v>43382</v>
      </c>
      <c r="F38" s="5">
        <f t="shared" si="0"/>
        <v>2</v>
      </c>
      <c r="G38" s="5">
        <v>27379.14</v>
      </c>
      <c r="H38" s="6">
        <v>27537.67</v>
      </c>
      <c r="I38" s="6">
        <v>27592.33</v>
      </c>
      <c r="J38" s="6">
        <v>27612.33</v>
      </c>
      <c r="K38" s="6">
        <v>27685.33</v>
      </c>
      <c r="L38" s="6">
        <v>27764.33</v>
      </c>
      <c r="M38" s="6">
        <v>27863.67</v>
      </c>
      <c r="N38" s="6">
        <v>27947</v>
      </c>
      <c r="O38" s="6">
        <v>28029</v>
      </c>
      <c r="P38" s="6">
        <v>28090.67</v>
      </c>
      <c r="Q38" s="6">
        <v>28176</v>
      </c>
      <c r="R38" s="6">
        <v>28243.67</v>
      </c>
      <c r="S38" s="6">
        <v>28340.33</v>
      </c>
      <c r="T38" s="6">
        <v>28440.33</v>
      </c>
      <c r="U38" s="6">
        <v>28455.67</v>
      </c>
      <c r="V38" s="6">
        <v>28468</v>
      </c>
      <c r="W38" s="6">
        <v>28535.67</v>
      </c>
      <c r="X38" s="6">
        <v>28625</v>
      </c>
      <c r="Y38" s="6">
        <v>28726.67</v>
      </c>
      <c r="Z38" s="8" t="s">
        <v>17</v>
      </c>
      <c r="AA38" s="11">
        <f t="shared" si="1"/>
        <v>2.3523602818551482E-4</v>
      </c>
      <c r="AB38" s="10">
        <f t="shared" si="2"/>
        <v>7.7865849694329636E-3</v>
      </c>
      <c r="AC38" s="10">
        <f t="shared" si="7"/>
        <v>1.5825774771467183E-2</v>
      </c>
      <c r="AD38" s="10">
        <f t="shared" si="8"/>
        <v>1.1342660481430488E-2</v>
      </c>
      <c r="AE38" s="13">
        <v>3.61</v>
      </c>
      <c r="AF38" s="13">
        <v>0.58499999999999996</v>
      </c>
      <c r="AG38" s="10">
        <f t="shared" si="9"/>
        <v>3.0074066709748104E-2</v>
      </c>
      <c r="AH38" s="10">
        <f>+SUMPRODUCT(AB38:AD38,Regression_results!$M$17:$O$17)+Regression_results!$L$17</f>
        <v>2.9913680837443821E-2</v>
      </c>
    </row>
    <row r="39" spans="1:34" ht="15" x14ac:dyDescent="0.25">
      <c r="A39" s="3">
        <v>43383</v>
      </c>
      <c r="B39" s="5">
        <f t="shared" si="3"/>
        <v>10</v>
      </c>
      <c r="C39" s="5">
        <f t="shared" si="4"/>
        <v>10</v>
      </c>
      <c r="D39" s="5">
        <f t="shared" si="5"/>
        <v>2018</v>
      </c>
      <c r="E39" s="3">
        <f t="shared" si="6"/>
        <v>43382</v>
      </c>
      <c r="F39" s="5">
        <f t="shared" si="0"/>
        <v>1</v>
      </c>
      <c r="G39" s="5">
        <v>27376.5</v>
      </c>
      <c r="H39" s="6">
        <v>27538.67</v>
      </c>
      <c r="I39" s="6">
        <v>27595.33</v>
      </c>
      <c r="J39" s="6">
        <v>27620.33</v>
      </c>
      <c r="K39" s="6">
        <v>27694.33</v>
      </c>
      <c r="L39" s="6">
        <v>27773.33</v>
      </c>
      <c r="M39" s="6">
        <v>27875</v>
      </c>
      <c r="N39" s="6">
        <v>27960</v>
      </c>
      <c r="O39" s="6">
        <v>28042</v>
      </c>
      <c r="P39" s="6">
        <v>28111.33</v>
      </c>
      <c r="Q39" s="6">
        <v>28196</v>
      </c>
      <c r="R39" s="6">
        <v>28263</v>
      </c>
      <c r="S39" s="6">
        <v>28359.67</v>
      </c>
      <c r="T39" s="6">
        <v>28461</v>
      </c>
      <c r="U39" s="6">
        <v>28476.33</v>
      </c>
      <c r="V39" s="6">
        <v>28490.33</v>
      </c>
      <c r="W39" s="6">
        <v>28559.67</v>
      </c>
      <c r="X39" s="6">
        <v>28647</v>
      </c>
      <c r="Y39" s="6">
        <v>28748.67</v>
      </c>
      <c r="Z39" s="8" t="s">
        <v>17</v>
      </c>
      <c r="AA39" s="11">
        <f t="shared" si="1"/>
        <v>1.1910105677064298E-4</v>
      </c>
      <c r="AB39" s="10">
        <f t="shared" si="2"/>
        <v>7.9933519624495464E-3</v>
      </c>
      <c r="AC39" s="10">
        <f t="shared" si="7"/>
        <v>1.6186434443798969E-2</v>
      </c>
      <c r="AD39" s="10">
        <f t="shared" si="8"/>
        <v>1.1447465652733847E-2</v>
      </c>
      <c r="AE39" s="13">
        <v>3.61</v>
      </c>
      <c r="AF39" s="13">
        <v>0.52</v>
      </c>
      <c r="AG39" s="10">
        <f t="shared" si="9"/>
        <v>3.0740151213688671E-2</v>
      </c>
      <c r="AH39" s="10">
        <f>+SUMPRODUCT(AB39:AD39,Regression_results!$M$17:$O$17)+Regression_results!$L$17</f>
        <v>3.0289935234847264E-2</v>
      </c>
    </row>
    <row r="40" spans="1:34" ht="15" x14ac:dyDescent="0.25">
      <c r="A40" s="3">
        <v>43382</v>
      </c>
      <c r="B40" s="5">
        <f t="shared" si="3"/>
        <v>9</v>
      </c>
      <c r="C40" s="5">
        <f t="shared" si="4"/>
        <v>10</v>
      </c>
      <c r="D40" s="5">
        <f t="shared" si="5"/>
        <v>2018</v>
      </c>
      <c r="E40" s="3">
        <f t="shared" si="6"/>
        <v>43382</v>
      </c>
      <c r="F40" s="5">
        <f t="shared" si="0"/>
        <v>0</v>
      </c>
      <c r="G40" s="5">
        <v>27373.85</v>
      </c>
      <c r="H40" s="6">
        <v>27538.33</v>
      </c>
      <c r="I40" s="6">
        <v>27595.67</v>
      </c>
      <c r="J40" s="6">
        <v>27620.67</v>
      </c>
      <c r="K40" s="6">
        <v>27694.67</v>
      </c>
      <c r="L40" s="6">
        <v>27773.67</v>
      </c>
      <c r="M40" s="6">
        <v>27875.33</v>
      </c>
      <c r="N40" s="6">
        <v>27960.33</v>
      </c>
      <c r="O40" s="6">
        <v>28042.33</v>
      </c>
      <c r="P40" s="6">
        <v>28111.67</v>
      </c>
      <c r="Q40" s="6">
        <v>28200</v>
      </c>
      <c r="R40" s="6">
        <v>28267</v>
      </c>
      <c r="S40" s="6">
        <v>28363.67</v>
      </c>
      <c r="T40" s="6">
        <v>28465</v>
      </c>
      <c r="U40" s="6">
        <v>28480.33</v>
      </c>
      <c r="V40" s="6">
        <v>28494.67</v>
      </c>
      <c r="W40" s="6">
        <v>28564.33</v>
      </c>
      <c r="X40" s="6">
        <v>28651.67</v>
      </c>
      <c r="Y40" s="6">
        <v>28753.33</v>
      </c>
      <c r="Z40" s="8" t="s">
        <v>17</v>
      </c>
      <c r="AA40" s="11">
        <f t="shared" si="1"/>
        <v>0</v>
      </c>
      <c r="AB40" s="10">
        <f t="shared" si="2"/>
        <v>8.103354113506045E-3</v>
      </c>
      <c r="AC40" s="10">
        <f t="shared" si="7"/>
        <v>1.6185872638714738E-2</v>
      </c>
      <c r="AD40" s="10">
        <f t="shared" si="8"/>
        <v>1.1459104860402025E-2</v>
      </c>
      <c r="AE40" s="13">
        <v>3.6</v>
      </c>
      <c r="AF40" s="13">
        <v>0.54100000000000004</v>
      </c>
      <c r="AG40" s="10">
        <f t="shared" si="9"/>
        <v>3.042539859360871E-2</v>
      </c>
      <c r="AH40" s="10">
        <f>+SUMPRODUCT(AB40:AD40,Regression_results!$M$17:$O$17)+Regression_results!$L$17</f>
        <v>3.0354297244333604E-2</v>
      </c>
    </row>
    <row r="41" spans="1:34" ht="15" x14ac:dyDescent="0.25">
      <c r="A41" s="3">
        <v>43381</v>
      </c>
      <c r="B41" s="5">
        <f t="shared" si="3"/>
        <v>8</v>
      </c>
      <c r="C41" s="5">
        <f t="shared" si="4"/>
        <v>10</v>
      </c>
      <c r="D41" s="5">
        <f t="shared" si="5"/>
        <v>2018</v>
      </c>
      <c r="E41" s="3">
        <f t="shared" si="6"/>
        <v>43352</v>
      </c>
      <c r="F41" s="5">
        <f t="shared" si="0"/>
        <v>29</v>
      </c>
      <c r="G41" s="5">
        <v>27372.03</v>
      </c>
      <c r="H41" s="6">
        <v>27537.33</v>
      </c>
      <c r="I41" s="6">
        <v>27595.33</v>
      </c>
      <c r="J41" s="6">
        <v>27621.67</v>
      </c>
      <c r="K41" s="6">
        <v>27700</v>
      </c>
      <c r="L41" s="6">
        <v>27778</v>
      </c>
      <c r="M41" s="6">
        <v>27876.33</v>
      </c>
      <c r="N41" s="6">
        <v>27964.67</v>
      </c>
      <c r="O41" s="6">
        <v>28045</v>
      </c>
      <c r="P41" s="6">
        <v>28109.67</v>
      </c>
      <c r="Q41" s="6">
        <v>28199.33</v>
      </c>
      <c r="R41" s="6">
        <v>28268</v>
      </c>
      <c r="S41" s="6">
        <v>28370.33</v>
      </c>
      <c r="T41" s="6">
        <v>28475</v>
      </c>
      <c r="U41" s="6">
        <v>28488.67</v>
      </c>
      <c r="V41" s="6">
        <v>28505.67</v>
      </c>
      <c r="W41" s="6">
        <v>28574.33</v>
      </c>
      <c r="X41" s="6">
        <v>28661.33</v>
      </c>
      <c r="Y41" s="6">
        <v>28763</v>
      </c>
      <c r="Z41" s="8" t="s">
        <v>17</v>
      </c>
      <c r="AA41" s="11">
        <f t="shared" si="1"/>
        <v>3.5664371898388447E-3</v>
      </c>
      <c r="AB41" s="10">
        <f t="shared" si="2"/>
        <v>8.1579627086483253E-3</v>
      </c>
      <c r="AC41" s="10">
        <f t="shared" si="7"/>
        <v>1.6295148490704792E-2</v>
      </c>
      <c r="AD41" s="10">
        <f t="shared" si="8"/>
        <v>1.5166722445677627E-2</v>
      </c>
      <c r="AE41" s="13">
        <v>3.62</v>
      </c>
      <c r="AF41" s="13">
        <v>0.53</v>
      </c>
      <c r="AG41" s="10">
        <f t="shared" si="9"/>
        <v>3.0737093404953564E-2</v>
      </c>
      <c r="AH41" s="10">
        <f>+SUMPRODUCT(AB41:AD41,Regression_results!$M$17:$O$17)+Regression_results!$L$17</f>
        <v>3.2116859911587609E-2</v>
      </c>
    </row>
    <row r="42" spans="1:34" ht="15" x14ac:dyDescent="0.25">
      <c r="A42" s="3">
        <v>43380</v>
      </c>
      <c r="B42" s="5">
        <f t="shared" si="3"/>
        <v>7</v>
      </c>
      <c r="C42" s="5">
        <f t="shared" si="4"/>
        <v>10</v>
      </c>
      <c r="D42" s="5">
        <f t="shared" si="5"/>
        <v>2018</v>
      </c>
      <c r="E42" s="3">
        <f t="shared" si="6"/>
        <v>43352</v>
      </c>
      <c r="F42" s="5">
        <f t="shared" si="0"/>
        <v>28</v>
      </c>
      <c r="G42" s="5">
        <v>27370.2</v>
      </c>
      <c r="H42" s="6">
        <v>27495.67</v>
      </c>
      <c r="I42" s="6">
        <v>27575.33</v>
      </c>
      <c r="J42" s="6">
        <v>27629</v>
      </c>
      <c r="K42" s="6">
        <v>27653.67</v>
      </c>
      <c r="L42" s="6">
        <v>27730</v>
      </c>
      <c r="M42" s="6">
        <v>27808</v>
      </c>
      <c r="N42" s="6">
        <v>27906.33</v>
      </c>
      <c r="O42" s="6">
        <v>27990.33</v>
      </c>
      <c r="P42" s="6">
        <v>28070.67</v>
      </c>
      <c r="Q42" s="6">
        <v>28131.33</v>
      </c>
      <c r="R42" s="6">
        <v>28222.67</v>
      </c>
      <c r="S42" s="6">
        <v>28290.33</v>
      </c>
      <c r="T42" s="6">
        <v>28392.67</v>
      </c>
      <c r="U42" s="6">
        <v>28495.67</v>
      </c>
      <c r="V42" s="6">
        <v>28512.33</v>
      </c>
      <c r="W42" s="6">
        <v>28529.33</v>
      </c>
      <c r="X42" s="6">
        <v>28598.33</v>
      </c>
      <c r="Y42" s="6">
        <v>28685.33</v>
      </c>
      <c r="Z42" s="8" t="s">
        <v>17</v>
      </c>
      <c r="AA42" s="11">
        <f t="shared" si="1"/>
        <v>3.3763244661101587E-3</v>
      </c>
      <c r="AB42" s="10">
        <f t="shared" si="2"/>
        <v>7.4946474632995308E-3</v>
      </c>
      <c r="AC42" s="10">
        <f t="shared" si="7"/>
        <v>1.5049683902241595E-2</v>
      </c>
      <c r="AD42" s="10">
        <f t="shared" si="8"/>
        <v>1.4094311713848917E-2</v>
      </c>
      <c r="AE42" s="13">
        <v>3.6349999999999998</v>
      </c>
      <c r="AF42" s="13">
        <v>0.51</v>
      </c>
      <c r="AG42" s="10">
        <f t="shared" si="9"/>
        <v>3.1091433688190229E-2</v>
      </c>
      <c r="AH42" s="10">
        <f>+SUMPRODUCT(AB42:AD42,Regression_results!$M$17:$O$17)+Regression_results!$L$17</f>
        <v>3.0525475529245741E-2</v>
      </c>
    </row>
    <row r="43" spans="1:34" ht="15" x14ac:dyDescent="0.25">
      <c r="A43" s="3">
        <v>43379</v>
      </c>
      <c r="B43" s="5">
        <f t="shared" si="3"/>
        <v>6</v>
      </c>
      <c r="C43" s="5">
        <f t="shared" si="4"/>
        <v>10</v>
      </c>
      <c r="D43" s="5">
        <f t="shared" si="5"/>
        <v>2018</v>
      </c>
      <c r="E43" s="3">
        <f t="shared" si="6"/>
        <v>43352</v>
      </c>
      <c r="F43" s="5">
        <f t="shared" si="0"/>
        <v>27</v>
      </c>
      <c r="G43" s="5">
        <v>27368.38</v>
      </c>
      <c r="H43" s="6">
        <v>27495.67</v>
      </c>
      <c r="I43" s="6">
        <v>27575.33</v>
      </c>
      <c r="J43" s="6">
        <v>27629</v>
      </c>
      <c r="K43" s="6">
        <v>27653.67</v>
      </c>
      <c r="L43" s="6">
        <v>27730</v>
      </c>
      <c r="M43" s="6">
        <v>27808</v>
      </c>
      <c r="N43" s="6">
        <v>27906.33</v>
      </c>
      <c r="O43" s="6">
        <v>27990.33</v>
      </c>
      <c r="P43" s="6">
        <v>28070.67</v>
      </c>
      <c r="Q43" s="6">
        <v>28131.33</v>
      </c>
      <c r="R43" s="6">
        <v>28222.67</v>
      </c>
      <c r="S43" s="6">
        <v>28290.33</v>
      </c>
      <c r="T43" s="6">
        <v>28392.67</v>
      </c>
      <c r="U43" s="6">
        <v>28495.67</v>
      </c>
      <c r="V43" s="6">
        <v>28512.33</v>
      </c>
      <c r="W43" s="6">
        <v>28529.33</v>
      </c>
      <c r="X43" s="6">
        <v>28598.33</v>
      </c>
      <c r="Y43" s="6">
        <v>28685.33</v>
      </c>
      <c r="Z43" s="8" t="s">
        <v>17</v>
      </c>
      <c r="AA43" s="11">
        <f t="shared" si="1"/>
        <v>3.2557414494633675E-3</v>
      </c>
      <c r="AB43" s="10">
        <f t="shared" si="2"/>
        <v>7.56164595785358E-3</v>
      </c>
      <c r="AC43" s="10">
        <f t="shared" si="7"/>
        <v>1.5049683902241595E-2</v>
      </c>
      <c r="AD43" s="10">
        <f t="shared" si="8"/>
        <v>1.3973728697202125E-2</v>
      </c>
      <c r="AE43" s="13">
        <v>3.6349999999999998</v>
      </c>
      <c r="AF43" s="13">
        <v>0.51</v>
      </c>
      <c r="AG43" s="10">
        <f t="shared" si="9"/>
        <v>3.1091433688190229E-2</v>
      </c>
      <c r="AH43" s="10">
        <f>+SUMPRODUCT(AB43:AD43,Regression_results!$M$17:$O$17)+Regression_results!$L$17</f>
        <v>3.0507472715577674E-2</v>
      </c>
    </row>
    <row r="44" spans="1:34" ht="15" x14ac:dyDescent="0.25">
      <c r="A44" s="3">
        <v>43378</v>
      </c>
      <c r="B44" s="5">
        <f t="shared" si="3"/>
        <v>5</v>
      </c>
      <c r="C44" s="5">
        <f t="shared" si="4"/>
        <v>10</v>
      </c>
      <c r="D44" s="5">
        <f t="shared" si="5"/>
        <v>2018</v>
      </c>
      <c r="E44" s="3">
        <f t="shared" si="6"/>
        <v>43352</v>
      </c>
      <c r="F44" s="5">
        <f t="shared" si="0"/>
        <v>26</v>
      </c>
      <c r="G44" s="5">
        <v>27366.560000000001</v>
      </c>
      <c r="H44" s="6">
        <v>27495.67</v>
      </c>
      <c r="I44" s="6">
        <v>27575.33</v>
      </c>
      <c r="J44" s="6">
        <v>27629</v>
      </c>
      <c r="K44" s="6">
        <v>27653.67</v>
      </c>
      <c r="L44" s="6">
        <v>27730</v>
      </c>
      <c r="M44" s="6">
        <v>27808</v>
      </c>
      <c r="N44" s="6">
        <v>27906.33</v>
      </c>
      <c r="O44" s="6">
        <v>27990.33</v>
      </c>
      <c r="P44" s="6">
        <v>28070.67</v>
      </c>
      <c r="Q44" s="6">
        <v>28131.33</v>
      </c>
      <c r="R44" s="6">
        <v>28222.67</v>
      </c>
      <c r="S44" s="6">
        <v>28290.33</v>
      </c>
      <c r="T44" s="6">
        <v>28392.67</v>
      </c>
      <c r="U44" s="6">
        <v>28495.67</v>
      </c>
      <c r="V44" s="6">
        <v>28512.33</v>
      </c>
      <c r="W44" s="6">
        <v>28529.33</v>
      </c>
      <c r="X44" s="6">
        <v>28598.33</v>
      </c>
      <c r="Y44" s="6">
        <v>28685.33</v>
      </c>
      <c r="Z44" s="8" t="s">
        <v>17</v>
      </c>
      <c r="AA44" s="11">
        <f t="shared" si="1"/>
        <v>3.1351584328165759E-3</v>
      </c>
      <c r="AB44" s="10">
        <f t="shared" si="2"/>
        <v>7.6286533638134646E-3</v>
      </c>
      <c r="AC44" s="10">
        <f t="shared" si="7"/>
        <v>1.5049683902241595E-2</v>
      </c>
      <c r="AD44" s="10">
        <f t="shared" si="8"/>
        <v>1.3853145680555335E-2</v>
      </c>
      <c r="AE44" s="13">
        <v>3.6349999999999998</v>
      </c>
      <c r="AF44" s="13">
        <v>0.51</v>
      </c>
      <c r="AG44" s="10">
        <f t="shared" si="9"/>
        <v>3.1091433688190229E-2</v>
      </c>
      <c r="AH44" s="10">
        <f>+SUMPRODUCT(AB44:AD44,Regression_results!$M$17:$O$17)+Regression_results!$L$17</f>
        <v>3.0489474719388676E-2</v>
      </c>
    </row>
    <row r="45" spans="1:34" ht="15" x14ac:dyDescent="0.25">
      <c r="A45" s="3">
        <v>43377</v>
      </c>
      <c r="B45" s="5">
        <f t="shared" si="3"/>
        <v>4</v>
      </c>
      <c r="C45" s="5">
        <f t="shared" si="4"/>
        <v>10</v>
      </c>
      <c r="D45" s="5">
        <f t="shared" si="5"/>
        <v>2018</v>
      </c>
      <c r="E45" s="3">
        <f t="shared" si="6"/>
        <v>43352</v>
      </c>
      <c r="F45" s="5">
        <f t="shared" si="0"/>
        <v>25</v>
      </c>
      <c r="G45" s="5">
        <v>27364.73</v>
      </c>
      <c r="H45" s="6">
        <v>27496</v>
      </c>
      <c r="I45" s="6">
        <v>27577.67</v>
      </c>
      <c r="J45" s="6">
        <v>27630.33</v>
      </c>
      <c r="K45" s="6">
        <v>27658.67</v>
      </c>
      <c r="L45" s="6">
        <v>27732.33</v>
      </c>
      <c r="M45" s="6">
        <v>27810.33</v>
      </c>
      <c r="N45" s="6">
        <v>27908.67</v>
      </c>
      <c r="O45" s="6">
        <v>27992.67</v>
      </c>
      <c r="P45" s="6">
        <v>28073</v>
      </c>
      <c r="Q45" s="6">
        <v>28137</v>
      </c>
      <c r="R45" s="6">
        <v>28221</v>
      </c>
      <c r="S45" s="6">
        <v>28290.67</v>
      </c>
      <c r="T45" s="6">
        <v>28390</v>
      </c>
      <c r="U45" s="6">
        <v>28492.67</v>
      </c>
      <c r="V45" s="6">
        <v>28508.67</v>
      </c>
      <c r="W45" s="6">
        <v>28528</v>
      </c>
      <c r="X45" s="6">
        <v>28597.67</v>
      </c>
      <c r="Y45" s="6">
        <v>28682.33</v>
      </c>
      <c r="Z45" s="8" t="s">
        <v>17</v>
      </c>
      <c r="AA45" s="11">
        <f t="shared" si="1"/>
        <v>2.9258762694556184E-3</v>
      </c>
      <c r="AB45" s="10">
        <f t="shared" si="2"/>
        <v>7.781549461661097E-3</v>
      </c>
      <c r="AC45" s="10">
        <f t="shared" si="7"/>
        <v>1.5048406917625767E-2</v>
      </c>
      <c r="AD45" s="10">
        <f t="shared" si="8"/>
        <v>1.3571520289836658E-2</v>
      </c>
      <c r="AE45" s="13">
        <v>3.6230000000000002</v>
      </c>
      <c r="AF45" s="13">
        <v>0.51</v>
      </c>
      <c r="AG45" s="10">
        <f t="shared" si="9"/>
        <v>3.0972042582827486E-2</v>
      </c>
      <c r="AH45" s="10">
        <f>+SUMPRODUCT(AB45:AD45,Regression_results!$M$17:$O$17)+Regression_results!$L$17</f>
        <v>3.0444723156715543E-2</v>
      </c>
    </row>
    <row r="46" spans="1:34" ht="15" x14ac:dyDescent="0.25">
      <c r="A46" s="3">
        <v>43376</v>
      </c>
      <c r="B46" s="5">
        <f t="shared" si="3"/>
        <v>3</v>
      </c>
      <c r="C46" s="5">
        <f t="shared" si="4"/>
        <v>10</v>
      </c>
      <c r="D46" s="5">
        <f t="shared" si="5"/>
        <v>2018</v>
      </c>
      <c r="E46" s="3">
        <f t="shared" si="6"/>
        <v>43352</v>
      </c>
      <c r="F46" s="5">
        <f t="shared" si="0"/>
        <v>24</v>
      </c>
      <c r="G46" s="5">
        <v>27362.91</v>
      </c>
      <c r="H46" s="6">
        <v>27493</v>
      </c>
      <c r="I46" s="6">
        <v>27575.33</v>
      </c>
      <c r="J46" s="6">
        <v>27626.33</v>
      </c>
      <c r="K46" s="6">
        <v>27653.67</v>
      </c>
      <c r="L46" s="6">
        <v>27732.67</v>
      </c>
      <c r="M46" s="6">
        <v>27805.33</v>
      </c>
      <c r="N46" s="6">
        <v>27905.33</v>
      </c>
      <c r="O46" s="6">
        <v>27989.33</v>
      </c>
      <c r="P46" s="6">
        <v>28068</v>
      </c>
      <c r="Q46" s="6">
        <v>28128.33</v>
      </c>
      <c r="R46" s="6">
        <v>28214</v>
      </c>
      <c r="S46" s="6">
        <v>28285.33</v>
      </c>
      <c r="T46" s="6">
        <v>28382.33</v>
      </c>
      <c r="U46" s="6">
        <v>28490.33</v>
      </c>
      <c r="V46" s="6">
        <v>28503.67</v>
      </c>
      <c r="W46" s="6">
        <v>28519</v>
      </c>
      <c r="X46" s="6">
        <v>28584</v>
      </c>
      <c r="Y46" s="6">
        <v>28668.67</v>
      </c>
      <c r="Z46" s="8" t="s">
        <v>17</v>
      </c>
      <c r="AA46" s="11">
        <f t="shared" si="1"/>
        <v>2.743471615851689E-3</v>
      </c>
      <c r="AB46" s="10">
        <f t="shared" si="2"/>
        <v>7.7630632122096532E-3</v>
      </c>
      <c r="AC46" s="10">
        <f t="shared" si="7"/>
        <v>1.5013419603681966E-2</v>
      </c>
      <c r="AD46" s="10">
        <f t="shared" si="8"/>
        <v>1.3318930192387769E-2</v>
      </c>
      <c r="AE46" s="13">
        <v>3.6</v>
      </c>
      <c r="AF46" s="13">
        <v>0.5</v>
      </c>
      <c r="AG46" s="10">
        <f t="shared" si="9"/>
        <v>3.0845771144278666E-2</v>
      </c>
      <c r="AH46" s="10">
        <f>+SUMPRODUCT(AB46:AD46,Regression_results!$M$17:$O$17)+Regression_results!$L$17</f>
        <v>3.0300063636826899E-2</v>
      </c>
    </row>
    <row r="47" spans="1:34" ht="15" x14ac:dyDescent="0.25">
      <c r="A47" s="3">
        <v>43375</v>
      </c>
      <c r="B47" s="5">
        <f t="shared" si="3"/>
        <v>2</v>
      </c>
      <c r="C47" s="5">
        <f t="shared" si="4"/>
        <v>10</v>
      </c>
      <c r="D47" s="5">
        <f t="shared" si="5"/>
        <v>2018</v>
      </c>
      <c r="E47" s="3">
        <f t="shared" si="6"/>
        <v>43352</v>
      </c>
      <c r="F47" s="5">
        <f t="shared" si="0"/>
        <v>23</v>
      </c>
      <c r="G47" s="5">
        <v>27361.09</v>
      </c>
      <c r="H47" s="6">
        <v>27495.67</v>
      </c>
      <c r="I47" s="6">
        <v>27582.67</v>
      </c>
      <c r="J47" s="6">
        <v>27635.67</v>
      </c>
      <c r="K47" s="6">
        <v>27662</v>
      </c>
      <c r="L47" s="6">
        <v>27742.67</v>
      </c>
      <c r="M47" s="6">
        <v>27815.33</v>
      </c>
      <c r="N47" s="6">
        <v>27914.67</v>
      </c>
      <c r="O47" s="6">
        <v>27998.67</v>
      </c>
      <c r="P47" s="6">
        <v>28077.33</v>
      </c>
      <c r="Q47" s="6">
        <v>28137.67</v>
      </c>
      <c r="R47" s="6">
        <v>28223.33</v>
      </c>
      <c r="S47" s="6">
        <v>28294.67</v>
      </c>
      <c r="T47" s="6">
        <v>28391.67</v>
      </c>
      <c r="U47" s="6">
        <v>28501.33</v>
      </c>
      <c r="V47" s="6">
        <v>28512</v>
      </c>
      <c r="W47" s="6">
        <v>28532.33</v>
      </c>
      <c r="X47" s="6">
        <v>28603</v>
      </c>
      <c r="Y47" s="6">
        <v>28688.33</v>
      </c>
      <c r="Z47" s="8" t="s">
        <v>17</v>
      </c>
      <c r="AA47" s="11">
        <f t="shared" si="1"/>
        <v>2.6282924192672086E-3</v>
      </c>
      <c r="AB47" s="10">
        <f t="shared" si="2"/>
        <v>8.0983615784311347E-3</v>
      </c>
      <c r="AC47" s="10">
        <f t="shared" si="7"/>
        <v>1.5081933692423499E-2</v>
      </c>
      <c r="AD47" s="10">
        <f t="shared" si="8"/>
        <v>1.3200223157405877E-2</v>
      </c>
      <c r="AE47" s="13">
        <v>3.5419999999999998</v>
      </c>
      <c r="AF47" s="13">
        <v>0.438</v>
      </c>
      <c r="AG47" s="10">
        <f t="shared" si="9"/>
        <v>3.0904637686931302E-2</v>
      </c>
      <c r="AH47" s="10">
        <f>+SUMPRODUCT(AB47:AD47,Regression_results!$M$17:$O$17)+Regression_results!$L$17</f>
        <v>3.0469236119946973E-2</v>
      </c>
    </row>
    <row r="48" spans="1:34" ht="15" x14ac:dyDescent="0.25">
      <c r="A48" s="3">
        <v>43374</v>
      </c>
      <c r="B48" s="5">
        <f t="shared" si="3"/>
        <v>1</v>
      </c>
      <c r="C48" s="5">
        <f t="shared" si="4"/>
        <v>10</v>
      </c>
      <c r="D48" s="5">
        <f t="shared" si="5"/>
        <v>2018</v>
      </c>
      <c r="E48" s="3">
        <f t="shared" si="6"/>
        <v>43352</v>
      </c>
      <c r="F48" s="5">
        <f t="shared" si="0"/>
        <v>22</v>
      </c>
      <c r="G48" s="5">
        <v>27359.27</v>
      </c>
      <c r="H48" s="6">
        <v>27498.67</v>
      </c>
      <c r="I48" s="6">
        <v>27616.33</v>
      </c>
      <c r="J48" s="6">
        <v>27658.67</v>
      </c>
      <c r="K48" s="6">
        <v>27688</v>
      </c>
      <c r="L48" s="6">
        <v>27765</v>
      </c>
      <c r="M48" s="6">
        <v>27837.67</v>
      </c>
      <c r="N48" s="6">
        <v>27938</v>
      </c>
      <c r="O48" s="6">
        <v>28022</v>
      </c>
      <c r="P48" s="6">
        <v>28100.67</v>
      </c>
      <c r="Q48" s="6">
        <v>28164.67</v>
      </c>
      <c r="R48" s="6">
        <v>28251</v>
      </c>
      <c r="S48" s="6">
        <v>28322.33</v>
      </c>
      <c r="T48" s="6">
        <v>28419.33</v>
      </c>
      <c r="U48" s="6">
        <v>28532.33</v>
      </c>
      <c r="V48" s="6">
        <v>28539</v>
      </c>
      <c r="W48" s="6">
        <v>28555.67</v>
      </c>
      <c r="X48" s="6">
        <v>28629</v>
      </c>
      <c r="Y48" s="6">
        <v>28706.33</v>
      </c>
      <c r="Z48" s="8" t="s">
        <v>17</v>
      </c>
      <c r="AA48" s="11">
        <f t="shared" si="1"/>
        <v>2.5115636084083182E-3</v>
      </c>
      <c r="AB48" s="10">
        <f t="shared" si="2"/>
        <v>9.3957185261157594E-3</v>
      </c>
      <c r="AC48" s="10">
        <f t="shared" si="7"/>
        <v>1.4689497120001116E-2</v>
      </c>
      <c r="AD48" s="10">
        <f t="shared" si="8"/>
        <v>1.3229214025937575E-2</v>
      </c>
      <c r="AE48" s="13">
        <v>3.5649999999999999</v>
      </c>
      <c r="AF48" s="13">
        <v>0.43</v>
      </c>
      <c r="AG48" s="10">
        <f t="shared" si="9"/>
        <v>3.1215772179627566E-2</v>
      </c>
      <c r="AH48" s="10">
        <f>+SUMPRODUCT(AB48:AD48,Regression_results!$M$17:$O$17)+Regression_results!$L$17</f>
        <v>3.0947119843799158E-2</v>
      </c>
    </row>
    <row r="49" spans="1:34" ht="15" x14ac:dyDescent="0.25">
      <c r="A49" s="3">
        <v>43373</v>
      </c>
      <c r="B49" s="5">
        <f t="shared" si="3"/>
        <v>30</v>
      </c>
      <c r="C49" s="5">
        <f t="shared" si="4"/>
        <v>9</v>
      </c>
      <c r="D49" s="5">
        <f t="shared" si="5"/>
        <v>2018</v>
      </c>
      <c r="E49" s="3">
        <f t="shared" si="6"/>
        <v>43352</v>
      </c>
      <c r="F49" s="5">
        <f t="shared" si="0"/>
        <v>21</v>
      </c>
      <c r="G49" s="5">
        <v>27357.45</v>
      </c>
      <c r="H49" s="6">
        <v>27500.67</v>
      </c>
      <c r="I49" s="6">
        <v>27619.67</v>
      </c>
      <c r="J49" s="6">
        <v>27662</v>
      </c>
      <c r="K49" s="6">
        <v>27691.33</v>
      </c>
      <c r="L49" s="6">
        <v>27768.33</v>
      </c>
      <c r="M49" s="6">
        <v>27841</v>
      </c>
      <c r="N49" s="6">
        <v>27941.33</v>
      </c>
      <c r="O49" s="6">
        <v>28025.33</v>
      </c>
      <c r="P49" s="6">
        <v>28104</v>
      </c>
      <c r="Q49" s="6">
        <v>28167</v>
      </c>
      <c r="R49" s="6">
        <v>28253.33</v>
      </c>
      <c r="S49" s="6">
        <v>28324.67</v>
      </c>
      <c r="T49" s="6">
        <v>28421.67</v>
      </c>
      <c r="U49" s="6">
        <v>28534.67</v>
      </c>
      <c r="V49" s="6">
        <v>28541.33</v>
      </c>
      <c r="W49" s="6">
        <v>28562</v>
      </c>
      <c r="X49" s="6">
        <v>28635.33</v>
      </c>
      <c r="Y49" s="6">
        <v>28712.67</v>
      </c>
      <c r="Z49" s="8" t="s">
        <v>17</v>
      </c>
      <c r="AA49" s="11">
        <f t="shared" si="1"/>
        <v>2.3972035684794112E-3</v>
      </c>
      <c r="AB49" s="10">
        <f t="shared" si="2"/>
        <v>9.5849576623552313E-3</v>
      </c>
      <c r="AC49" s="10">
        <f t="shared" si="7"/>
        <v>1.4687358683141527E-2</v>
      </c>
      <c r="AD49" s="10">
        <f t="shared" si="8"/>
        <v>1.307825531702258E-2</v>
      </c>
      <c r="AE49" s="13">
        <v>3.55</v>
      </c>
      <c r="AF49" s="13">
        <v>0.43</v>
      </c>
      <c r="AG49" s="10">
        <f t="shared" si="9"/>
        <v>3.1066414418002619E-2</v>
      </c>
      <c r="AH49" s="10">
        <f>+SUMPRODUCT(AB49:AD49,Regression_results!$M$17:$O$17)+Regression_results!$L$17</f>
        <v>3.0980252340091059E-2</v>
      </c>
    </row>
    <row r="50" spans="1:34" ht="15" x14ac:dyDescent="0.25">
      <c r="A50" s="3">
        <v>43372</v>
      </c>
      <c r="B50" s="5">
        <f t="shared" si="3"/>
        <v>29</v>
      </c>
      <c r="C50" s="5">
        <f t="shared" si="4"/>
        <v>9</v>
      </c>
      <c r="D50" s="5">
        <f t="shared" si="5"/>
        <v>2018</v>
      </c>
      <c r="E50" s="3">
        <f t="shared" si="6"/>
        <v>43352</v>
      </c>
      <c r="F50" s="5">
        <f t="shared" si="0"/>
        <v>20</v>
      </c>
      <c r="G50" s="5">
        <v>27355.62</v>
      </c>
      <c r="H50" s="6">
        <v>27500.67</v>
      </c>
      <c r="I50" s="6">
        <v>27619.67</v>
      </c>
      <c r="J50" s="6">
        <v>27662</v>
      </c>
      <c r="K50" s="6">
        <v>27691.33</v>
      </c>
      <c r="L50" s="6">
        <v>27768.33</v>
      </c>
      <c r="M50" s="6">
        <v>27841</v>
      </c>
      <c r="N50" s="6">
        <v>27941.33</v>
      </c>
      <c r="O50" s="6">
        <v>28025.33</v>
      </c>
      <c r="P50" s="6">
        <v>28104</v>
      </c>
      <c r="Q50" s="6">
        <v>28167</v>
      </c>
      <c r="R50" s="6">
        <v>28253.33</v>
      </c>
      <c r="S50" s="6">
        <v>28324.67</v>
      </c>
      <c r="T50" s="6">
        <v>28421.67</v>
      </c>
      <c r="U50" s="6">
        <v>28534.67</v>
      </c>
      <c r="V50" s="6">
        <v>28541.33</v>
      </c>
      <c r="W50" s="6">
        <v>28562</v>
      </c>
      <c r="X50" s="6">
        <v>28635.33</v>
      </c>
      <c r="Y50" s="6">
        <v>28712.67</v>
      </c>
      <c r="Z50" s="8" t="s">
        <v>17</v>
      </c>
      <c r="AA50" s="11">
        <f t="shared" si="1"/>
        <v>2.2830510175994392E-3</v>
      </c>
      <c r="AB50" s="10">
        <f t="shared" si="2"/>
        <v>9.6524955383938682E-3</v>
      </c>
      <c r="AC50" s="10">
        <f t="shared" si="7"/>
        <v>1.4687358683141527E-2</v>
      </c>
      <c r="AD50" s="10">
        <f t="shared" si="8"/>
        <v>1.2964102766142608E-2</v>
      </c>
      <c r="AE50" s="13">
        <v>3.55</v>
      </c>
      <c r="AF50" s="13">
        <v>0.43</v>
      </c>
      <c r="AG50" s="10">
        <f t="shared" si="9"/>
        <v>3.1066414418002619E-2</v>
      </c>
      <c r="AH50" s="10">
        <f>+SUMPRODUCT(AB50:AD50,Regression_results!$M$17:$O$17)+Regression_results!$L$17</f>
        <v>3.0965432671689684E-2</v>
      </c>
    </row>
    <row r="51" spans="1:34" ht="15" x14ac:dyDescent="0.25">
      <c r="A51" s="3">
        <v>43371</v>
      </c>
      <c r="B51" s="5">
        <f t="shared" si="3"/>
        <v>28</v>
      </c>
      <c r="C51" s="5">
        <f t="shared" si="4"/>
        <v>9</v>
      </c>
      <c r="D51" s="5">
        <f t="shared" si="5"/>
        <v>2018</v>
      </c>
      <c r="E51" s="3">
        <f t="shared" si="6"/>
        <v>43352</v>
      </c>
      <c r="F51" s="5">
        <f t="shared" si="0"/>
        <v>19</v>
      </c>
      <c r="G51" s="5">
        <v>27353.8</v>
      </c>
      <c r="H51" s="6">
        <v>27500.67</v>
      </c>
      <c r="I51" s="6">
        <v>27619.67</v>
      </c>
      <c r="J51" s="6">
        <v>27662</v>
      </c>
      <c r="K51" s="6">
        <v>27691.33</v>
      </c>
      <c r="L51" s="6">
        <v>27768.33</v>
      </c>
      <c r="M51" s="6">
        <v>27841</v>
      </c>
      <c r="N51" s="6">
        <v>27941.33</v>
      </c>
      <c r="O51" s="6">
        <v>28025.33</v>
      </c>
      <c r="P51" s="6">
        <v>28104</v>
      </c>
      <c r="Q51" s="6">
        <v>28167</v>
      </c>
      <c r="R51" s="6">
        <v>28253.33</v>
      </c>
      <c r="S51" s="6">
        <v>28324.67</v>
      </c>
      <c r="T51" s="6">
        <v>28421.67</v>
      </c>
      <c r="U51" s="6">
        <v>28534.67</v>
      </c>
      <c r="V51" s="6">
        <v>28541.33</v>
      </c>
      <c r="W51" s="6">
        <v>28562</v>
      </c>
      <c r="X51" s="6">
        <v>28635.33</v>
      </c>
      <c r="Y51" s="6">
        <v>28712.67</v>
      </c>
      <c r="Z51" s="8" t="s">
        <v>17</v>
      </c>
      <c r="AA51" s="11">
        <f t="shared" si="1"/>
        <v>2.1688984667194672E-3</v>
      </c>
      <c r="AB51" s="10">
        <f t="shared" si="2"/>
        <v>9.7196733177840056E-3</v>
      </c>
      <c r="AC51" s="10">
        <f t="shared" si="7"/>
        <v>1.4687358683141527E-2</v>
      </c>
      <c r="AD51" s="10">
        <f t="shared" si="8"/>
        <v>1.2849950215262636E-2</v>
      </c>
      <c r="AE51" s="13">
        <v>3.55</v>
      </c>
      <c r="AF51" s="13">
        <v>0.43</v>
      </c>
      <c r="AG51" s="10">
        <f t="shared" si="9"/>
        <v>3.1066414418002619E-2</v>
      </c>
      <c r="AH51" s="10">
        <f>+SUMPRODUCT(AB51:AD51,Regression_results!$M$17:$O$17)+Regression_results!$L$17</f>
        <v>3.095041833612823E-2</v>
      </c>
    </row>
    <row r="52" spans="1:34" ht="15" x14ac:dyDescent="0.25">
      <c r="A52" s="3">
        <v>43370</v>
      </c>
      <c r="B52" s="5">
        <f t="shared" si="3"/>
        <v>27</v>
      </c>
      <c r="C52" s="5">
        <f t="shared" si="4"/>
        <v>9</v>
      </c>
      <c r="D52" s="5">
        <f t="shared" si="5"/>
        <v>2018</v>
      </c>
      <c r="E52" s="3">
        <f t="shared" si="6"/>
        <v>43352</v>
      </c>
      <c r="F52" s="5">
        <f t="shared" si="0"/>
        <v>18</v>
      </c>
      <c r="G52" s="5">
        <v>27351.98</v>
      </c>
      <c r="H52" s="6">
        <v>27504.33</v>
      </c>
      <c r="I52" s="6">
        <v>27624</v>
      </c>
      <c r="J52" s="6">
        <v>27664</v>
      </c>
      <c r="K52" s="6">
        <v>27693.33</v>
      </c>
      <c r="L52" s="6">
        <v>27770.33</v>
      </c>
      <c r="M52" s="6">
        <v>27843</v>
      </c>
      <c r="N52" s="6">
        <v>27949</v>
      </c>
      <c r="O52" s="6">
        <v>28026.67</v>
      </c>
      <c r="P52" s="6">
        <v>28106</v>
      </c>
      <c r="Q52" s="6">
        <v>28168.33</v>
      </c>
      <c r="R52" s="6">
        <v>28254</v>
      </c>
      <c r="S52" s="6">
        <v>28325.33</v>
      </c>
      <c r="T52" s="6">
        <v>28422.33</v>
      </c>
      <c r="U52" s="6">
        <v>28534.33</v>
      </c>
      <c r="V52" s="6">
        <v>28542</v>
      </c>
      <c r="W52" s="6">
        <v>28560.33</v>
      </c>
      <c r="X52" s="6">
        <v>28640</v>
      </c>
      <c r="Y52" s="6">
        <v>28717.33</v>
      </c>
      <c r="Z52" s="8" t="s">
        <v>17</v>
      </c>
      <c r="AA52" s="11">
        <f t="shared" si="1"/>
        <v>2.054698038822478E-3</v>
      </c>
      <c r="AB52" s="10">
        <f t="shared" si="2"/>
        <v>9.9451666753194168E-3</v>
      </c>
      <c r="AC52" s="10">
        <f t="shared" si="7"/>
        <v>1.4576817260353314E-2</v>
      </c>
      <c r="AD52" s="10">
        <f t="shared" si="8"/>
        <v>1.2710976505012139E-2</v>
      </c>
      <c r="AE52" s="13">
        <v>3.57</v>
      </c>
      <c r="AF52" s="13">
        <v>0.45</v>
      </c>
      <c r="AG52" s="10">
        <f t="shared" si="9"/>
        <v>3.1060228969636672E-2</v>
      </c>
      <c r="AH52" s="10">
        <f>+SUMPRODUCT(AB52:AD52,Regression_results!$M$17:$O$17)+Regression_results!$L$17</f>
        <v>3.0943210538616109E-2</v>
      </c>
    </row>
    <row r="53" spans="1:34" ht="15" x14ac:dyDescent="0.25">
      <c r="A53" s="3">
        <v>43369</v>
      </c>
      <c r="B53" s="5">
        <f t="shared" si="3"/>
        <v>26</v>
      </c>
      <c r="C53" s="5">
        <f t="shared" si="4"/>
        <v>9</v>
      </c>
      <c r="D53" s="5">
        <f t="shared" si="5"/>
        <v>2018</v>
      </c>
      <c r="E53" s="3">
        <f t="shared" si="6"/>
        <v>43352</v>
      </c>
      <c r="F53" s="5">
        <f t="shared" si="0"/>
        <v>17</v>
      </c>
      <c r="G53" s="5">
        <v>27350.16</v>
      </c>
      <c r="H53" s="6">
        <v>27506.67</v>
      </c>
      <c r="I53" s="6">
        <v>27624.67</v>
      </c>
      <c r="J53" s="6">
        <v>27664.67</v>
      </c>
      <c r="K53" s="6">
        <v>27694.67</v>
      </c>
      <c r="L53" s="6">
        <v>27770</v>
      </c>
      <c r="M53" s="6">
        <v>27842.67</v>
      </c>
      <c r="N53" s="6">
        <v>27948.67</v>
      </c>
      <c r="O53" s="6">
        <v>28028.33</v>
      </c>
      <c r="P53" s="6">
        <v>28109</v>
      </c>
      <c r="Q53" s="6">
        <v>28175.33</v>
      </c>
      <c r="R53" s="6">
        <v>28265.67</v>
      </c>
      <c r="S53" s="6">
        <v>28331</v>
      </c>
      <c r="T53" s="6">
        <v>28426.33</v>
      </c>
      <c r="U53" s="6">
        <v>28538.33</v>
      </c>
      <c r="V53" s="6">
        <v>28551</v>
      </c>
      <c r="W53" s="6">
        <v>28568.67</v>
      </c>
      <c r="X53" s="6">
        <v>28642</v>
      </c>
      <c r="Y53" s="6">
        <v>28719</v>
      </c>
      <c r="Z53" s="8" t="s">
        <v>17</v>
      </c>
      <c r="AA53" s="11">
        <f t="shared" si="1"/>
        <v>1.90675702704927E-3</v>
      </c>
      <c r="AB53" s="10">
        <f t="shared" si="2"/>
        <v>1.0036869985404095E-2</v>
      </c>
      <c r="AC53" s="10">
        <f t="shared" si="7"/>
        <v>1.4612301251019533E-2</v>
      </c>
      <c r="AD53" s="10">
        <f t="shared" si="8"/>
        <v>1.2705473896730749E-2</v>
      </c>
      <c r="AE53" s="13">
        <v>3.6</v>
      </c>
      <c r="AF53" s="13">
        <v>0.44</v>
      </c>
      <c r="AG53" s="10">
        <f t="shared" si="9"/>
        <v>3.1461569095977859E-2</v>
      </c>
      <c r="AH53" s="10">
        <f>+SUMPRODUCT(AB53:AD53,Regression_results!$M$17:$O$17)+Regression_results!$L$17</f>
        <v>3.1011694967844228E-2</v>
      </c>
    </row>
    <row r="54" spans="1:34" ht="15" x14ac:dyDescent="0.25">
      <c r="A54" s="3">
        <v>43368</v>
      </c>
      <c r="B54" s="5">
        <f t="shared" si="3"/>
        <v>25</v>
      </c>
      <c r="C54" s="5">
        <f t="shared" si="4"/>
        <v>9</v>
      </c>
      <c r="D54" s="5">
        <f t="shared" si="5"/>
        <v>2018</v>
      </c>
      <c r="E54" s="3">
        <f t="shared" si="6"/>
        <v>43352</v>
      </c>
      <c r="F54" s="5">
        <f t="shared" si="0"/>
        <v>16</v>
      </c>
      <c r="G54" s="5">
        <v>27348.34</v>
      </c>
      <c r="H54" s="6">
        <v>27505.67</v>
      </c>
      <c r="I54" s="6">
        <v>27623.67</v>
      </c>
      <c r="J54" s="6">
        <v>27662.67</v>
      </c>
      <c r="K54" s="6">
        <v>27691.33</v>
      </c>
      <c r="L54" s="6">
        <v>27766.33</v>
      </c>
      <c r="M54" s="6">
        <v>27839</v>
      </c>
      <c r="N54" s="6">
        <v>27946.33</v>
      </c>
      <c r="O54" s="6">
        <v>28016</v>
      </c>
      <c r="P54" s="6">
        <v>28097.33</v>
      </c>
      <c r="Q54" s="6">
        <v>28161.33</v>
      </c>
      <c r="R54" s="6">
        <v>28250.67</v>
      </c>
      <c r="S54" s="6">
        <v>28316.67</v>
      </c>
      <c r="T54" s="6">
        <v>28412</v>
      </c>
      <c r="U54" s="6">
        <v>28524</v>
      </c>
      <c r="V54" s="6">
        <v>28542.33</v>
      </c>
      <c r="W54" s="6">
        <v>28560.33</v>
      </c>
      <c r="X54" s="6">
        <v>28635.67</v>
      </c>
      <c r="Y54" s="6">
        <v>28712.33</v>
      </c>
      <c r="Z54" s="8" t="s">
        <v>17</v>
      </c>
      <c r="AA54" s="11">
        <f t="shared" si="1"/>
        <v>1.7955030258383668E-3</v>
      </c>
      <c r="AB54" s="10">
        <f t="shared" si="2"/>
        <v>1.0067521465653817E-2</v>
      </c>
      <c r="AC54" s="10">
        <f t="shared" si="7"/>
        <v>1.4202674735109388E-2</v>
      </c>
      <c r="AD54" s="10">
        <f t="shared" si="8"/>
        <v>1.2527584693456776E-2</v>
      </c>
      <c r="AE54" s="13">
        <v>3.6150000000000002</v>
      </c>
      <c r="AF54" s="13">
        <v>0.42</v>
      </c>
      <c r="AG54" s="10">
        <f t="shared" si="9"/>
        <v>3.1816371240788621E-2</v>
      </c>
      <c r="AH54" s="10">
        <f>+SUMPRODUCT(AB54:AD54,Regression_results!$M$17:$O$17)+Regression_results!$L$17</f>
        <v>3.0701415332238732E-2</v>
      </c>
    </row>
    <row r="55" spans="1:34" ht="15" x14ac:dyDescent="0.25">
      <c r="A55" s="3">
        <v>43367</v>
      </c>
      <c r="B55" s="5">
        <f t="shared" si="3"/>
        <v>24</v>
      </c>
      <c r="C55" s="5">
        <f t="shared" si="4"/>
        <v>9</v>
      </c>
      <c r="D55" s="5">
        <f t="shared" si="5"/>
        <v>2018</v>
      </c>
      <c r="E55" s="3">
        <f t="shared" si="6"/>
        <v>43352</v>
      </c>
      <c r="F55" s="5">
        <f t="shared" si="0"/>
        <v>15</v>
      </c>
      <c r="G55" s="5">
        <v>27346.52</v>
      </c>
      <c r="H55" s="6">
        <v>27503.33</v>
      </c>
      <c r="I55" s="6">
        <v>27620</v>
      </c>
      <c r="J55" s="6">
        <v>27658.33</v>
      </c>
      <c r="K55" s="6">
        <v>27687.67</v>
      </c>
      <c r="L55" s="6">
        <v>27762</v>
      </c>
      <c r="M55" s="6">
        <v>27834</v>
      </c>
      <c r="N55" s="6">
        <v>27941.33</v>
      </c>
      <c r="O55" s="6">
        <v>28008.67</v>
      </c>
      <c r="P55" s="6">
        <v>28090.33</v>
      </c>
      <c r="Q55" s="6">
        <v>28153</v>
      </c>
      <c r="R55" s="6">
        <v>28242.33</v>
      </c>
      <c r="S55" s="6">
        <v>28311.67</v>
      </c>
      <c r="T55" s="6">
        <v>28407</v>
      </c>
      <c r="U55" s="6">
        <v>28519</v>
      </c>
      <c r="V55" s="6">
        <v>28537.33</v>
      </c>
      <c r="W55" s="6">
        <v>28554.67</v>
      </c>
      <c r="X55" s="6">
        <v>28630</v>
      </c>
      <c r="Y55" s="6">
        <v>28706.67</v>
      </c>
      <c r="Z55" s="8" t="s">
        <v>17</v>
      </c>
      <c r="AA55" s="11">
        <f t="shared" si="1"/>
        <v>1.6835813641512543E-3</v>
      </c>
      <c r="AB55" s="10">
        <f t="shared" si="2"/>
        <v>1.0000541202317415E-2</v>
      </c>
      <c r="AC55" s="10">
        <f t="shared" si="7"/>
        <v>1.4072049239681306E-2</v>
      </c>
      <c r="AD55" s="10">
        <f t="shared" si="8"/>
        <v>1.250166019474197E-2</v>
      </c>
      <c r="AE55" s="13">
        <v>3.58</v>
      </c>
      <c r="AF55" s="13">
        <v>0.41</v>
      </c>
      <c r="AG55" s="10">
        <f t="shared" si="9"/>
        <v>3.1570560701125405E-2</v>
      </c>
      <c r="AH55" s="10">
        <f>+SUMPRODUCT(AB55:AD55,Regression_results!$M$17:$O$17)+Regression_results!$L$17</f>
        <v>3.0574827931507342E-2</v>
      </c>
    </row>
    <row r="56" spans="1:34" ht="15" x14ac:dyDescent="0.25">
      <c r="A56" s="3">
        <v>43366</v>
      </c>
      <c r="B56" s="5">
        <f t="shared" si="3"/>
        <v>23</v>
      </c>
      <c r="C56" s="5">
        <f t="shared" si="4"/>
        <v>9</v>
      </c>
      <c r="D56" s="5">
        <f t="shared" si="5"/>
        <v>2018</v>
      </c>
      <c r="E56" s="3">
        <f t="shared" si="6"/>
        <v>43352</v>
      </c>
      <c r="F56" s="5">
        <f t="shared" si="0"/>
        <v>14</v>
      </c>
      <c r="G56" s="5">
        <v>27344.69</v>
      </c>
      <c r="H56" s="6">
        <v>27501.33</v>
      </c>
      <c r="I56" s="6">
        <v>27619</v>
      </c>
      <c r="J56" s="6">
        <v>27657.33</v>
      </c>
      <c r="K56" s="6">
        <v>27686.67</v>
      </c>
      <c r="L56" s="6">
        <v>27761</v>
      </c>
      <c r="M56" s="6">
        <v>27832.33</v>
      </c>
      <c r="N56" s="6">
        <v>27939.67</v>
      </c>
      <c r="O56" s="6">
        <v>28006.33</v>
      </c>
      <c r="P56" s="6">
        <v>28088</v>
      </c>
      <c r="Q56" s="6">
        <v>28150.33</v>
      </c>
      <c r="R56" s="6">
        <v>28239.67</v>
      </c>
      <c r="S56" s="6">
        <v>28308.33</v>
      </c>
      <c r="T56" s="6">
        <v>28403.33</v>
      </c>
      <c r="U56" s="6">
        <v>28515.33</v>
      </c>
      <c r="V56" s="6">
        <v>28535.33</v>
      </c>
      <c r="W56" s="6">
        <v>28553.33</v>
      </c>
      <c r="X56" s="6">
        <v>28630.33</v>
      </c>
      <c r="Y56" s="6">
        <v>28707</v>
      </c>
      <c r="Z56" s="8" t="s">
        <v>17</v>
      </c>
      <c r="AA56" s="11">
        <f t="shared" si="1"/>
        <v>1.5660879088710722E-3</v>
      </c>
      <c r="AB56" s="10">
        <f t="shared" si="2"/>
        <v>1.0031563714929748E-2</v>
      </c>
      <c r="AC56" s="10">
        <f t="shared" si="7"/>
        <v>1.402404142076108E-2</v>
      </c>
      <c r="AD56" s="10">
        <f t="shared" si="8"/>
        <v>1.2349364403863517E-2</v>
      </c>
      <c r="AE56" s="13">
        <v>3.5350000000000001</v>
      </c>
      <c r="AF56" s="13">
        <v>0.39</v>
      </c>
      <c r="AG56" s="10">
        <f t="shared" si="9"/>
        <v>3.1327821496164976E-2</v>
      </c>
      <c r="AH56" s="10">
        <f>+SUMPRODUCT(AB56:AD56,Regression_results!$M$17:$O$17)+Regression_results!$L$17</f>
        <v>3.0494184832803625E-2</v>
      </c>
    </row>
    <row r="57" spans="1:34" ht="15" x14ac:dyDescent="0.25">
      <c r="A57" s="3">
        <v>43365</v>
      </c>
      <c r="B57" s="5">
        <f t="shared" si="3"/>
        <v>22</v>
      </c>
      <c r="C57" s="5">
        <f t="shared" si="4"/>
        <v>9</v>
      </c>
      <c r="D57" s="5">
        <f t="shared" si="5"/>
        <v>2018</v>
      </c>
      <c r="E57" s="3">
        <f t="shared" si="6"/>
        <v>43352</v>
      </c>
      <c r="F57" s="5">
        <f t="shared" si="0"/>
        <v>13</v>
      </c>
      <c r="G57" s="5">
        <v>27342.87</v>
      </c>
      <c r="H57" s="6">
        <v>27501.33</v>
      </c>
      <c r="I57" s="6">
        <v>27619</v>
      </c>
      <c r="J57" s="6">
        <v>27657.33</v>
      </c>
      <c r="K57" s="6">
        <v>27686.67</v>
      </c>
      <c r="L57" s="6">
        <v>27761</v>
      </c>
      <c r="M57" s="6">
        <v>27832.33</v>
      </c>
      <c r="N57" s="6">
        <v>27939.67</v>
      </c>
      <c r="O57" s="6">
        <v>28006.33</v>
      </c>
      <c r="P57" s="6">
        <v>28088</v>
      </c>
      <c r="Q57" s="6">
        <v>28150.33</v>
      </c>
      <c r="R57" s="6">
        <v>28239.67</v>
      </c>
      <c r="S57" s="6">
        <v>28308.33</v>
      </c>
      <c r="T57" s="6">
        <v>28403.33</v>
      </c>
      <c r="U57" s="6">
        <v>28515.33</v>
      </c>
      <c r="V57" s="6">
        <v>28535.33</v>
      </c>
      <c r="W57" s="6">
        <v>28553.33</v>
      </c>
      <c r="X57" s="6">
        <v>28630.33</v>
      </c>
      <c r="Y57" s="6">
        <v>28707</v>
      </c>
      <c r="Z57" s="8" t="s">
        <v>17</v>
      </c>
      <c r="AA57" s="11">
        <f t="shared" si="1"/>
        <v>1.4542244868088528E-3</v>
      </c>
      <c r="AB57" s="10">
        <f t="shared" si="2"/>
        <v>1.0098793579459642E-2</v>
      </c>
      <c r="AC57" s="10">
        <f t="shared" si="7"/>
        <v>1.402404142076108E-2</v>
      </c>
      <c r="AD57" s="10">
        <f t="shared" si="8"/>
        <v>1.2237500981801297E-2</v>
      </c>
      <c r="AE57" s="13">
        <v>3.5350000000000001</v>
      </c>
      <c r="AF57" s="13">
        <v>0.39</v>
      </c>
      <c r="AG57" s="10">
        <f t="shared" si="9"/>
        <v>3.1327821496164976E-2</v>
      </c>
      <c r="AH57" s="10">
        <f>+SUMPRODUCT(AB57:AD57,Regression_results!$M$17:$O$17)+Regression_results!$L$17</f>
        <v>3.0480227996089321E-2</v>
      </c>
    </row>
    <row r="58" spans="1:34" ht="15" x14ac:dyDescent="0.25">
      <c r="A58" s="3">
        <v>43364</v>
      </c>
      <c r="B58" s="5">
        <f t="shared" si="3"/>
        <v>21</v>
      </c>
      <c r="C58" s="5">
        <f t="shared" si="4"/>
        <v>9</v>
      </c>
      <c r="D58" s="5">
        <f t="shared" si="5"/>
        <v>2018</v>
      </c>
      <c r="E58" s="3">
        <f t="shared" si="6"/>
        <v>43352</v>
      </c>
      <c r="F58" s="5">
        <f t="shared" si="0"/>
        <v>12</v>
      </c>
      <c r="G58" s="5">
        <v>27341.05</v>
      </c>
      <c r="H58" s="6">
        <v>27501.33</v>
      </c>
      <c r="I58" s="6">
        <v>27619</v>
      </c>
      <c r="J58" s="6">
        <v>27657.33</v>
      </c>
      <c r="K58" s="6">
        <v>27686.67</v>
      </c>
      <c r="L58" s="6">
        <v>27761</v>
      </c>
      <c r="M58" s="6">
        <v>27832.33</v>
      </c>
      <c r="N58" s="6">
        <v>27939.67</v>
      </c>
      <c r="O58" s="6">
        <v>28006.33</v>
      </c>
      <c r="P58" s="6">
        <v>28088</v>
      </c>
      <c r="Q58" s="6">
        <v>28150.33</v>
      </c>
      <c r="R58" s="6">
        <v>28239.67</v>
      </c>
      <c r="S58" s="6">
        <v>28308.33</v>
      </c>
      <c r="T58" s="6">
        <v>28403.33</v>
      </c>
      <c r="U58" s="6">
        <v>28515.33</v>
      </c>
      <c r="V58" s="6">
        <v>28535.33</v>
      </c>
      <c r="W58" s="6">
        <v>28553.33</v>
      </c>
      <c r="X58" s="6">
        <v>28630.33</v>
      </c>
      <c r="Y58" s="6">
        <v>28707</v>
      </c>
      <c r="Z58" s="8" t="s">
        <v>17</v>
      </c>
      <c r="AA58" s="11">
        <f t="shared" si="1"/>
        <v>1.3423610647466332E-3</v>
      </c>
      <c r="AB58" s="10">
        <f t="shared" si="2"/>
        <v>1.0166032394512969E-2</v>
      </c>
      <c r="AC58" s="10">
        <f t="shared" si="7"/>
        <v>1.402404142076108E-2</v>
      </c>
      <c r="AD58" s="10">
        <f t="shared" si="8"/>
        <v>1.2125637559739078E-2</v>
      </c>
      <c r="AE58" s="13">
        <v>3.5350000000000001</v>
      </c>
      <c r="AF58" s="13">
        <v>0.39</v>
      </c>
      <c r="AG58" s="10">
        <f t="shared" si="9"/>
        <v>3.1327821496164976E-2</v>
      </c>
      <c r="AH58" s="10">
        <f>+SUMPRODUCT(AB58:AD58,Regression_results!$M$17:$O$17)+Regression_results!$L$17</f>
        <v>3.046627599800094E-2</v>
      </c>
    </row>
    <row r="59" spans="1:34" ht="15" x14ac:dyDescent="0.25">
      <c r="A59" s="3">
        <v>43363</v>
      </c>
      <c r="B59" s="5">
        <f t="shared" si="3"/>
        <v>20</v>
      </c>
      <c r="C59" s="5">
        <f t="shared" si="4"/>
        <v>9</v>
      </c>
      <c r="D59" s="5">
        <f t="shared" si="5"/>
        <v>2018</v>
      </c>
      <c r="E59" s="3">
        <f t="shared" si="6"/>
        <v>43352</v>
      </c>
      <c r="F59" s="5">
        <f t="shared" si="0"/>
        <v>11</v>
      </c>
      <c r="G59" s="5">
        <v>27339.23</v>
      </c>
      <c r="H59" s="6">
        <v>27502</v>
      </c>
      <c r="I59" s="6">
        <v>27619.33</v>
      </c>
      <c r="J59" s="6">
        <v>27657.67</v>
      </c>
      <c r="K59" s="6">
        <v>27687</v>
      </c>
      <c r="L59" s="6">
        <v>27761.33</v>
      </c>
      <c r="M59" s="6">
        <v>27832.67</v>
      </c>
      <c r="N59" s="6">
        <v>27940</v>
      </c>
      <c r="O59" s="6">
        <v>28006</v>
      </c>
      <c r="P59" s="6">
        <v>28087.67</v>
      </c>
      <c r="Q59" s="6">
        <v>28154.67</v>
      </c>
      <c r="R59" s="6">
        <v>28244</v>
      </c>
      <c r="S59" s="6">
        <v>28313</v>
      </c>
      <c r="T59" s="6">
        <v>28408</v>
      </c>
      <c r="U59" s="6">
        <v>28520</v>
      </c>
      <c r="V59" s="6">
        <v>28544.33</v>
      </c>
      <c r="W59" s="6">
        <v>28562.33</v>
      </c>
      <c r="X59" s="6">
        <v>28641.67</v>
      </c>
      <c r="Y59" s="6">
        <v>28718.33</v>
      </c>
      <c r="Z59" s="8" t="s">
        <v>17</v>
      </c>
      <c r="AA59" s="11">
        <f t="shared" si="1"/>
        <v>1.230294682065991E-3</v>
      </c>
      <c r="AB59" s="10">
        <f t="shared" si="2"/>
        <v>1.0245350728605107E-2</v>
      </c>
      <c r="AC59" s="10">
        <f t="shared" si="7"/>
        <v>1.399997755195348E-2</v>
      </c>
      <c r="AD59" s="10">
        <f t="shared" si="8"/>
        <v>1.2192231409909948E-2</v>
      </c>
      <c r="AE59" s="13">
        <v>3.5550000000000002</v>
      </c>
      <c r="AF59" s="13">
        <v>0.36499999999999999</v>
      </c>
      <c r="AG59" s="10">
        <f t="shared" si="9"/>
        <v>3.1783988442185995E-2</v>
      </c>
      <c r="AH59" s="10">
        <f>+SUMPRODUCT(AB59:AD59,Regression_results!$M$17:$O$17)+Regression_results!$L$17</f>
        <v>3.0524598236632984E-2</v>
      </c>
    </row>
    <row r="60" spans="1:34" ht="15" x14ac:dyDescent="0.25">
      <c r="A60" s="3">
        <v>43362</v>
      </c>
      <c r="B60" s="5">
        <f t="shared" si="3"/>
        <v>19</v>
      </c>
      <c r="C60" s="5">
        <f t="shared" si="4"/>
        <v>9</v>
      </c>
      <c r="D60" s="5">
        <f t="shared" si="5"/>
        <v>2018</v>
      </c>
      <c r="E60" s="3">
        <f t="shared" si="6"/>
        <v>43352</v>
      </c>
      <c r="F60" s="5">
        <f t="shared" si="0"/>
        <v>10</v>
      </c>
      <c r="G60" s="5">
        <v>27337.41</v>
      </c>
      <c r="H60" s="6">
        <v>27501.33</v>
      </c>
      <c r="I60" s="6">
        <v>27618.67</v>
      </c>
      <c r="J60" s="6">
        <v>27657</v>
      </c>
      <c r="K60" s="6">
        <v>27686.33</v>
      </c>
      <c r="L60" s="6">
        <v>27760.67</v>
      </c>
      <c r="M60" s="6">
        <v>27832</v>
      </c>
      <c r="N60" s="6">
        <v>27939.33</v>
      </c>
      <c r="O60" s="6">
        <v>28005.33</v>
      </c>
      <c r="P60" s="6">
        <v>28087</v>
      </c>
      <c r="Q60" s="6">
        <v>28154.67</v>
      </c>
      <c r="R60" s="6">
        <v>28244</v>
      </c>
      <c r="S60" s="6">
        <v>28313</v>
      </c>
      <c r="T60" s="6">
        <v>28408</v>
      </c>
      <c r="U60" s="6">
        <v>28520</v>
      </c>
      <c r="V60" s="6">
        <v>28544.67</v>
      </c>
      <c r="W60" s="6">
        <v>28561.33</v>
      </c>
      <c r="X60" s="6">
        <v>28643.33</v>
      </c>
      <c r="Y60" s="6">
        <v>28718.33</v>
      </c>
      <c r="Z60" s="8" t="s">
        <v>17</v>
      </c>
      <c r="AA60" s="11">
        <f t="shared" si="1"/>
        <v>1.1184497109690827E-3</v>
      </c>
      <c r="AB60" s="10">
        <f t="shared" si="2"/>
        <v>1.0288465513009326E-2</v>
      </c>
      <c r="AC60" s="10">
        <f t="shared" si="7"/>
        <v>1.3999950033799724E-2</v>
      </c>
      <c r="AD60" s="10">
        <f t="shared" si="8"/>
        <v>1.2104572709698225E-2</v>
      </c>
      <c r="AE60" s="13">
        <v>3.5150000000000001</v>
      </c>
      <c r="AF60" s="13">
        <v>0.35499999999999998</v>
      </c>
      <c r="AG60" s="10">
        <f t="shared" si="9"/>
        <v>3.1488216830252602E-2</v>
      </c>
      <c r="AH60" s="10">
        <f>+SUMPRODUCT(AB60:AD60,Regression_results!$M$17:$O$17)+Regression_results!$L$17</f>
        <v>3.0508472300124767E-2</v>
      </c>
    </row>
    <row r="61" spans="1:34" ht="15" x14ac:dyDescent="0.25">
      <c r="A61" s="3">
        <v>43361</v>
      </c>
      <c r="B61" s="5">
        <f t="shared" si="3"/>
        <v>18</v>
      </c>
      <c r="C61" s="5">
        <f t="shared" si="4"/>
        <v>9</v>
      </c>
      <c r="D61" s="5">
        <f t="shared" si="5"/>
        <v>2018</v>
      </c>
      <c r="E61" s="3">
        <f t="shared" si="6"/>
        <v>43352</v>
      </c>
      <c r="F61" s="5">
        <f t="shared" si="0"/>
        <v>9</v>
      </c>
      <c r="G61" s="5">
        <v>27335.59</v>
      </c>
      <c r="H61" s="6">
        <v>27501.33</v>
      </c>
      <c r="I61" s="6">
        <v>27618.67</v>
      </c>
      <c r="J61" s="6">
        <v>27657</v>
      </c>
      <c r="K61" s="6">
        <v>27686.33</v>
      </c>
      <c r="L61" s="6">
        <v>27760.67</v>
      </c>
      <c r="M61" s="6">
        <v>27832</v>
      </c>
      <c r="N61" s="6">
        <v>27939.33</v>
      </c>
      <c r="O61" s="6">
        <v>28005.33</v>
      </c>
      <c r="P61" s="6">
        <v>28087</v>
      </c>
      <c r="Q61" s="6">
        <v>28154.67</v>
      </c>
      <c r="R61" s="6">
        <v>28244</v>
      </c>
      <c r="S61" s="6">
        <v>28313</v>
      </c>
      <c r="T61" s="6">
        <v>28408</v>
      </c>
      <c r="U61" s="6">
        <v>28520</v>
      </c>
      <c r="V61" s="6">
        <v>28544.67</v>
      </c>
      <c r="W61" s="6">
        <v>28561.33</v>
      </c>
      <c r="X61" s="6">
        <v>28643.33</v>
      </c>
      <c r="Y61" s="6">
        <v>28718.33</v>
      </c>
      <c r="Z61" s="8" t="s">
        <v>17</v>
      </c>
      <c r="AA61" s="11">
        <f t="shared" si="1"/>
        <v>1.0066047398721745E-3</v>
      </c>
      <c r="AB61" s="10">
        <f t="shared" si="2"/>
        <v>1.035573038664972E-2</v>
      </c>
      <c r="AC61" s="10">
        <f t="shared" si="7"/>
        <v>1.3999950033799724E-2</v>
      </c>
      <c r="AD61" s="10">
        <f t="shared" si="8"/>
        <v>1.1992727738601317E-2</v>
      </c>
      <c r="AE61" s="13">
        <v>3.5150000000000001</v>
      </c>
      <c r="AF61" s="13">
        <v>0.35499999999999998</v>
      </c>
      <c r="AG61" s="10">
        <f t="shared" si="9"/>
        <v>3.1488216830252602E-2</v>
      </c>
      <c r="AH61" s="10">
        <f>+SUMPRODUCT(AB61:AD61,Regression_results!$M$17:$O$17)+Regression_results!$L$17</f>
        <v>3.0494542685988515E-2</v>
      </c>
    </row>
    <row r="62" spans="1:34" ht="15" x14ac:dyDescent="0.25">
      <c r="A62" s="3">
        <v>43360</v>
      </c>
      <c r="B62" s="5">
        <f t="shared" si="3"/>
        <v>17</v>
      </c>
      <c r="C62" s="5">
        <f t="shared" si="4"/>
        <v>9</v>
      </c>
      <c r="D62" s="5">
        <f t="shared" si="5"/>
        <v>2018</v>
      </c>
      <c r="E62" s="3">
        <f t="shared" si="6"/>
        <v>43352</v>
      </c>
      <c r="F62" s="5">
        <f t="shared" si="0"/>
        <v>8</v>
      </c>
      <c r="G62" s="5">
        <v>27333.77</v>
      </c>
      <c r="H62" s="6">
        <v>27501.33</v>
      </c>
      <c r="I62" s="6">
        <v>27618.67</v>
      </c>
      <c r="J62" s="6">
        <v>27657</v>
      </c>
      <c r="K62" s="6">
        <v>27686.33</v>
      </c>
      <c r="L62" s="6">
        <v>27760.67</v>
      </c>
      <c r="M62" s="6">
        <v>27832</v>
      </c>
      <c r="N62" s="6">
        <v>27939.33</v>
      </c>
      <c r="O62" s="6">
        <v>28005.33</v>
      </c>
      <c r="P62" s="6">
        <v>28087</v>
      </c>
      <c r="Q62" s="6">
        <v>28154.67</v>
      </c>
      <c r="R62" s="6">
        <v>28244</v>
      </c>
      <c r="S62" s="6">
        <v>28313</v>
      </c>
      <c r="T62" s="6">
        <v>28408</v>
      </c>
      <c r="U62" s="6">
        <v>28520</v>
      </c>
      <c r="V62" s="6">
        <v>28544.67</v>
      </c>
      <c r="W62" s="6">
        <v>28561.33</v>
      </c>
      <c r="X62" s="6">
        <v>28643.33</v>
      </c>
      <c r="Y62" s="6">
        <v>28718.33</v>
      </c>
      <c r="Z62" s="8" t="s">
        <v>17</v>
      </c>
      <c r="AA62" s="11">
        <f t="shared" si="1"/>
        <v>8.9475976877526617E-4</v>
      </c>
      <c r="AB62" s="10">
        <f t="shared" si="2"/>
        <v>1.0423004217859466E-2</v>
      </c>
      <c r="AC62" s="10">
        <f t="shared" si="7"/>
        <v>1.3999950033799724E-2</v>
      </c>
      <c r="AD62" s="10">
        <f t="shared" si="8"/>
        <v>1.1880882767504408E-2</v>
      </c>
      <c r="AE62" s="13">
        <v>3.5150000000000001</v>
      </c>
      <c r="AF62" s="13">
        <v>0.35499999999999998</v>
      </c>
      <c r="AG62" s="10">
        <f t="shared" si="9"/>
        <v>3.1488216830252602E-2</v>
      </c>
      <c r="AH62" s="10">
        <f>+SUMPRODUCT(AB62:AD62,Regression_results!$M$17:$O$17)+Regression_results!$L$17</f>
        <v>3.0480617914287189E-2</v>
      </c>
    </row>
    <row r="63" spans="1:34" ht="15" x14ac:dyDescent="0.25">
      <c r="A63" s="3">
        <v>43359</v>
      </c>
      <c r="B63" s="5">
        <f t="shared" si="3"/>
        <v>16</v>
      </c>
      <c r="C63" s="5">
        <f t="shared" si="4"/>
        <v>9</v>
      </c>
      <c r="D63" s="5">
        <f t="shared" si="5"/>
        <v>2018</v>
      </c>
      <c r="E63" s="3">
        <f t="shared" si="6"/>
        <v>43352</v>
      </c>
      <c r="F63" s="5">
        <f t="shared" si="0"/>
        <v>7</v>
      </c>
      <c r="G63" s="5">
        <v>27331.95</v>
      </c>
      <c r="H63" s="6">
        <v>27501.33</v>
      </c>
      <c r="I63" s="6">
        <v>27618.67</v>
      </c>
      <c r="J63" s="6">
        <v>27657</v>
      </c>
      <c r="K63" s="6">
        <v>27686.33</v>
      </c>
      <c r="L63" s="6">
        <v>27760.67</v>
      </c>
      <c r="M63" s="6">
        <v>27832</v>
      </c>
      <c r="N63" s="6">
        <v>27939.33</v>
      </c>
      <c r="O63" s="6">
        <v>28005.33</v>
      </c>
      <c r="P63" s="6">
        <v>28087</v>
      </c>
      <c r="Q63" s="6">
        <v>28154.67</v>
      </c>
      <c r="R63" s="6">
        <v>28244</v>
      </c>
      <c r="S63" s="6">
        <v>28313</v>
      </c>
      <c r="T63" s="6">
        <v>28408</v>
      </c>
      <c r="U63" s="6">
        <v>28520</v>
      </c>
      <c r="V63" s="6">
        <v>28544.67</v>
      </c>
      <c r="W63" s="6">
        <v>28561.33</v>
      </c>
      <c r="X63" s="6">
        <v>28643.33</v>
      </c>
      <c r="Y63" s="6">
        <v>28718.33</v>
      </c>
      <c r="Z63" s="8" t="s">
        <v>17</v>
      </c>
      <c r="AA63" s="11">
        <f t="shared" si="1"/>
        <v>7.8291479767835794E-4</v>
      </c>
      <c r="AB63" s="10">
        <f t="shared" si="2"/>
        <v>1.0490287008427801E-2</v>
      </c>
      <c r="AC63" s="10">
        <f t="shared" si="7"/>
        <v>1.3999950033799724E-2</v>
      </c>
      <c r="AD63" s="10">
        <f t="shared" si="8"/>
        <v>1.17690377964075E-2</v>
      </c>
      <c r="AE63" s="13">
        <v>3.5209999999999999</v>
      </c>
      <c r="AF63" s="13">
        <v>0.35499999999999998</v>
      </c>
      <c r="AG63" s="10">
        <f t="shared" si="9"/>
        <v>3.1548004583727751E-2</v>
      </c>
      <c r="AH63" s="10">
        <f>+SUMPRODUCT(AB63:AD63,Regression_results!$M$17:$O$17)+Regression_results!$L$17</f>
        <v>3.0466697985988035E-2</v>
      </c>
    </row>
    <row r="64" spans="1:34" ht="15" x14ac:dyDescent="0.25">
      <c r="A64" s="3">
        <v>43358</v>
      </c>
      <c r="B64" s="5">
        <f t="shared" si="3"/>
        <v>15</v>
      </c>
      <c r="C64" s="5">
        <f t="shared" si="4"/>
        <v>9</v>
      </c>
      <c r="D64" s="5">
        <f t="shared" si="5"/>
        <v>2018</v>
      </c>
      <c r="E64" s="3">
        <f t="shared" si="6"/>
        <v>43352</v>
      </c>
      <c r="F64" s="5">
        <f t="shared" si="0"/>
        <v>6</v>
      </c>
      <c r="G64" s="5">
        <v>27330.13</v>
      </c>
      <c r="H64" s="6">
        <v>27501.33</v>
      </c>
      <c r="I64" s="6">
        <v>27618.67</v>
      </c>
      <c r="J64" s="6">
        <v>27657</v>
      </c>
      <c r="K64" s="6">
        <v>27686.33</v>
      </c>
      <c r="L64" s="6">
        <v>27760.67</v>
      </c>
      <c r="M64" s="6">
        <v>27832</v>
      </c>
      <c r="N64" s="6">
        <v>27939.33</v>
      </c>
      <c r="O64" s="6">
        <v>28005.33</v>
      </c>
      <c r="P64" s="6">
        <v>28087</v>
      </c>
      <c r="Q64" s="6">
        <v>28154.67</v>
      </c>
      <c r="R64" s="6">
        <v>28244</v>
      </c>
      <c r="S64" s="6">
        <v>28313</v>
      </c>
      <c r="T64" s="6">
        <v>28408</v>
      </c>
      <c r="U64" s="6">
        <v>28520</v>
      </c>
      <c r="V64" s="6">
        <v>28544.67</v>
      </c>
      <c r="W64" s="6">
        <v>28561.33</v>
      </c>
      <c r="X64" s="6">
        <v>28643.33</v>
      </c>
      <c r="Y64" s="6">
        <v>28718.33</v>
      </c>
      <c r="Z64" s="8" t="s">
        <v>17</v>
      </c>
      <c r="AA64" s="11">
        <f t="shared" si="1"/>
        <v>6.710698265814496E-4</v>
      </c>
      <c r="AB64" s="10">
        <f t="shared" si="2"/>
        <v>1.0557578760144848E-2</v>
      </c>
      <c r="AC64" s="10">
        <f t="shared" si="7"/>
        <v>1.3999950033799724E-2</v>
      </c>
      <c r="AD64" s="10">
        <f t="shared" si="8"/>
        <v>1.1657192825310591E-2</v>
      </c>
      <c r="AE64" s="13">
        <v>3.5209999999999999</v>
      </c>
      <c r="AF64" s="13">
        <v>0.35499999999999998</v>
      </c>
      <c r="AG64" s="10">
        <f t="shared" si="9"/>
        <v>3.1548004583727751E-2</v>
      </c>
      <c r="AH64" s="10">
        <f>+SUMPRODUCT(AB64:AD64,Regression_results!$M$17:$O$17)+Regression_results!$L$17</f>
        <v>3.0452782902058807E-2</v>
      </c>
    </row>
    <row r="65" spans="1:34" ht="15" x14ac:dyDescent="0.25">
      <c r="A65" s="3">
        <v>43357</v>
      </c>
      <c r="B65" s="5">
        <f t="shared" si="3"/>
        <v>14</v>
      </c>
      <c r="C65" s="5">
        <f t="shared" si="4"/>
        <v>9</v>
      </c>
      <c r="D65" s="5">
        <f t="shared" si="5"/>
        <v>2018</v>
      </c>
      <c r="E65" s="3">
        <f t="shared" si="6"/>
        <v>43352</v>
      </c>
      <c r="F65" s="5">
        <f t="shared" si="0"/>
        <v>5</v>
      </c>
      <c r="G65" s="5">
        <v>27328.31</v>
      </c>
      <c r="H65" s="6">
        <v>27501.33</v>
      </c>
      <c r="I65" s="6">
        <v>27618.67</v>
      </c>
      <c r="J65" s="6">
        <v>27657</v>
      </c>
      <c r="K65" s="6">
        <v>27686.33</v>
      </c>
      <c r="L65" s="6">
        <v>27760.67</v>
      </c>
      <c r="M65" s="6">
        <v>27832</v>
      </c>
      <c r="N65" s="6">
        <v>27939.33</v>
      </c>
      <c r="O65" s="6">
        <v>28005.33</v>
      </c>
      <c r="P65" s="6">
        <v>28087</v>
      </c>
      <c r="Q65" s="6">
        <v>28154.67</v>
      </c>
      <c r="R65" s="6">
        <v>28244</v>
      </c>
      <c r="S65" s="6">
        <v>28313</v>
      </c>
      <c r="T65" s="6">
        <v>28408</v>
      </c>
      <c r="U65" s="6">
        <v>28520</v>
      </c>
      <c r="V65" s="6">
        <v>28544.67</v>
      </c>
      <c r="W65" s="6">
        <v>28561.33</v>
      </c>
      <c r="X65" s="6">
        <v>28643.33</v>
      </c>
      <c r="Y65" s="6">
        <v>28718.33</v>
      </c>
      <c r="Z65" s="8" t="s">
        <v>17</v>
      </c>
      <c r="AA65" s="11">
        <f t="shared" si="1"/>
        <v>5.5922485548454137E-4</v>
      </c>
      <c r="AB65" s="10">
        <f t="shared" si="2"/>
        <v>1.0624879474800952E-2</v>
      </c>
      <c r="AC65" s="10">
        <f t="shared" si="7"/>
        <v>1.3999950033799724E-2</v>
      </c>
      <c r="AD65" s="10">
        <f t="shared" si="8"/>
        <v>1.1545347854213683E-2</v>
      </c>
      <c r="AE65" s="13">
        <v>3.5209999999999999</v>
      </c>
      <c r="AF65" s="13">
        <v>0.35499999999999998</v>
      </c>
      <c r="AG65" s="10">
        <f t="shared" si="9"/>
        <v>3.1548004583727751E-2</v>
      </c>
      <c r="AH65" s="10">
        <f>+SUMPRODUCT(AB65:AD65,Regression_results!$M$17:$O$17)+Regression_results!$L$17</f>
        <v>3.0438872663467349E-2</v>
      </c>
    </row>
    <row r="66" spans="1:34" ht="15" x14ac:dyDescent="0.25">
      <c r="A66" s="3">
        <v>43356</v>
      </c>
      <c r="B66" s="5">
        <f t="shared" si="3"/>
        <v>13</v>
      </c>
      <c r="C66" s="5">
        <f t="shared" si="4"/>
        <v>9</v>
      </c>
      <c r="D66" s="5">
        <f t="shared" si="5"/>
        <v>2018</v>
      </c>
      <c r="E66" s="3">
        <f t="shared" si="6"/>
        <v>43352</v>
      </c>
      <c r="F66" s="5">
        <f t="shared" si="0"/>
        <v>4</v>
      </c>
      <c r="G66" s="5">
        <v>27326.49</v>
      </c>
      <c r="H66" s="6">
        <v>27501.33</v>
      </c>
      <c r="I66" s="6">
        <v>27618.67</v>
      </c>
      <c r="J66" s="6">
        <v>27657</v>
      </c>
      <c r="K66" s="6">
        <v>27686.33</v>
      </c>
      <c r="L66" s="6">
        <v>27760.67</v>
      </c>
      <c r="M66" s="6">
        <v>27832</v>
      </c>
      <c r="N66" s="6">
        <v>27939.33</v>
      </c>
      <c r="O66" s="6">
        <v>28005.33</v>
      </c>
      <c r="P66" s="6">
        <v>28087</v>
      </c>
      <c r="Q66" s="6">
        <v>28154.67</v>
      </c>
      <c r="R66" s="6">
        <v>28240</v>
      </c>
      <c r="S66" s="6">
        <v>28313</v>
      </c>
      <c r="T66" s="6">
        <v>28408</v>
      </c>
      <c r="U66" s="6">
        <v>28520</v>
      </c>
      <c r="V66" s="6">
        <v>28541.67</v>
      </c>
      <c r="W66" s="6">
        <v>28561.33</v>
      </c>
      <c r="X66" s="6">
        <v>28639.67</v>
      </c>
      <c r="Y66" s="6">
        <v>28718.33</v>
      </c>
      <c r="Z66" s="8" t="s">
        <v>17</v>
      </c>
      <c r="AA66" s="11">
        <f t="shared" si="1"/>
        <v>4.4737988438763309E-4</v>
      </c>
      <c r="AB66" s="10">
        <f t="shared" si="2"/>
        <v>1.0692189154186904E-2</v>
      </c>
      <c r="AC66" s="10">
        <f t="shared" si="7"/>
        <v>1.3999950033799724E-2</v>
      </c>
      <c r="AD66" s="10">
        <f t="shared" si="8"/>
        <v>1.1433502883116776E-2</v>
      </c>
      <c r="AE66" s="13">
        <v>3.5</v>
      </c>
      <c r="AF66" s="13">
        <v>0.33</v>
      </c>
      <c r="AG66" s="10">
        <f t="shared" si="9"/>
        <v>3.1595734077543902E-2</v>
      </c>
      <c r="AH66" s="10">
        <f>+SUMPRODUCT(AB66:AD66,Regression_results!$M$17:$O$17)+Regression_results!$L$17</f>
        <v>3.0424967271181755E-2</v>
      </c>
    </row>
    <row r="67" spans="1:34" ht="15" x14ac:dyDescent="0.25">
      <c r="A67" s="3">
        <v>43355</v>
      </c>
      <c r="B67" s="5">
        <f t="shared" si="3"/>
        <v>12</v>
      </c>
      <c r="C67" s="5">
        <f t="shared" si="4"/>
        <v>9</v>
      </c>
      <c r="D67" s="5">
        <f t="shared" si="5"/>
        <v>2018</v>
      </c>
      <c r="E67" s="3">
        <f t="shared" si="6"/>
        <v>43352</v>
      </c>
      <c r="F67" s="5">
        <f t="shared" ref="F67:F130" si="10">+A67-E67</f>
        <v>3</v>
      </c>
      <c r="G67" s="5">
        <v>27324.67</v>
      </c>
      <c r="H67" s="6">
        <v>27505.67</v>
      </c>
      <c r="I67" s="6">
        <v>27628</v>
      </c>
      <c r="J67" s="6">
        <v>27662.33</v>
      </c>
      <c r="K67" s="6">
        <v>27687.33</v>
      </c>
      <c r="L67" s="6">
        <v>27761.67</v>
      </c>
      <c r="M67" s="6">
        <v>27833</v>
      </c>
      <c r="N67" s="6">
        <v>27940.33</v>
      </c>
      <c r="O67" s="6">
        <v>28006.33</v>
      </c>
      <c r="P67" s="6">
        <v>28088</v>
      </c>
      <c r="Q67" s="6">
        <v>28163.33</v>
      </c>
      <c r="R67" s="6">
        <v>28248.67</v>
      </c>
      <c r="S67" s="6">
        <v>28321.33</v>
      </c>
      <c r="T67" s="6">
        <v>28414.67</v>
      </c>
      <c r="U67" s="6">
        <v>28525</v>
      </c>
      <c r="V67" s="6">
        <v>28550.33</v>
      </c>
      <c r="W67" s="6">
        <v>28574</v>
      </c>
      <c r="X67" s="6">
        <v>28648.67</v>
      </c>
      <c r="Y67" s="6">
        <v>28728.33</v>
      </c>
      <c r="Z67" s="8" t="s">
        <v>17</v>
      </c>
      <c r="AA67" s="11">
        <f t="shared" ref="AA67:AA130" si="11">+(T67/S67-1)*F67/30</f>
        <v>3.295749175621143E-4</v>
      </c>
      <c r="AB67" s="10">
        <f t="shared" ref="AB67:AB130" si="12">+I67/G67-1</f>
        <v>1.1100957486403384E-2</v>
      </c>
      <c r="AC67" s="10">
        <f t="shared" si="7"/>
        <v>1.3693716519473043E-2</v>
      </c>
      <c r="AD67" s="10">
        <f t="shared" si="8"/>
        <v>1.1577032188828973E-2</v>
      </c>
      <c r="AE67" s="13">
        <v>3.5049999999999999</v>
      </c>
      <c r="AF67" s="13">
        <v>0.33</v>
      </c>
      <c r="AG67" s="10">
        <f t="shared" si="9"/>
        <v>3.1645569620253111E-2</v>
      </c>
      <c r="AH67" s="10">
        <f>+SUMPRODUCT(AB67:AD67,Regression_results!$M$17:$O$17)+Regression_results!$L$17</f>
        <v>3.0525936425979269E-2</v>
      </c>
    </row>
    <row r="68" spans="1:34" ht="15" x14ac:dyDescent="0.25">
      <c r="A68" s="3">
        <v>43354</v>
      </c>
      <c r="B68" s="5">
        <f t="shared" ref="B68:B131" si="13">+DAY(A68)</f>
        <v>11</v>
      </c>
      <c r="C68" s="5">
        <f t="shared" ref="C68:C131" si="14">+MONTH(A68)</f>
        <v>9</v>
      </c>
      <c r="D68" s="5">
        <f t="shared" ref="D68:D131" si="15">+YEAR(A68)</f>
        <v>2018</v>
      </c>
      <c r="E68" s="3">
        <f t="shared" ref="E68:E131" si="16">+IF(DAY(A68)&gt;=9, DATE(D68,C68,9), IF(MONTH(A68)=1, DATE(D68-1,12,9),DATE(D68,C68-1,9)))</f>
        <v>43352</v>
      </c>
      <c r="F68" s="5">
        <f t="shared" si="10"/>
        <v>2</v>
      </c>
      <c r="G68" s="5">
        <v>27322.85</v>
      </c>
      <c r="H68" s="6">
        <v>27505.67</v>
      </c>
      <c r="I68" s="6">
        <v>27628</v>
      </c>
      <c r="J68" s="6">
        <v>27662.33</v>
      </c>
      <c r="K68" s="6">
        <v>27687.33</v>
      </c>
      <c r="L68" s="6">
        <v>27761.67</v>
      </c>
      <c r="M68" s="6">
        <v>27833</v>
      </c>
      <c r="N68" s="6">
        <v>27940.33</v>
      </c>
      <c r="O68" s="6">
        <v>28006.33</v>
      </c>
      <c r="P68" s="6">
        <v>28088</v>
      </c>
      <c r="Q68" s="6">
        <v>28163.33</v>
      </c>
      <c r="R68" s="6">
        <v>28248.67</v>
      </c>
      <c r="S68" s="6">
        <v>28321.33</v>
      </c>
      <c r="T68" s="6">
        <v>28414.67</v>
      </c>
      <c r="U68" s="6">
        <v>28525</v>
      </c>
      <c r="V68" s="6">
        <v>28550.33</v>
      </c>
      <c r="W68" s="6">
        <v>28574</v>
      </c>
      <c r="X68" s="6">
        <v>28648.67</v>
      </c>
      <c r="Y68" s="6">
        <v>28728.33</v>
      </c>
      <c r="Z68" s="8" t="s">
        <v>17</v>
      </c>
      <c r="AA68" s="11">
        <f t="shared" si="11"/>
        <v>2.1971661170807621E-4</v>
      </c>
      <c r="AB68" s="10">
        <f t="shared" si="12"/>
        <v>1.1168307844899195E-2</v>
      </c>
      <c r="AC68" s="10">
        <f t="shared" ref="AC68:AC131" si="17">+O68/I68-1</f>
        <v>1.3693716519473043E-2</v>
      </c>
      <c r="AD68" s="10">
        <f t="shared" ref="AD68:AD131" si="18">+S68/O68-1+AA68</f>
        <v>1.1467173882974935E-2</v>
      </c>
      <c r="AE68" s="13">
        <v>3.5150000000000001</v>
      </c>
      <c r="AF68" s="13">
        <v>0.32</v>
      </c>
      <c r="AG68" s="10">
        <f t="shared" ref="AG68:AG131" si="19">+(1+AE68/100)/(1+AF68/100)-1</f>
        <v>3.1848086124401931E-2</v>
      </c>
      <c r="AH68" s="10">
        <f>+SUMPRODUCT(AB68:AD68,Regression_results!$M$17:$O$17)+Regression_results!$L$17</f>
        <v>3.051294635910385E-2</v>
      </c>
    </row>
    <row r="69" spans="1:34" ht="15" x14ac:dyDescent="0.25">
      <c r="A69" s="3">
        <v>43353</v>
      </c>
      <c r="B69" s="5">
        <f t="shared" si="13"/>
        <v>10</v>
      </c>
      <c r="C69" s="5">
        <f t="shared" si="14"/>
        <v>9</v>
      </c>
      <c r="D69" s="5">
        <f t="shared" si="15"/>
        <v>2018</v>
      </c>
      <c r="E69" s="3">
        <f t="shared" si="16"/>
        <v>43352</v>
      </c>
      <c r="F69" s="5">
        <f t="shared" si="10"/>
        <v>1</v>
      </c>
      <c r="G69" s="5">
        <v>27321.03</v>
      </c>
      <c r="H69" s="6">
        <v>27506.67</v>
      </c>
      <c r="I69" s="6">
        <v>27615.67</v>
      </c>
      <c r="J69" s="6">
        <v>27652.67</v>
      </c>
      <c r="K69" s="6">
        <v>27677.67</v>
      </c>
      <c r="L69" s="6">
        <v>27750.33</v>
      </c>
      <c r="M69" s="6">
        <v>27818</v>
      </c>
      <c r="N69" s="6">
        <v>27917.33</v>
      </c>
      <c r="O69" s="6">
        <v>27980</v>
      </c>
      <c r="P69" s="6">
        <v>28063</v>
      </c>
      <c r="Q69" s="6">
        <v>28138</v>
      </c>
      <c r="R69" s="6">
        <v>28223.33</v>
      </c>
      <c r="S69" s="6">
        <v>28296</v>
      </c>
      <c r="T69" s="6">
        <v>28389.33</v>
      </c>
      <c r="U69" s="6">
        <v>28499.67</v>
      </c>
      <c r="V69" s="6">
        <v>28525</v>
      </c>
      <c r="W69" s="6">
        <v>28548.67</v>
      </c>
      <c r="X69" s="6">
        <v>28621.33</v>
      </c>
      <c r="Y69" s="6">
        <v>28702</v>
      </c>
      <c r="Z69" s="8" t="s">
        <v>17</v>
      </c>
      <c r="AA69" s="11">
        <f t="shared" si="11"/>
        <v>1.0994486853265577E-4</v>
      </c>
      <c r="AB69" s="10">
        <f t="shared" si="12"/>
        <v>1.0784366475202312E-2</v>
      </c>
      <c r="AC69" s="10">
        <f t="shared" si="17"/>
        <v>1.3192872017952162E-2</v>
      </c>
      <c r="AD69" s="10">
        <f t="shared" si="18"/>
        <v>1.1403726140870145E-2</v>
      </c>
      <c r="AE69" s="13">
        <v>3.49</v>
      </c>
      <c r="AF69" s="13">
        <v>0.28999999999999998</v>
      </c>
      <c r="AG69" s="10">
        <f t="shared" si="19"/>
        <v>3.1907468341808798E-2</v>
      </c>
      <c r="AH69" s="10">
        <f>+SUMPRODUCT(AB69:AD69,Regression_results!$M$17:$O$17)+Regression_results!$L$17</f>
        <v>2.9975027424902365E-2</v>
      </c>
    </row>
    <row r="70" spans="1:34" ht="15" x14ac:dyDescent="0.25">
      <c r="A70" s="3">
        <v>43352</v>
      </c>
      <c r="B70" s="5">
        <f t="shared" si="13"/>
        <v>9</v>
      </c>
      <c r="C70" s="5">
        <f t="shared" si="14"/>
        <v>9</v>
      </c>
      <c r="D70" s="5">
        <f t="shared" si="15"/>
        <v>2018</v>
      </c>
      <c r="E70" s="3">
        <f t="shared" si="16"/>
        <v>43352</v>
      </c>
      <c r="F70" s="5">
        <f t="shared" si="10"/>
        <v>0</v>
      </c>
      <c r="G70" s="5">
        <v>27319.21</v>
      </c>
      <c r="H70" s="6">
        <v>27509.33</v>
      </c>
      <c r="I70" s="6">
        <v>27618.33</v>
      </c>
      <c r="J70" s="6">
        <v>27655.33</v>
      </c>
      <c r="K70" s="6">
        <v>27680.33</v>
      </c>
      <c r="L70" s="6">
        <v>27753</v>
      </c>
      <c r="M70" s="6">
        <v>27820</v>
      </c>
      <c r="N70" s="6">
        <v>27919.33</v>
      </c>
      <c r="O70" s="6">
        <v>27982</v>
      </c>
      <c r="P70" s="6">
        <v>28065</v>
      </c>
      <c r="Q70" s="6">
        <v>28140</v>
      </c>
      <c r="R70" s="6">
        <v>28225.33</v>
      </c>
      <c r="S70" s="6">
        <v>28298</v>
      </c>
      <c r="T70" s="6">
        <v>28391.33</v>
      </c>
      <c r="U70" s="6">
        <v>28501.67</v>
      </c>
      <c r="V70" s="6">
        <v>28527</v>
      </c>
      <c r="W70" s="6">
        <v>28558.33</v>
      </c>
      <c r="X70" s="6">
        <v>28639.67</v>
      </c>
      <c r="Y70" s="6">
        <v>28716.33</v>
      </c>
      <c r="Z70" s="8" t="s">
        <v>17</v>
      </c>
      <c r="AA70" s="11">
        <f t="shared" si="11"/>
        <v>0</v>
      </c>
      <c r="AB70" s="10">
        <f t="shared" si="12"/>
        <v>1.0949072099815549E-2</v>
      </c>
      <c r="AC70" s="10">
        <f t="shared" si="17"/>
        <v>1.3167704202245334E-2</v>
      </c>
      <c r="AD70" s="10">
        <f t="shared" si="18"/>
        <v>1.1292974054749383E-2</v>
      </c>
      <c r="AE70" s="13">
        <v>3.4849999999999999</v>
      </c>
      <c r="AF70" s="13">
        <v>0.28999999999999998</v>
      </c>
      <c r="AG70" s="10">
        <f t="shared" si="19"/>
        <v>3.1857612922524758E-2</v>
      </c>
      <c r="AH70" s="10">
        <f>+SUMPRODUCT(AB70:AD70,Regression_results!$M$17:$O$17)+Regression_results!$L$17</f>
        <v>2.9999098175136088E-2</v>
      </c>
    </row>
    <row r="71" spans="1:34" ht="15" x14ac:dyDescent="0.25">
      <c r="A71" s="3">
        <v>43351</v>
      </c>
      <c r="B71" s="5">
        <f t="shared" si="13"/>
        <v>8</v>
      </c>
      <c r="C71" s="5">
        <f t="shared" si="14"/>
        <v>9</v>
      </c>
      <c r="D71" s="5">
        <f t="shared" si="15"/>
        <v>2018</v>
      </c>
      <c r="E71" s="3">
        <f t="shared" si="16"/>
        <v>43321</v>
      </c>
      <c r="F71" s="5">
        <f t="shared" si="10"/>
        <v>30</v>
      </c>
      <c r="G71" s="5">
        <v>27315.69</v>
      </c>
      <c r="H71" s="6">
        <v>27509.33</v>
      </c>
      <c r="I71" s="6">
        <v>27618.33</v>
      </c>
      <c r="J71" s="6">
        <v>27655.33</v>
      </c>
      <c r="K71" s="6">
        <v>27680.33</v>
      </c>
      <c r="L71" s="6">
        <v>27753</v>
      </c>
      <c r="M71" s="6">
        <v>27820</v>
      </c>
      <c r="N71" s="6">
        <v>27919.33</v>
      </c>
      <c r="O71" s="6">
        <v>27982</v>
      </c>
      <c r="P71" s="6">
        <v>28065</v>
      </c>
      <c r="Q71" s="6">
        <v>28140</v>
      </c>
      <c r="R71" s="6">
        <v>28225.33</v>
      </c>
      <c r="S71" s="6">
        <v>28298</v>
      </c>
      <c r="T71" s="6">
        <v>28391.33</v>
      </c>
      <c r="U71" s="6">
        <v>28501.67</v>
      </c>
      <c r="V71" s="6">
        <v>28527</v>
      </c>
      <c r="W71" s="6">
        <v>28558.33</v>
      </c>
      <c r="X71" s="6">
        <v>28639.67</v>
      </c>
      <c r="Y71" s="6">
        <v>28716.33</v>
      </c>
      <c r="Z71" s="8" t="s">
        <v>17</v>
      </c>
      <c r="AA71" s="11">
        <f t="shared" si="11"/>
        <v>3.2981129408440335E-3</v>
      </c>
      <c r="AB71" s="10">
        <f t="shared" si="12"/>
        <v>1.1079346705135551E-2</v>
      </c>
      <c r="AC71" s="10">
        <f t="shared" si="17"/>
        <v>1.3167704202245334E-2</v>
      </c>
      <c r="AD71" s="10">
        <f t="shared" si="18"/>
        <v>1.4591086995593416E-2</v>
      </c>
      <c r="AE71" s="13">
        <v>3.4849999999999999</v>
      </c>
      <c r="AF71" s="13">
        <v>0.28999999999999998</v>
      </c>
      <c r="AG71" s="10">
        <f t="shared" si="19"/>
        <v>3.1857612922524758E-2</v>
      </c>
      <c r="AH71" s="10">
        <f>+SUMPRODUCT(AB71:AD71,Regression_results!$M$17:$O$17)+Regression_results!$L$17</f>
        <v>3.1552571151320548E-2</v>
      </c>
    </row>
    <row r="72" spans="1:34" ht="15" x14ac:dyDescent="0.25">
      <c r="A72" s="3">
        <v>43350</v>
      </c>
      <c r="B72" s="5">
        <f t="shared" si="13"/>
        <v>7</v>
      </c>
      <c r="C72" s="5">
        <f t="shared" si="14"/>
        <v>9</v>
      </c>
      <c r="D72" s="5">
        <f t="shared" si="15"/>
        <v>2018</v>
      </c>
      <c r="E72" s="3">
        <f t="shared" si="16"/>
        <v>43321</v>
      </c>
      <c r="F72" s="5">
        <f t="shared" si="10"/>
        <v>29</v>
      </c>
      <c r="G72" s="5">
        <v>27312.18</v>
      </c>
      <c r="H72" s="6">
        <v>27509.33</v>
      </c>
      <c r="I72" s="6">
        <v>27618.33</v>
      </c>
      <c r="J72" s="6">
        <v>27655.33</v>
      </c>
      <c r="K72" s="6">
        <v>27680.33</v>
      </c>
      <c r="L72" s="6">
        <v>27753</v>
      </c>
      <c r="M72" s="6">
        <v>27820</v>
      </c>
      <c r="N72" s="6">
        <v>27919.33</v>
      </c>
      <c r="O72" s="6">
        <v>27982</v>
      </c>
      <c r="P72" s="6">
        <v>28065</v>
      </c>
      <c r="Q72" s="6">
        <v>28140</v>
      </c>
      <c r="R72" s="6">
        <v>28225.33</v>
      </c>
      <c r="S72" s="6">
        <v>28298</v>
      </c>
      <c r="T72" s="6">
        <v>28391.33</v>
      </c>
      <c r="U72" s="6">
        <v>28501.67</v>
      </c>
      <c r="V72" s="6">
        <v>28527</v>
      </c>
      <c r="W72" s="6">
        <v>28558.33</v>
      </c>
      <c r="X72" s="6">
        <v>28639.67</v>
      </c>
      <c r="Y72" s="6">
        <v>28716.33</v>
      </c>
      <c r="Z72" s="8" t="s">
        <v>17</v>
      </c>
      <c r="AA72" s="11">
        <f t="shared" si="11"/>
        <v>3.1881758428158992E-3</v>
      </c>
      <c r="AB72" s="10">
        <f t="shared" si="12"/>
        <v>1.1209284648826978E-2</v>
      </c>
      <c r="AC72" s="10">
        <f t="shared" si="17"/>
        <v>1.3167704202245334E-2</v>
      </c>
      <c r="AD72" s="10">
        <f t="shared" si="18"/>
        <v>1.4481149897565281E-2</v>
      </c>
      <c r="AE72" s="13">
        <v>3.4849999999999999</v>
      </c>
      <c r="AF72" s="13">
        <v>0.28999999999999998</v>
      </c>
      <c r="AG72" s="10">
        <f t="shared" si="19"/>
        <v>3.1857612922524758E-2</v>
      </c>
      <c r="AH72" s="10">
        <f>+SUMPRODUCT(AB72:AD72,Regression_results!$M$17:$O$17)+Regression_results!$L$17</f>
        <v>3.1573380313776468E-2</v>
      </c>
    </row>
    <row r="73" spans="1:34" ht="15" x14ac:dyDescent="0.25">
      <c r="A73" s="3">
        <v>43349</v>
      </c>
      <c r="B73" s="5">
        <f t="shared" si="13"/>
        <v>6</v>
      </c>
      <c r="C73" s="5">
        <f t="shared" si="14"/>
        <v>9</v>
      </c>
      <c r="D73" s="5">
        <f t="shared" si="15"/>
        <v>2018</v>
      </c>
      <c r="E73" s="3">
        <f t="shared" si="16"/>
        <v>43321</v>
      </c>
      <c r="F73" s="5">
        <f t="shared" si="10"/>
        <v>28</v>
      </c>
      <c r="G73" s="5">
        <v>27308.66</v>
      </c>
      <c r="H73" s="6">
        <v>27395.33</v>
      </c>
      <c r="I73" s="6">
        <v>27523.33</v>
      </c>
      <c r="J73" s="6">
        <v>27624.33</v>
      </c>
      <c r="K73" s="6">
        <v>27662.67</v>
      </c>
      <c r="L73" s="6">
        <v>27687.33</v>
      </c>
      <c r="M73" s="6">
        <v>27760</v>
      </c>
      <c r="N73" s="6">
        <v>27826.67</v>
      </c>
      <c r="O73" s="6">
        <v>27924.33</v>
      </c>
      <c r="P73" s="6">
        <v>27988.67</v>
      </c>
      <c r="Q73" s="6">
        <v>28071.67</v>
      </c>
      <c r="R73" s="6">
        <v>28144.67</v>
      </c>
      <c r="S73" s="6">
        <v>28229.67</v>
      </c>
      <c r="T73" s="6">
        <v>28303</v>
      </c>
      <c r="U73" s="6">
        <v>28396.33</v>
      </c>
      <c r="V73" s="6">
        <v>28506.67</v>
      </c>
      <c r="W73" s="6">
        <v>28532</v>
      </c>
      <c r="X73" s="6">
        <v>28550.33</v>
      </c>
      <c r="Y73" s="6">
        <v>28631.67</v>
      </c>
      <c r="Z73" s="8" t="s">
        <v>17</v>
      </c>
      <c r="AA73" s="11">
        <f t="shared" si="11"/>
        <v>2.4244468083876331E-3</v>
      </c>
      <c r="AB73" s="10">
        <f t="shared" si="12"/>
        <v>7.860876366690972E-3</v>
      </c>
      <c r="AC73" s="10">
        <f t="shared" si="17"/>
        <v>1.456945798346343E-2</v>
      </c>
      <c r="AD73" s="10">
        <f t="shared" si="18"/>
        <v>1.3358997431446336E-2</v>
      </c>
      <c r="AE73" s="13">
        <v>3.48</v>
      </c>
      <c r="AF73" s="13">
        <v>0.23</v>
      </c>
      <c r="AG73" s="10">
        <f t="shared" si="19"/>
        <v>3.2425421530479781E-2</v>
      </c>
      <c r="AH73" s="10">
        <f>+SUMPRODUCT(AB73:AD73,Regression_results!$M$17:$O$17)+Regression_results!$L$17</f>
        <v>3.0103406987724395E-2</v>
      </c>
    </row>
    <row r="74" spans="1:34" ht="15" x14ac:dyDescent="0.25">
      <c r="A74" s="3">
        <v>43348</v>
      </c>
      <c r="B74" s="5">
        <f t="shared" si="13"/>
        <v>5</v>
      </c>
      <c r="C74" s="5">
        <f t="shared" si="14"/>
        <v>9</v>
      </c>
      <c r="D74" s="5">
        <f t="shared" si="15"/>
        <v>2018</v>
      </c>
      <c r="E74" s="3">
        <f t="shared" si="16"/>
        <v>43321</v>
      </c>
      <c r="F74" s="5">
        <f t="shared" si="10"/>
        <v>27</v>
      </c>
      <c r="G74" s="5">
        <v>27305.14</v>
      </c>
      <c r="H74" s="6">
        <v>27389.33</v>
      </c>
      <c r="I74" s="6">
        <v>27518.33</v>
      </c>
      <c r="J74" s="6">
        <v>27619.33</v>
      </c>
      <c r="K74" s="6">
        <v>27656.33</v>
      </c>
      <c r="L74" s="6">
        <v>27681</v>
      </c>
      <c r="M74" s="6">
        <v>27753.67</v>
      </c>
      <c r="N74" s="6">
        <v>27820.33</v>
      </c>
      <c r="O74" s="6">
        <v>27920</v>
      </c>
      <c r="P74" s="6">
        <v>27984.33</v>
      </c>
      <c r="Q74" s="6">
        <v>28067.33</v>
      </c>
      <c r="R74" s="6">
        <v>28140.33</v>
      </c>
      <c r="S74" s="6">
        <v>28227.33</v>
      </c>
      <c r="T74" s="6">
        <v>28299.33</v>
      </c>
      <c r="U74" s="6">
        <v>28392.67</v>
      </c>
      <c r="V74" s="6">
        <v>28503</v>
      </c>
      <c r="W74" s="6">
        <v>28528.33</v>
      </c>
      <c r="X74" s="6">
        <v>28548</v>
      </c>
      <c r="Y74" s="6">
        <v>28629.33</v>
      </c>
      <c r="Z74" s="8" t="s">
        <v>17</v>
      </c>
      <c r="AA74" s="11">
        <f t="shared" si="11"/>
        <v>2.2956475160774035E-3</v>
      </c>
      <c r="AB74" s="10">
        <f t="shared" si="12"/>
        <v>7.8076874903407756E-3</v>
      </c>
      <c r="AC74" s="10">
        <f t="shared" si="17"/>
        <v>1.4596452619036082E-2</v>
      </c>
      <c r="AD74" s="10">
        <f t="shared" si="18"/>
        <v>1.3303169006048821E-2</v>
      </c>
      <c r="AE74" s="13">
        <v>3.4050000000000002</v>
      </c>
      <c r="AF74" s="13">
        <v>0.17</v>
      </c>
      <c r="AG74" s="10">
        <f t="shared" si="19"/>
        <v>3.229509833283406E-2</v>
      </c>
      <c r="AH74" s="10">
        <f>+SUMPRODUCT(AB74:AD74,Regression_results!$M$17:$O$17)+Regression_results!$L$17</f>
        <v>3.0065817303093052E-2</v>
      </c>
    </row>
    <row r="75" spans="1:34" ht="15" x14ac:dyDescent="0.25">
      <c r="A75" s="3">
        <v>43347</v>
      </c>
      <c r="B75" s="5">
        <f t="shared" si="13"/>
        <v>4</v>
      </c>
      <c r="C75" s="5">
        <f t="shared" si="14"/>
        <v>9</v>
      </c>
      <c r="D75" s="5">
        <f t="shared" si="15"/>
        <v>2018</v>
      </c>
      <c r="E75" s="3">
        <f t="shared" si="16"/>
        <v>43321</v>
      </c>
      <c r="F75" s="5">
        <f t="shared" si="10"/>
        <v>26</v>
      </c>
      <c r="G75" s="5">
        <v>27301.63</v>
      </c>
      <c r="H75" s="6">
        <v>27389.67</v>
      </c>
      <c r="I75" s="6">
        <v>27518.67</v>
      </c>
      <c r="J75" s="6">
        <v>27619.67</v>
      </c>
      <c r="K75" s="6">
        <v>27656.67</v>
      </c>
      <c r="L75" s="6">
        <v>27681.33</v>
      </c>
      <c r="M75" s="6">
        <v>27754</v>
      </c>
      <c r="N75" s="6">
        <v>27820.67</v>
      </c>
      <c r="O75" s="6">
        <v>27920.33</v>
      </c>
      <c r="P75" s="6">
        <v>27984.67</v>
      </c>
      <c r="Q75" s="6">
        <v>28067.67</v>
      </c>
      <c r="R75" s="6">
        <v>28140.67</v>
      </c>
      <c r="S75" s="6">
        <v>28227.67</v>
      </c>
      <c r="T75" s="6">
        <v>28299.67</v>
      </c>
      <c r="U75" s="6">
        <v>28393</v>
      </c>
      <c r="V75" s="6">
        <v>28503.33</v>
      </c>
      <c r="W75" s="6">
        <v>28528.67</v>
      </c>
      <c r="X75" s="6">
        <v>28548.33</v>
      </c>
      <c r="Y75" s="6">
        <v>28629.67</v>
      </c>
      <c r="Z75" s="8" t="s">
        <v>17</v>
      </c>
      <c r="AA75" s="11">
        <f t="shared" si="11"/>
        <v>2.2105969072190607E-3</v>
      </c>
      <c r="AB75" s="10">
        <f t="shared" si="12"/>
        <v>7.9497084972581789E-3</v>
      </c>
      <c r="AC75" s="10">
        <f t="shared" si="17"/>
        <v>1.4595908886585018E-2</v>
      </c>
      <c r="AD75" s="10">
        <f t="shared" si="18"/>
        <v>1.3218346457457149E-2</v>
      </c>
      <c r="AE75" s="13">
        <v>3.2800000000000002</v>
      </c>
      <c r="AF75" s="13">
        <v>0.11</v>
      </c>
      <c r="AG75" s="10">
        <f t="shared" si="19"/>
        <v>3.1665168314853442E-2</v>
      </c>
      <c r="AH75" s="10">
        <f>+SUMPRODUCT(AB75:AD75,Regression_results!$M$17:$O$17)+Regression_results!$L$17</f>
        <v>3.0104123996894841E-2</v>
      </c>
    </row>
    <row r="76" spans="1:34" ht="15" x14ac:dyDescent="0.25">
      <c r="A76" s="3">
        <v>43346</v>
      </c>
      <c r="B76" s="5">
        <f t="shared" si="13"/>
        <v>3</v>
      </c>
      <c r="C76" s="5">
        <f t="shared" si="14"/>
        <v>9</v>
      </c>
      <c r="D76" s="5">
        <f t="shared" si="15"/>
        <v>2018</v>
      </c>
      <c r="E76" s="3">
        <f t="shared" si="16"/>
        <v>43321</v>
      </c>
      <c r="F76" s="5">
        <f t="shared" si="10"/>
        <v>25</v>
      </c>
      <c r="G76" s="5">
        <v>27298.11</v>
      </c>
      <c r="H76" s="6">
        <v>27385.67</v>
      </c>
      <c r="I76" s="6">
        <v>27514.33</v>
      </c>
      <c r="J76" s="6">
        <v>27608.33</v>
      </c>
      <c r="K76" s="6">
        <v>27638</v>
      </c>
      <c r="L76" s="6">
        <v>27662.67</v>
      </c>
      <c r="M76" s="6">
        <v>27735.33</v>
      </c>
      <c r="N76" s="6">
        <v>27802</v>
      </c>
      <c r="O76" s="6">
        <v>27904.33</v>
      </c>
      <c r="P76" s="6">
        <v>27972.33</v>
      </c>
      <c r="Q76" s="6">
        <v>28049.67</v>
      </c>
      <c r="R76" s="6">
        <v>28115.67</v>
      </c>
      <c r="S76" s="6">
        <v>28207</v>
      </c>
      <c r="T76" s="6">
        <v>28279.67</v>
      </c>
      <c r="U76" s="6">
        <v>28373.67</v>
      </c>
      <c r="V76" s="6">
        <v>28484.67</v>
      </c>
      <c r="W76" s="6">
        <v>28509.67</v>
      </c>
      <c r="X76" s="6">
        <v>28531.33</v>
      </c>
      <c r="Y76" s="6">
        <v>28612</v>
      </c>
      <c r="Z76" s="8" t="s">
        <v>17</v>
      </c>
      <c r="AA76" s="11">
        <f t="shared" si="11"/>
        <v>2.1469257040214926E-3</v>
      </c>
      <c r="AB76" s="10">
        <f t="shared" si="12"/>
        <v>7.9206948759455997E-3</v>
      </c>
      <c r="AC76" s="10">
        <f t="shared" si="17"/>
        <v>1.4174432014154137E-2</v>
      </c>
      <c r="AD76" s="10">
        <f t="shared" si="18"/>
        <v>1.299362942348011E-2</v>
      </c>
      <c r="AE76" s="13">
        <v>3.26</v>
      </c>
      <c r="AF76" s="13">
        <v>0.14000000000000001</v>
      </c>
      <c r="AG76" s="10">
        <f t="shared" si="19"/>
        <v>3.1156381066506755E-2</v>
      </c>
      <c r="AH76" s="10">
        <f>+SUMPRODUCT(AB76:AD76,Regression_results!$M$17:$O$17)+Regression_results!$L$17</f>
        <v>2.9733391186320499E-2</v>
      </c>
    </row>
    <row r="77" spans="1:34" ht="15" x14ac:dyDescent="0.25">
      <c r="A77" s="3">
        <v>43345</v>
      </c>
      <c r="B77" s="5">
        <f t="shared" si="13"/>
        <v>2</v>
      </c>
      <c r="C77" s="5">
        <f t="shared" si="14"/>
        <v>9</v>
      </c>
      <c r="D77" s="5">
        <f t="shared" si="15"/>
        <v>2018</v>
      </c>
      <c r="E77" s="3">
        <f t="shared" si="16"/>
        <v>43321</v>
      </c>
      <c r="F77" s="5">
        <f t="shared" si="10"/>
        <v>24</v>
      </c>
      <c r="G77" s="5">
        <v>27294.6</v>
      </c>
      <c r="H77" s="6">
        <v>27383.33</v>
      </c>
      <c r="I77" s="6">
        <v>27509.33</v>
      </c>
      <c r="J77" s="6">
        <v>27604</v>
      </c>
      <c r="K77" s="6">
        <v>27633.33</v>
      </c>
      <c r="L77" s="6">
        <v>27659</v>
      </c>
      <c r="M77" s="6">
        <v>27731.67</v>
      </c>
      <c r="N77" s="6">
        <v>27798.33</v>
      </c>
      <c r="O77" s="6">
        <v>27900.67</v>
      </c>
      <c r="P77" s="6">
        <v>27968.67</v>
      </c>
      <c r="Q77" s="6">
        <v>28046</v>
      </c>
      <c r="R77" s="6">
        <v>28112</v>
      </c>
      <c r="S77" s="6">
        <v>28198.33</v>
      </c>
      <c r="T77" s="6">
        <v>28265</v>
      </c>
      <c r="U77" s="6">
        <v>28357.33</v>
      </c>
      <c r="V77" s="6">
        <v>28469.67</v>
      </c>
      <c r="W77" s="6">
        <v>28496.67</v>
      </c>
      <c r="X77" s="6">
        <v>28513.67</v>
      </c>
      <c r="Y77" s="6">
        <v>28602.67</v>
      </c>
      <c r="Z77" s="8" t="s">
        <v>17</v>
      </c>
      <c r="AA77" s="11">
        <f t="shared" si="11"/>
        <v>1.8914595296955384E-3</v>
      </c>
      <c r="AB77" s="10">
        <f t="shared" si="12"/>
        <v>7.8671238999656889E-3</v>
      </c>
      <c r="AC77" s="10">
        <f t="shared" si="17"/>
        <v>1.4225719056043751E-2</v>
      </c>
      <c r="AD77" s="10">
        <f t="shared" si="18"/>
        <v>1.2560020535578299E-2</v>
      </c>
      <c r="AE77" s="13">
        <v>3.2800000000000002</v>
      </c>
      <c r="AF77" s="13">
        <v>0.16</v>
      </c>
      <c r="AG77" s="10">
        <f t="shared" si="19"/>
        <v>3.1150159744408823E-2</v>
      </c>
      <c r="AH77" s="10">
        <f>+SUMPRODUCT(AB77:AD77,Regression_results!$M$17:$O$17)+Regression_results!$L$17</f>
        <v>2.9540359860877809E-2</v>
      </c>
    </row>
    <row r="78" spans="1:34" ht="15" x14ac:dyDescent="0.25">
      <c r="A78" s="3">
        <v>43344</v>
      </c>
      <c r="B78" s="5">
        <f t="shared" si="13"/>
        <v>1</v>
      </c>
      <c r="C78" s="5">
        <f t="shared" si="14"/>
        <v>9</v>
      </c>
      <c r="D78" s="5">
        <f t="shared" si="15"/>
        <v>2018</v>
      </c>
      <c r="E78" s="3">
        <f t="shared" si="16"/>
        <v>43321</v>
      </c>
      <c r="F78" s="5">
        <f t="shared" si="10"/>
        <v>23</v>
      </c>
      <c r="G78" s="5">
        <v>27291.08</v>
      </c>
      <c r="H78" s="6">
        <v>27383.33</v>
      </c>
      <c r="I78" s="6">
        <v>27509.33</v>
      </c>
      <c r="J78" s="6">
        <v>27604</v>
      </c>
      <c r="K78" s="6">
        <v>27633.33</v>
      </c>
      <c r="L78" s="6">
        <v>27659</v>
      </c>
      <c r="M78" s="6">
        <v>27731.67</v>
      </c>
      <c r="N78" s="6">
        <v>27798.33</v>
      </c>
      <c r="O78" s="6">
        <v>27900.67</v>
      </c>
      <c r="P78" s="6">
        <v>27968.67</v>
      </c>
      <c r="Q78" s="6">
        <v>28046</v>
      </c>
      <c r="R78" s="6">
        <v>28112</v>
      </c>
      <c r="S78" s="6">
        <v>28198.33</v>
      </c>
      <c r="T78" s="6">
        <v>28265</v>
      </c>
      <c r="U78" s="6">
        <v>28357.33</v>
      </c>
      <c r="V78" s="6">
        <v>28469.67</v>
      </c>
      <c r="W78" s="6">
        <v>28496.67</v>
      </c>
      <c r="X78" s="6">
        <v>28513.67</v>
      </c>
      <c r="Y78" s="6">
        <v>28602.67</v>
      </c>
      <c r="Z78" s="8" t="s">
        <v>17</v>
      </c>
      <c r="AA78" s="11">
        <f t="shared" si="11"/>
        <v>1.8126487159582242E-3</v>
      </c>
      <c r="AB78" s="10">
        <f t="shared" si="12"/>
        <v>7.9971184724092481E-3</v>
      </c>
      <c r="AC78" s="10">
        <f t="shared" si="17"/>
        <v>1.4225719056043751E-2</v>
      </c>
      <c r="AD78" s="10">
        <f t="shared" si="18"/>
        <v>1.2481209721840983E-2</v>
      </c>
      <c r="AE78" s="13">
        <v>3.2800000000000002</v>
      </c>
      <c r="AF78" s="13">
        <v>0.16</v>
      </c>
      <c r="AG78" s="10">
        <f t="shared" si="19"/>
        <v>3.1150159744408823E-2</v>
      </c>
      <c r="AH78" s="10">
        <f>+SUMPRODUCT(AB78:AD78,Regression_results!$M$17:$O$17)+Regression_results!$L$17</f>
        <v>2.9575196046376769E-2</v>
      </c>
    </row>
    <row r="79" spans="1:34" ht="15" x14ac:dyDescent="0.25">
      <c r="A79" s="3">
        <v>43343</v>
      </c>
      <c r="B79" s="5">
        <f t="shared" si="13"/>
        <v>31</v>
      </c>
      <c r="C79" s="5">
        <f t="shared" si="14"/>
        <v>8</v>
      </c>
      <c r="D79" s="5">
        <f t="shared" si="15"/>
        <v>2018</v>
      </c>
      <c r="E79" s="3">
        <f t="shared" si="16"/>
        <v>43321</v>
      </c>
      <c r="F79" s="5">
        <f t="shared" si="10"/>
        <v>22</v>
      </c>
      <c r="G79" s="5">
        <v>27287.57</v>
      </c>
      <c r="H79" s="6">
        <v>27383.33</v>
      </c>
      <c r="I79" s="6">
        <v>27509.33</v>
      </c>
      <c r="J79" s="6">
        <v>27604</v>
      </c>
      <c r="K79" s="6">
        <v>27633.33</v>
      </c>
      <c r="L79" s="6">
        <v>27659</v>
      </c>
      <c r="M79" s="6">
        <v>27731.67</v>
      </c>
      <c r="N79" s="6">
        <v>27798.33</v>
      </c>
      <c r="O79" s="6">
        <v>27900.67</v>
      </c>
      <c r="P79" s="6">
        <v>27968.67</v>
      </c>
      <c r="Q79" s="6">
        <v>28046</v>
      </c>
      <c r="R79" s="6">
        <v>28112</v>
      </c>
      <c r="S79" s="6">
        <v>28198.33</v>
      </c>
      <c r="T79" s="6">
        <v>28265</v>
      </c>
      <c r="U79" s="6">
        <v>28357.33</v>
      </c>
      <c r="V79" s="6">
        <v>28469.67</v>
      </c>
      <c r="W79" s="6">
        <v>28496.67</v>
      </c>
      <c r="X79" s="6">
        <v>28513.67</v>
      </c>
      <c r="Y79" s="6">
        <v>28602.67</v>
      </c>
      <c r="Z79" s="8" t="s">
        <v>17</v>
      </c>
      <c r="AA79" s="11">
        <f t="shared" si="11"/>
        <v>1.7338379022209102E-3</v>
      </c>
      <c r="AB79" s="10">
        <f t="shared" si="12"/>
        <v>8.1267771369895048E-3</v>
      </c>
      <c r="AC79" s="10">
        <f t="shared" si="17"/>
        <v>1.4225719056043751E-2</v>
      </c>
      <c r="AD79" s="10">
        <f t="shared" si="18"/>
        <v>1.2402398908103671E-2</v>
      </c>
      <c r="AE79" s="13">
        <v>3.2800000000000002</v>
      </c>
      <c r="AF79" s="13">
        <v>0.16</v>
      </c>
      <c r="AG79" s="10">
        <f t="shared" si="19"/>
        <v>3.1150159744408823E-2</v>
      </c>
      <c r="AH79" s="10">
        <f>+SUMPRODUCT(AB79:AD79,Regression_results!$M$17:$O$17)+Regression_results!$L$17</f>
        <v>2.9609850641099833E-2</v>
      </c>
    </row>
    <row r="80" spans="1:34" ht="15" x14ac:dyDescent="0.25">
      <c r="A80" s="3">
        <v>43342</v>
      </c>
      <c r="B80" s="5">
        <f t="shared" si="13"/>
        <v>30</v>
      </c>
      <c r="C80" s="5">
        <f t="shared" si="14"/>
        <v>8</v>
      </c>
      <c r="D80" s="5">
        <f t="shared" si="15"/>
        <v>2018</v>
      </c>
      <c r="E80" s="3">
        <f t="shared" si="16"/>
        <v>43321</v>
      </c>
      <c r="F80" s="5">
        <f t="shared" si="10"/>
        <v>21</v>
      </c>
      <c r="G80" s="5">
        <v>27284.05</v>
      </c>
      <c r="H80" s="6">
        <v>27383.67</v>
      </c>
      <c r="I80" s="6">
        <v>27509.67</v>
      </c>
      <c r="J80" s="6">
        <v>27604.33</v>
      </c>
      <c r="K80" s="6">
        <v>27633.67</v>
      </c>
      <c r="L80" s="6">
        <v>27659.33</v>
      </c>
      <c r="M80" s="6">
        <v>27732</v>
      </c>
      <c r="N80" s="6">
        <v>27798.67</v>
      </c>
      <c r="O80" s="6">
        <v>27901</v>
      </c>
      <c r="P80" s="6">
        <v>27969</v>
      </c>
      <c r="Q80" s="6">
        <v>28046.33</v>
      </c>
      <c r="R80" s="6">
        <v>28112.33</v>
      </c>
      <c r="S80" s="6">
        <v>28198.67</v>
      </c>
      <c r="T80" s="6">
        <v>28265.33</v>
      </c>
      <c r="U80" s="6">
        <v>28357.67</v>
      </c>
      <c r="V80" s="6">
        <v>28470</v>
      </c>
      <c r="W80" s="6">
        <v>28497</v>
      </c>
      <c r="X80" s="6">
        <v>28514</v>
      </c>
      <c r="Y80" s="6">
        <v>28603</v>
      </c>
      <c r="Z80" s="8" t="s">
        <v>17</v>
      </c>
      <c r="AA80" s="11">
        <f t="shared" si="11"/>
        <v>1.6547588946571156E-3</v>
      </c>
      <c r="AB80" s="10">
        <f t="shared" si="12"/>
        <v>8.2693001955354006E-3</v>
      </c>
      <c r="AC80" s="10">
        <f t="shared" si="17"/>
        <v>1.4225179727710424E-2</v>
      </c>
      <c r="AD80" s="10">
        <f t="shared" si="18"/>
        <v>1.232355212787457E-2</v>
      </c>
      <c r="AE80" s="13">
        <v>3.2850000000000001</v>
      </c>
      <c r="AF80" s="13">
        <v>0.17799999999999999</v>
      </c>
      <c r="AG80" s="10">
        <f t="shared" si="19"/>
        <v>3.1014793667272444E-2</v>
      </c>
      <c r="AH80" s="10">
        <f>+SUMPRODUCT(AB80:AD80,Regression_results!$M$17:$O$17)+Regression_results!$L$17</f>
        <v>2.9651118492236873E-2</v>
      </c>
    </row>
    <row r="81" spans="1:34" ht="15" x14ac:dyDescent="0.25">
      <c r="A81" s="3">
        <v>43341</v>
      </c>
      <c r="B81" s="5">
        <f t="shared" si="13"/>
        <v>29</v>
      </c>
      <c r="C81" s="5">
        <f t="shared" si="14"/>
        <v>8</v>
      </c>
      <c r="D81" s="5">
        <f t="shared" si="15"/>
        <v>2018</v>
      </c>
      <c r="E81" s="3">
        <f t="shared" si="16"/>
        <v>43321</v>
      </c>
      <c r="F81" s="5">
        <f t="shared" si="10"/>
        <v>20</v>
      </c>
      <c r="G81" s="5">
        <v>27280.54</v>
      </c>
      <c r="H81" s="6">
        <v>27382.33</v>
      </c>
      <c r="I81" s="6">
        <v>27503.33</v>
      </c>
      <c r="J81" s="6">
        <v>27598</v>
      </c>
      <c r="K81" s="6">
        <v>27627.33</v>
      </c>
      <c r="L81" s="6">
        <v>27653.33</v>
      </c>
      <c r="M81" s="6">
        <v>27725</v>
      </c>
      <c r="N81" s="6">
        <v>27791.67</v>
      </c>
      <c r="O81" s="6">
        <v>27894</v>
      </c>
      <c r="P81" s="6">
        <v>27962</v>
      </c>
      <c r="Q81" s="6">
        <v>28037.67</v>
      </c>
      <c r="R81" s="6">
        <v>28105.33</v>
      </c>
      <c r="S81" s="6">
        <v>28185</v>
      </c>
      <c r="T81" s="6">
        <v>28245</v>
      </c>
      <c r="U81" s="6">
        <v>28341.67</v>
      </c>
      <c r="V81" s="6">
        <v>28450.33</v>
      </c>
      <c r="W81" s="6">
        <v>28478.67</v>
      </c>
      <c r="X81" s="6">
        <v>28506.67</v>
      </c>
      <c r="Y81" s="6">
        <v>28593.67</v>
      </c>
      <c r="Z81" s="8" t="s">
        <v>17</v>
      </c>
      <c r="AA81" s="11">
        <f t="shared" si="11"/>
        <v>1.4191946070605255E-3</v>
      </c>
      <c r="AB81" s="10">
        <f t="shared" si="12"/>
        <v>8.1666272001947871E-3</v>
      </c>
      <c r="AC81" s="10">
        <f t="shared" si="17"/>
        <v>1.4204461786990752E-2</v>
      </c>
      <c r="AD81" s="10">
        <f t="shared" si="18"/>
        <v>1.185154565029567E-2</v>
      </c>
      <c r="AE81" s="13">
        <v>3.3149999999999999</v>
      </c>
      <c r="AF81" s="13">
        <v>0.23</v>
      </c>
      <c r="AG81" s="10">
        <f t="shared" si="19"/>
        <v>3.0779207822009491E-2</v>
      </c>
      <c r="AH81" s="10">
        <f>+SUMPRODUCT(AB81:AD81,Regression_results!$M$17:$O$17)+Regression_results!$L$17</f>
        <v>2.9370883299393011E-2</v>
      </c>
    </row>
    <row r="82" spans="1:34" ht="15" x14ac:dyDescent="0.25">
      <c r="A82" s="3">
        <v>43340</v>
      </c>
      <c r="B82" s="5">
        <f t="shared" si="13"/>
        <v>28</v>
      </c>
      <c r="C82" s="5">
        <f t="shared" si="14"/>
        <v>8</v>
      </c>
      <c r="D82" s="5">
        <f t="shared" si="15"/>
        <v>2018</v>
      </c>
      <c r="E82" s="3">
        <f t="shared" si="16"/>
        <v>43321</v>
      </c>
      <c r="F82" s="5">
        <f t="shared" si="10"/>
        <v>19</v>
      </c>
      <c r="G82" s="5">
        <v>27277.03</v>
      </c>
      <c r="H82" s="6">
        <v>27382.33</v>
      </c>
      <c r="I82" s="6">
        <v>27503.33</v>
      </c>
      <c r="J82" s="6">
        <v>27598</v>
      </c>
      <c r="K82" s="6">
        <v>27627.33</v>
      </c>
      <c r="L82" s="6">
        <v>27653.33</v>
      </c>
      <c r="M82" s="6">
        <v>27725</v>
      </c>
      <c r="N82" s="6">
        <v>27791.67</v>
      </c>
      <c r="O82" s="6">
        <v>27894</v>
      </c>
      <c r="P82" s="6">
        <v>27962</v>
      </c>
      <c r="Q82" s="6">
        <v>28037.67</v>
      </c>
      <c r="R82" s="6">
        <v>28105.33</v>
      </c>
      <c r="S82" s="6">
        <v>28185</v>
      </c>
      <c r="T82" s="6">
        <v>28245</v>
      </c>
      <c r="U82" s="6">
        <v>28341.67</v>
      </c>
      <c r="V82" s="6">
        <v>28450.33</v>
      </c>
      <c r="W82" s="6">
        <v>28478.67</v>
      </c>
      <c r="X82" s="6">
        <v>28506.67</v>
      </c>
      <c r="Y82" s="6">
        <v>28593.67</v>
      </c>
      <c r="Z82" s="8" t="s">
        <v>17</v>
      </c>
      <c r="AA82" s="11">
        <f t="shared" si="11"/>
        <v>1.3482348767074992E-3</v>
      </c>
      <c r="AB82" s="10">
        <f t="shared" si="12"/>
        <v>8.2963577779546771E-3</v>
      </c>
      <c r="AC82" s="10">
        <f t="shared" si="17"/>
        <v>1.4204461786990752E-2</v>
      </c>
      <c r="AD82" s="10">
        <f t="shared" si="18"/>
        <v>1.1780585919942643E-2</v>
      </c>
      <c r="AE82" s="13">
        <v>3.3250000000000002</v>
      </c>
      <c r="AF82" s="13">
        <v>0.24199999999999999</v>
      </c>
      <c r="AG82" s="10">
        <f t="shared" si="19"/>
        <v>3.0755571516928981E-2</v>
      </c>
      <c r="AH82" s="10">
        <f>+SUMPRODUCT(AB82:AD82,Regression_results!$M$17:$O$17)+Regression_results!$L$17</f>
        <v>2.9409107129865254E-2</v>
      </c>
    </row>
    <row r="83" spans="1:34" ht="15" x14ac:dyDescent="0.25">
      <c r="A83" s="3">
        <v>43339</v>
      </c>
      <c r="B83" s="5">
        <f t="shared" si="13"/>
        <v>27</v>
      </c>
      <c r="C83" s="5">
        <f t="shared" si="14"/>
        <v>8</v>
      </c>
      <c r="D83" s="5">
        <f t="shared" si="15"/>
        <v>2018</v>
      </c>
      <c r="E83" s="3">
        <f t="shared" si="16"/>
        <v>43321</v>
      </c>
      <c r="F83" s="5">
        <f t="shared" si="10"/>
        <v>18</v>
      </c>
      <c r="G83" s="5">
        <v>27273.52</v>
      </c>
      <c r="H83" s="6">
        <v>27383</v>
      </c>
      <c r="I83" s="6">
        <v>27501</v>
      </c>
      <c r="J83" s="6">
        <v>27595.67</v>
      </c>
      <c r="K83" s="6">
        <v>27620</v>
      </c>
      <c r="L83" s="6">
        <v>27652</v>
      </c>
      <c r="M83" s="6">
        <v>27718.33</v>
      </c>
      <c r="N83" s="6">
        <v>27784.67</v>
      </c>
      <c r="O83" s="6">
        <v>27884.67</v>
      </c>
      <c r="P83" s="6">
        <v>27952.67</v>
      </c>
      <c r="Q83" s="6">
        <v>28029</v>
      </c>
      <c r="R83" s="6">
        <v>28092.67</v>
      </c>
      <c r="S83" s="6">
        <v>28167.33</v>
      </c>
      <c r="T83" s="6">
        <v>28230.33</v>
      </c>
      <c r="U83" s="6">
        <v>28328</v>
      </c>
      <c r="V83" s="6">
        <v>28433.67</v>
      </c>
      <c r="W83" s="6">
        <v>28464.33</v>
      </c>
      <c r="X83" s="6">
        <v>28495.67</v>
      </c>
      <c r="Y83" s="6">
        <v>28584</v>
      </c>
      <c r="Z83" s="8" t="s">
        <v>17</v>
      </c>
      <c r="AA83" s="11">
        <f t="shared" si="11"/>
        <v>1.3419802302881312E-3</v>
      </c>
      <c r="AB83" s="10">
        <f t="shared" si="12"/>
        <v>8.3406908972512017E-3</v>
      </c>
      <c r="AC83" s="10">
        <f t="shared" si="17"/>
        <v>1.3951129049852629E-2</v>
      </c>
      <c r="AD83" s="10">
        <f t="shared" si="18"/>
        <v>1.1478732790028135E-2</v>
      </c>
      <c r="AE83" s="13">
        <v>3.3149999999999999</v>
      </c>
      <c r="AF83" s="13">
        <v>0.22</v>
      </c>
      <c r="AG83" s="10">
        <f t="shared" si="19"/>
        <v>3.0882059469167888E-2</v>
      </c>
      <c r="AH83" s="10">
        <f>+SUMPRODUCT(AB83:AD83,Regression_results!$M$17:$O$17)+Regression_results!$L$17</f>
        <v>2.9144671044855103E-2</v>
      </c>
    </row>
    <row r="84" spans="1:34" ht="15" x14ac:dyDescent="0.25">
      <c r="A84" s="3">
        <v>43338</v>
      </c>
      <c r="B84" s="5">
        <f t="shared" si="13"/>
        <v>26</v>
      </c>
      <c r="C84" s="5">
        <f t="shared" si="14"/>
        <v>8</v>
      </c>
      <c r="D84" s="5">
        <f t="shared" si="15"/>
        <v>2018</v>
      </c>
      <c r="E84" s="3">
        <f t="shared" si="16"/>
        <v>43321</v>
      </c>
      <c r="F84" s="5">
        <f t="shared" si="10"/>
        <v>17</v>
      </c>
      <c r="G84" s="5">
        <v>27270</v>
      </c>
      <c r="H84" s="6">
        <v>27383</v>
      </c>
      <c r="I84" s="6">
        <v>27501</v>
      </c>
      <c r="J84" s="6">
        <v>27595.67</v>
      </c>
      <c r="K84" s="6">
        <v>27620</v>
      </c>
      <c r="L84" s="6">
        <v>27652</v>
      </c>
      <c r="M84" s="6">
        <v>27723</v>
      </c>
      <c r="N84" s="6">
        <v>27789.33</v>
      </c>
      <c r="O84" s="6">
        <v>27882.67</v>
      </c>
      <c r="P84" s="6">
        <v>27949.67</v>
      </c>
      <c r="Q84" s="6">
        <v>28034.67</v>
      </c>
      <c r="R84" s="6">
        <v>28097</v>
      </c>
      <c r="S84" s="6">
        <v>28172.33</v>
      </c>
      <c r="T84" s="6">
        <v>28235.33</v>
      </c>
      <c r="U84" s="6">
        <v>28333</v>
      </c>
      <c r="V84" s="6">
        <v>28438.67</v>
      </c>
      <c r="W84" s="6">
        <v>28462</v>
      </c>
      <c r="X84" s="6">
        <v>28500.33</v>
      </c>
      <c r="Y84" s="6">
        <v>28588.67</v>
      </c>
      <c r="Z84" s="8" t="s">
        <v>17</v>
      </c>
      <c r="AA84" s="11">
        <f t="shared" si="11"/>
        <v>1.2672008314541813E-3</v>
      </c>
      <c r="AB84" s="10">
        <f t="shared" si="12"/>
        <v>8.4708470847085771E-3</v>
      </c>
      <c r="AC84" s="10">
        <f t="shared" si="17"/>
        <v>1.3878404421657331E-2</v>
      </c>
      <c r="AD84" s="10">
        <f t="shared" si="18"/>
        <v>1.1655732489290445E-2</v>
      </c>
      <c r="AE84" s="13">
        <v>3.31</v>
      </c>
      <c r="AF84" s="13">
        <v>0.20499999999999999</v>
      </c>
      <c r="AG84" s="10">
        <f t="shared" si="19"/>
        <v>3.0986477720672312E-2</v>
      </c>
      <c r="AH84" s="10">
        <f>+SUMPRODUCT(AB84:AD84,Regression_results!$M$17:$O$17)+Regression_results!$L$17</f>
        <v>2.9250796616806102E-2</v>
      </c>
    </row>
    <row r="85" spans="1:34" ht="15" x14ac:dyDescent="0.25">
      <c r="A85" s="3">
        <v>43337</v>
      </c>
      <c r="B85" s="5">
        <f t="shared" si="13"/>
        <v>25</v>
      </c>
      <c r="C85" s="5">
        <f t="shared" si="14"/>
        <v>8</v>
      </c>
      <c r="D85" s="5">
        <f t="shared" si="15"/>
        <v>2018</v>
      </c>
      <c r="E85" s="3">
        <f t="shared" si="16"/>
        <v>43321</v>
      </c>
      <c r="F85" s="5">
        <f t="shared" si="10"/>
        <v>16</v>
      </c>
      <c r="G85" s="5">
        <v>27266.49</v>
      </c>
      <c r="H85" s="6">
        <v>27383</v>
      </c>
      <c r="I85" s="6">
        <v>27501</v>
      </c>
      <c r="J85" s="6">
        <v>27595.67</v>
      </c>
      <c r="K85" s="6">
        <v>27620</v>
      </c>
      <c r="L85" s="6">
        <v>27652</v>
      </c>
      <c r="M85" s="6">
        <v>27723</v>
      </c>
      <c r="N85" s="6">
        <v>27789.33</v>
      </c>
      <c r="O85" s="6">
        <v>27882.67</v>
      </c>
      <c r="P85" s="6">
        <v>27949.67</v>
      </c>
      <c r="Q85" s="6">
        <v>28034.67</v>
      </c>
      <c r="R85" s="6">
        <v>28097</v>
      </c>
      <c r="S85" s="6">
        <v>28172.33</v>
      </c>
      <c r="T85" s="6">
        <v>28235.33</v>
      </c>
      <c r="U85" s="6">
        <v>28333</v>
      </c>
      <c r="V85" s="6">
        <v>28438.67</v>
      </c>
      <c r="W85" s="6">
        <v>28462</v>
      </c>
      <c r="X85" s="6">
        <v>28500.33</v>
      </c>
      <c r="Y85" s="6">
        <v>28588.67</v>
      </c>
      <c r="Z85" s="8" t="s">
        <v>17</v>
      </c>
      <c r="AA85" s="11">
        <f t="shared" si="11"/>
        <v>1.1926596060745235E-3</v>
      </c>
      <c r="AB85" s="10">
        <f t="shared" si="12"/>
        <v>8.6006669725364748E-3</v>
      </c>
      <c r="AC85" s="10">
        <f t="shared" si="17"/>
        <v>1.3878404421657331E-2</v>
      </c>
      <c r="AD85" s="10">
        <f t="shared" si="18"/>
        <v>1.1581191263910787E-2</v>
      </c>
      <c r="AE85" s="13">
        <v>3.31</v>
      </c>
      <c r="AF85" s="13">
        <v>0.20499999999999999</v>
      </c>
      <c r="AG85" s="10">
        <f t="shared" si="19"/>
        <v>3.0986477720672312E-2</v>
      </c>
      <c r="AH85" s="10">
        <f>+SUMPRODUCT(AB85:AD85,Regression_results!$M$17:$O$17)+Regression_results!$L$17</f>
        <v>2.9287458254024727E-2</v>
      </c>
    </row>
    <row r="86" spans="1:34" ht="15" x14ac:dyDescent="0.25">
      <c r="A86" s="3">
        <v>43336</v>
      </c>
      <c r="B86" s="5">
        <f t="shared" si="13"/>
        <v>24</v>
      </c>
      <c r="C86" s="5">
        <f t="shared" si="14"/>
        <v>8</v>
      </c>
      <c r="D86" s="5">
        <f t="shared" si="15"/>
        <v>2018</v>
      </c>
      <c r="E86" s="3">
        <f t="shared" si="16"/>
        <v>43321</v>
      </c>
      <c r="F86" s="5">
        <f t="shared" si="10"/>
        <v>15</v>
      </c>
      <c r="G86" s="5">
        <v>27262.98</v>
      </c>
      <c r="H86" s="6">
        <v>27383</v>
      </c>
      <c r="I86" s="6">
        <v>27501</v>
      </c>
      <c r="J86" s="6">
        <v>27595.67</v>
      </c>
      <c r="K86" s="6">
        <v>27620</v>
      </c>
      <c r="L86" s="6">
        <v>27652</v>
      </c>
      <c r="M86" s="6">
        <v>27723</v>
      </c>
      <c r="N86" s="6">
        <v>27789.33</v>
      </c>
      <c r="O86" s="6">
        <v>27882.67</v>
      </c>
      <c r="P86" s="6">
        <v>27949.67</v>
      </c>
      <c r="Q86" s="6">
        <v>28034.67</v>
      </c>
      <c r="R86" s="6">
        <v>28097</v>
      </c>
      <c r="S86" s="6">
        <v>28172.33</v>
      </c>
      <c r="T86" s="6">
        <v>28235.33</v>
      </c>
      <c r="U86" s="6">
        <v>28333</v>
      </c>
      <c r="V86" s="6">
        <v>28438.67</v>
      </c>
      <c r="W86" s="6">
        <v>28462</v>
      </c>
      <c r="X86" s="6">
        <v>28500.33</v>
      </c>
      <c r="Y86" s="6">
        <v>28588.67</v>
      </c>
      <c r="Z86" s="8" t="s">
        <v>17</v>
      </c>
      <c r="AA86" s="11">
        <f t="shared" si="11"/>
        <v>1.1181183806948658E-3</v>
      </c>
      <c r="AB86" s="10">
        <f t="shared" si="12"/>
        <v>8.7305202879508492E-3</v>
      </c>
      <c r="AC86" s="10">
        <f t="shared" si="17"/>
        <v>1.3878404421657331E-2</v>
      </c>
      <c r="AD86" s="10">
        <f t="shared" si="18"/>
        <v>1.150665003853113E-2</v>
      </c>
      <c r="AE86" s="13">
        <v>3.31</v>
      </c>
      <c r="AF86" s="13">
        <v>0.20499999999999999</v>
      </c>
      <c r="AG86" s="10">
        <f t="shared" si="19"/>
        <v>3.0986477720672312E-2</v>
      </c>
      <c r="AH86" s="10">
        <f>+SUMPRODUCT(AB86:AD86,Regression_results!$M$17:$O$17)+Regression_results!$L$17</f>
        <v>2.9324137962095598E-2</v>
      </c>
    </row>
    <row r="87" spans="1:34" ht="15" x14ac:dyDescent="0.25">
      <c r="A87" s="3">
        <v>43335</v>
      </c>
      <c r="B87" s="5">
        <f t="shared" si="13"/>
        <v>23</v>
      </c>
      <c r="C87" s="5">
        <f t="shared" si="14"/>
        <v>8</v>
      </c>
      <c r="D87" s="5">
        <f t="shared" si="15"/>
        <v>2018</v>
      </c>
      <c r="E87" s="3">
        <f t="shared" si="16"/>
        <v>43321</v>
      </c>
      <c r="F87" s="5">
        <f t="shared" si="10"/>
        <v>14</v>
      </c>
      <c r="G87" s="5">
        <v>27259.47</v>
      </c>
      <c r="H87" s="6">
        <v>27384.33</v>
      </c>
      <c r="I87" s="6">
        <v>27502.33</v>
      </c>
      <c r="J87" s="6">
        <v>27596.33</v>
      </c>
      <c r="K87" s="6">
        <v>27620.67</v>
      </c>
      <c r="L87" s="6">
        <v>27652.67</v>
      </c>
      <c r="M87" s="6">
        <v>27726.33</v>
      </c>
      <c r="N87" s="6">
        <v>27792.67</v>
      </c>
      <c r="O87" s="6">
        <v>27886</v>
      </c>
      <c r="P87" s="6">
        <v>27953</v>
      </c>
      <c r="Q87" s="6">
        <v>28035</v>
      </c>
      <c r="R87" s="6">
        <v>28098</v>
      </c>
      <c r="S87" s="6">
        <v>28174.67</v>
      </c>
      <c r="T87" s="6">
        <v>28237.67</v>
      </c>
      <c r="U87" s="6">
        <v>28333.33</v>
      </c>
      <c r="V87" s="6">
        <v>28436.67</v>
      </c>
      <c r="W87" s="6">
        <v>28462.33</v>
      </c>
      <c r="X87" s="6">
        <v>28497</v>
      </c>
      <c r="Y87" s="6">
        <v>28586</v>
      </c>
      <c r="Z87" s="8" t="s">
        <v>17</v>
      </c>
      <c r="AA87" s="11">
        <f t="shared" si="11"/>
        <v>1.0434904827633909E-3</v>
      </c>
      <c r="AB87" s="10">
        <f t="shared" si="12"/>
        <v>8.909197427536153E-3</v>
      </c>
      <c r="AC87" s="10">
        <f t="shared" si="17"/>
        <v>1.3950454379683341E-2</v>
      </c>
      <c r="AD87" s="10">
        <f t="shared" si="18"/>
        <v>1.1395279911150273E-2</v>
      </c>
      <c r="AE87" s="13">
        <v>3.31</v>
      </c>
      <c r="AF87" s="13">
        <v>0.2</v>
      </c>
      <c r="AG87" s="10">
        <f t="shared" si="19"/>
        <v>3.1037924151696483E-2</v>
      </c>
      <c r="AH87" s="10">
        <f>+SUMPRODUCT(AB87:AD87,Regression_results!$M$17:$O$17)+Regression_results!$L$17</f>
        <v>2.9414071507934833E-2</v>
      </c>
    </row>
    <row r="88" spans="1:34" ht="15" x14ac:dyDescent="0.25">
      <c r="A88" s="3">
        <v>43334</v>
      </c>
      <c r="B88" s="5">
        <f t="shared" si="13"/>
        <v>22</v>
      </c>
      <c r="C88" s="5">
        <f t="shared" si="14"/>
        <v>8</v>
      </c>
      <c r="D88" s="5">
        <f t="shared" si="15"/>
        <v>2018</v>
      </c>
      <c r="E88" s="3">
        <f t="shared" si="16"/>
        <v>43321</v>
      </c>
      <c r="F88" s="5">
        <f t="shared" si="10"/>
        <v>13</v>
      </c>
      <c r="G88" s="5">
        <v>27255.96</v>
      </c>
      <c r="H88" s="6">
        <v>27385</v>
      </c>
      <c r="I88" s="6">
        <v>27498</v>
      </c>
      <c r="J88" s="6">
        <v>27593.67</v>
      </c>
      <c r="K88" s="6">
        <v>27616.67</v>
      </c>
      <c r="L88" s="6">
        <v>27647.33</v>
      </c>
      <c r="M88" s="6">
        <v>27721.33</v>
      </c>
      <c r="N88" s="6">
        <v>27791</v>
      </c>
      <c r="O88" s="6">
        <v>27884.33</v>
      </c>
      <c r="P88" s="6">
        <v>27951.33</v>
      </c>
      <c r="Q88" s="6">
        <v>28033.33</v>
      </c>
      <c r="R88" s="6">
        <v>28091.67</v>
      </c>
      <c r="S88" s="6">
        <v>28165</v>
      </c>
      <c r="T88" s="6">
        <v>28232.67</v>
      </c>
      <c r="U88" s="6">
        <v>28328.33</v>
      </c>
      <c r="V88" s="6">
        <v>28431.67</v>
      </c>
      <c r="W88" s="6">
        <v>28456</v>
      </c>
      <c r="X88" s="6">
        <v>28488.67</v>
      </c>
      <c r="Y88" s="6">
        <v>28579.67</v>
      </c>
      <c r="Z88" s="8" t="s">
        <v>17</v>
      </c>
      <c r="AA88" s="11">
        <f t="shared" si="11"/>
        <v>1.0411385289070521E-3</v>
      </c>
      <c r="AB88" s="10">
        <f t="shared" si="12"/>
        <v>8.880259583591954E-3</v>
      </c>
      <c r="AC88" s="10">
        <f t="shared" si="17"/>
        <v>1.4049385409848014E-2</v>
      </c>
      <c r="AD88" s="10">
        <f t="shared" si="18"/>
        <v>1.1106648440746462E-2</v>
      </c>
      <c r="AE88" s="13">
        <v>3.32</v>
      </c>
      <c r="AF88" s="13">
        <v>0.20499999999999999</v>
      </c>
      <c r="AG88" s="10">
        <f t="shared" si="19"/>
        <v>3.1086273140062737E-2</v>
      </c>
      <c r="AH88" s="10">
        <f>+SUMPRODUCT(AB88:AD88,Regression_results!$M$17:$O$17)+Regression_results!$L$17</f>
        <v>2.9328260475510126E-2</v>
      </c>
    </row>
    <row r="89" spans="1:34" ht="15" x14ac:dyDescent="0.25">
      <c r="A89" s="3">
        <v>43333</v>
      </c>
      <c r="B89" s="5">
        <f t="shared" si="13"/>
        <v>21</v>
      </c>
      <c r="C89" s="5">
        <f t="shared" si="14"/>
        <v>8</v>
      </c>
      <c r="D89" s="5">
        <f t="shared" si="15"/>
        <v>2018</v>
      </c>
      <c r="E89" s="3">
        <f t="shared" si="16"/>
        <v>43321</v>
      </c>
      <c r="F89" s="5">
        <f t="shared" si="10"/>
        <v>12</v>
      </c>
      <c r="G89" s="5">
        <v>27252.45</v>
      </c>
      <c r="H89" s="6">
        <v>27383.33</v>
      </c>
      <c r="I89" s="6">
        <v>27495</v>
      </c>
      <c r="J89" s="6">
        <v>27580</v>
      </c>
      <c r="K89" s="6">
        <v>27603</v>
      </c>
      <c r="L89" s="6">
        <v>27633.67</v>
      </c>
      <c r="M89" s="6">
        <v>27711.67</v>
      </c>
      <c r="N89" s="6">
        <v>27781.33</v>
      </c>
      <c r="O89" s="6">
        <v>27874.67</v>
      </c>
      <c r="P89" s="6">
        <v>27941.67</v>
      </c>
      <c r="Q89" s="6">
        <v>28022</v>
      </c>
      <c r="R89" s="6">
        <v>28080.67</v>
      </c>
      <c r="S89" s="6">
        <v>28155.33</v>
      </c>
      <c r="T89" s="6">
        <v>28223</v>
      </c>
      <c r="U89" s="6">
        <v>28318.67</v>
      </c>
      <c r="V89" s="6">
        <v>28422</v>
      </c>
      <c r="W89" s="6">
        <v>28446.33</v>
      </c>
      <c r="X89" s="6">
        <v>28476.67</v>
      </c>
      <c r="Y89" s="6">
        <v>28568.67</v>
      </c>
      <c r="Z89" s="8" t="s">
        <v>17</v>
      </c>
      <c r="AA89" s="11">
        <f t="shared" si="11"/>
        <v>9.6138102448097842E-4</v>
      </c>
      <c r="AB89" s="10">
        <f t="shared" si="12"/>
        <v>8.9001172371658832E-3</v>
      </c>
      <c r="AC89" s="10">
        <f t="shared" si="17"/>
        <v>1.3808692489543528E-2</v>
      </c>
      <c r="AD89" s="10">
        <f t="shared" si="18"/>
        <v>1.1030020402095353E-2</v>
      </c>
      <c r="AE89" s="13">
        <v>3.32</v>
      </c>
      <c r="AF89" s="13">
        <v>0.2</v>
      </c>
      <c r="AG89" s="10">
        <f t="shared" si="19"/>
        <v>3.1137724550898138E-2</v>
      </c>
      <c r="AH89" s="10">
        <f>+SUMPRODUCT(AB89:AD89,Regression_results!$M$17:$O$17)+Regression_results!$L$17</f>
        <v>2.9159486249130236E-2</v>
      </c>
    </row>
    <row r="90" spans="1:34" ht="15" x14ac:dyDescent="0.25">
      <c r="A90" s="3">
        <v>43332</v>
      </c>
      <c r="B90" s="5">
        <f t="shared" si="13"/>
        <v>20</v>
      </c>
      <c r="C90" s="5">
        <f t="shared" si="14"/>
        <v>8</v>
      </c>
      <c r="D90" s="5">
        <f t="shared" si="15"/>
        <v>2018</v>
      </c>
      <c r="E90" s="3">
        <f t="shared" si="16"/>
        <v>43321</v>
      </c>
      <c r="F90" s="5">
        <f t="shared" si="10"/>
        <v>11</v>
      </c>
      <c r="G90" s="5">
        <v>27248.94</v>
      </c>
      <c r="H90" s="6">
        <v>27382.67</v>
      </c>
      <c r="I90" s="6">
        <v>27488.67</v>
      </c>
      <c r="J90" s="6">
        <v>27572.67</v>
      </c>
      <c r="K90" s="6">
        <v>27595.67</v>
      </c>
      <c r="L90" s="6">
        <v>27622.67</v>
      </c>
      <c r="M90" s="6">
        <v>27700.67</v>
      </c>
      <c r="N90" s="6">
        <v>27774</v>
      </c>
      <c r="O90" s="6">
        <v>27867.33</v>
      </c>
      <c r="P90" s="6">
        <v>27934.33</v>
      </c>
      <c r="Q90" s="6">
        <v>28019.33</v>
      </c>
      <c r="R90" s="6">
        <v>28078</v>
      </c>
      <c r="S90" s="6">
        <v>28152.67</v>
      </c>
      <c r="T90" s="6">
        <v>28216.33</v>
      </c>
      <c r="U90" s="6">
        <v>28312</v>
      </c>
      <c r="V90" s="6">
        <v>28415.33</v>
      </c>
      <c r="W90" s="6">
        <v>28439.67</v>
      </c>
      <c r="X90" s="6">
        <v>28465</v>
      </c>
      <c r="Y90" s="6">
        <v>28557.67</v>
      </c>
      <c r="Z90" s="8" t="s">
        <v>17</v>
      </c>
      <c r="AA90" s="11">
        <f t="shared" si="11"/>
        <v>8.29122069061324E-4</v>
      </c>
      <c r="AB90" s="10">
        <f t="shared" si="12"/>
        <v>8.7977734179751632E-3</v>
      </c>
      <c r="AC90" s="10">
        <f t="shared" si="17"/>
        <v>1.3775129898973004E-2</v>
      </c>
      <c r="AD90" s="10">
        <f t="shared" si="18"/>
        <v>1.1068352020405622E-2</v>
      </c>
      <c r="AE90" s="13">
        <v>3.3050000000000002</v>
      </c>
      <c r="AF90" s="13">
        <v>0.19500000000000001</v>
      </c>
      <c r="AG90" s="10">
        <f t="shared" si="19"/>
        <v>3.1039473027596243E-2</v>
      </c>
      <c r="AH90" s="10">
        <f>+SUMPRODUCT(AB90:AD90,Regression_results!$M$17:$O$17)+Regression_results!$L$17</f>
        <v>2.9101169580248012E-2</v>
      </c>
    </row>
    <row r="91" spans="1:34" ht="15" x14ac:dyDescent="0.25">
      <c r="A91" s="3">
        <v>43331</v>
      </c>
      <c r="B91" s="5">
        <f t="shared" si="13"/>
        <v>19</v>
      </c>
      <c r="C91" s="5">
        <f t="shared" si="14"/>
        <v>8</v>
      </c>
      <c r="D91" s="5">
        <f t="shared" si="15"/>
        <v>2018</v>
      </c>
      <c r="E91" s="3">
        <f t="shared" si="16"/>
        <v>43321</v>
      </c>
      <c r="F91" s="5">
        <f t="shared" si="10"/>
        <v>10</v>
      </c>
      <c r="G91" s="5">
        <v>27245.43</v>
      </c>
      <c r="H91" s="6">
        <v>27382</v>
      </c>
      <c r="I91" s="6">
        <v>27487.67</v>
      </c>
      <c r="J91" s="6">
        <v>27569.33</v>
      </c>
      <c r="K91" s="6">
        <v>27593.33</v>
      </c>
      <c r="L91" s="6">
        <v>27620</v>
      </c>
      <c r="M91" s="6">
        <v>27699.67</v>
      </c>
      <c r="N91" s="6">
        <v>27773</v>
      </c>
      <c r="O91" s="6">
        <v>27866.33</v>
      </c>
      <c r="P91" s="6">
        <v>27933.33</v>
      </c>
      <c r="Q91" s="6">
        <v>28009</v>
      </c>
      <c r="R91" s="6">
        <v>28068.67</v>
      </c>
      <c r="S91" s="6">
        <v>28143</v>
      </c>
      <c r="T91" s="6">
        <v>28215.33</v>
      </c>
      <c r="U91" s="6">
        <v>28311</v>
      </c>
      <c r="V91" s="6">
        <v>28414.33</v>
      </c>
      <c r="W91" s="6">
        <v>28438.67</v>
      </c>
      <c r="X91" s="6">
        <v>28464</v>
      </c>
      <c r="Y91" s="6">
        <v>28556.67</v>
      </c>
      <c r="Z91" s="8" t="s">
        <v>17</v>
      </c>
      <c r="AA91" s="11">
        <f t="shared" si="11"/>
        <v>8.566961589027885E-4</v>
      </c>
      <c r="AB91" s="10">
        <f t="shared" si="12"/>
        <v>8.891032367630114E-3</v>
      </c>
      <c r="AC91" s="10">
        <f t="shared" si="17"/>
        <v>1.3775631037479918E-2</v>
      </c>
      <c r="AD91" s="10">
        <f t="shared" si="18"/>
        <v>1.0785165390409043E-2</v>
      </c>
      <c r="AE91" s="13">
        <v>3.2850000000000001</v>
      </c>
      <c r="AF91" s="13">
        <v>0.21</v>
      </c>
      <c r="AG91" s="10">
        <f t="shared" si="19"/>
        <v>3.0685560323321148E-2</v>
      </c>
      <c r="AH91" s="10">
        <f>+SUMPRODUCT(AB91:AD91,Regression_results!$M$17:$O$17)+Regression_results!$L$17</f>
        <v>2.9024547896322417E-2</v>
      </c>
    </row>
    <row r="92" spans="1:34" ht="15" x14ac:dyDescent="0.25">
      <c r="A92" s="3">
        <v>43330</v>
      </c>
      <c r="B92" s="5">
        <f t="shared" si="13"/>
        <v>18</v>
      </c>
      <c r="C92" s="5">
        <f t="shared" si="14"/>
        <v>8</v>
      </c>
      <c r="D92" s="5">
        <f t="shared" si="15"/>
        <v>2018</v>
      </c>
      <c r="E92" s="3">
        <f t="shared" si="16"/>
        <v>43321</v>
      </c>
      <c r="F92" s="5">
        <f t="shared" si="10"/>
        <v>9</v>
      </c>
      <c r="G92" s="5">
        <v>27241.919999999998</v>
      </c>
      <c r="H92" s="6">
        <v>27382</v>
      </c>
      <c r="I92" s="6">
        <v>27487.67</v>
      </c>
      <c r="J92" s="6">
        <v>27569.33</v>
      </c>
      <c r="K92" s="6">
        <v>27593.33</v>
      </c>
      <c r="L92" s="6">
        <v>27620</v>
      </c>
      <c r="M92" s="6">
        <v>27699.67</v>
      </c>
      <c r="N92" s="6">
        <v>27773</v>
      </c>
      <c r="O92" s="6">
        <v>27866.33</v>
      </c>
      <c r="P92" s="6">
        <v>27933.33</v>
      </c>
      <c r="Q92" s="6">
        <v>28009</v>
      </c>
      <c r="R92" s="6">
        <v>28068.67</v>
      </c>
      <c r="S92" s="6">
        <v>28143</v>
      </c>
      <c r="T92" s="6">
        <v>28215.33</v>
      </c>
      <c r="U92" s="6">
        <v>28311</v>
      </c>
      <c r="V92" s="6">
        <v>28414.33</v>
      </c>
      <c r="W92" s="6">
        <v>28438.67</v>
      </c>
      <c r="X92" s="6">
        <v>28464</v>
      </c>
      <c r="Y92" s="6">
        <v>28556.67</v>
      </c>
      <c r="Z92" s="8" t="s">
        <v>17</v>
      </c>
      <c r="AA92" s="11">
        <f t="shared" si="11"/>
        <v>7.7102654301250959E-4</v>
      </c>
      <c r="AB92" s="10">
        <f t="shared" si="12"/>
        <v>9.021023481458057E-3</v>
      </c>
      <c r="AC92" s="10">
        <f t="shared" si="17"/>
        <v>1.3775631037479918E-2</v>
      </c>
      <c r="AD92" s="10">
        <f t="shared" si="18"/>
        <v>1.0699495774518763E-2</v>
      </c>
      <c r="AE92" s="13">
        <v>3.2850000000000001</v>
      </c>
      <c r="AF92" s="13">
        <v>0.21</v>
      </c>
      <c r="AG92" s="10">
        <f t="shared" si="19"/>
        <v>3.0685560323321148E-2</v>
      </c>
      <c r="AH92" s="10">
        <f>+SUMPRODUCT(AB92:AD92,Regression_results!$M$17:$O$17)+Regression_results!$L$17</f>
        <v>2.9056298046832171E-2</v>
      </c>
    </row>
    <row r="93" spans="1:34" ht="15" x14ac:dyDescent="0.25">
      <c r="A93" s="3">
        <v>43329</v>
      </c>
      <c r="B93" s="5">
        <f t="shared" si="13"/>
        <v>17</v>
      </c>
      <c r="C93" s="5">
        <f t="shared" si="14"/>
        <v>8</v>
      </c>
      <c r="D93" s="5">
        <f t="shared" si="15"/>
        <v>2018</v>
      </c>
      <c r="E93" s="3">
        <f t="shared" si="16"/>
        <v>43321</v>
      </c>
      <c r="F93" s="5">
        <f t="shared" si="10"/>
        <v>8</v>
      </c>
      <c r="G93" s="5">
        <v>27238.42</v>
      </c>
      <c r="H93" s="6">
        <v>27382</v>
      </c>
      <c r="I93" s="6">
        <v>27487.67</v>
      </c>
      <c r="J93" s="6">
        <v>27569.33</v>
      </c>
      <c r="K93" s="6">
        <v>27593.33</v>
      </c>
      <c r="L93" s="6">
        <v>27620</v>
      </c>
      <c r="M93" s="6">
        <v>27699.67</v>
      </c>
      <c r="N93" s="6">
        <v>27773</v>
      </c>
      <c r="O93" s="6">
        <v>27866.33</v>
      </c>
      <c r="P93" s="6">
        <v>27933.33</v>
      </c>
      <c r="Q93" s="6">
        <v>28009</v>
      </c>
      <c r="R93" s="6">
        <v>28068.67</v>
      </c>
      <c r="S93" s="6">
        <v>28143</v>
      </c>
      <c r="T93" s="6">
        <v>28215.33</v>
      </c>
      <c r="U93" s="6">
        <v>28311</v>
      </c>
      <c r="V93" s="6">
        <v>28414.33</v>
      </c>
      <c r="W93" s="6">
        <v>28438.67</v>
      </c>
      <c r="X93" s="6">
        <v>28464</v>
      </c>
      <c r="Y93" s="6">
        <v>28556.67</v>
      </c>
      <c r="Z93" s="8" t="s">
        <v>17</v>
      </c>
      <c r="AA93" s="11">
        <f t="shared" si="11"/>
        <v>6.853569271222308E-4</v>
      </c>
      <c r="AB93" s="10">
        <f t="shared" si="12"/>
        <v>9.1506776090537478E-3</v>
      </c>
      <c r="AC93" s="10">
        <f t="shared" si="17"/>
        <v>1.3775631037479918E-2</v>
      </c>
      <c r="AD93" s="10">
        <f t="shared" si="18"/>
        <v>1.0613826158628485E-2</v>
      </c>
      <c r="AE93" s="13">
        <v>3.2850000000000001</v>
      </c>
      <c r="AF93" s="13">
        <v>0.21</v>
      </c>
      <c r="AG93" s="10">
        <f t="shared" si="19"/>
        <v>3.0685560323321148E-2</v>
      </c>
      <c r="AH93" s="10">
        <f>+SUMPRODUCT(AB93:AD93,Regression_results!$M$17:$O$17)+Regression_results!$L$17</f>
        <v>2.908786602360304E-2</v>
      </c>
    </row>
    <row r="94" spans="1:34" ht="15" x14ac:dyDescent="0.25">
      <c r="A94" s="3">
        <v>43328</v>
      </c>
      <c r="B94" s="5">
        <f t="shared" si="13"/>
        <v>16</v>
      </c>
      <c r="C94" s="5">
        <f t="shared" si="14"/>
        <v>8</v>
      </c>
      <c r="D94" s="5">
        <f t="shared" si="15"/>
        <v>2018</v>
      </c>
      <c r="E94" s="3">
        <f t="shared" si="16"/>
        <v>43321</v>
      </c>
      <c r="F94" s="5">
        <f t="shared" si="10"/>
        <v>7</v>
      </c>
      <c r="G94" s="5">
        <v>27234.91</v>
      </c>
      <c r="H94" s="6">
        <v>27378.33</v>
      </c>
      <c r="I94" s="6">
        <v>27485.33</v>
      </c>
      <c r="J94" s="6">
        <v>27565</v>
      </c>
      <c r="K94" s="6">
        <v>27588</v>
      </c>
      <c r="L94" s="6">
        <v>27615.67</v>
      </c>
      <c r="M94" s="6">
        <v>27697</v>
      </c>
      <c r="N94" s="6">
        <v>27772</v>
      </c>
      <c r="O94" s="6">
        <v>27865.33</v>
      </c>
      <c r="P94" s="6">
        <v>27932.33</v>
      </c>
      <c r="Q94" s="6">
        <v>28009.67</v>
      </c>
      <c r="R94" s="6">
        <v>28069.33</v>
      </c>
      <c r="S94" s="6">
        <v>28143</v>
      </c>
      <c r="T94" s="6">
        <v>28215.33</v>
      </c>
      <c r="U94" s="6">
        <v>28309.67</v>
      </c>
      <c r="V94" s="6">
        <v>28413</v>
      </c>
      <c r="W94" s="6">
        <v>28426</v>
      </c>
      <c r="X94" s="6">
        <v>28455</v>
      </c>
      <c r="Y94" s="6">
        <v>28549.33</v>
      </c>
      <c r="Z94" s="8" t="s">
        <v>17</v>
      </c>
      <c r="AA94" s="11">
        <f t="shared" si="11"/>
        <v>5.9968731123195189E-4</v>
      </c>
      <c r="AB94" s="10">
        <f t="shared" si="12"/>
        <v>9.1948165057273989E-3</v>
      </c>
      <c r="AC94" s="10">
        <f t="shared" si="17"/>
        <v>1.382555712447342E-2</v>
      </c>
      <c r="AD94" s="10">
        <f t="shared" si="18"/>
        <v>1.0564399733442593E-2</v>
      </c>
      <c r="AE94" s="13">
        <v>3.2850000000000001</v>
      </c>
      <c r="AF94" s="13">
        <v>0.22500000000000001</v>
      </c>
      <c r="AG94" s="10">
        <f t="shared" si="19"/>
        <v>3.05313045647293E-2</v>
      </c>
      <c r="AH94" s="10">
        <f>+SUMPRODUCT(AB94:AD94,Regression_results!$M$17:$O$17)+Regression_results!$L$17</f>
        <v>2.9119589707431989E-2</v>
      </c>
    </row>
    <row r="95" spans="1:34" ht="15" x14ac:dyDescent="0.25">
      <c r="A95" s="3">
        <v>43327</v>
      </c>
      <c r="B95" s="5">
        <f t="shared" si="13"/>
        <v>15</v>
      </c>
      <c r="C95" s="5">
        <f t="shared" si="14"/>
        <v>8</v>
      </c>
      <c r="D95" s="5">
        <f t="shared" si="15"/>
        <v>2018</v>
      </c>
      <c r="E95" s="3">
        <f t="shared" si="16"/>
        <v>43321</v>
      </c>
      <c r="F95" s="5">
        <f t="shared" si="10"/>
        <v>6</v>
      </c>
      <c r="G95" s="5">
        <v>27231.4</v>
      </c>
      <c r="H95" s="6">
        <v>27378.33</v>
      </c>
      <c r="I95" s="6">
        <v>27485.33</v>
      </c>
      <c r="J95" s="6">
        <v>27565</v>
      </c>
      <c r="K95" s="6">
        <v>27588</v>
      </c>
      <c r="L95" s="6">
        <v>27615.67</v>
      </c>
      <c r="M95" s="6">
        <v>27697</v>
      </c>
      <c r="N95" s="6">
        <v>27772</v>
      </c>
      <c r="O95" s="6">
        <v>27865.33</v>
      </c>
      <c r="P95" s="6">
        <v>27932.33</v>
      </c>
      <c r="Q95" s="6">
        <v>28009.67</v>
      </c>
      <c r="R95" s="6">
        <v>28069.33</v>
      </c>
      <c r="S95" s="6">
        <v>28143</v>
      </c>
      <c r="T95" s="6">
        <v>28215.33</v>
      </c>
      <c r="U95" s="6">
        <v>28309.67</v>
      </c>
      <c r="V95" s="6">
        <v>28413</v>
      </c>
      <c r="W95" s="6">
        <v>28426</v>
      </c>
      <c r="X95" s="6">
        <v>28455</v>
      </c>
      <c r="Y95" s="6">
        <v>28549.33</v>
      </c>
      <c r="Z95" s="8" t="s">
        <v>17</v>
      </c>
      <c r="AA95" s="11">
        <f t="shared" si="11"/>
        <v>5.140176953416731E-4</v>
      </c>
      <c r="AB95" s="10">
        <f t="shared" si="12"/>
        <v>9.3248969939114801E-3</v>
      </c>
      <c r="AC95" s="10">
        <f t="shared" si="17"/>
        <v>1.382555712447342E-2</v>
      </c>
      <c r="AD95" s="10">
        <f t="shared" si="18"/>
        <v>1.0478730117552315E-2</v>
      </c>
      <c r="AE95" s="13">
        <v>3.2949999999999999</v>
      </c>
      <c r="AF95" s="13">
        <v>0.26500000000000001</v>
      </c>
      <c r="AG95" s="10">
        <f t="shared" si="19"/>
        <v>3.0219917219368675E-2</v>
      </c>
      <c r="AH95" s="10">
        <f>+SUMPRODUCT(AB95:AD95,Regression_results!$M$17:$O$17)+Regression_results!$L$17</f>
        <v>2.915138817344861E-2</v>
      </c>
    </row>
    <row r="96" spans="1:34" ht="15" x14ac:dyDescent="0.25">
      <c r="A96" s="3">
        <v>43326</v>
      </c>
      <c r="B96" s="5">
        <f t="shared" si="13"/>
        <v>14</v>
      </c>
      <c r="C96" s="5">
        <f t="shared" si="14"/>
        <v>8</v>
      </c>
      <c r="D96" s="5">
        <f t="shared" si="15"/>
        <v>2018</v>
      </c>
      <c r="E96" s="3">
        <f t="shared" si="16"/>
        <v>43321</v>
      </c>
      <c r="F96" s="5">
        <f t="shared" si="10"/>
        <v>5</v>
      </c>
      <c r="G96" s="5">
        <v>27227.9</v>
      </c>
      <c r="H96" s="6">
        <v>27378.33</v>
      </c>
      <c r="I96" s="6">
        <v>27485.33</v>
      </c>
      <c r="J96" s="6">
        <v>27565</v>
      </c>
      <c r="K96" s="6">
        <v>27588</v>
      </c>
      <c r="L96" s="6">
        <v>27615.67</v>
      </c>
      <c r="M96" s="6">
        <v>27697</v>
      </c>
      <c r="N96" s="6">
        <v>27772</v>
      </c>
      <c r="O96" s="6">
        <v>27865.33</v>
      </c>
      <c r="P96" s="6">
        <v>27932.33</v>
      </c>
      <c r="Q96" s="6">
        <v>28009.67</v>
      </c>
      <c r="R96" s="6">
        <v>28069.33</v>
      </c>
      <c r="S96" s="6">
        <v>28143</v>
      </c>
      <c r="T96" s="6">
        <v>28215.33</v>
      </c>
      <c r="U96" s="6">
        <v>28309.67</v>
      </c>
      <c r="V96" s="6">
        <v>28413</v>
      </c>
      <c r="W96" s="6">
        <v>28426</v>
      </c>
      <c r="X96" s="6">
        <v>28455</v>
      </c>
      <c r="Y96" s="6">
        <v>28549.33</v>
      </c>
      <c r="Z96" s="8" t="s">
        <v>17</v>
      </c>
      <c r="AA96" s="11">
        <f t="shared" si="11"/>
        <v>4.2834807945139425E-4</v>
      </c>
      <c r="AB96" s="10">
        <f t="shared" si="12"/>
        <v>9.454640277068771E-3</v>
      </c>
      <c r="AC96" s="10">
        <f t="shared" si="17"/>
        <v>1.382555712447342E-2</v>
      </c>
      <c r="AD96" s="10">
        <f t="shared" si="18"/>
        <v>1.0393060501662036E-2</v>
      </c>
      <c r="AE96" s="13">
        <v>3.3050000000000002</v>
      </c>
      <c r="AF96" s="13">
        <v>0.26500000000000001</v>
      </c>
      <c r="AG96" s="10">
        <f t="shared" si="19"/>
        <v>3.0319652919762685E-2</v>
      </c>
      <c r="AH96" s="10">
        <f>+SUMPRODUCT(AB96:AD96,Regression_results!$M$17:$O$17)+Regression_results!$L$17</f>
        <v>2.9183004347446674E-2</v>
      </c>
    </row>
    <row r="97" spans="1:34" ht="15" x14ac:dyDescent="0.25">
      <c r="A97" s="3">
        <v>43325</v>
      </c>
      <c r="B97" s="5">
        <f t="shared" si="13"/>
        <v>13</v>
      </c>
      <c r="C97" s="5">
        <f t="shared" si="14"/>
        <v>8</v>
      </c>
      <c r="D97" s="5">
        <f t="shared" si="15"/>
        <v>2018</v>
      </c>
      <c r="E97" s="3">
        <f t="shared" si="16"/>
        <v>43321</v>
      </c>
      <c r="F97" s="5">
        <f t="shared" si="10"/>
        <v>4</v>
      </c>
      <c r="G97" s="5">
        <v>27224.39</v>
      </c>
      <c r="H97" s="6">
        <v>27378.33</v>
      </c>
      <c r="I97" s="6">
        <v>27485.33</v>
      </c>
      <c r="J97" s="6">
        <v>27565</v>
      </c>
      <c r="K97" s="6">
        <v>27588</v>
      </c>
      <c r="L97" s="6">
        <v>27615.67</v>
      </c>
      <c r="M97" s="6">
        <v>27697</v>
      </c>
      <c r="N97" s="6">
        <v>27772</v>
      </c>
      <c r="O97" s="6">
        <v>27865.33</v>
      </c>
      <c r="P97" s="6">
        <v>27932.33</v>
      </c>
      <c r="Q97" s="6">
        <v>28009.67</v>
      </c>
      <c r="R97" s="6">
        <v>28069.33</v>
      </c>
      <c r="S97" s="6">
        <v>28143</v>
      </c>
      <c r="T97" s="6">
        <v>28215.33</v>
      </c>
      <c r="U97" s="6">
        <v>28309.67</v>
      </c>
      <c r="V97" s="6">
        <v>28413</v>
      </c>
      <c r="W97" s="6">
        <v>28426</v>
      </c>
      <c r="X97" s="6">
        <v>28455</v>
      </c>
      <c r="Y97" s="6">
        <v>28549.33</v>
      </c>
      <c r="Z97" s="8" t="s">
        <v>17</v>
      </c>
      <c r="AA97" s="11">
        <f t="shared" si="11"/>
        <v>3.426784635611154E-4</v>
      </c>
      <c r="AB97" s="10">
        <f t="shared" si="12"/>
        <v>9.5847877583299379E-3</v>
      </c>
      <c r="AC97" s="10">
        <f t="shared" si="17"/>
        <v>1.382555712447342E-2</v>
      </c>
      <c r="AD97" s="10">
        <f t="shared" si="18"/>
        <v>1.0307390885771758E-2</v>
      </c>
      <c r="AE97" s="13">
        <v>3.3149999999999999</v>
      </c>
      <c r="AF97" s="13">
        <v>0.3</v>
      </c>
      <c r="AG97" s="10">
        <f t="shared" si="19"/>
        <v>3.0059820538385074E-2</v>
      </c>
      <c r="AH97" s="10">
        <f>+SUMPRODUCT(AB97:AD97,Regression_results!$M$17:$O$17)+Regression_results!$L$17</f>
        <v>2.9214839029718338E-2</v>
      </c>
    </row>
    <row r="98" spans="1:34" ht="15" x14ac:dyDescent="0.25">
      <c r="A98" s="3">
        <v>43324</v>
      </c>
      <c r="B98" s="5">
        <f t="shared" si="13"/>
        <v>12</v>
      </c>
      <c r="C98" s="5">
        <f t="shared" si="14"/>
        <v>8</v>
      </c>
      <c r="D98" s="5">
        <f t="shared" si="15"/>
        <v>2018</v>
      </c>
      <c r="E98" s="3">
        <f t="shared" si="16"/>
        <v>43321</v>
      </c>
      <c r="F98" s="5">
        <f t="shared" si="10"/>
        <v>3</v>
      </c>
      <c r="G98" s="5">
        <v>27220.880000000001</v>
      </c>
      <c r="H98" s="6">
        <v>27374.33</v>
      </c>
      <c r="I98" s="6">
        <v>27478.33</v>
      </c>
      <c r="J98" s="6">
        <v>27559.67</v>
      </c>
      <c r="K98" s="6">
        <v>27582.33</v>
      </c>
      <c r="L98" s="6">
        <v>27610.67</v>
      </c>
      <c r="M98" s="6">
        <v>27693.67</v>
      </c>
      <c r="N98" s="6">
        <v>27768.67</v>
      </c>
      <c r="O98" s="6">
        <v>27862</v>
      </c>
      <c r="P98" s="6">
        <v>27929</v>
      </c>
      <c r="Q98" s="6">
        <v>28006.33</v>
      </c>
      <c r="R98" s="6">
        <v>28066</v>
      </c>
      <c r="S98" s="6">
        <v>28139.67</v>
      </c>
      <c r="T98" s="6">
        <v>28212</v>
      </c>
      <c r="U98" s="6">
        <v>28306.33</v>
      </c>
      <c r="V98" s="6">
        <v>28409</v>
      </c>
      <c r="W98" s="6">
        <v>28422.67</v>
      </c>
      <c r="X98" s="6">
        <v>28451.67</v>
      </c>
      <c r="Y98" s="6">
        <v>28546</v>
      </c>
      <c r="Z98" s="8" t="s">
        <v>17</v>
      </c>
      <c r="AA98" s="11">
        <f t="shared" si="11"/>
        <v>2.5703926165445703E-4</v>
      </c>
      <c r="AB98" s="10">
        <f t="shared" si="12"/>
        <v>9.4578132668745596E-3</v>
      </c>
      <c r="AC98" s="10">
        <f t="shared" si="17"/>
        <v>1.3962638923107784E-2</v>
      </c>
      <c r="AD98" s="10">
        <f t="shared" si="18"/>
        <v>1.0222942642603395E-2</v>
      </c>
      <c r="AE98" s="13">
        <v>3.323</v>
      </c>
      <c r="AF98" s="13">
        <v>0.3</v>
      </c>
      <c r="AG98" s="10">
        <f t="shared" si="19"/>
        <v>3.0139581256231507E-2</v>
      </c>
      <c r="AH98" s="10">
        <f>+SUMPRODUCT(AB98:AD98,Regression_results!$M$17:$O$17)+Regression_results!$L$17</f>
        <v>2.9190835139962443E-2</v>
      </c>
    </row>
    <row r="99" spans="1:34" ht="15" x14ac:dyDescent="0.25">
      <c r="A99" s="3">
        <v>43323</v>
      </c>
      <c r="B99" s="5">
        <f t="shared" si="13"/>
        <v>11</v>
      </c>
      <c r="C99" s="5">
        <f t="shared" si="14"/>
        <v>8</v>
      </c>
      <c r="D99" s="5">
        <f t="shared" si="15"/>
        <v>2018</v>
      </c>
      <c r="E99" s="3">
        <f t="shared" si="16"/>
        <v>43321</v>
      </c>
      <c r="F99" s="5">
        <f t="shared" si="10"/>
        <v>2</v>
      </c>
      <c r="G99" s="5">
        <v>27217.38</v>
      </c>
      <c r="H99" s="6">
        <v>27374.33</v>
      </c>
      <c r="I99" s="6">
        <v>27478.33</v>
      </c>
      <c r="J99" s="6">
        <v>27559.67</v>
      </c>
      <c r="K99" s="6">
        <v>27582.33</v>
      </c>
      <c r="L99" s="6">
        <v>27610.67</v>
      </c>
      <c r="M99" s="6">
        <v>27693.67</v>
      </c>
      <c r="N99" s="6">
        <v>27768.67</v>
      </c>
      <c r="O99" s="6">
        <v>27862</v>
      </c>
      <c r="P99" s="6">
        <v>27929</v>
      </c>
      <c r="Q99" s="6">
        <v>28006.33</v>
      </c>
      <c r="R99" s="6">
        <v>28066</v>
      </c>
      <c r="S99" s="6">
        <v>28139.67</v>
      </c>
      <c r="T99" s="6">
        <v>28212</v>
      </c>
      <c r="U99" s="6">
        <v>28306.33</v>
      </c>
      <c r="V99" s="6">
        <v>28409</v>
      </c>
      <c r="W99" s="6">
        <v>28422.67</v>
      </c>
      <c r="X99" s="6">
        <v>28451.67</v>
      </c>
      <c r="Y99" s="6">
        <v>28546</v>
      </c>
      <c r="Z99" s="8" t="s">
        <v>17</v>
      </c>
      <c r="AA99" s="11">
        <f t="shared" si="11"/>
        <v>1.7135950776963799E-4</v>
      </c>
      <c r="AB99" s="10">
        <f t="shared" si="12"/>
        <v>9.5876237903869121E-3</v>
      </c>
      <c r="AC99" s="10">
        <f t="shared" si="17"/>
        <v>1.3962638923107784E-2</v>
      </c>
      <c r="AD99" s="10">
        <f t="shared" si="18"/>
        <v>1.0137262888718575E-2</v>
      </c>
      <c r="AE99" s="13">
        <v>3.323</v>
      </c>
      <c r="AF99" s="13">
        <v>0.3</v>
      </c>
      <c r="AG99" s="10">
        <f t="shared" si="19"/>
        <v>3.0139581256231507E-2</v>
      </c>
      <c r="AH99" s="10">
        <f>+SUMPRODUCT(AB99:AD99,Regression_results!$M$17:$O$17)+Regression_results!$L$17</f>
        <v>2.9222483105189004E-2</v>
      </c>
    </row>
    <row r="100" spans="1:34" ht="15" x14ac:dyDescent="0.25">
      <c r="A100" s="3">
        <v>43322</v>
      </c>
      <c r="B100" s="5">
        <f t="shared" si="13"/>
        <v>10</v>
      </c>
      <c r="C100" s="5">
        <f t="shared" si="14"/>
        <v>8</v>
      </c>
      <c r="D100" s="5">
        <f t="shared" si="15"/>
        <v>2018</v>
      </c>
      <c r="E100" s="3">
        <f t="shared" si="16"/>
        <v>43321</v>
      </c>
      <c r="F100" s="5">
        <f t="shared" si="10"/>
        <v>1</v>
      </c>
      <c r="G100" s="5">
        <v>27213.87</v>
      </c>
      <c r="H100" s="6">
        <v>27374.33</v>
      </c>
      <c r="I100" s="6">
        <v>27478.33</v>
      </c>
      <c r="J100" s="6">
        <v>27559.67</v>
      </c>
      <c r="K100" s="6">
        <v>27582.33</v>
      </c>
      <c r="L100" s="6">
        <v>27610.67</v>
      </c>
      <c r="M100" s="6">
        <v>27693.67</v>
      </c>
      <c r="N100" s="6">
        <v>27768.67</v>
      </c>
      <c r="O100" s="6">
        <v>27862</v>
      </c>
      <c r="P100" s="6">
        <v>27929</v>
      </c>
      <c r="Q100" s="6">
        <v>28006.33</v>
      </c>
      <c r="R100" s="6">
        <v>28066</v>
      </c>
      <c r="S100" s="6">
        <v>28139.67</v>
      </c>
      <c r="T100" s="6">
        <v>28212</v>
      </c>
      <c r="U100" s="6">
        <v>28306.33</v>
      </c>
      <c r="V100" s="6">
        <v>28409</v>
      </c>
      <c r="W100" s="6">
        <v>28422.67</v>
      </c>
      <c r="X100" s="6">
        <v>28451.67</v>
      </c>
      <c r="Y100" s="6">
        <v>28546</v>
      </c>
      <c r="Z100" s="8" t="s">
        <v>17</v>
      </c>
      <c r="AA100" s="11">
        <f t="shared" si="11"/>
        <v>8.5679753884818996E-5</v>
      </c>
      <c r="AB100" s="10">
        <f t="shared" si="12"/>
        <v>9.7178387344396544E-3</v>
      </c>
      <c r="AC100" s="10">
        <f t="shared" si="17"/>
        <v>1.3962638923107784E-2</v>
      </c>
      <c r="AD100" s="10">
        <f t="shared" si="18"/>
        <v>1.0051583134833756E-2</v>
      </c>
      <c r="AE100" s="13">
        <v>3.323</v>
      </c>
      <c r="AF100" s="13">
        <v>0.3</v>
      </c>
      <c r="AG100" s="10">
        <f t="shared" si="19"/>
        <v>3.0139581256231507E-2</v>
      </c>
      <c r="AH100" s="10">
        <f>+SUMPRODUCT(AB100:AD100,Regression_results!$M$17:$O$17)+Regression_results!$L$17</f>
        <v>2.9254349698937671E-2</v>
      </c>
    </row>
    <row r="101" spans="1:34" ht="15" x14ac:dyDescent="0.25">
      <c r="A101" s="3">
        <v>43321</v>
      </c>
      <c r="B101" s="5">
        <f t="shared" si="13"/>
        <v>9</v>
      </c>
      <c r="C101" s="5">
        <f t="shared" si="14"/>
        <v>8</v>
      </c>
      <c r="D101" s="5">
        <f t="shared" si="15"/>
        <v>2018</v>
      </c>
      <c r="E101" s="3">
        <f t="shared" si="16"/>
        <v>43321</v>
      </c>
      <c r="F101" s="5">
        <f t="shared" si="10"/>
        <v>0</v>
      </c>
      <c r="G101" s="5">
        <v>27210.37</v>
      </c>
      <c r="H101" s="6">
        <v>27374</v>
      </c>
      <c r="I101" s="6">
        <v>27476.33</v>
      </c>
      <c r="J101" s="6">
        <v>27552</v>
      </c>
      <c r="K101" s="6">
        <v>27575.33</v>
      </c>
      <c r="L101" s="6">
        <v>27603.67</v>
      </c>
      <c r="M101" s="6">
        <v>27686.67</v>
      </c>
      <c r="N101" s="6">
        <v>27761.67</v>
      </c>
      <c r="O101" s="6">
        <v>27855</v>
      </c>
      <c r="P101" s="6">
        <v>27922</v>
      </c>
      <c r="Q101" s="6">
        <v>27995.67</v>
      </c>
      <c r="R101" s="6">
        <v>28057</v>
      </c>
      <c r="S101" s="6">
        <v>28130.67</v>
      </c>
      <c r="T101" s="6">
        <v>28202.33</v>
      </c>
      <c r="U101" s="6">
        <v>28296.67</v>
      </c>
      <c r="V101" s="6">
        <v>28399.33</v>
      </c>
      <c r="W101" s="6">
        <v>28416.33</v>
      </c>
      <c r="X101" s="6">
        <v>28448</v>
      </c>
      <c r="Y101" s="6">
        <v>28542.33</v>
      </c>
      <c r="Z101" s="8" t="s">
        <v>17</v>
      </c>
      <c r="AA101" s="11">
        <f t="shared" si="11"/>
        <v>0</v>
      </c>
      <c r="AB101" s="10">
        <f t="shared" si="12"/>
        <v>9.7742147570945015E-3</v>
      </c>
      <c r="AC101" s="10">
        <f t="shared" si="17"/>
        <v>1.3781680450045464E-2</v>
      </c>
      <c r="AD101" s="10">
        <f t="shared" si="18"/>
        <v>9.8966074313409091E-3</v>
      </c>
      <c r="AE101" s="13">
        <v>3.33</v>
      </c>
      <c r="AF101" s="13">
        <v>0.32</v>
      </c>
      <c r="AG101" s="10">
        <f t="shared" si="19"/>
        <v>3.0003987240829311E-2</v>
      </c>
      <c r="AH101" s="10">
        <f>+SUMPRODUCT(AB101:AD101,Regression_results!$M$17:$O$17)+Regression_results!$L$17</f>
        <v>2.9106085598065184E-2</v>
      </c>
    </row>
    <row r="102" spans="1:34" ht="15" x14ac:dyDescent="0.25">
      <c r="A102" s="3">
        <v>43320</v>
      </c>
      <c r="B102" s="5">
        <f t="shared" si="13"/>
        <v>8</v>
      </c>
      <c r="C102" s="5">
        <f t="shared" si="14"/>
        <v>8</v>
      </c>
      <c r="D102" s="5">
        <f t="shared" si="15"/>
        <v>2018</v>
      </c>
      <c r="E102" s="3">
        <f t="shared" si="16"/>
        <v>43290</v>
      </c>
      <c r="F102" s="5">
        <f t="shared" si="10"/>
        <v>30</v>
      </c>
      <c r="G102" s="5">
        <v>27209.5</v>
      </c>
      <c r="H102" s="6">
        <v>27373</v>
      </c>
      <c r="I102" s="6">
        <v>27476.33</v>
      </c>
      <c r="J102" s="6">
        <v>27552</v>
      </c>
      <c r="K102" s="6">
        <v>27574.67</v>
      </c>
      <c r="L102" s="6">
        <v>27603.33</v>
      </c>
      <c r="M102" s="6">
        <v>27686</v>
      </c>
      <c r="N102" s="6">
        <v>27761</v>
      </c>
      <c r="O102" s="6">
        <v>27854.33</v>
      </c>
      <c r="P102" s="6">
        <v>27921.33</v>
      </c>
      <c r="Q102" s="6">
        <v>27995</v>
      </c>
      <c r="R102" s="6">
        <v>28056.33</v>
      </c>
      <c r="S102" s="6">
        <v>28129.67</v>
      </c>
      <c r="T102" s="6">
        <v>28201.33</v>
      </c>
      <c r="U102" s="6">
        <v>28294.67</v>
      </c>
      <c r="V102" s="6">
        <v>28395</v>
      </c>
      <c r="W102" s="6">
        <v>28411.33</v>
      </c>
      <c r="X102" s="6">
        <v>28444.67</v>
      </c>
      <c r="Y102" s="6">
        <v>28537.67</v>
      </c>
      <c r="Z102" s="8" t="s">
        <v>17</v>
      </c>
      <c r="AA102" s="11">
        <f t="shared" si="11"/>
        <v>2.547488114862384E-3</v>
      </c>
      <c r="AB102" s="10">
        <f t="shared" si="12"/>
        <v>9.806501405759116E-3</v>
      </c>
      <c r="AC102" s="10">
        <f t="shared" si="17"/>
        <v>1.3757295825170157E-2</v>
      </c>
      <c r="AD102" s="10">
        <f t="shared" si="18"/>
        <v>1.243248624621196E-2</v>
      </c>
      <c r="AE102" s="13">
        <v>3.33</v>
      </c>
      <c r="AF102" s="13">
        <v>0.32</v>
      </c>
      <c r="AG102" s="10">
        <f t="shared" si="19"/>
        <v>3.0003987240829311E-2</v>
      </c>
      <c r="AH102" s="10">
        <f>+SUMPRODUCT(AB102:AD102,Regression_results!$M$17:$O$17)+Regression_results!$L$17</f>
        <v>3.0249141092201962E-2</v>
      </c>
    </row>
    <row r="103" spans="1:34" ht="15" x14ac:dyDescent="0.25">
      <c r="A103" s="3">
        <v>43319</v>
      </c>
      <c r="B103" s="5">
        <f t="shared" si="13"/>
        <v>7</v>
      </c>
      <c r="C103" s="5">
        <f t="shared" si="14"/>
        <v>8</v>
      </c>
      <c r="D103" s="5">
        <f t="shared" si="15"/>
        <v>2018</v>
      </c>
      <c r="E103" s="3">
        <f t="shared" si="16"/>
        <v>43290</v>
      </c>
      <c r="F103" s="5">
        <f t="shared" si="10"/>
        <v>29</v>
      </c>
      <c r="G103" s="5">
        <v>27208.62</v>
      </c>
      <c r="H103" s="6">
        <v>27332.33</v>
      </c>
      <c r="I103" s="6">
        <v>27415</v>
      </c>
      <c r="J103" s="6">
        <v>27511</v>
      </c>
      <c r="K103" s="6">
        <v>27569.33</v>
      </c>
      <c r="L103" s="6">
        <v>27593.33</v>
      </c>
      <c r="M103" s="6">
        <v>27641.33</v>
      </c>
      <c r="N103" s="6">
        <v>27720</v>
      </c>
      <c r="O103" s="6">
        <v>27800.33</v>
      </c>
      <c r="P103" s="6">
        <v>27887</v>
      </c>
      <c r="Q103" s="6">
        <v>27953.33</v>
      </c>
      <c r="R103" s="6">
        <v>28024.33</v>
      </c>
      <c r="S103" s="6">
        <v>28087</v>
      </c>
      <c r="T103" s="6">
        <v>28160.67</v>
      </c>
      <c r="U103" s="6">
        <v>28238.67</v>
      </c>
      <c r="V103" s="6">
        <v>28336.33</v>
      </c>
      <c r="W103" s="6">
        <v>28409.67</v>
      </c>
      <c r="X103" s="6">
        <v>28428</v>
      </c>
      <c r="Y103" s="6">
        <v>28484</v>
      </c>
      <c r="Z103" s="8" t="s">
        <v>17</v>
      </c>
      <c r="AA103" s="11">
        <f t="shared" si="11"/>
        <v>2.5354909151327804E-3</v>
      </c>
      <c r="AB103" s="10">
        <f t="shared" si="12"/>
        <v>7.5850961937797834E-3</v>
      </c>
      <c r="AC103" s="10">
        <f t="shared" si="17"/>
        <v>1.4055444099945413E-2</v>
      </c>
      <c r="AD103" s="10">
        <f t="shared" si="18"/>
        <v>1.284723901308699E-2</v>
      </c>
      <c r="AE103" s="13">
        <v>3.35</v>
      </c>
      <c r="AF103" s="13">
        <v>0.33200000000000002</v>
      </c>
      <c r="AG103" s="10">
        <f t="shared" si="19"/>
        <v>3.008013395526854E-2</v>
      </c>
      <c r="AH103" s="10">
        <f>+SUMPRODUCT(AB103:AD103,Regression_results!$M$17:$O$17)+Regression_results!$L$17</f>
        <v>2.9414433464055971E-2</v>
      </c>
    </row>
    <row r="104" spans="1:34" ht="15" x14ac:dyDescent="0.25">
      <c r="A104" s="3">
        <v>43318</v>
      </c>
      <c r="B104" s="5">
        <f t="shared" si="13"/>
        <v>6</v>
      </c>
      <c r="C104" s="5">
        <f t="shared" si="14"/>
        <v>8</v>
      </c>
      <c r="D104" s="5">
        <f t="shared" si="15"/>
        <v>2018</v>
      </c>
      <c r="E104" s="3">
        <f t="shared" si="16"/>
        <v>43290</v>
      </c>
      <c r="F104" s="5">
        <f t="shared" si="10"/>
        <v>28</v>
      </c>
      <c r="G104" s="5">
        <v>27207.74</v>
      </c>
      <c r="H104" s="6">
        <v>27308</v>
      </c>
      <c r="I104" s="6">
        <v>27391.33</v>
      </c>
      <c r="J104" s="6">
        <v>27493.67</v>
      </c>
      <c r="K104" s="6">
        <v>27568</v>
      </c>
      <c r="L104" s="6">
        <v>27589.67</v>
      </c>
      <c r="M104" s="6">
        <v>27613</v>
      </c>
      <c r="N104" s="6">
        <v>27700</v>
      </c>
      <c r="O104" s="6">
        <v>27776</v>
      </c>
      <c r="P104" s="6">
        <v>27869.33</v>
      </c>
      <c r="Q104" s="6">
        <v>27935.67</v>
      </c>
      <c r="R104" s="6">
        <v>28009.33</v>
      </c>
      <c r="S104" s="6">
        <v>28070.67</v>
      </c>
      <c r="T104" s="6">
        <v>28144</v>
      </c>
      <c r="U104" s="6">
        <v>28214.33</v>
      </c>
      <c r="V104" s="6">
        <v>28307.67</v>
      </c>
      <c r="W104" s="6">
        <v>28407.33</v>
      </c>
      <c r="X104" s="6">
        <v>28423.67</v>
      </c>
      <c r="Y104" s="6">
        <v>28455</v>
      </c>
      <c r="Z104" s="8" t="s">
        <v>17</v>
      </c>
      <c r="AA104" s="11">
        <f t="shared" si="11"/>
        <v>2.4381795423243108E-3</v>
      </c>
      <c r="AB104" s="10">
        <f t="shared" si="12"/>
        <v>6.7477122318868599E-3</v>
      </c>
      <c r="AC104" s="10">
        <f t="shared" si="17"/>
        <v>1.4043494784663491E-2</v>
      </c>
      <c r="AD104" s="10">
        <f t="shared" si="18"/>
        <v>1.3046978505457914E-2</v>
      </c>
      <c r="AE104" s="13">
        <v>3.33</v>
      </c>
      <c r="AF104" s="13">
        <v>0.32</v>
      </c>
      <c r="AG104" s="10">
        <f t="shared" si="19"/>
        <v>3.0003987240829311E-2</v>
      </c>
      <c r="AH104" s="10">
        <f>+SUMPRODUCT(AB104:AD104,Regression_results!$M$17:$O$17)+Regression_results!$L$17</f>
        <v>2.9044360953560493E-2</v>
      </c>
    </row>
    <row r="105" spans="1:34" ht="15" x14ac:dyDescent="0.25">
      <c r="A105" s="3">
        <v>43317</v>
      </c>
      <c r="B105" s="5">
        <f t="shared" si="13"/>
        <v>5</v>
      </c>
      <c r="C105" s="5">
        <f t="shared" si="14"/>
        <v>8</v>
      </c>
      <c r="D105" s="5">
        <f t="shared" si="15"/>
        <v>2018</v>
      </c>
      <c r="E105" s="3">
        <f t="shared" si="16"/>
        <v>43290</v>
      </c>
      <c r="F105" s="5">
        <f t="shared" si="10"/>
        <v>27</v>
      </c>
      <c r="G105" s="5">
        <v>27206.86</v>
      </c>
      <c r="H105" s="6">
        <v>27308.67</v>
      </c>
      <c r="I105" s="6">
        <v>27391.67</v>
      </c>
      <c r="J105" s="6">
        <v>27494.67</v>
      </c>
      <c r="K105" s="6">
        <v>27569.67</v>
      </c>
      <c r="L105" s="6">
        <v>27591.33</v>
      </c>
      <c r="M105" s="6">
        <v>27607.67</v>
      </c>
      <c r="N105" s="6">
        <v>27700.67</v>
      </c>
      <c r="O105" s="6">
        <v>27776.67</v>
      </c>
      <c r="P105" s="6">
        <v>27870</v>
      </c>
      <c r="Q105" s="6">
        <v>27936.33</v>
      </c>
      <c r="R105" s="6">
        <v>28010</v>
      </c>
      <c r="S105" s="6">
        <v>28071.33</v>
      </c>
      <c r="T105" s="6">
        <v>28144.67</v>
      </c>
      <c r="U105" s="6">
        <v>28215.67</v>
      </c>
      <c r="V105" s="6">
        <v>28309</v>
      </c>
      <c r="W105" s="6">
        <v>28408</v>
      </c>
      <c r="X105" s="6">
        <v>28425</v>
      </c>
      <c r="Y105" s="6">
        <v>28453.67</v>
      </c>
      <c r="Z105" s="8" t="s">
        <v>17</v>
      </c>
      <c r="AA105" s="11">
        <f t="shared" si="11"/>
        <v>2.3513670353345396E-3</v>
      </c>
      <c r="AB105" s="10">
        <f t="shared" si="12"/>
        <v>6.7927721170322197E-3</v>
      </c>
      <c r="AC105" s="10">
        <f t="shared" si="17"/>
        <v>1.4055367927548801E-2</v>
      </c>
      <c r="AD105" s="10">
        <f t="shared" si="18"/>
        <v>1.2959550089674842E-2</v>
      </c>
      <c r="AE105" s="13">
        <v>3.34</v>
      </c>
      <c r="AF105" s="13">
        <v>0.32500000000000001</v>
      </c>
      <c r="AG105" s="10">
        <f t="shared" si="19"/>
        <v>3.0052329927734878E-2</v>
      </c>
      <c r="AH105" s="10">
        <f>+SUMPRODUCT(AB105:AD105,Regression_results!$M$17:$O$17)+Regression_results!$L$17</f>
        <v>2.9036561950479128E-2</v>
      </c>
    </row>
    <row r="106" spans="1:34" ht="15" x14ac:dyDescent="0.25">
      <c r="A106" s="3">
        <v>43316</v>
      </c>
      <c r="B106" s="5">
        <f t="shared" si="13"/>
        <v>4</v>
      </c>
      <c r="C106" s="5">
        <f t="shared" si="14"/>
        <v>8</v>
      </c>
      <c r="D106" s="5">
        <f t="shared" si="15"/>
        <v>2018</v>
      </c>
      <c r="E106" s="3">
        <f t="shared" si="16"/>
        <v>43290</v>
      </c>
      <c r="F106" s="5">
        <f t="shared" si="10"/>
        <v>26</v>
      </c>
      <c r="G106" s="5">
        <v>27205.99</v>
      </c>
      <c r="H106" s="6">
        <v>27308.67</v>
      </c>
      <c r="I106" s="6">
        <v>27391.67</v>
      </c>
      <c r="J106" s="6">
        <v>27494.67</v>
      </c>
      <c r="K106" s="6">
        <v>27569.67</v>
      </c>
      <c r="L106" s="6">
        <v>27591.33</v>
      </c>
      <c r="M106" s="6">
        <v>27607.67</v>
      </c>
      <c r="N106" s="6">
        <v>27700.67</v>
      </c>
      <c r="O106" s="6">
        <v>27776.67</v>
      </c>
      <c r="P106" s="6">
        <v>27870</v>
      </c>
      <c r="Q106" s="6">
        <v>27936.33</v>
      </c>
      <c r="R106" s="6">
        <v>28010</v>
      </c>
      <c r="S106" s="6">
        <v>28071.33</v>
      </c>
      <c r="T106" s="6">
        <v>28144.67</v>
      </c>
      <c r="U106" s="6">
        <v>28215.67</v>
      </c>
      <c r="V106" s="6">
        <v>28309</v>
      </c>
      <c r="W106" s="6">
        <v>28408</v>
      </c>
      <c r="X106" s="6">
        <v>28425</v>
      </c>
      <c r="Y106" s="6">
        <v>28453.67</v>
      </c>
      <c r="Z106" s="8" t="s">
        <v>17</v>
      </c>
      <c r="AA106" s="11">
        <f t="shared" si="11"/>
        <v>2.2642793673591862E-3</v>
      </c>
      <c r="AB106" s="10">
        <f t="shared" si="12"/>
        <v>6.8249675898579554E-3</v>
      </c>
      <c r="AC106" s="10">
        <f t="shared" si="17"/>
        <v>1.4055367927548801E-2</v>
      </c>
      <c r="AD106" s="10">
        <f t="shared" si="18"/>
        <v>1.2872462421699489E-2</v>
      </c>
      <c r="AE106" s="13">
        <v>3.34</v>
      </c>
      <c r="AF106" s="13">
        <v>0.32500000000000001</v>
      </c>
      <c r="AG106" s="10">
        <f t="shared" si="19"/>
        <v>3.0052329927734878E-2</v>
      </c>
      <c r="AH106" s="10">
        <f>+SUMPRODUCT(AB106:AD106,Regression_results!$M$17:$O$17)+Regression_results!$L$17</f>
        <v>2.9014806424165165E-2</v>
      </c>
    </row>
    <row r="107" spans="1:34" ht="15" x14ac:dyDescent="0.25">
      <c r="A107" s="3">
        <v>43315</v>
      </c>
      <c r="B107" s="5">
        <f t="shared" si="13"/>
        <v>3</v>
      </c>
      <c r="C107" s="5">
        <f t="shared" si="14"/>
        <v>8</v>
      </c>
      <c r="D107" s="5">
        <f t="shared" si="15"/>
        <v>2018</v>
      </c>
      <c r="E107" s="3">
        <f t="shared" si="16"/>
        <v>43290</v>
      </c>
      <c r="F107" s="5">
        <f t="shared" si="10"/>
        <v>25</v>
      </c>
      <c r="G107" s="5">
        <v>27205.11</v>
      </c>
      <c r="H107" s="6">
        <v>27308.67</v>
      </c>
      <c r="I107" s="6">
        <v>27391.67</v>
      </c>
      <c r="J107" s="6">
        <v>27494.67</v>
      </c>
      <c r="K107" s="6">
        <v>27569.67</v>
      </c>
      <c r="L107" s="6">
        <v>27591.33</v>
      </c>
      <c r="M107" s="6">
        <v>27607.67</v>
      </c>
      <c r="N107" s="6">
        <v>27700.67</v>
      </c>
      <c r="O107" s="6">
        <v>27776.67</v>
      </c>
      <c r="P107" s="6">
        <v>27870</v>
      </c>
      <c r="Q107" s="6">
        <v>27936.33</v>
      </c>
      <c r="R107" s="6">
        <v>28010</v>
      </c>
      <c r="S107" s="6">
        <v>28071.33</v>
      </c>
      <c r="T107" s="6">
        <v>28144.67</v>
      </c>
      <c r="U107" s="6">
        <v>28215.67</v>
      </c>
      <c r="V107" s="6">
        <v>28309</v>
      </c>
      <c r="W107" s="6">
        <v>28408</v>
      </c>
      <c r="X107" s="6">
        <v>28425</v>
      </c>
      <c r="Y107" s="6">
        <v>28453.67</v>
      </c>
      <c r="Z107" s="8" t="s">
        <v>17</v>
      </c>
      <c r="AA107" s="11">
        <f t="shared" si="11"/>
        <v>2.1771916993838327E-3</v>
      </c>
      <c r="AB107" s="10">
        <f t="shared" si="12"/>
        <v>6.8575352204052198E-3</v>
      </c>
      <c r="AC107" s="10">
        <f t="shared" si="17"/>
        <v>1.4055367927548801E-2</v>
      </c>
      <c r="AD107" s="10">
        <f t="shared" si="18"/>
        <v>1.2785374753724136E-2</v>
      </c>
      <c r="AE107" s="13">
        <v>3.34</v>
      </c>
      <c r="AF107" s="13">
        <v>0.32500000000000001</v>
      </c>
      <c r="AG107" s="10">
        <f t="shared" si="19"/>
        <v>3.0052329927734878E-2</v>
      </c>
      <c r="AH107" s="10">
        <f>+SUMPRODUCT(AB107:AD107,Regression_results!$M$17:$O$17)+Regression_results!$L$17</f>
        <v>2.8993252085190921E-2</v>
      </c>
    </row>
    <row r="108" spans="1:34" ht="15" x14ac:dyDescent="0.25">
      <c r="A108" s="3">
        <v>43314</v>
      </c>
      <c r="B108" s="5">
        <f t="shared" si="13"/>
        <v>2</v>
      </c>
      <c r="C108" s="5">
        <f t="shared" si="14"/>
        <v>8</v>
      </c>
      <c r="D108" s="5">
        <f t="shared" si="15"/>
        <v>2018</v>
      </c>
      <c r="E108" s="3">
        <f t="shared" si="16"/>
        <v>43290</v>
      </c>
      <c r="F108" s="5">
        <f t="shared" si="10"/>
        <v>24</v>
      </c>
      <c r="G108" s="5">
        <v>27204.23</v>
      </c>
      <c r="H108" s="6">
        <v>27309</v>
      </c>
      <c r="I108" s="6">
        <v>27392.33</v>
      </c>
      <c r="J108" s="6">
        <v>27499</v>
      </c>
      <c r="K108" s="6">
        <v>27574.33</v>
      </c>
      <c r="L108" s="6">
        <v>27594.67</v>
      </c>
      <c r="M108" s="6">
        <v>27610.67</v>
      </c>
      <c r="N108" s="6">
        <v>27703.67</v>
      </c>
      <c r="O108" s="6">
        <v>27776.33</v>
      </c>
      <c r="P108" s="6">
        <v>27873</v>
      </c>
      <c r="Q108" s="6">
        <v>27940</v>
      </c>
      <c r="R108" s="6">
        <v>28014</v>
      </c>
      <c r="S108" s="6">
        <v>28075.33</v>
      </c>
      <c r="T108" s="6">
        <v>28148.67</v>
      </c>
      <c r="U108" s="6">
        <v>28219.67</v>
      </c>
      <c r="V108" s="6">
        <v>28313</v>
      </c>
      <c r="W108" s="6">
        <v>28412</v>
      </c>
      <c r="X108" s="6">
        <v>28429</v>
      </c>
      <c r="Y108" s="6">
        <v>28457.67</v>
      </c>
      <c r="Z108" s="8" t="s">
        <v>17</v>
      </c>
      <c r="AA108" s="11">
        <f t="shared" si="11"/>
        <v>2.0898062462666898E-3</v>
      </c>
      <c r="AB108" s="10">
        <f t="shared" si="12"/>
        <v>6.9143658908927819E-3</v>
      </c>
      <c r="AC108" s="10">
        <f t="shared" si="17"/>
        <v>1.4018522703252989E-2</v>
      </c>
      <c r="AD108" s="10">
        <f t="shared" si="18"/>
        <v>1.2854367295188452E-2</v>
      </c>
      <c r="AE108" s="13">
        <v>3.351</v>
      </c>
      <c r="AF108" s="13">
        <v>0.34</v>
      </c>
      <c r="AG108" s="10">
        <f t="shared" si="19"/>
        <v>3.0007972892166501E-2</v>
      </c>
      <c r="AH108" s="10">
        <f>+SUMPRODUCT(AB108:AD108,Regression_results!$M$17:$O$17)+Regression_results!$L$17</f>
        <v>2.9032793556528054E-2</v>
      </c>
    </row>
    <row r="109" spans="1:34" ht="15" x14ac:dyDescent="0.25">
      <c r="A109" s="3">
        <v>43313</v>
      </c>
      <c r="B109" s="5">
        <f t="shared" si="13"/>
        <v>1</v>
      </c>
      <c r="C109" s="5">
        <f t="shared" si="14"/>
        <v>8</v>
      </c>
      <c r="D109" s="5">
        <f t="shared" si="15"/>
        <v>2018</v>
      </c>
      <c r="E109" s="3">
        <f t="shared" si="16"/>
        <v>43290</v>
      </c>
      <c r="F109" s="5">
        <f t="shared" si="10"/>
        <v>23</v>
      </c>
      <c r="G109" s="5">
        <v>27203.360000000001</v>
      </c>
      <c r="H109" s="6">
        <v>27308.67</v>
      </c>
      <c r="I109" s="6">
        <v>27389.67</v>
      </c>
      <c r="J109" s="6">
        <v>27497.33</v>
      </c>
      <c r="K109" s="6">
        <v>27574</v>
      </c>
      <c r="L109" s="6">
        <v>27594.33</v>
      </c>
      <c r="M109" s="6">
        <v>27608.67</v>
      </c>
      <c r="N109" s="6">
        <v>27702.33</v>
      </c>
      <c r="O109" s="6">
        <v>27775.67</v>
      </c>
      <c r="P109" s="6">
        <v>27872.33</v>
      </c>
      <c r="Q109" s="6">
        <v>27939</v>
      </c>
      <c r="R109" s="6">
        <v>28014.33</v>
      </c>
      <c r="S109" s="6">
        <v>28076.67</v>
      </c>
      <c r="T109" s="6">
        <v>28150</v>
      </c>
      <c r="U109" s="6">
        <v>28220.67</v>
      </c>
      <c r="V109" s="6">
        <v>28314.33</v>
      </c>
      <c r="W109" s="6">
        <v>28413.33</v>
      </c>
      <c r="X109" s="6">
        <v>28430.33</v>
      </c>
      <c r="Y109" s="6">
        <v>28459</v>
      </c>
      <c r="Z109" s="8" t="s">
        <v>17</v>
      </c>
      <c r="AA109" s="11">
        <f t="shared" si="11"/>
        <v>2.0023623409281357E-3</v>
      </c>
      <c r="AB109" s="10">
        <f t="shared" si="12"/>
        <v>6.8487863263948512E-3</v>
      </c>
      <c r="AC109" s="10">
        <f t="shared" si="17"/>
        <v>1.4092904368690817E-2</v>
      </c>
      <c r="AD109" s="10">
        <f t="shared" si="18"/>
        <v>1.2839184639004056E-2</v>
      </c>
      <c r="AE109" s="13">
        <v>3.335</v>
      </c>
      <c r="AF109" s="13">
        <v>0.34</v>
      </c>
      <c r="AG109" s="10">
        <f t="shared" si="19"/>
        <v>2.9848515048833901E-2</v>
      </c>
      <c r="AH109" s="10">
        <f>+SUMPRODUCT(AB109:AD109,Regression_results!$M$17:$O$17)+Regression_results!$L$17</f>
        <v>2.9035340023968244E-2</v>
      </c>
    </row>
    <row r="110" spans="1:34" ht="15" x14ac:dyDescent="0.25">
      <c r="A110" s="3">
        <v>43312</v>
      </c>
      <c r="B110" s="5">
        <f t="shared" si="13"/>
        <v>31</v>
      </c>
      <c r="C110" s="5">
        <f t="shared" si="14"/>
        <v>7</v>
      </c>
      <c r="D110" s="5">
        <f t="shared" si="15"/>
        <v>2018</v>
      </c>
      <c r="E110" s="3">
        <f t="shared" si="16"/>
        <v>43290</v>
      </c>
      <c r="F110" s="5">
        <f t="shared" si="10"/>
        <v>22</v>
      </c>
      <c r="G110" s="5">
        <v>27202.48</v>
      </c>
      <c r="H110" s="6">
        <v>27309</v>
      </c>
      <c r="I110" s="6">
        <v>27388.67</v>
      </c>
      <c r="J110" s="6">
        <v>27496.67</v>
      </c>
      <c r="K110" s="6">
        <v>27574.33</v>
      </c>
      <c r="L110" s="6">
        <v>27592.67</v>
      </c>
      <c r="M110" s="6">
        <v>27608</v>
      </c>
      <c r="N110" s="6">
        <v>27702.33</v>
      </c>
      <c r="O110" s="6">
        <v>27775.67</v>
      </c>
      <c r="P110" s="6">
        <v>27870</v>
      </c>
      <c r="Q110" s="6">
        <v>27938.33</v>
      </c>
      <c r="R110" s="6">
        <v>28011.33</v>
      </c>
      <c r="S110" s="6">
        <v>28076</v>
      </c>
      <c r="T110" s="6">
        <v>28147.67</v>
      </c>
      <c r="U110" s="6">
        <v>28218.33</v>
      </c>
      <c r="V110" s="6">
        <v>28312</v>
      </c>
      <c r="W110" s="6">
        <v>28411</v>
      </c>
      <c r="X110" s="6">
        <v>28428</v>
      </c>
      <c r="Y110" s="6">
        <v>28456.67</v>
      </c>
      <c r="Z110" s="8" t="s">
        <v>17</v>
      </c>
      <c r="AA110" s="11">
        <f t="shared" si="11"/>
        <v>1.8719903120102928E-3</v>
      </c>
      <c r="AB110" s="10">
        <f t="shared" si="12"/>
        <v>6.8445965220818028E-3</v>
      </c>
      <c r="AC110" s="10">
        <f t="shared" si="17"/>
        <v>1.4129930369017663E-2</v>
      </c>
      <c r="AD110" s="10">
        <f t="shared" si="18"/>
        <v>1.2684690779721949E-2</v>
      </c>
      <c r="AE110" s="13">
        <v>3.3250000000000002</v>
      </c>
      <c r="AF110" s="13">
        <v>0.34</v>
      </c>
      <c r="AG110" s="10">
        <f t="shared" si="19"/>
        <v>2.9748853896750971E-2</v>
      </c>
      <c r="AH110" s="10">
        <f>+SUMPRODUCT(AB110:AD110,Regression_results!$M$17:$O$17)+Regression_results!$L$17</f>
        <v>2.8985918014454506E-2</v>
      </c>
    </row>
    <row r="111" spans="1:34" ht="15" x14ac:dyDescent="0.25">
      <c r="A111" s="3">
        <v>43311</v>
      </c>
      <c r="B111" s="5">
        <f t="shared" si="13"/>
        <v>30</v>
      </c>
      <c r="C111" s="5">
        <f t="shared" si="14"/>
        <v>7</v>
      </c>
      <c r="D111" s="5">
        <f t="shared" si="15"/>
        <v>2018</v>
      </c>
      <c r="E111" s="3">
        <f t="shared" si="16"/>
        <v>43290</v>
      </c>
      <c r="F111" s="5">
        <f t="shared" si="10"/>
        <v>21</v>
      </c>
      <c r="G111" s="5">
        <v>27201.599999999999</v>
      </c>
      <c r="H111" s="6">
        <v>27307</v>
      </c>
      <c r="I111" s="6">
        <v>27385.33</v>
      </c>
      <c r="J111" s="6">
        <v>27495</v>
      </c>
      <c r="K111" s="6">
        <v>27575</v>
      </c>
      <c r="L111" s="6">
        <v>27594</v>
      </c>
      <c r="M111" s="6">
        <v>27608.67</v>
      </c>
      <c r="N111" s="6">
        <v>27703</v>
      </c>
      <c r="O111" s="6">
        <v>27775.33</v>
      </c>
      <c r="P111" s="6">
        <v>27870.33</v>
      </c>
      <c r="Q111" s="6">
        <v>27938.67</v>
      </c>
      <c r="R111" s="6">
        <v>28011.67</v>
      </c>
      <c r="S111" s="6">
        <v>28072.33</v>
      </c>
      <c r="T111" s="6">
        <v>28141.67</v>
      </c>
      <c r="U111" s="6">
        <v>28216.67</v>
      </c>
      <c r="V111" s="6">
        <v>28310.67</v>
      </c>
      <c r="W111" s="6">
        <v>28411.67</v>
      </c>
      <c r="X111" s="6">
        <v>28428.67</v>
      </c>
      <c r="Y111" s="6">
        <v>28457.33</v>
      </c>
      <c r="Z111" s="8" t="s">
        <v>17</v>
      </c>
      <c r="AA111" s="11">
        <f t="shared" si="11"/>
        <v>1.7290335358695064E-3</v>
      </c>
      <c r="AB111" s="10">
        <f t="shared" si="12"/>
        <v>6.7543820951709854E-3</v>
      </c>
      <c r="AC111" s="10">
        <f t="shared" si="17"/>
        <v>1.424120140235674E-2</v>
      </c>
      <c r="AD111" s="10">
        <f t="shared" si="18"/>
        <v>1.2421975797941576E-2</v>
      </c>
      <c r="AE111" s="13">
        <v>3.3050000000000002</v>
      </c>
      <c r="AF111" s="13">
        <v>0.33500000000000002</v>
      </c>
      <c r="AG111" s="10">
        <f t="shared" si="19"/>
        <v>2.9600837195395524E-2</v>
      </c>
      <c r="AH111" s="10">
        <f>+SUMPRODUCT(AB111:AD111,Regression_results!$M$17:$O$17)+Regression_results!$L$17</f>
        <v>2.8886071425871074E-2</v>
      </c>
    </row>
    <row r="112" spans="1:34" ht="15" x14ac:dyDescent="0.25">
      <c r="A112" s="3">
        <v>43310</v>
      </c>
      <c r="B112" s="5">
        <f t="shared" si="13"/>
        <v>29</v>
      </c>
      <c r="C112" s="5">
        <f t="shared" si="14"/>
        <v>7</v>
      </c>
      <c r="D112" s="5">
        <f t="shared" si="15"/>
        <v>2018</v>
      </c>
      <c r="E112" s="3">
        <f t="shared" si="16"/>
        <v>43290</v>
      </c>
      <c r="F112" s="5">
        <f t="shared" si="10"/>
        <v>20</v>
      </c>
      <c r="G112" s="5">
        <v>27200.720000000001</v>
      </c>
      <c r="H112" s="6">
        <v>27305.33</v>
      </c>
      <c r="I112" s="6">
        <v>27383.67</v>
      </c>
      <c r="J112" s="6">
        <v>27488.67</v>
      </c>
      <c r="K112" s="6">
        <v>27575</v>
      </c>
      <c r="L112" s="6">
        <v>27595</v>
      </c>
      <c r="M112" s="6">
        <v>27610</v>
      </c>
      <c r="N112" s="6">
        <v>27704.33</v>
      </c>
      <c r="O112" s="6">
        <v>27776.67</v>
      </c>
      <c r="P112" s="6">
        <v>27872.67</v>
      </c>
      <c r="Q112" s="6">
        <v>27942.67</v>
      </c>
      <c r="R112" s="6">
        <v>28016.67</v>
      </c>
      <c r="S112" s="6">
        <v>28075.67</v>
      </c>
      <c r="T112" s="6">
        <v>28145.67</v>
      </c>
      <c r="U112" s="6">
        <v>28213.67</v>
      </c>
      <c r="V112" s="6">
        <v>28307.67</v>
      </c>
      <c r="W112" s="6">
        <v>28408.67</v>
      </c>
      <c r="X112" s="6">
        <v>28428.67</v>
      </c>
      <c r="Y112" s="6">
        <v>28457.33</v>
      </c>
      <c r="Z112" s="8" t="s">
        <v>17</v>
      </c>
      <c r="AA112" s="11">
        <f t="shared" si="11"/>
        <v>1.6621746397028996E-3</v>
      </c>
      <c r="AB112" s="10">
        <f t="shared" si="12"/>
        <v>6.7259249019877565E-3</v>
      </c>
      <c r="AC112" s="10">
        <f t="shared" si="17"/>
        <v>1.4351619048871056E-2</v>
      </c>
      <c r="AD112" s="10">
        <f t="shared" si="18"/>
        <v>1.2426603925142757E-2</v>
      </c>
      <c r="AE112" s="13">
        <v>3.2949999999999999</v>
      </c>
      <c r="AF112" s="13">
        <v>0.33500000000000002</v>
      </c>
      <c r="AG112" s="10">
        <f t="shared" si="19"/>
        <v>2.950117107689243E-2</v>
      </c>
      <c r="AH112" s="10">
        <f>+SUMPRODUCT(AB112:AD112,Regression_results!$M$17:$O$17)+Regression_results!$L$17</f>
        <v>2.8939311239557425E-2</v>
      </c>
    </row>
    <row r="113" spans="1:34" ht="15" x14ac:dyDescent="0.25">
      <c r="A113" s="3">
        <v>43309</v>
      </c>
      <c r="B113" s="5">
        <f t="shared" si="13"/>
        <v>28</v>
      </c>
      <c r="C113" s="5">
        <f t="shared" si="14"/>
        <v>7</v>
      </c>
      <c r="D113" s="5">
        <f t="shared" si="15"/>
        <v>2018</v>
      </c>
      <c r="E113" s="3">
        <f t="shared" si="16"/>
        <v>43290</v>
      </c>
      <c r="F113" s="5">
        <f t="shared" si="10"/>
        <v>19</v>
      </c>
      <c r="G113" s="5">
        <v>27199.85</v>
      </c>
      <c r="H113" s="6">
        <v>27305.33</v>
      </c>
      <c r="I113" s="6">
        <v>27383.67</v>
      </c>
      <c r="J113" s="6">
        <v>27488.67</v>
      </c>
      <c r="K113" s="6">
        <v>27575</v>
      </c>
      <c r="L113" s="6">
        <v>27595</v>
      </c>
      <c r="M113" s="6">
        <v>27610</v>
      </c>
      <c r="N113" s="6">
        <v>27704.33</v>
      </c>
      <c r="O113" s="6">
        <v>27776.67</v>
      </c>
      <c r="P113" s="6">
        <v>27872.67</v>
      </c>
      <c r="Q113" s="6">
        <v>27942.67</v>
      </c>
      <c r="R113" s="6">
        <v>28016.67</v>
      </c>
      <c r="S113" s="6">
        <v>28075.67</v>
      </c>
      <c r="T113" s="6">
        <v>28145.67</v>
      </c>
      <c r="U113" s="6">
        <v>28213.67</v>
      </c>
      <c r="V113" s="6">
        <v>28307.67</v>
      </c>
      <c r="W113" s="6">
        <v>28408.67</v>
      </c>
      <c r="X113" s="6">
        <v>28428.67</v>
      </c>
      <c r="Y113" s="6">
        <v>28457.33</v>
      </c>
      <c r="Z113" s="8" t="s">
        <v>17</v>
      </c>
      <c r="AA113" s="11">
        <f t="shared" si="11"/>
        <v>1.5790659077177546E-3</v>
      </c>
      <c r="AB113" s="10">
        <f t="shared" si="12"/>
        <v>6.7581255043684951E-3</v>
      </c>
      <c r="AC113" s="10">
        <f t="shared" si="17"/>
        <v>1.4351619048871056E-2</v>
      </c>
      <c r="AD113" s="10">
        <f t="shared" si="18"/>
        <v>1.2343495193157613E-2</v>
      </c>
      <c r="AE113" s="13">
        <v>3.2949999999999999</v>
      </c>
      <c r="AF113" s="13">
        <v>0.33500000000000002</v>
      </c>
      <c r="AG113" s="10">
        <f t="shared" si="19"/>
        <v>2.950117107689243E-2</v>
      </c>
      <c r="AH113" s="10">
        <f>+SUMPRODUCT(AB113:AD113,Regression_results!$M$17:$O$17)+Regression_results!$L$17</f>
        <v>2.8919347675678803E-2</v>
      </c>
    </row>
    <row r="114" spans="1:34" ht="15" x14ac:dyDescent="0.25">
      <c r="A114" s="3">
        <v>43308</v>
      </c>
      <c r="B114" s="5">
        <f t="shared" si="13"/>
        <v>27</v>
      </c>
      <c r="C114" s="5">
        <f t="shared" si="14"/>
        <v>7</v>
      </c>
      <c r="D114" s="5">
        <f t="shared" si="15"/>
        <v>2018</v>
      </c>
      <c r="E114" s="3">
        <f t="shared" si="16"/>
        <v>43290</v>
      </c>
      <c r="F114" s="5">
        <f t="shared" si="10"/>
        <v>18</v>
      </c>
      <c r="G114" s="5">
        <v>27198.97</v>
      </c>
      <c r="H114" s="6">
        <v>27305.33</v>
      </c>
      <c r="I114" s="6">
        <v>27383.67</v>
      </c>
      <c r="J114" s="6">
        <v>27488.67</v>
      </c>
      <c r="K114" s="6">
        <v>27575</v>
      </c>
      <c r="L114" s="6">
        <v>27595</v>
      </c>
      <c r="M114" s="6">
        <v>27610</v>
      </c>
      <c r="N114" s="6">
        <v>27704.33</v>
      </c>
      <c r="O114" s="6">
        <v>27776.67</v>
      </c>
      <c r="P114" s="6">
        <v>27872.67</v>
      </c>
      <c r="Q114" s="6">
        <v>27942.67</v>
      </c>
      <c r="R114" s="6">
        <v>28016.67</v>
      </c>
      <c r="S114" s="6">
        <v>28075.67</v>
      </c>
      <c r="T114" s="6">
        <v>28145.67</v>
      </c>
      <c r="U114" s="6">
        <v>28213.67</v>
      </c>
      <c r="V114" s="6">
        <v>28307.67</v>
      </c>
      <c r="W114" s="6">
        <v>28408.67</v>
      </c>
      <c r="X114" s="6">
        <v>28428.67</v>
      </c>
      <c r="Y114" s="6">
        <v>28457.33</v>
      </c>
      <c r="Z114" s="8" t="s">
        <v>17</v>
      </c>
      <c r="AA114" s="11">
        <f t="shared" si="11"/>
        <v>1.4959571757326095E-3</v>
      </c>
      <c r="AB114" s="10">
        <f t="shared" si="12"/>
        <v>6.7906983242378427E-3</v>
      </c>
      <c r="AC114" s="10">
        <f t="shared" si="17"/>
        <v>1.4351619048871056E-2</v>
      </c>
      <c r="AD114" s="10">
        <f t="shared" si="18"/>
        <v>1.2260386461172468E-2</v>
      </c>
      <c r="AE114" s="13">
        <v>3.2949999999999999</v>
      </c>
      <c r="AF114" s="13">
        <v>0.33500000000000002</v>
      </c>
      <c r="AG114" s="10">
        <f t="shared" si="19"/>
        <v>2.950117107689243E-2</v>
      </c>
      <c r="AH114" s="10">
        <f>+SUMPRODUCT(AB114:AD114,Regression_results!$M$17:$O$17)+Regression_results!$L$17</f>
        <v>2.8899585331449804E-2</v>
      </c>
    </row>
    <row r="115" spans="1:34" ht="15" x14ac:dyDescent="0.25">
      <c r="A115" s="3">
        <v>43307</v>
      </c>
      <c r="B115" s="5">
        <f t="shared" si="13"/>
        <v>26</v>
      </c>
      <c r="C115" s="5">
        <f t="shared" si="14"/>
        <v>7</v>
      </c>
      <c r="D115" s="5">
        <f t="shared" si="15"/>
        <v>2018</v>
      </c>
      <c r="E115" s="3">
        <f t="shared" si="16"/>
        <v>43290</v>
      </c>
      <c r="F115" s="5">
        <f t="shared" si="10"/>
        <v>17</v>
      </c>
      <c r="G115" s="5">
        <v>27198.09</v>
      </c>
      <c r="H115" s="6">
        <v>27304.67</v>
      </c>
      <c r="I115" s="6">
        <v>27383</v>
      </c>
      <c r="J115" s="6">
        <v>27488</v>
      </c>
      <c r="K115" s="6">
        <v>27574.33</v>
      </c>
      <c r="L115" s="6">
        <v>27594.33</v>
      </c>
      <c r="M115" s="6">
        <v>27609.33</v>
      </c>
      <c r="N115" s="6">
        <v>27703.67</v>
      </c>
      <c r="O115" s="6">
        <v>27776</v>
      </c>
      <c r="P115" s="6">
        <v>27872</v>
      </c>
      <c r="Q115" s="6">
        <v>27941.33</v>
      </c>
      <c r="R115" s="6">
        <v>28015.33</v>
      </c>
      <c r="S115" s="6">
        <v>28074.33</v>
      </c>
      <c r="T115" s="6">
        <v>28144.33</v>
      </c>
      <c r="U115" s="6">
        <v>28212.33</v>
      </c>
      <c r="V115" s="6">
        <v>28306.33</v>
      </c>
      <c r="W115" s="6">
        <v>28407.33</v>
      </c>
      <c r="X115" s="6">
        <v>28426.67</v>
      </c>
      <c r="Y115" s="6">
        <v>28455.33</v>
      </c>
      <c r="Z115" s="8" t="s">
        <v>17</v>
      </c>
      <c r="AA115" s="11">
        <f t="shared" si="11"/>
        <v>1.4129158796191144E-3</v>
      </c>
      <c r="AB115" s="10">
        <f t="shared" si="12"/>
        <v>6.798639169147469E-3</v>
      </c>
      <c r="AC115" s="10">
        <f t="shared" si="17"/>
        <v>1.4351970200489284E-2</v>
      </c>
      <c r="AD115" s="10">
        <f t="shared" si="18"/>
        <v>1.2153483275932575E-2</v>
      </c>
      <c r="AE115" s="13">
        <v>3.2850000000000001</v>
      </c>
      <c r="AF115" s="13">
        <v>0.29499999999999998</v>
      </c>
      <c r="AG115" s="10">
        <f t="shared" si="19"/>
        <v>2.9812054439403823E-2</v>
      </c>
      <c r="AH115" s="10">
        <f>+SUMPRODUCT(AB115:AD115,Regression_results!$M$17:$O$17)+Regression_results!$L$17</f>
        <v>2.8856019095781636E-2</v>
      </c>
    </row>
    <row r="116" spans="1:34" ht="15" x14ac:dyDescent="0.25">
      <c r="A116" s="3">
        <v>43306</v>
      </c>
      <c r="B116" s="5">
        <f t="shared" si="13"/>
        <v>25</v>
      </c>
      <c r="C116" s="5">
        <f t="shared" si="14"/>
        <v>7</v>
      </c>
      <c r="D116" s="5">
        <f t="shared" si="15"/>
        <v>2018</v>
      </c>
      <c r="E116" s="3">
        <f t="shared" si="16"/>
        <v>43290</v>
      </c>
      <c r="F116" s="5">
        <f t="shared" si="10"/>
        <v>16</v>
      </c>
      <c r="G116" s="5">
        <v>27197.22</v>
      </c>
      <c r="H116" s="6">
        <v>27300</v>
      </c>
      <c r="I116" s="6">
        <v>27378.33</v>
      </c>
      <c r="J116" s="6">
        <v>27483.33</v>
      </c>
      <c r="K116" s="6">
        <v>27570</v>
      </c>
      <c r="L116" s="6">
        <v>27593</v>
      </c>
      <c r="M116" s="6">
        <v>27610.33</v>
      </c>
      <c r="N116" s="6">
        <v>27704.67</v>
      </c>
      <c r="O116" s="6">
        <v>27779.67</v>
      </c>
      <c r="P116" s="6">
        <v>27875.33</v>
      </c>
      <c r="Q116" s="6">
        <v>27947.33</v>
      </c>
      <c r="R116" s="6">
        <v>28019.67</v>
      </c>
      <c r="S116" s="6">
        <v>28078.67</v>
      </c>
      <c r="T116" s="6">
        <v>28148.67</v>
      </c>
      <c r="U116" s="6">
        <v>28218.67</v>
      </c>
      <c r="V116" s="6">
        <v>28311</v>
      </c>
      <c r="W116" s="6">
        <v>28412</v>
      </c>
      <c r="X116" s="6">
        <v>28438.67</v>
      </c>
      <c r="Y116" s="6">
        <v>28465</v>
      </c>
      <c r="Z116" s="8" t="s">
        <v>17</v>
      </c>
      <c r="AA116" s="11">
        <f t="shared" si="11"/>
        <v>1.3295976388244906E-3</v>
      </c>
      <c r="AB116" s="10">
        <f t="shared" si="12"/>
        <v>6.6591364852730539E-3</v>
      </c>
      <c r="AC116" s="10">
        <f t="shared" si="17"/>
        <v>1.4659038736109853E-2</v>
      </c>
      <c r="AD116" s="10">
        <f t="shared" si="18"/>
        <v>1.2092864445089649E-2</v>
      </c>
      <c r="AE116" s="13">
        <v>3.2850000000000001</v>
      </c>
      <c r="AF116" s="13">
        <v>0.28999999999999998</v>
      </c>
      <c r="AG116" s="10">
        <f t="shared" si="19"/>
        <v>2.9863396151161847E-2</v>
      </c>
      <c r="AH116" s="10">
        <f>+SUMPRODUCT(AB116:AD116,Regression_results!$M$17:$O$17)+Regression_results!$L$17</f>
        <v>2.8938399320646541E-2</v>
      </c>
    </row>
    <row r="117" spans="1:34" ht="15" x14ac:dyDescent="0.25">
      <c r="A117" s="3">
        <v>43305</v>
      </c>
      <c r="B117" s="5">
        <f t="shared" si="13"/>
        <v>24</v>
      </c>
      <c r="C117" s="5">
        <f t="shared" si="14"/>
        <v>7</v>
      </c>
      <c r="D117" s="5">
        <f t="shared" si="15"/>
        <v>2018</v>
      </c>
      <c r="E117" s="3">
        <f t="shared" si="16"/>
        <v>43290</v>
      </c>
      <c r="F117" s="5">
        <f t="shared" si="10"/>
        <v>15</v>
      </c>
      <c r="G117" s="5">
        <v>27196.34</v>
      </c>
      <c r="H117" s="6">
        <v>27299.67</v>
      </c>
      <c r="I117" s="6">
        <v>27377.33</v>
      </c>
      <c r="J117" s="6">
        <v>27482.33</v>
      </c>
      <c r="K117" s="6">
        <v>27569</v>
      </c>
      <c r="L117" s="6">
        <v>27593</v>
      </c>
      <c r="M117" s="6">
        <v>27607.67</v>
      </c>
      <c r="N117" s="6">
        <v>27703.67</v>
      </c>
      <c r="O117" s="6">
        <v>27779.67</v>
      </c>
      <c r="P117" s="6">
        <v>27878.67</v>
      </c>
      <c r="Q117" s="6">
        <v>27952.33</v>
      </c>
      <c r="R117" s="6">
        <v>28024.67</v>
      </c>
      <c r="S117" s="6">
        <v>28083.67</v>
      </c>
      <c r="T117" s="6">
        <v>28153.67</v>
      </c>
      <c r="U117" s="6">
        <v>28223.67</v>
      </c>
      <c r="V117" s="6">
        <v>28316</v>
      </c>
      <c r="W117" s="6">
        <v>28417</v>
      </c>
      <c r="X117" s="6">
        <v>28445</v>
      </c>
      <c r="Y117" s="6">
        <v>28476</v>
      </c>
      <c r="Z117" s="8" t="s">
        <v>17</v>
      </c>
      <c r="AA117" s="11">
        <f t="shared" si="11"/>
        <v>1.246275860669166E-3</v>
      </c>
      <c r="AB117" s="10">
        <f t="shared" si="12"/>
        <v>6.6549395984900617E-3</v>
      </c>
      <c r="AC117" s="10">
        <f t="shared" si="17"/>
        <v>1.4696100751972363E-2</v>
      </c>
      <c r="AD117" s="10">
        <f t="shared" si="18"/>
        <v>1.2189530406169546E-2</v>
      </c>
      <c r="AE117" s="13">
        <v>3.2549999999999999</v>
      </c>
      <c r="AF117" s="13">
        <v>0.28000000000000003</v>
      </c>
      <c r="AG117" s="10">
        <f t="shared" si="19"/>
        <v>2.9666932588751749E-2</v>
      </c>
      <c r="AH117" s="10">
        <f>+SUMPRODUCT(AB117:AD117,Regression_results!$M$17:$O$17)+Regression_results!$L$17</f>
        <v>2.9001933040863917E-2</v>
      </c>
    </row>
    <row r="118" spans="1:34" ht="15" x14ac:dyDescent="0.25">
      <c r="A118" s="3">
        <v>43304</v>
      </c>
      <c r="B118" s="5">
        <f t="shared" si="13"/>
        <v>23</v>
      </c>
      <c r="C118" s="5">
        <f t="shared" si="14"/>
        <v>7</v>
      </c>
      <c r="D118" s="5">
        <f t="shared" si="15"/>
        <v>2018</v>
      </c>
      <c r="E118" s="3">
        <f t="shared" si="16"/>
        <v>43290</v>
      </c>
      <c r="F118" s="5">
        <f t="shared" si="10"/>
        <v>14</v>
      </c>
      <c r="G118" s="5">
        <v>27195.46</v>
      </c>
      <c r="H118" s="6">
        <v>27299.67</v>
      </c>
      <c r="I118" s="6">
        <v>27377.33</v>
      </c>
      <c r="J118" s="6">
        <v>27481.33</v>
      </c>
      <c r="K118" s="6">
        <v>27569</v>
      </c>
      <c r="L118" s="6">
        <v>27593</v>
      </c>
      <c r="M118" s="6">
        <v>27608.67</v>
      </c>
      <c r="N118" s="6">
        <v>27704.67</v>
      </c>
      <c r="O118" s="6">
        <v>27782</v>
      </c>
      <c r="P118" s="6">
        <v>27885</v>
      </c>
      <c r="Q118" s="6">
        <v>27959.33</v>
      </c>
      <c r="R118" s="6">
        <v>28031.67</v>
      </c>
      <c r="S118" s="6">
        <v>28090.67</v>
      </c>
      <c r="T118" s="6">
        <v>28160.67</v>
      </c>
      <c r="U118" s="6">
        <v>28230.67</v>
      </c>
      <c r="V118" s="6">
        <v>28323</v>
      </c>
      <c r="W118" s="6">
        <v>28420.33</v>
      </c>
      <c r="X118" s="6">
        <v>28450</v>
      </c>
      <c r="Y118" s="6">
        <v>28487.67</v>
      </c>
      <c r="Z118" s="8" t="s">
        <v>17</v>
      </c>
      <c r="AA118" s="11">
        <f t="shared" si="11"/>
        <v>1.1629009442162275E-3</v>
      </c>
      <c r="AB118" s="10">
        <f t="shared" si="12"/>
        <v>6.6875132834671724E-3</v>
      </c>
      <c r="AC118" s="10">
        <f t="shared" si="17"/>
        <v>1.4781207663420837E-2</v>
      </c>
      <c r="AD118" s="10">
        <f t="shared" si="18"/>
        <v>1.2273332158671657E-2</v>
      </c>
      <c r="AE118" s="13">
        <v>3.2549999999999999</v>
      </c>
      <c r="AF118" s="13">
        <v>0.28000000000000003</v>
      </c>
      <c r="AG118" s="10">
        <f t="shared" si="19"/>
        <v>2.9666932588751749E-2</v>
      </c>
      <c r="AH118" s="10">
        <f>+SUMPRODUCT(AB118:AD118,Regression_results!$M$17:$O$17)+Regression_results!$L$17</f>
        <v>2.9108514221031244E-2</v>
      </c>
    </row>
    <row r="119" spans="1:34" ht="15" x14ac:dyDescent="0.25">
      <c r="A119" s="3">
        <v>43303</v>
      </c>
      <c r="B119" s="5">
        <f t="shared" si="13"/>
        <v>22</v>
      </c>
      <c r="C119" s="5">
        <f t="shared" si="14"/>
        <v>7</v>
      </c>
      <c r="D119" s="5">
        <f t="shared" si="15"/>
        <v>2018</v>
      </c>
      <c r="E119" s="3">
        <f t="shared" si="16"/>
        <v>43290</v>
      </c>
      <c r="F119" s="5">
        <f t="shared" si="10"/>
        <v>13</v>
      </c>
      <c r="G119" s="5">
        <v>27194.59</v>
      </c>
      <c r="H119" s="6">
        <v>27297.67</v>
      </c>
      <c r="I119" s="6">
        <v>27375</v>
      </c>
      <c r="J119" s="6">
        <v>27472.33</v>
      </c>
      <c r="K119" s="6">
        <v>27565.67</v>
      </c>
      <c r="L119" s="6">
        <v>27589.67</v>
      </c>
      <c r="M119" s="6">
        <v>27605.33</v>
      </c>
      <c r="N119" s="6">
        <v>27702.33</v>
      </c>
      <c r="O119" s="6">
        <v>27779.67</v>
      </c>
      <c r="P119" s="6">
        <v>27879.67</v>
      </c>
      <c r="Q119" s="6">
        <v>27955.33</v>
      </c>
      <c r="R119" s="6">
        <v>28027.67</v>
      </c>
      <c r="S119" s="6">
        <v>28085.33</v>
      </c>
      <c r="T119" s="6">
        <v>28156.67</v>
      </c>
      <c r="U119" s="6">
        <v>28226.67</v>
      </c>
      <c r="V119" s="6">
        <v>28317.33</v>
      </c>
      <c r="W119" s="6">
        <v>28416.33</v>
      </c>
      <c r="X119" s="6">
        <v>28446</v>
      </c>
      <c r="Y119" s="6">
        <v>28483.33</v>
      </c>
      <c r="Z119" s="8" t="s">
        <v>17</v>
      </c>
      <c r="AA119" s="11">
        <f t="shared" si="11"/>
        <v>1.1007169935335495E-3</v>
      </c>
      <c r="AB119" s="10">
        <f t="shared" si="12"/>
        <v>6.6340400792952448E-3</v>
      </c>
      <c r="AC119" s="10">
        <f t="shared" si="17"/>
        <v>1.4782465753424567E-2</v>
      </c>
      <c r="AD119" s="10">
        <f t="shared" si="18"/>
        <v>1.2103727468460126E-2</v>
      </c>
      <c r="AE119" s="13">
        <v>3.2549999999999999</v>
      </c>
      <c r="AF119" s="13">
        <v>0.27500000000000002</v>
      </c>
      <c r="AG119" s="10">
        <f t="shared" si="19"/>
        <v>2.9718274744452877E-2</v>
      </c>
      <c r="AH119" s="10">
        <f>+SUMPRODUCT(AB119:AD119,Regression_results!$M$17:$O$17)+Regression_results!$L$17</f>
        <v>2.900409960682284E-2</v>
      </c>
    </row>
    <row r="120" spans="1:34" ht="15" x14ac:dyDescent="0.25">
      <c r="A120" s="3">
        <v>43302</v>
      </c>
      <c r="B120" s="5">
        <f t="shared" si="13"/>
        <v>21</v>
      </c>
      <c r="C120" s="5">
        <f t="shared" si="14"/>
        <v>7</v>
      </c>
      <c r="D120" s="5">
        <f t="shared" si="15"/>
        <v>2018</v>
      </c>
      <c r="E120" s="3">
        <f t="shared" si="16"/>
        <v>43290</v>
      </c>
      <c r="F120" s="5">
        <f t="shared" si="10"/>
        <v>12</v>
      </c>
      <c r="G120" s="5">
        <v>27193.71</v>
      </c>
      <c r="H120" s="6">
        <v>27297.67</v>
      </c>
      <c r="I120" s="6">
        <v>27375</v>
      </c>
      <c r="J120" s="6">
        <v>27472.33</v>
      </c>
      <c r="K120" s="6">
        <v>27565.67</v>
      </c>
      <c r="L120" s="6">
        <v>27589.67</v>
      </c>
      <c r="M120" s="6">
        <v>27605.33</v>
      </c>
      <c r="N120" s="6">
        <v>27702.33</v>
      </c>
      <c r="O120" s="6">
        <v>27779.67</v>
      </c>
      <c r="P120" s="6">
        <v>27879.67</v>
      </c>
      <c r="Q120" s="6">
        <v>27955.33</v>
      </c>
      <c r="R120" s="6">
        <v>28027.67</v>
      </c>
      <c r="S120" s="6">
        <v>28085.33</v>
      </c>
      <c r="T120" s="6">
        <v>28156.67</v>
      </c>
      <c r="U120" s="6">
        <v>28226.67</v>
      </c>
      <c r="V120" s="6">
        <v>28317.33</v>
      </c>
      <c r="W120" s="6">
        <v>28416.33</v>
      </c>
      <c r="X120" s="6">
        <v>28446</v>
      </c>
      <c r="Y120" s="6">
        <v>28483.33</v>
      </c>
      <c r="Z120" s="8" t="s">
        <v>17</v>
      </c>
      <c r="AA120" s="11">
        <f t="shared" si="11"/>
        <v>1.0160464555694303E-3</v>
      </c>
      <c r="AB120" s="10">
        <f t="shared" si="12"/>
        <v>6.6666151841732191E-3</v>
      </c>
      <c r="AC120" s="10">
        <f t="shared" si="17"/>
        <v>1.4782465753424567E-2</v>
      </c>
      <c r="AD120" s="10">
        <f t="shared" si="18"/>
        <v>1.2019056930496009E-2</v>
      </c>
      <c r="AE120" s="13">
        <v>3.2549999999999999</v>
      </c>
      <c r="AF120" s="13">
        <v>0.27500000000000002</v>
      </c>
      <c r="AG120" s="10">
        <f t="shared" si="19"/>
        <v>2.9718274744452877E-2</v>
      </c>
      <c r="AH120" s="10">
        <f>+SUMPRODUCT(AB120:AD120,Regression_results!$M$17:$O$17)+Regression_results!$L$17</f>
        <v>2.8983636207921208E-2</v>
      </c>
    </row>
    <row r="121" spans="1:34" ht="15" x14ac:dyDescent="0.25">
      <c r="A121" s="3">
        <v>43301</v>
      </c>
      <c r="B121" s="5">
        <f t="shared" si="13"/>
        <v>20</v>
      </c>
      <c r="C121" s="5">
        <f t="shared" si="14"/>
        <v>7</v>
      </c>
      <c r="D121" s="5">
        <f t="shared" si="15"/>
        <v>2018</v>
      </c>
      <c r="E121" s="3">
        <f t="shared" si="16"/>
        <v>43290</v>
      </c>
      <c r="F121" s="5">
        <f t="shared" si="10"/>
        <v>11</v>
      </c>
      <c r="G121" s="5">
        <v>27192.83</v>
      </c>
      <c r="H121" s="6">
        <v>27297.67</v>
      </c>
      <c r="I121" s="6">
        <v>27375</v>
      </c>
      <c r="J121" s="6">
        <v>27472.33</v>
      </c>
      <c r="K121" s="6">
        <v>27565.67</v>
      </c>
      <c r="L121" s="6">
        <v>27589.67</v>
      </c>
      <c r="M121" s="6">
        <v>27605.33</v>
      </c>
      <c r="N121" s="6">
        <v>27702.33</v>
      </c>
      <c r="O121" s="6">
        <v>27779.67</v>
      </c>
      <c r="P121" s="6">
        <v>27879.67</v>
      </c>
      <c r="Q121" s="6">
        <v>27955.33</v>
      </c>
      <c r="R121" s="6">
        <v>28027.67</v>
      </c>
      <c r="S121" s="6">
        <v>28085.33</v>
      </c>
      <c r="T121" s="6">
        <v>28156.67</v>
      </c>
      <c r="U121" s="6">
        <v>28226.67</v>
      </c>
      <c r="V121" s="6">
        <v>28317.33</v>
      </c>
      <c r="W121" s="6">
        <v>28416.33</v>
      </c>
      <c r="X121" s="6">
        <v>28446</v>
      </c>
      <c r="Y121" s="6">
        <v>28483.33</v>
      </c>
      <c r="Z121" s="8" t="s">
        <v>17</v>
      </c>
      <c r="AA121" s="11">
        <f t="shared" si="11"/>
        <v>9.313759176053112E-4</v>
      </c>
      <c r="AB121" s="10">
        <f t="shared" si="12"/>
        <v>6.6991923974075718E-3</v>
      </c>
      <c r="AC121" s="10">
        <f t="shared" si="17"/>
        <v>1.4782465753424567E-2</v>
      </c>
      <c r="AD121" s="10">
        <f t="shared" si="18"/>
        <v>1.1934386392531889E-2</v>
      </c>
      <c r="AE121" s="13">
        <v>3.2549999999999999</v>
      </c>
      <c r="AF121" s="13">
        <v>0.27500000000000002</v>
      </c>
      <c r="AG121" s="10">
        <f t="shared" si="19"/>
        <v>2.9718274744452877E-2</v>
      </c>
      <c r="AH121" s="10">
        <f>+SUMPRODUCT(AB121:AD121,Regression_results!$M$17:$O$17)+Regression_results!$L$17</f>
        <v>2.8963173948790659E-2</v>
      </c>
    </row>
    <row r="122" spans="1:34" ht="15" x14ac:dyDescent="0.25">
      <c r="A122" s="3">
        <v>43300</v>
      </c>
      <c r="B122" s="5">
        <f t="shared" si="13"/>
        <v>19</v>
      </c>
      <c r="C122" s="5">
        <f t="shared" si="14"/>
        <v>7</v>
      </c>
      <c r="D122" s="5">
        <f t="shared" si="15"/>
        <v>2018</v>
      </c>
      <c r="E122" s="3">
        <f t="shared" si="16"/>
        <v>43290</v>
      </c>
      <c r="F122" s="5">
        <f t="shared" si="10"/>
        <v>10</v>
      </c>
      <c r="G122" s="5">
        <v>27191.96</v>
      </c>
      <c r="H122" s="6">
        <v>27300.33</v>
      </c>
      <c r="I122" s="6">
        <v>27378.33</v>
      </c>
      <c r="J122" s="6">
        <v>27473</v>
      </c>
      <c r="K122" s="6">
        <v>27566</v>
      </c>
      <c r="L122" s="6">
        <v>27591</v>
      </c>
      <c r="M122" s="6">
        <v>27604</v>
      </c>
      <c r="N122" s="6">
        <v>27702.33</v>
      </c>
      <c r="O122" s="6">
        <v>27779</v>
      </c>
      <c r="P122" s="6">
        <v>27882</v>
      </c>
      <c r="Q122" s="6">
        <v>27956.67</v>
      </c>
      <c r="R122" s="6">
        <v>28028.33</v>
      </c>
      <c r="S122" s="6">
        <v>28086</v>
      </c>
      <c r="T122" s="6">
        <v>28157.67</v>
      </c>
      <c r="U122" s="6">
        <v>28227.67</v>
      </c>
      <c r="V122" s="6">
        <v>28318.33</v>
      </c>
      <c r="W122" s="6">
        <v>28417.33</v>
      </c>
      <c r="X122" s="6">
        <v>28447</v>
      </c>
      <c r="Y122" s="6">
        <v>28484.33</v>
      </c>
      <c r="Z122" s="8" t="s">
        <v>17</v>
      </c>
      <c r="AA122" s="11">
        <f t="shared" si="11"/>
        <v>8.5060172327848049E-4</v>
      </c>
      <c r="AB122" s="10">
        <f t="shared" si="12"/>
        <v>6.8538641569053649E-3</v>
      </c>
      <c r="AC122" s="10">
        <f t="shared" si="17"/>
        <v>1.4634566827121942E-2</v>
      </c>
      <c r="AD122" s="10">
        <f t="shared" si="18"/>
        <v>1.1902115456674226E-2</v>
      </c>
      <c r="AE122" s="13">
        <v>3.2749999999999999</v>
      </c>
      <c r="AF122" s="13">
        <v>0.30499999999999999</v>
      </c>
      <c r="AG122" s="10">
        <f t="shared" si="19"/>
        <v>2.9609690444145409E-2</v>
      </c>
      <c r="AH122" s="10">
        <f>+SUMPRODUCT(AB122:AD122,Regression_results!$M$17:$O$17)+Regression_results!$L$17</f>
        <v>2.8943147452660682E-2</v>
      </c>
    </row>
    <row r="123" spans="1:34" ht="15" x14ac:dyDescent="0.25">
      <c r="A123" s="3">
        <v>43299</v>
      </c>
      <c r="B123" s="5">
        <f t="shared" si="13"/>
        <v>18</v>
      </c>
      <c r="C123" s="5">
        <f t="shared" si="14"/>
        <v>7</v>
      </c>
      <c r="D123" s="5">
        <f t="shared" si="15"/>
        <v>2018</v>
      </c>
      <c r="E123" s="3">
        <f t="shared" si="16"/>
        <v>43290</v>
      </c>
      <c r="F123" s="5">
        <f t="shared" si="10"/>
        <v>9</v>
      </c>
      <c r="G123" s="5">
        <v>27191.08</v>
      </c>
      <c r="H123" s="6">
        <v>27297.33</v>
      </c>
      <c r="I123" s="6">
        <v>27375</v>
      </c>
      <c r="J123" s="6">
        <v>27469.33</v>
      </c>
      <c r="K123" s="6">
        <v>27563</v>
      </c>
      <c r="L123" s="6">
        <v>27587.33</v>
      </c>
      <c r="M123" s="6">
        <v>27603.33</v>
      </c>
      <c r="N123" s="6">
        <v>27700</v>
      </c>
      <c r="O123" s="6">
        <v>27775</v>
      </c>
      <c r="P123" s="6">
        <v>27879</v>
      </c>
      <c r="Q123" s="6">
        <v>27953.33</v>
      </c>
      <c r="R123" s="6">
        <v>28025</v>
      </c>
      <c r="S123" s="6">
        <v>28083.33</v>
      </c>
      <c r="T123" s="6">
        <v>28155</v>
      </c>
      <c r="U123" s="6">
        <v>28225</v>
      </c>
      <c r="V123" s="6">
        <v>28315.67</v>
      </c>
      <c r="W123" s="6">
        <v>28414.67</v>
      </c>
      <c r="X123" s="6">
        <v>28444.33</v>
      </c>
      <c r="Y123" s="6">
        <v>28484.33</v>
      </c>
      <c r="Z123" s="8" t="s">
        <v>17</v>
      </c>
      <c r="AA123" s="11">
        <f t="shared" si="11"/>
        <v>7.6561433419752856E-4</v>
      </c>
      <c r="AB123" s="10">
        <f t="shared" si="12"/>
        <v>6.7639828943903968E-3</v>
      </c>
      <c r="AC123" s="10">
        <f t="shared" si="17"/>
        <v>1.4611872146118809E-2</v>
      </c>
      <c r="AD123" s="10">
        <f t="shared" si="18"/>
        <v>1.1866604433207528E-2</v>
      </c>
      <c r="AE123" s="13">
        <v>3.2549999999999999</v>
      </c>
      <c r="AF123" s="13">
        <v>0.28999999999999998</v>
      </c>
      <c r="AG123" s="10">
        <f t="shared" si="19"/>
        <v>2.9564263635457388E-2</v>
      </c>
      <c r="AH123" s="10">
        <f>+SUMPRODUCT(AB123:AD123,Regression_results!$M$17:$O$17)+Regression_results!$L$17</f>
        <v>2.8864913016212468E-2</v>
      </c>
    </row>
    <row r="124" spans="1:34" ht="15" x14ac:dyDescent="0.25">
      <c r="A124" s="3">
        <v>43298</v>
      </c>
      <c r="B124" s="5">
        <f t="shared" si="13"/>
        <v>17</v>
      </c>
      <c r="C124" s="5">
        <f t="shared" si="14"/>
        <v>7</v>
      </c>
      <c r="D124" s="5">
        <f t="shared" si="15"/>
        <v>2018</v>
      </c>
      <c r="E124" s="3">
        <f t="shared" si="16"/>
        <v>43290</v>
      </c>
      <c r="F124" s="5">
        <f t="shared" si="10"/>
        <v>8</v>
      </c>
      <c r="G124" s="5">
        <v>27190.2</v>
      </c>
      <c r="H124" s="6">
        <v>27297</v>
      </c>
      <c r="I124" s="6">
        <v>27373.33</v>
      </c>
      <c r="J124" s="6">
        <v>27468.67</v>
      </c>
      <c r="K124" s="6">
        <v>27560</v>
      </c>
      <c r="L124" s="6">
        <v>27585.33</v>
      </c>
      <c r="M124" s="6">
        <v>27603</v>
      </c>
      <c r="N124" s="6">
        <v>27699</v>
      </c>
      <c r="O124" s="6">
        <v>27774.33</v>
      </c>
      <c r="P124" s="6">
        <v>27879.33</v>
      </c>
      <c r="Q124" s="6">
        <v>27953.67</v>
      </c>
      <c r="R124" s="6">
        <v>28025.33</v>
      </c>
      <c r="S124" s="6">
        <v>28083.67</v>
      </c>
      <c r="T124" s="6">
        <v>28158.67</v>
      </c>
      <c r="U124" s="6">
        <v>28229</v>
      </c>
      <c r="V124" s="6">
        <v>28318</v>
      </c>
      <c r="W124" s="6">
        <v>28417</v>
      </c>
      <c r="X124" s="6">
        <v>28448</v>
      </c>
      <c r="Y124" s="6">
        <v>28486</v>
      </c>
      <c r="Z124" s="8" t="s">
        <v>17</v>
      </c>
      <c r="AA124" s="11">
        <f t="shared" si="11"/>
        <v>7.1215763466809059E-4</v>
      </c>
      <c r="AB124" s="10">
        <f t="shared" si="12"/>
        <v>6.7351472221610642E-3</v>
      </c>
      <c r="AC124" s="10">
        <f t="shared" si="17"/>
        <v>1.4649295500401394E-2</v>
      </c>
      <c r="AD124" s="10">
        <f t="shared" si="18"/>
        <v>1.184978003636045E-2</v>
      </c>
      <c r="AE124" s="13">
        <v>3.2450000000000001</v>
      </c>
      <c r="AF124" s="13">
        <v>0.30499999999999999</v>
      </c>
      <c r="AG124" s="10">
        <f t="shared" si="19"/>
        <v>2.9310602661881457E-2</v>
      </c>
      <c r="AH124" s="10">
        <f>+SUMPRODUCT(AB124:AD124,Regression_results!$M$17:$O$17)+Regression_results!$L$17</f>
        <v>2.8864312167126607E-2</v>
      </c>
    </row>
    <row r="125" spans="1:34" ht="15" x14ac:dyDescent="0.25">
      <c r="A125" s="3">
        <v>43297</v>
      </c>
      <c r="B125" s="5">
        <f t="shared" si="13"/>
        <v>16</v>
      </c>
      <c r="C125" s="5">
        <f t="shared" si="14"/>
        <v>7</v>
      </c>
      <c r="D125" s="5">
        <f t="shared" si="15"/>
        <v>2018</v>
      </c>
      <c r="E125" s="3">
        <f t="shared" si="16"/>
        <v>43290</v>
      </c>
      <c r="F125" s="5">
        <f t="shared" si="10"/>
        <v>7</v>
      </c>
      <c r="G125" s="5">
        <v>27189.33</v>
      </c>
      <c r="H125" s="6">
        <v>27295</v>
      </c>
      <c r="I125" s="6">
        <v>27366</v>
      </c>
      <c r="J125" s="6">
        <v>27465</v>
      </c>
      <c r="K125" s="6">
        <v>27558</v>
      </c>
      <c r="L125" s="6">
        <v>27583.5</v>
      </c>
      <c r="M125" s="6">
        <v>27598.5</v>
      </c>
      <c r="N125" s="6">
        <v>27697</v>
      </c>
      <c r="O125" s="6">
        <v>27771</v>
      </c>
      <c r="P125" s="6">
        <v>27875</v>
      </c>
      <c r="Q125" s="6">
        <v>27947</v>
      </c>
      <c r="R125" s="6">
        <v>28018</v>
      </c>
      <c r="S125" s="6">
        <v>28077</v>
      </c>
      <c r="T125" s="6">
        <v>28152.5</v>
      </c>
      <c r="U125" s="6">
        <v>28225</v>
      </c>
      <c r="V125" s="6">
        <v>28314.5</v>
      </c>
      <c r="W125" s="6">
        <v>28414</v>
      </c>
      <c r="X125" s="6">
        <v>28443.5</v>
      </c>
      <c r="Y125" s="6">
        <v>28471.5</v>
      </c>
      <c r="Z125" s="8" t="s">
        <v>17</v>
      </c>
      <c r="AA125" s="11">
        <f t="shared" si="11"/>
        <v>6.2744120335742613E-4</v>
      </c>
      <c r="AB125" s="10">
        <f t="shared" si="12"/>
        <v>6.4977695294439197E-3</v>
      </c>
      <c r="AC125" s="10">
        <f t="shared" si="17"/>
        <v>1.479938609953968E-2</v>
      </c>
      <c r="AD125" s="10">
        <f t="shared" si="18"/>
        <v>1.1646129763365964E-2</v>
      </c>
      <c r="AE125" s="13">
        <v>3.2549999999999999</v>
      </c>
      <c r="AF125" s="13">
        <v>0.30499999999999999</v>
      </c>
      <c r="AG125" s="10">
        <f t="shared" si="19"/>
        <v>2.9410298589302775E-2</v>
      </c>
      <c r="AH125" s="10">
        <f>+SUMPRODUCT(AB125:AD125,Regression_results!$M$17:$O$17)+Regression_results!$L$17</f>
        <v>2.8734863305827113E-2</v>
      </c>
    </row>
    <row r="126" spans="1:34" ht="15" x14ac:dyDescent="0.25">
      <c r="A126" s="3">
        <v>43296</v>
      </c>
      <c r="B126" s="5">
        <f t="shared" si="13"/>
        <v>15</v>
      </c>
      <c r="C126" s="5">
        <f t="shared" si="14"/>
        <v>7</v>
      </c>
      <c r="D126" s="5">
        <f t="shared" si="15"/>
        <v>2018</v>
      </c>
      <c r="E126" s="3">
        <f t="shared" si="16"/>
        <v>43290</v>
      </c>
      <c r="F126" s="5">
        <f t="shared" si="10"/>
        <v>6</v>
      </c>
      <c r="G126" s="5">
        <v>27188.45</v>
      </c>
      <c r="H126" s="6">
        <v>27295</v>
      </c>
      <c r="I126" s="6">
        <v>27366</v>
      </c>
      <c r="J126" s="6">
        <v>27465</v>
      </c>
      <c r="K126" s="6">
        <v>27558</v>
      </c>
      <c r="L126" s="6">
        <v>27583.5</v>
      </c>
      <c r="M126" s="6">
        <v>27598.5</v>
      </c>
      <c r="N126" s="6">
        <v>27697</v>
      </c>
      <c r="O126" s="6">
        <v>27771</v>
      </c>
      <c r="P126" s="6">
        <v>27875</v>
      </c>
      <c r="Q126" s="6">
        <v>27947</v>
      </c>
      <c r="R126" s="6">
        <v>28018</v>
      </c>
      <c r="S126" s="6">
        <v>28077</v>
      </c>
      <c r="T126" s="6">
        <v>28152.5</v>
      </c>
      <c r="U126" s="6">
        <v>28225</v>
      </c>
      <c r="V126" s="6">
        <v>28314.5</v>
      </c>
      <c r="W126" s="6">
        <v>28414</v>
      </c>
      <c r="X126" s="6">
        <v>28443.5</v>
      </c>
      <c r="Y126" s="6">
        <v>28471.5</v>
      </c>
      <c r="Z126" s="8" t="s">
        <v>17</v>
      </c>
      <c r="AA126" s="11">
        <f t="shared" si="11"/>
        <v>5.3780674573493674E-4</v>
      </c>
      <c r="AB126" s="10">
        <f t="shared" si="12"/>
        <v>6.5303465258226279E-3</v>
      </c>
      <c r="AC126" s="10">
        <f t="shared" si="17"/>
        <v>1.479938609953968E-2</v>
      </c>
      <c r="AD126" s="10">
        <f t="shared" si="18"/>
        <v>1.1556495305743476E-2</v>
      </c>
      <c r="AE126" s="13">
        <v>3.26</v>
      </c>
      <c r="AF126" s="13">
        <v>0.30499999999999999</v>
      </c>
      <c r="AG126" s="10">
        <f t="shared" si="19"/>
        <v>2.9460146553013322E-2</v>
      </c>
      <c r="AH126" s="10">
        <f>+SUMPRODUCT(AB126:AD126,Regression_results!$M$17:$O$17)+Regression_results!$L$17</f>
        <v>2.8712168827083009E-2</v>
      </c>
    </row>
    <row r="127" spans="1:34" ht="15" x14ac:dyDescent="0.25">
      <c r="A127" s="3">
        <v>43295</v>
      </c>
      <c r="B127" s="5">
        <f t="shared" si="13"/>
        <v>14</v>
      </c>
      <c r="C127" s="5">
        <f t="shared" si="14"/>
        <v>7</v>
      </c>
      <c r="D127" s="5">
        <f t="shared" si="15"/>
        <v>2018</v>
      </c>
      <c r="E127" s="3">
        <f t="shared" si="16"/>
        <v>43290</v>
      </c>
      <c r="F127" s="5">
        <f t="shared" si="10"/>
        <v>5</v>
      </c>
      <c r="G127" s="5">
        <v>27187.57</v>
      </c>
      <c r="H127" s="6">
        <v>27295</v>
      </c>
      <c r="I127" s="6">
        <v>27366</v>
      </c>
      <c r="J127" s="6">
        <v>27465</v>
      </c>
      <c r="K127" s="6">
        <v>27558</v>
      </c>
      <c r="L127" s="6">
        <v>27583.5</v>
      </c>
      <c r="M127" s="6">
        <v>27598.5</v>
      </c>
      <c r="N127" s="6">
        <v>27697</v>
      </c>
      <c r="O127" s="6">
        <v>27771</v>
      </c>
      <c r="P127" s="6">
        <v>27875</v>
      </c>
      <c r="Q127" s="6">
        <v>27947</v>
      </c>
      <c r="R127" s="6">
        <v>28018</v>
      </c>
      <c r="S127" s="6">
        <v>28077</v>
      </c>
      <c r="T127" s="6">
        <v>28152.5</v>
      </c>
      <c r="U127" s="6">
        <v>28225</v>
      </c>
      <c r="V127" s="6">
        <v>28314.5</v>
      </c>
      <c r="W127" s="6">
        <v>28414</v>
      </c>
      <c r="X127" s="6">
        <v>28443.5</v>
      </c>
      <c r="Y127" s="6">
        <v>28471.5</v>
      </c>
      <c r="Z127" s="8" t="s">
        <v>17</v>
      </c>
      <c r="AA127" s="11">
        <f t="shared" si="11"/>
        <v>4.4817228811244725E-4</v>
      </c>
      <c r="AB127" s="10">
        <f t="shared" si="12"/>
        <v>6.5629256310879569E-3</v>
      </c>
      <c r="AC127" s="10">
        <f t="shared" si="17"/>
        <v>1.479938609953968E-2</v>
      </c>
      <c r="AD127" s="10">
        <f t="shared" si="18"/>
        <v>1.1466860848120985E-2</v>
      </c>
      <c r="AE127" s="13">
        <v>3.26</v>
      </c>
      <c r="AF127" s="13">
        <v>0.30499999999999999</v>
      </c>
      <c r="AG127" s="10">
        <f t="shared" si="19"/>
        <v>2.9460146553013322E-2</v>
      </c>
      <c r="AH127" s="10">
        <f>+SUMPRODUCT(AB127:AD127,Regression_results!$M$17:$O$17)+Regression_results!$L$17</f>
        <v>2.8689475488396649E-2</v>
      </c>
    </row>
    <row r="128" spans="1:34" ht="15" x14ac:dyDescent="0.25">
      <c r="A128" s="3">
        <v>43294</v>
      </c>
      <c r="B128" s="5">
        <f t="shared" si="13"/>
        <v>13</v>
      </c>
      <c r="C128" s="5">
        <f t="shared" si="14"/>
        <v>7</v>
      </c>
      <c r="D128" s="5">
        <f t="shared" si="15"/>
        <v>2018</v>
      </c>
      <c r="E128" s="3">
        <f t="shared" si="16"/>
        <v>43290</v>
      </c>
      <c r="F128" s="5">
        <f t="shared" si="10"/>
        <v>4</v>
      </c>
      <c r="G128" s="5">
        <v>27186.7</v>
      </c>
      <c r="H128" s="6">
        <v>27295</v>
      </c>
      <c r="I128" s="6">
        <v>27366</v>
      </c>
      <c r="J128" s="6">
        <v>27465</v>
      </c>
      <c r="K128" s="6">
        <v>27558</v>
      </c>
      <c r="L128" s="6">
        <v>27583.5</v>
      </c>
      <c r="M128" s="6">
        <v>27598.5</v>
      </c>
      <c r="N128" s="6">
        <v>27697</v>
      </c>
      <c r="O128" s="6">
        <v>27771</v>
      </c>
      <c r="P128" s="6">
        <v>27875</v>
      </c>
      <c r="Q128" s="6">
        <v>27947</v>
      </c>
      <c r="R128" s="6">
        <v>28018</v>
      </c>
      <c r="S128" s="6">
        <v>28077</v>
      </c>
      <c r="T128" s="6">
        <v>28152.5</v>
      </c>
      <c r="U128" s="6">
        <v>28225</v>
      </c>
      <c r="V128" s="6">
        <v>28314.5</v>
      </c>
      <c r="W128" s="6">
        <v>28414</v>
      </c>
      <c r="X128" s="6">
        <v>28443.5</v>
      </c>
      <c r="Y128" s="6">
        <v>28471.5</v>
      </c>
      <c r="Z128" s="8" t="s">
        <v>17</v>
      </c>
      <c r="AA128" s="11">
        <f t="shared" si="11"/>
        <v>3.5853783048995781E-4</v>
      </c>
      <c r="AB128" s="10">
        <f t="shared" si="12"/>
        <v>6.595136592524975E-3</v>
      </c>
      <c r="AC128" s="10">
        <f t="shared" si="17"/>
        <v>1.479938609953968E-2</v>
      </c>
      <c r="AD128" s="10">
        <f t="shared" si="18"/>
        <v>1.1377226390498495E-2</v>
      </c>
      <c r="AE128" s="13">
        <v>3.26</v>
      </c>
      <c r="AF128" s="13">
        <v>0.30499999999999999</v>
      </c>
      <c r="AG128" s="10">
        <f t="shared" si="19"/>
        <v>2.9460146553013322E-2</v>
      </c>
      <c r="AH128" s="10">
        <f>+SUMPRODUCT(AB128:AD128,Regression_results!$M$17:$O$17)+Regression_results!$L$17</f>
        <v>2.8666583132269108E-2</v>
      </c>
    </row>
    <row r="129" spans="1:34" ht="15" x14ac:dyDescent="0.25">
      <c r="A129" s="3">
        <v>43293</v>
      </c>
      <c r="B129" s="5">
        <f t="shared" si="13"/>
        <v>12</v>
      </c>
      <c r="C129" s="5">
        <f t="shared" si="14"/>
        <v>7</v>
      </c>
      <c r="D129" s="5">
        <f t="shared" si="15"/>
        <v>2018</v>
      </c>
      <c r="E129" s="3">
        <f t="shared" si="16"/>
        <v>43290</v>
      </c>
      <c r="F129" s="5">
        <f t="shared" si="10"/>
        <v>3</v>
      </c>
      <c r="G129" s="5">
        <v>27185.82</v>
      </c>
      <c r="H129" s="6">
        <v>27295</v>
      </c>
      <c r="I129" s="6">
        <v>27366</v>
      </c>
      <c r="J129" s="6">
        <v>27465</v>
      </c>
      <c r="K129" s="6">
        <v>27559</v>
      </c>
      <c r="L129" s="6">
        <v>27582.5</v>
      </c>
      <c r="M129" s="6">
        <v>27598.5</v>
      </c>
      <c r="N129" s="6">
        <v>27697</v>
      </c>
      <c r="O129" s="6">
        <v>27771</v>
      </c>
      <c r="P129" s="6">
        <v>27874</v>
      </c>
      <c r="Q129" s="6">
        <v>27946</v>
      </c>
      <c r="R129" s="6">
        <v>28017</v>
      </c>
      <c r="S129" s="6">
        <v>28076.5</v>
      </c>
      <c r="T129" s="6">
        <v>28152</v>
      </c>
      <c r="U129" s="6">
        <v>28224.5</v>
      </c>
      <c r="V129" s="6">
        <v>28314</v>
      </c>
      <c r="W129" s="6">
        <v>28413.5</v>
      </c>
      <c r="X129" s="6">
        <v>28443</v>
      </c>
      <c r="Y129" s="6">
        <v>28471</v>
      </c>
      <c r="Z129" s="8" t="s">
        <v>17</v>
      </c>
      <c r="AA129" s="11">
        <f t="shared" si="11"/>
        <v>2.6890816162983278E-4</v>
      </c>
      <c r="AB129" s="10">
        <f t="shared" si="12"/>
        <v>6.6277198922084501E-3</v>
      </c>
      <c r="AC129" s="10">
        <f t="shared" si="17"/>
        <v>1.479938609953968E-2</v>
      </c>
      <c r="AD129" s="10">
        <f t="shared" si="18"/>
        <v>1.1269592328566613E-2</v>
      </c>
      <c r="AE129" s="13">
        <v>3.2800000000000002</v>
      </c>
      <c r="AF129" s="13">
        <v>0.31</v>
      </c>
      <c r="AG129" s="10">
        <f t="shared" si="19"/>
        <v>2.9608214534941446E-2</v>
      </c>
      <c r="AH129" s="10">
        <f>+SUMPRODUCT(AB129:AD129,Regression_results!$M$17:$O$17)+Regression_results!$L$17</f>
        <v>2.8635798263747021E-2</v>
      </c>
    </row>
    <row r="130" spans="1:34" ht="15" x14ac:dyDescent="0.25">
      <c r="A130" s="3">
        <v>43292</v>
      </c>
      <c r="B130" s="5">
        <f t="shared" si="13"/>
        <v>11</v>
      </c>
      <c r="C130" s="5">
        <f t="shared" si="14"/>
        <v>7</v>
      </c>
      <c r="D130" s="5">
        <f t="shared" si="15"/>
        <v>2018</v>
      </c>
      <c r="E130" s="3">
        <f t="shared" si="16"/>
        <v>43290</v>
      </c>
      <c r="F130" s="5">
        <f t="shared" si="10"/>
        <v>2</v>
      </c>
      <c r="G130" s="5">
        <v>27184.94</v>
      </c>
      <c r="H130" s="6">
        <v>27294.5</v>
      </c>
      <c r="I130" s="6">
        <v>27363.5</v>
      </c>
      <c r="J130" s="6">
        <v>27462.5</v>
      </c>
      <c r="K130" s="6">
        <v>27557.5</v>
      </c>
      <c r="L130" s="6">
        <v>27580.5</v>
      </c>
      <c r="M130" s="6">
        <v>27600.5</v>
      </c>
      <c r="N130" s="6">
        <v>27699</v>
      </c>
      <c r="O130" s="6">
        <v>27773</v>
      </c>
      <c r="P130" s="6">
        <v>27876.5</v>
      </c>
      <c r="Q130" s="6">
        <v>27946.5</v>
      </c>
      <c r="R130" s="6">
        <v>28017.5</v>
      </c>
      <c r="S130" s="6">
        <v>28076.5</v>
      </c>
      <c r="T130" s="6">
        <v>28151.5</v>
      </c>
      <c r="U130" s="6">
        <v>28222</v>
      </c>
      <c r="V130" s="6">
        <v>28311</v>
      </c>
      <c r="W130" s="6">
        <v>28410.5</v>
      </c>
      <c r="X130" s="6">
        <v>28440</v>
      </c>
      <c r="Y130" s="6">
        <v>28471.5</v>
      </c>
      <c r="Z130" s="8" t="s">
        <v>17</v>
      </c>
      <c r="AA130" s="11">
        <f t="shared" si="11"/>
        <v>1.7808487525154958E-4</v>
      </c>
      <c r="AB130" s="10">
        <f t="shared" si="12"/>
        <v>6.5683426191118777E-3</v>
      </c>
      <c r="AC130" s="10">
        <f t="shared" si="17"/>
        <v>1.4965190856432775E-2</v>
      </c>
      <c r="AD130" s="10">
        <f t="shared" si="18"/>
        <v>1.1105964470541841E-2</v>
      </c>
      <c r="AE130" s="13">
        <v>3.2949999999999999</v>
      </c>
      <c r="AF130" s="13">
        <v>0.32500000000000001</v>
      </c>
      <c r="AG130" s="10">
        <f t="shared" si="19"/>
        <v>2.9603787690007488E-2</v>
      </c>
      <c r="AH130" s="10">
        <f>+SUMPRODUCT(AB130:AD130,Regression_results!$M$17:$O$17)+Regression_results!$L$17</f>
        <v>2.8630042631775987E-2</v>
      </c>
    </row>
    <row r="131" spans="1:34" ht="15" x14ac:dyDescent="0.25">
      <c r="A131" s="3">
        <v>43291</v>
      </c>
      <c r="B131" s="5">
        <f t="shared" si="13"/>
        <v>10</v>
      </c>
      <c r="C131" s="5">
        <f t="shared" si="14"/>
        <v>7</v>
      </c>
      <c r="D131" s="5">
        <f t="shared" si="15"/>
        <v>2018</v>
      </c>
      <c r="E131" s="3">
        <f t="shared" si="16"/>
        <v>43290</v>
      </c>
      <c r="F131" s="5">
        <f t="shared" ref="F131:F194" si="20">+A131-E131</f>
        <v>1</v>
      </c>
      <c r="G131" s="5">
        <v>27184.07</v>
      </c>
      <c r="H131" s="6">
        <v>27297.5</v>
      </c>
      <c r="I131" s="6">
        <v>27364</v>
      </c>
      <c r="J131" s="6">
        <v>27463</v>
      </c>
      <c r="K131" s="6">
        <v>27553.5</v>
      </c>
      <c r="L131" s="6">
        <v>27575</v>
      </c>
      <c r="M131" s="6">
        <v>27596</v>
      </c>
      <c r="N131" s="6">
        <v>27694</v>
      </c>
      <c r="O131" s="6">
        <v>27768</v>
      </c>
      <c r="P131" s="6">
        <v>27870.5</v>
      </c>
      <c r="Q131" s="6">
        <v>27941.5</v>
      </c>
      <c r="R131" s="6">
        <v>28012.5</v>
      </c>
      <c r="S131" s="6">
        <v>28072.5</v>
      </c>
      <c r="T131" s="6">
        <v>28146.5</v>
      </c>
      <c r="U131" s="6">
        <v>28218</v>
      </c>
      <c r="V131" s="6">
        <v>28307</v>
      </c>
      <c r="W131" s="6">
        <v>28406.5</v>
      </c>
      <c r="X131" s="6">
        <v>28436</v>
      </c>
      <c r="Y131" s="6">
        <v>28468</v>
      </c>
      <c r="Z131" s="8" t="s">
        <v>17</v>
      </c>
      <c r="AA131" s="11">
        <f t="shared" ref="AA131:AA194" si="21">+(T131/S131-1)*F131/30</f>
        <v>8.7867723454149171E-5</v>
      </c>
      <c r="AB131" s="10">
        <f t="shared" ref="AB131:AB194" si="22">+I131/G131-1</f>
        <v>6.6189499953466235E-3</v>
      </c>
      <c r="AC131" s="10">
        <f t="shared" si="17"/>
        <v>1.4763923403011248E-2</v>
      </c>
      <c r="AD131" s="10">
        <f t="shared" si="18"/>
        <v>1.1053727706167971E-2</v>
      </c>
      <c r="AE131" s="13">
        <v>3.2930000000000001</v>
      </c>
      <c r="AF131" s="13">
        <v>0.32500000000000001</v>
      </c>
      <c r="AG131" s="10">
        <f t="shared" si="19"/>
        <v>2.9583852479441841E-2</v>
      </c>
      <c r="AH131" s="10">
        <f>+SUMPRODUCT(AB131:AD131,Regression_results!$M$17:$O$17)+Regression_results!$L$17</f>
        <v>2.851261905950616E-2</v>
      </c>
    </row>
    <row r="132" spans="1:34" ht="15" x14ac:dyDescent="0.25">
      <c r="A132" s="3">
        <v>43290</v>
      </c>
      <c r="B132" s="5">
        <f t="shared" ref="B132:B194" si="23">+DAY(A132)</f>
        <v>9</v>
      </c>
      <c r="C132" s="5">
        <f t="shared" ref="C132:C194" si="24">+MONTH(A132)</f>
        <v>7</v>
      </c>
      <c r="D132" s="5">
        <f t="shared" ref="D132:D194" si="25">+YEAR(A132)</f>
        <v>2018</v>
      </c>
      <c r="E132" s="3">
        <f t="shared" ref="E132:E194" si="26">+IF(DAY(A132)&gt;=9, DATE(D132,C132,9), IF(MONTH(A132)=1, DATE(D132-1,12,9),DATE(D132,C132-1,9)))</f>
        <v>43290</v>
      </c>
      <c r="F132" s="5">
        <f t="shared" si="20"/>
        <v>0</v>
      </c>
      <c r="G132" s="5">
        <v>27183.19</v>
      </c>
      <c r="H132" s="6">
        <v>27294</v>
      </c>
      <c r="I132" s="6">
        <v>27354.5</v>
      </c>
      <c r="J132" s="6">
        <v>27453.5</v>
      </c>
      <c r="K132" s="6">
        <v>27549.5</v>
      </c>
      <c r="L132" s="6">
        <v>27570</v>
      </c>
      <c r="M132" s="6">
        <v>27593</v>
      </c>
      <c r="N132" s="6">
        <v>27691</v>
      </c>
      <c r="O132" s="6">
        <v>27764</v>
      </c>
      <c r="P132" s="6">
        <v>27865</v>
      </c>
      <c r="Q132" s="6">
        <v>27936</v>
      </c>
      <c r="R132" s="6">
        <v>28004</v>
      </c>
      <c r="S132" s="6">
        <v>28063.5</v>
      </c>
      <c r="T132" s="6">
        <v>28139</v>
      </c>
      <c r="U132" s="6">
        <v>28210</v>
      </c>
      <c r="V132" s="6">
        <v>28299.5</v>
      </c>
      <c r="W132" s="6">
        <v>28399</v>
      </c>
      <c r="X132" s="6">
        <v>28428.5</v>
      </c>
      <c r="Y132" s="6">
        <v>28462.5</v>
      </c>
      <c r="Z132" s="8" t="s">
        <v>17</v>
      </c>
      <c r="AA132" s="11">
        <f t="shared" si="21"/>
        <v>0</v>
      </c>
      <c r="AB132" s="10">
        <f t="shared" si="22"/>
        <v>6.3020565283178342E-3</v>
      </c>
      <c r="AC132" s="10">
        <f t="shared" ref="AC132:AC194" si="27">+O132/I132-1</f>
        <v>1.4970114606371876E-2</v>
      </c>
      <c r="AD132" s="10">
        <f t="shared" ref="AD132:AD194" si="28">+S132/O132-1+AA132</f>
        <v>1.0787350525860884E-2</v>
      </c>
      <c r="AE132" s="13">
        <v>3.2949999999999999</v>
      </c>
      <c r="AF132" s="13">
        <v>0.36299999999999999</v>
      </c>
      <c r="AG132" s="10">
        <f t="shared" ref="AG132:AG194" si="29">+(1+AE132/100)/(1+AF132/100)-1</f>
        <v>2.9213953349341848E-2</v>
      </c>
      <c r="AH132" s="10">
        <f>+SUMPRODUCT(AB132:AD132,Regression_results!$M$17:$O$17)+Regression_results!$L$17</f>
        <v>2.8345786813700813E-2</v>
      </c>
    </row>
    <row r="133" spans="1:34" ht="15" x14ac:dyDescent="0.25">
      <c r="A133" s="3">
        <v>43289</v>
      </c>
      <c r="B133" s="5">
        <f t="shared" si="23"/>
        <v>8</v>
      </c>
      <c r="C133" s="5">
        <f t="shared" si="24"/>
        <v>7</v>
      </c>
      <c r="D133" s="5">
        <f t="shared" si="25"/>
        <v>2018</v>
      </c>
      <c r="E133" s="3">
        <f t="shared" si="26"/>
        <v>43260</v>
      </c>
      <c r="F133" s="5">
        <f t="shared" si="20"/>
        <v>29</v>
      </c>
      <c r="G133" s="5">
        <v>27180.47</v>
      </c>
      <c r="H133" s="6">
        <v>27290.67</v>
      </c>
      <c r="I133" s="6">
        <v>27351.5</v>
      </c>
      <c r="J133" s="6">
        <v>27450.33</v>
      </c>
      <c r="K133" s="6">
        <v>27545.5</v>
      </c>
      <c r="L133" s="6">
        <v>27567</v>
      </c>
      <c r="M133" s="6">
        <v>27589.5</v>
      </c>
      <c r="N133" s="6">
        <v>27687.5</v>
      </c>
      <c r="O133" s="6">
        <v>27760.5</v>
      </c>
      <c r="P133" s="6">
        <v>27861.5</v>
      </c>
      <c r="Q133" s="6">
        <v>27933</v>
      </c>
      <c r="R133" s="6">
        <v>28000.67</v>
      </c>
      <c r="S133" s="6">
        <v>28061</v>
      </c>
      <c r="T133" s="6">
        <v>28130</v>
      </c>
      <c r="U133" s="6">
        <v>28206</v>
      </c>
      <c r="V133" s="6">
        <v>28292.67</v>
      </c>
      <c r="W133" s="6">
        <v>28391.67</v>
      </c>
      <c r="X133" s="6">
        <v>28422.67</v>
      </c>
      <c r="Y133" s="6">
        <v>28465</v>
      </c>
      <c r="Z133" s="8" t="s">
        <v>17</v>
      </c>
      <c r="AA133" s="11">
        <f t="shared" si="21"/>
        <v>2.3769644702611374E-3</v>
      </c>
      <c r="AB133" s="10">
        <f t="shared" si="22"/>
        <v>6.2923856725067839E-3</v>
      </c>
      <c r="AC133" s="10">
        <f t="shared" si="27"/>
        <v>1.4953476043361391E-2</v>
      </c>
      <c r="AD133" s="10">
        <f t="shared" si="28"/>
        <v>1.320169745417709E-2</v>
      </c>
      <c r="AE133" s="13">
        <v>3.306</v>
      </c>
      <c r="AF133" s="13">
        <v>0.36</v>
      </c>
      <c r="AG133" s="10">
        <f t="shared" si="29"/>
        <v>2.9354324432044665E-2</v>
      </c>
      <c r="AH133" s="10">
        <f>+SUMPRODUCT(AB133:AD133,Regression_results!$M$17:$O$17)+Regression_results!$L$17</f>
        <v>2.9416179657393043E-2</v>
      </c>
    </row>
    <row r="134" spans="1:34" ht="15" x14ac:dyDescent="0.25">
      <c r="A134" s="3">
        <v>43288</v>
      </c>
      <c r="B134" s="5">
        <f t="shared" si="23"/>
        <v>7</v>
      </c>
      <c r="C134" s="5">
        <f t="shared" si="24"/>
        <v>7</v>
      </c>
      <c r="D134" s="5">
        <f t="shared" si="25"/>
        <v>2018</v>
      </c>
      <c r="E134" s="3">
        <f t="shared" si="26"/>
        <v>43260</v>
      </c>
      <c r="F134" s="5">
        <f t="shared" si="20"/>
        <v>28</v>
      </c>
      <c r="G134" s="5">
        <v>27177.759999999998</v>
      </c>
      <c r="H134" s="6">
        <v>27290.67</v>
      </c>
      <c r="I134" s="6">
        <v>27351.5</v>
      </c>
      <c r="J134" s="6">
        <v>27450.33</v>
      </c>
      <c r="K134" s="6">
        <v>27545.5</v>
      </c>
      <c r="L134" s="6">
        <v>27567</v>
      </c>
      <c r="M134" s="6">
        <v>27589.5</v>
      </c>
      <c r="N134" s="6">
        <v>27687.5</v>
      </c>
      <c r="O134" s="6">
        <v>27760.5</v>
      </c>
      <c r="P134" s="6">
        <v>27861.5</v>
      </c>
      <c r="Q134" s="6">
        <v>27933</v>
      </c>
      <c r="R134" s="6">
        <v>28000.67</v>
      </c>
      <c r="S134" s="6">
        <v>28061</v>
      </c>
      <c r="T134" s="6">
        <v>28130</v>
      </c>
      <c r="U134" s="6">
        <v>28206</v>
      </c>
      <c r="V134" s="6">
        <v>28292.67</v>
      </c>
      <c r="W134" s="6">
        <v>28391.67</v>
      </c>
      <c r="X134" s="6">
        <v>28422.67</v>
      </c>
      <c r="Y134" s="6">
        <v>28465</v>
      </c>
      <c r="Z134" s="8" t="s">
        <v>17</v>
      </c>
      <c r="AA134" s="11">
        <f t="shared" si="21"/>
        <v>2.2950001781831672E-3</v>
      </c>
      <c r="AB134" s="10">
        <f t="shared" si="22"/>
        <v>6.3927269944248355E-3</v>
      </c>
      <c r="AC134" s="10">
        <f t="shared" si="27"/>
        <v>1.4953476043361391E-2</v>
      </c>
      <c r="AD134" s="10">
        <f t="shared" si="28"/>
        <v>1.311973316209912E-2</v>
      </c>
      <c r="AE134" s="13">
        <v>3.306</v>
      </c>
      <c r="AF134" s="13">
        <v>0.36</v>
      </c>
      <c r="AG134" s="10">
        <f t="shared" si="29"/>
        <v>2.9354324432044665E-2</v>
      </c>
      <c r="AH134" s="10">
        <f>+SUMPRODUCT(AB134:AD134,Regression_results!$M$17:$O$17)+Regression_results!$L$17</f>
        <v>2.9433567375501964E-2</v>
      </c>
    </row>
    <row r="135" spans="1:34" ht="15" x14ac:dyDescent="0.25">
      <c r="A135" s="3">
        <v>43287</v>
      </c>
      <c r="B135" s="5">
        <f t="shared" si="23"/>
        <v>6</v>
      </c>
      <c r="C135" s="5">
        <f t="shared" si="24"/>
        <v>7</v>
      </c>
      <c r="D135" s="5">
        <f t="shared" si="25"/>
        <v>2018</v>
      </c>
      <c r="E135" s="3">
        <f t="shared" si="26"/>
        <v>43260</v>
      </c>
      <c r="F135" s="5">
        <f t="shared" si="20"/>
        <v>27</v>
      </c>
      <c r="G135" s="5">
        <v>27175.040000000001</v>
      </c>
      <c r="H135" s="6">
        <v>27290.67</v>
      </c>
      <c r="I135" s="6">
        <v>27351.5</v>
      </c>
      <c r="J135" s="6">
        <v>27450.33</v>
      </c>
      <c r="K135" s="6">
        <v>27545.5</v>
      </c>
      <c r="L135" s="6">
        <v>27567</v>
      </c>
      <c r="M135" s="6">
        <v>27589.5</v>
      </c>
      <c r="N135" s="6">
        <v>27687.5</v>
      </c>
      <c r="O135" s="6">
        <v>27760.5</v>
      </c>
      <c r="P135" s="6">
        <v>27861.5</v>
      </c>
      <c r="Q135" s="6">
        <v>27933</v>
      </c>
      <c r="R135" s="6">
        <v>28000.67</v>
      </c>
      <c r="S135" s="6">
        <v>28061</v>
      </c>
      <c r="T135" s="6">
        <v>28130</v>
      </c>
      <c r="U135" s="6">
        <v>28206</v>
      </c>
      <c r="V135" s="6">
        <v>28292.67</v>
      </c>
      <c r="W135" s="6">
        <v>28391.67</v>
      </c>
      <c r="X135" s="6">
        <v>28422.67</v>
      </c>
      <c r="Y135" s="6">
        <v>28465</v>
      </c>
      <c r="Z135" s="8" t="s">
        <v>17</v>
      </c>
      <c r="AA135" s="11">
        <f t="shared" si="21"/>
        <v>2.2130358861051969E-3</v>
      </c>
      <c r="AB135" s="10">
        <f t="shared" si="22"/>
        <v>6.4934587032805524E-3</v>
      </c>
      <c r="AC135" s="10">
        <f t="shared" si="27"/>
        <v>1.4953476043361391E-2</v>
      </c>
      <c r="AD135" s="10">
        <f t="shared" si="28"/>
        <v>1.3037768870021149E-2</v>
      </c>
      <c r="AE135" s="13">
        <v>3.306</v>
      </c>
      <c r="AF135" s="13">
        <v>0.36</v>
      </c>
      <c r="AG135" s="10">
        <f t="shared" si="29"/>
        <v>2.9354324432044665E-2</v>
      </c>
      <c r="AH135" s="10">
        <f>+SUMPRODUCT(AB135:AD135,Regression_results!$M$17:$O$17)+Regression_results!$L$17</f>
        <v>2.9451166135609767E-2</v>
      </c>
    </row>
    <row r="136" spans="1:34" ht="15" x14ac:dyDescent="0.25">
      <c r="A136" s="3">
        <v>43286</v>
      </c>
      <c r="B136" s="5">
        <f t="shared" si="23"/>
        <v>5</v>
      </c>
      <c r="C136" s="5">
        <f t="shared" si="24"/>
        <v>7</v>
      </c>
      <c r="D136" s="5">
        <f t="shared" si="25"/>
        <v>2018</v>
      </c>
      <c r="E136" s="3">
        <f t="shared" si="26"/>
        <v>43260</v>
      </c>
      <c r="F136" s="5">
        <f t="shared" si="20"/>
        <v>26</v>
      </c>
      <c r="G136" s="5">
        <v>27172.33</v>
      </c>
      <c r="H136" s="6">
        <v>27248.33</v>
      </c>
      <c r="I136" s="6">
        <v>27313</v>
      </c>
      <c r="J136" s="6">
        <v>27386</v>
      </c>
      <c r="K136" s="6">
        <v>27483.67</v>
      </c>
      <c r="L136" s="6">
        <v>27554.33</v>
      </c>
      <c r="M136" s="6">
        <v>27574.67</v>
      </c>
      <c r="N136" s="6">
        <v>27622.67</v>
      </c>
      <c r="O136" s="6">
        <v>27710.33</v>
      </c>
      <c r="P136" s="6">
        <v>27791</v>
      </c>
      <c r="Q136" s="6">
        <v>27883</v>
      </c>
      <c r="R136" s="6">
        <v>27953.33</v>
      </c>
      <c r="S136" s="6">
        <v>28018.67</v>
      </c>
      <c r="T136" s="6">
        <v>28081</v>
      </c>
      <c r="U136" s="6">
        <v>28152.67</v>
      </c>
      <c r="V136" s="6">
        <v>28234.67</v>
      </c>
      <c r="W136" s="6">
        <v>28324</v>
      </c>
      <c r="X136" s="6">
        <v>28400</v>
      </c>
      <c r="Y136" s="6">
        <v>28433</v>
      </c>
      <c r="Z136" s="8" t="s">
        <v>17</v>
      </c>
      <c r="AA136" s="11">
        <f t="shared" si="21"/>
        <v>1.9279763576691997E-3</v>
      </c>
      <c r="AB136" s="10">
        <f t="shared" si="22"/>
        <v>5.1769575888411801E-3</v>
      </c>
      <c r="AC136" s="10">
        <f t="shared" si="27"/>
        <v>1.4547285175557478E-2</v>
      </c>
      <c r="AD136" s="10">
        <f t="shared" si="28"/>
        <v>1.3055234676137258E-2</v>
      </c>
      <c r="AE136" s="13">
        <v>3.2879999999999998</v>
      </c>
      <c r="AF136" s="13">
        <v>0.36</v>
      </c>
      <c r="AG136" s="10">
        <f t="shared" si="29"/>
        <v>2.9174970107612497E-2</v>
      </c>
      <c r="AH136" s="10">
        <f>+SUMPRODUCT(AB136:AD136,Regression_results!$M$17:$O$17)+Regression_results!$L$17</f>
        <v>2.8502534719441072E-2</v>
      </c>
    </row>
    <row r="137" spans="1:34" ht="15" x14ac:dyDescent="0.25">
      <c r="A137" s="3">
        <v>43285</v>
      </c>
      <c r="B137" s="5">
        <f t="shared" si="23"/>
        <v>4</v>
      </c>
      <c r="C137" s="5">
        <f t="shared" si="24"/>
        <v>7</v>
      </c>
      <c r="D137" s="5">
        <f t="shared" si="25"/>
        <v>2018</v>
      </c>
      <c r="E137" s="3">
        <f t="shared" si="26"/>
        <v>43260</v>
      </c>
      <c r="F137" s="5">
        <f t="shared" si="20"/>
        <v>25</v>
      </c>
      <c r="G137" s="5">
        <v>27169.62</v>
      </c>
      <c r="H137" s="6">
        <v>27226.33</v>
      </c>
      <c r="I137" s="6">
        <v>27288.67</v>
      </c>
      <c r="J137" s="6">
        <v>27350.67</v>
      </c>
      <c r="K137" s="6">
        <v>27452.33</v>
      </c>
      <c r="L137" s="6">
        <v>27543</v>
      </c>
      <c r="M137" s="6">
        <v>27565.67</v>
      </c>
      <c r="N137" s="6">
        <v>27588.67</v>
      </c>
      <c r="O137" s="6">
        <v>27686.67</v>
      </c>
      <c r="P137" s="6">
        <v>27755.67</v>
      </c>
      <c r="Q137" s="6">
        <v>27854.67</v>
      </c>
      <c r="R137" s="6">
        <v>27926</v>
      </c>
      <c r="S137" s="6">
        <v>27993.33</v>
      </c>
      <c r="T137" s="6">
        <v>28053.67</v>
      </c>
      <c r="U137" s="6">
        <v>28119.33</v>
      </c>
      <c r="V137" s="6">
        <v>28194.33</v>
      </c>
      <c r="W137" s="6">
        <v>28281.67</v>
      </c>
      <c r="X137" s="6">
        <v>28380.67</v>
      </c>
      <c r="Y137" s="6">
        <v>28420</v>
      </c>
      <c r="Z137" s="8" t="s">
        <v>17</v>
      </c>
      <c r="AA137" s="11">
        <f t="shared" si="21"/>
        <v>1.7962612284187311E-3</v>
      </c>
      <c r="AB137" s="10">
        <f t="shared" si="22"/>
        <v>4.3817322435868444E-3</v>
      </c>
      <c r="AC137" s="10">
        <f t="shared" si="27"/>
        <v>1.4584807541005107E-2</v>
      </c>
      <c r="AD137" s="10">
        <f t="shared" si="28"/>
        <v>1.2872349468716552E-2</v>
      </c>
      <c r="AE137" s="13">
        <v>3.2650000000000001</v>
      </c>
      <c r="AF137" s="13">
        <v>0.33500000000000002</v>
      </c>
      <c r="AG137" s="10">
        <f t="shared" si="29"/>
        <v>2.9202172721383368E-2</v>
      </c>
      <c r="AH137" s="10">
        <f>+SUMPRODUCT(AB137:AD137,Regression_results!$M$17:$O$17)+Regression_results!$L$17</f>
        <v>2.8013013814569186E-2</v>
      </c>
    </row>
    <row r="138" spans="1:34" ht="15" x14ac:dyDescent="0.25">
      <c r="A138" s="3">
        <v>43284</v>
      </c>
      <c r="B138" s="5">
        <f t="shared" si="23"/>
        <v>3</v>
      </c>
      <c r="C138" s="5">
        <f t="shared" si="24"/>
        <v>7</v>
      </c>
      <c r="D138" s="5">
        <f t="shared" si="25"/>
        <v>2018</v>
      </c>
      <c r="E138" s="3">
        <f t="shared" si="26"/>
        <v>43260</v>
      </c>
      <c r="F138" s="5">
        <f t="shared" si="20"/>
        <v>24</v>
      </c>
      <c r="G138" s="5">
        <v>27166.91</v>
      </c>
      <c r="H138" s="6">
        <v>27238.67</v>
      </c>
      <c r="I138" s="6">
        <v>27292.67</v>
      </c>
      <c r="J138" s="6">
        <v>27355.67</v>
      </c>
      <c r="K138" s="6">
        <v>27457.33</v>
      </c>
      <c r="L138" s="6">
        <v>27549</v>
      </c>
      <c r="M138" s="6">
        <v>27572</v>
      </c>
      <c r="N138" s="6">
        <v>27598.67</v>
      </c>
      <c r="O138" s="6">
        <v>27697.33</v>
      </c>
      <c r="P138" s="6">
        <v>27764</v>
      </c>
      <c r="Q138" s="6">
        <v>27864.67</v>
      </c>
      <c r="R138" s="6">
        <v>27929.33</v>
      </c>
      <c r="S138" s="6">
        <v>27998.33</v>
      </c>
      <c r="T138" s="6">
        <v>28057</v>
      </c>
      <c r="U138" s="6">
        <v>28120.33</v>
      </c>
      <c r="V138" s="6">
        <v>28198</v>
      </c>
      <c r="W138" s="6">
        <v>28293.67</v>
      </c>
      <c r="X138" s="6">
        <v>28393.33</v>
      </c>
      <c r="Y138" s="6">
        <v>28431</v>
      </c>
      <c r="Z138" s="8" t="s">
        <v>17</v>
      </c>
      <c r="AA138" s="11">
        <f t="shared" si="21"/>
        <v>1.676385698718441E-3</v>
      </c>
      <c r="AB138" s="10">
        <f t="shared" si="22"/>
        <v>4.6291609903370556E-3</v>
      </c>
      <c r="AC138" s="10">
        <f t="shared" si="27"/>
        <v>1.4826691562240146E-2</v>
      </c>
      <c r="AD138" s="10">
        <f t="shared" si="28"/>
        <v>1.2543859206092601E-2</v>
      </c>
      <c r="AE138" s="13">
        <v>3.27</v>
      </c>
      <c r="AF138" s="13">
        <v>0.3</v>
      </c>
      <c r="AG138" s="10">
        <f t="shared" si="29"/>
        <v>2.9611166500498554E-2</v>
      </c>
      <c r="AH138" s="10">
        <f>+SUMPRODUCT(AB138:AD138,Regression_results!$M$17:$O$17)+Regression_results!$L$17</f>
        <v>2.8144832432448016E-2</v>
      </c>
    </row>
    <row r="139" spans="1:34" ht="15" x14ac:dyDescent="0.25">
      <c r="A139" s="3">
        <v>43283</v>
      </c>
      <c r="B139" s="5">
        <f t="shared" si="23"/>
        <v>2</v>
      </c>
      <c r="C139" s="5">
        <f t="shared" si="24"/>
        <v>7</v>
      </c>
      <c r="D139" s="5">
        <f t="shared" si="25"/>
        <v>2018</v>
      </c>
      <c r="E139" s="3">
        <f t="shared" si="26"/>
        <v>43260</v>
      </c>
      <c r="F139" s="5">
        <f t="shared" si="20"/>
        <v>23</v>
      </c>
      <c r="G139" s="5">
        <v>27164.19</v>
      </c>
      <c r="H139" s="6">
        <v>27239.33</v>
      </c>
      <c r="I139" s="6">
        <v>27293</v>
      </c>
      <c r="J139" s="6">
        <v>27356.67</v>
      </c>
      <c r="K139" s="6">
        <v>27458</v>
      </c>
      <c r="L139" s="6">
        <v>27549.67</v>
      </c>
      <c r="M139" s="6">
        <v>27572.67</v>
      </c>
      <c r="N139" s="6">
        <v>27599.67</v>
      </c>
      <c r="O139" s="6">
        <v>27697.33</v>
      </c>
      <c r="P139" s="6">
        <v>27765</v>
      </c>
      <c r="Q139" s="6">
        <v>27865</v>
      </c>
      <c r="R139" s="6">
        <v>27928.5</v>
      </c>
      <c r="S139" s="6">
        <v>27997.67</v>
      </c>
      <c r="T139" s="6">
        <v>28057</v>
      </c>
      <c r="U139" s="6">
        <v>28119.5</v>
      </c>
      <c r="V139" s="6">
        <v>28193.5</v>
      </c>
      <c r="W139" s="6">
        <v>28287.33</v>
      </c>
      <c r="X139" s="6">
        <v>28386.5</v>
      </c>
      <c r="Y139" s="6">
        <v>28418</v>
      </c>
      <c r="Z139" s="8" t="s">
        <v>17</v>
      </c>
      <c r="AA139" s="11">
        <f t="shared" si="21"/>
        <v>1.6246470986097661E-3</v>
      </c>
      <c r="AB139" s="10">
        <f t="shared" si="22"/>
        <v>4.7419046914338736E-3</v>
      </c>
      <c r="AC139" s="10">
        <f t="shared" si="27"/>
        <v>1.4814421280181733E-2</v>
      </c>
      <c r="AD139" s="10">
        <f t="shared" si="28"/>
        <v>1.2468291594306513E-2</v>
      </c>
      <c r="AE139" s="13">
        <v>3.2749999999999999</v>
      </c>
      <c r="AF139" s="13">
        <v>0.28999999999999998</v>
      </c>
      <c r="AG139" s="10">
        <f t="shared" si="29"/>
        <v>2.9763685312593546E-2</v>
      </c>
      <c r="AH139" s="10">
        <f>+SUMPRODUCT(AB139:AD139,Regression_results!$M$17:$O$17)+Regression_results!$L$17</f>
        <v>2.8164406587403115E-2</v>
      </c>
    </row>
    <row r="140" spans="1:34" ht="15" x14ac:dyDescent="0.25">
      <c r="A140" s="3">
        <v>43282</v>
      </c>
      <c r="B140" s="5">
        <f t="shared" si="23"/>
        <v>1</v>
      </c>
      <c r="C140" s="5">
        <f t="shared" si="24"/>
        <v>7</v>
      </c>
      <c r="D140" s="5">
        <f t="shared" si="25"/>
        <v>2018</v>
      </c>
      <c r="E140" s="3">
        <f t="shared" si="26"/>
        <v>43260</v>
      </c>
      <c r="F140" s="5">
        <f t="shared" si="20"/>
        <v>22</v>
      </c>
      <c r="G140" s="5">
        <v>27161.48</v>
      </c>
      <c r="H140" s="6">
        <v>27239.33</v>
      </c>
      <c r="I140" s="6">
        <v>27293</v>
      </c>
      <c r="J140" s="6">
        <v>27356.67</v>
      </c>
      <c r="K140" s="6">
        <v>27458</v>
      </c>
      <c r="L140" s="6">
        <v>27549.67</v>
      </c>
      <c r="M140" s="6">
        <v>27572.67</v>
      </c>
      <c r="N140" s="6">
        <v>27599.67</v>
      </c>
      <c r="O140" s="6">
        <v>27697.33</v>
      </c>
      <c r="P140" s="6">
        <v>27765</v>
      </c>
      <c r="Q140" s="6">
        <v>27865</v>
      </c>
      <c r="R140" s="6">
        <v>27928.5</v>
      </c>
      <c r="S140" s="6">
        <v>27997.67</v>
      </c>
      <c r="T140" s="6">
        <v>28057</v>
      </c>
      <c r="U140" s="6">
        <v>28119.5</v>
      </c>
      <c r="V140" s="6">
        <v>28193.5</v>
      </c>
      <c r="W140" s="6">
        <v>28287.33</v>
      </c>
      <c r="X140" s="6">
        <v>28386.5</v>
      </c>
      <c r="Y140" s="6">
        <v>28418</v>
      </c>
      <c r="Z140" s="8" t="s">
        <v>17</v>
      </c>
      <c r="AA140" s="11">
        <f t="shared" si="21"/>
        <v>1.5540102682354284E-3</v>
      </c>
      <c r="AB140" s="10">
        <f t="shared" si="22"/>
        <v>4.842151458609889E-3</v>
      </c>
      <c r="AC140" s="10">
        <f t="shared" si="27"/>
        <v>1.4814421280181733E-2</v>
      </c>
      <c r="AD140" s="10">
        <f t="shared" si="28"/>
        <v>1.2397654763932175E-2</v>
      </c>
      <c r="AE140" s="13">
        <v>3.2650000000000001</v>
      </c>
      <c r="AF140" s="13">
        <v>0.28999999999999998</v>
      </c>
      <c r="AG140" s="10">
        <f t="shared" si="29"/>
        <v>2.9663974474025467E-2</v>
      </c>
      <c r="AH140" s="10">
        <f>+SUMPRODUCT(AB140:AD140,Regression_results!$M$17:$O$17)+Regression_results!$L$17</f>
        <v>2.818683675587743E-2</v>
      </c>
    </row>
    <row r="141" spans="1:34" ht="15" x14ac:dyDescent="0.25">
      <c r="A141" s="3">
        <v>43281</v>
      </c>
      <c r="B141" s="5">
        <f t="shared" si="23"/>
        <v>30</v>
      </c>
      <c r="C141" s="5">
        <f t="shared" si="24"/>
        <v>6</v>
      </c>
      <c r="D141" s="5">
        <f t="shared" si="25"/>
        <v>2018</v>
      </c>
      <c r="E141" s="3">
        <f t="shared" si="26"/>
        <v>43260</v>
      </c>
      <c r="F141" s="5">
        <f t="shared" si="20"/>
        <v>21</v>
      </c>
      <c r="G141" s="5">
        <v>27158.77</v>
      </c>
      <c r="H141" s="6">
        <v>27239.33</v>
      </c>
      <c r="I141" s="6">
        <v>27293</v>
      </c>
      <c r="J141" s="6">
        <v>27356.67</v>
      </c>
      <c r="K141" s="6">
        <v>27458</v>
      </c>
      <c r="L141" s="6">
        <v>27549.67</v>
      </c>
      <c r="M141" s="6">
        <v>27572.67</v>
      </c>
      <c r="N141" s="6">
        <v>27599.67</v>
      </c>
      <c r="O141" s="6">
        <v>27697.33</v>
      </c>
      <c r="P141" s="6">
        <v>27765</v>
      </c>
      <c r="Q141" s="6">
        <v>27865</v>
      </c>
      <c r="R141" s="6">
        <v>27928.5</v>
      </c>
      <c r="S141" s="6">
        <v>27997.67</v>
      </c>
      <c r="T141" s="6">
        <v>28057</v>
      </c>
      <c r="U141" s="6">
        <v>28119.5</v>
      </c>
      <c r="V141" s="6">
        <v>28193.5</v>
      </c>
      <c r="W141" s="6">
        <v>28287.33</v>
      </c>
      <c r="X141" s="6">
        <v>28386.5</v>
      </c>
      <c r="Y141" s="6">
        <v>28418</v>
      </c>
      <c r="Z141" s="8" t="s">
        <v>17</v>
      </c>
      <c r="AA141" s="11">
        <f t="shared" si="21"/>
        <v>1.4833734378610908E-3</v>
      </c>
      <c r="AB141" s="10">
        <f t="shared" si="22"/>
        <v>4.9424182317534537E-3</v>
      </c>
      <c r="AC141" s="10">
        <f t="shared" si="27"/>
        <v>1.4814421280181733E-2</v>
      </c>
      <c r="AD141" s="10">
        <f t="shared" si="28"/>
        <v>1.2327017933557838E-2</v>
      </c>
      <c r="AE141" s="13">
        <v>3.2650000000000001</v>
      </c>
      <c r="AF141" s="13">
        <v>0.28999999999999998</v>
      </c>
      <c r="AG141" s="10">
        <f t="shared" si="29"/>
        <v>2.9663974474025467E-2</v>
      </c>
      <c r="AH141" s="10">
        <f>+SUMPRODUCT(AB141:AD141,Regression_results!$M$17:$O$17)+Regression_results!$L$17</f>
        <v>2.8209277739517341E-2</v>
      </c>
    </row>
    <row r="142" spans="1:34" ht="15" x14ac:dyDescent="0.25">
      <c r="A142" s="3">
        <v>43280</v>
      </c>
      <c r="B142" s="5">
        <f t="shared" si="23"/>
        <v>29</v>
      </c>
      <c r="C142" s="5">
        <f t="shared" si="24"/>
        <v>6</v>
      </c>
      <c r="D142" s="5">
        <f t="shared" si="25"/>
        <v>2018</v>
      </c>
      <c r="E142" s="3">
        <f t="shared" si="26"/>
        <v>43260</v>
      </c>
      <c r="F142" s="5">
        <f t="shared" si="20"/>
        <v>20</v>
      </c>
      <c r="G142" s="5">
        <v>27156.06</v>
      </c>
      <c r="H142" s="6">
        <v>27239.33</v>
      </c>
      <c r="I142" s="6">
        <v>27293</v>
      </c>
      <c r="J142" s="6">
        <v>27356.67</v>
      </c>
      <c r="K142" s="6">
        <v>27458</v>
      </c>
      <c r="L142" s="6">
        <v>27549.67</v>
      </c>
      <c r="M142" s="6">
        <v>27572.67</v>
      </c>
      <c r="N142" s="6">
        <v>27599.67</v>
      </c>
      <c r="O142" s="6">
        <v>27697.33</v>
      </c>
      <c r="P142" s="6">
        <v>27765</v>
      </c>
      <c r="Q142" s="6">
        <v>27865</v>
      </c>
      <c r="R142" s="6">
        <v>27928.5</v>
      </c>
      <c r="S142" s="6">
        <v>27997.67</v>
      </c>
      <c r="T142" s="6">
        <v>28057</v>
      </c>
      <c r="U142" s="6">
        <v>28119.5</v>
      </c>
      <c r="V142" s="6">
        <v>28193.5</v>
      </c>
      <c r="W142" s="6">
        <v>28287.33</v>
      </c>
      <c r="X142" s="6">
        <v>28386.5</v>
      </c>
      <c r="Y142" s="6">
        <v>28418</v>
      </c>
      <c r="Z142" s="8" t="s">
        <v>17</v>
      </c>
      <c r="AA142" s="11">
        <f t="shared" si="21"/>
        <v>1.4127366074867531E-3</v>
      </c>
      <c r="AB142" s="10">
        <f t="shared" si="22"/>
        <v>5.0427050168544429E-3</v>
      </c>
      <c r="AC142" s="10">
        <f t="shared" si="27"/>
        <v>1.4814421280181733E-2</v>
      </c>
      <c r="AD142" s="10">
        <f t="shared" si="28"/>
        <v>1.22563811031835E-2</v>
      </c>
      <c r="AE142" s="13">
        <v>3.2650000000000001</v>
      </c>
      <c r="AF142" s="13">
        <v>0.28999999999999998</v>
      </c>
      <c r="AG142" s="10">
        <f t="shared" si="29"/>
        <v>2.9663974474025467E-2</v>
      </c>
      <c r="AH142" s="10">
        <f>+SUMPRODUCT(AB142:AD142,Regression_results!$M$17:$O$17)+Regression_results!$L$17</f>
        <v>2.8231729541560974E-2</v>
      </c>
    </row>
    <row r="143" spans="1:34" ht="15" x14ac:dyDescent="0.25">
      <c r="A143" s="3">
        <v>43279</v>
      </c>
      <c r="B143" s="5">
        <f t="shared" si="23"/>
        <v>28</v>
      </c>
      <c r="C143" s="5">
        <f t="shared" si="24"/>
        <v>6</v>
      </c>
      <c r="D143" s="5">
        <f t="shared" si="25"/>
        <v>2018</v>
      </c>
      <c r="E143" s="3">
        <f t="shared" si="26"/>
        <v>43260</v>
      </c>
      <c r="F143" s="5">
        <f t="shared" si="20"/>
        <v>19</v>
      </c>
      <c r="G143" s="5">
        <v>27153.35</v>
      </c>
      <c r="H143" s="6">
        <v>27239</v>
      </c>
      <c r="I143" s="6">
        <v>27289</v>
      </c>
      <c r="J143" s="6">
        <v>27348.67</v>
      </c>
      <c r="K143" s="6">
        <v>27450.33</v>
      </c>
      <c r="L143" s="6">
        <v>27543.67</v>
      </c>
      <c r="M143" s="6">
        <v>27568.33</v>
      </c>
      <c r="N143" s="6">
        <v>27598</v>
      </c>
      <c r="O143" s="6">
        <v>27696.67</v>
      </c>
      <c r="P143" s="6">
        <v>27760.33</v>
      </c>
      <c r="Q143" s="6">
        <v>27864</v>
      </c>
      <c r="R143" s="6">
        <v>27924</v>
      </c>
      <c r="S143" s="6">
        <v>27990.67</v>
      </c>
      <c r="T143" s="6">
        <v>28051</v>
      </c>
      <c r="U143" s="6">
        <v>28114.33</v>
      </c>
      <c r="V143" s="6">
        <v>28186</v>
      </c>
      <c r="W143" s="6">
        <v>28281</v>
      </c>
      <c r="X143" s="6">
        <v>28380</v>
      </c>
      <c r="Y143" s="6">
        <v>28420.33</v>
      </c>
      <c r="Z143" s="8" t="s">
        <v>17</v>
      </c>
      <c r="AA143" s="11">
        <f t="shared" si="21"/>
        <v>1.3650620010168184E-3</v>
      </c>
      <c r="AB143" s="10">
        <f t="shared" si="22"/>
        <v>4.9957003463660943E-3</v>
      </c>
      <c r="AC143" s="10">
        <f t="shared" si="27"/>
        <v>1.493898640477842E-2</v>
      </c>
      <c r="AD143" s="10">
        <f t="shared" si="28"/>
        <v>1.1980056511187158E-2</v>
      </c>
      <c r="AE143" s="13">
        <v>3.26</v>
      </c>
      <c r="AF143" s="13">
        <v>0.3</v>
      </c>
      <c r="AG143" s="10">
        <f t="shared" si="29"/>
        <v>2.9511465603190512E-2</v>
      </c>
      <c r="AH143" s="10">
        <f>+SUMPRODUCT(AB143:AD143,Regression_results!$M$17:$O$17)+Regression_results!$L$17</f>
        <v>2.8157133857253422E-2</v>
      </c>
    </row>
    <row r="144" spans="1:34" ht="15" x14ac:dyDescent="0.25">
      <c r="A144" s="3">
        <v>43278</v>
      </c>
      <c r="B144" s="5">
        <f t="shared" si="23"/>
        <v>27</v>
      </c>
      <c r="C144" s="5">
        <f t="shared" si="24"/>
        <v>6</v>
      </c>
      <c r="D144" s="5">
        <f t="shared" si="25"/>
        <v>2018</v>
      </c>
      <c r="E144" s="3">
        <f t="shared" si="26"/>
        <v>43260</v>
      </c>
      <c r="F144" s="5">
        <f t="shared" si="20"/>
        <v>18</v>
      </c>
      <c r="G144" s="5">
        <v>27150.63</v>
      </c>
      <c r="H144" s="6">
        <v>27237.5</v>
      </c>
      <c r="I144" s="6">
        <v>27290</v>
      </c>
      <c r="J144" s="6">
        <v>27351</v>
      </c>
      <c r="K144" s="6">
        <v>27450.5</v>
      </c>
      <c r="L144" s="6">
        <v>27542.67</v>
      </c>
      <c r="M144" s="6">
        <v>27566.5</v>
      </c>
      <c r="N144" s="6">
        <v>27597.5</v>
      </c>
      <c r="O144" s="6">
        <v>27695.67</v>
      </c>
      <c r="P144" s="6">
        <v>27759.33</v>
      </c>
      <c r="Q144" s="6">
        <v>27863</v>
      </c>
      <c r="R144" s="6">
        <v>27921.33</v>
      </c>
      <c r="S144" s="6">
        <v>27988</v>
      </c>
      <c r="T144" s="6">
        <v>28048.33</v>
      </c>
      <c r="U144" s="6">
        <v>28111.67</v>
      </c>
      <c r="V144" s="6">
        <v>28181</v>
      </c>
      <c r="W144" s="6">
        <v>28276.5</v>
      </c>
      <c r="X144" s="6">
        <v>28372.5</v>
      </c>
      <c r="Y144" s="6">
        <v>28410.33</v>
      </c>
      <c r="Z144" s="8" t="s">
        <v>17</v>
      </c>
      <c r="AA144" s="11">
        <f t="shared" si="21"/>
        <v>1.2933400028583453E-3</v>
      </c>
      <c r="AB144" s="10">
        <f t="shared" si="22"/>
        <v>5.1332142200750663E-3</v>
      </c>
      <c r="AC144" s="10">
        <f t="shared" si="27"/>
        <v>1.4865152070355325E-2</v>
      </c>
      <c r="AD144" s="10">
        <f t="shared" si="28"/>
        <v>1.1848419551394419E-2</v>
      </c>
      <c r="AE144" s="13">
        <v>3.26</v>
      </c>
      <c r="AF144" s="13">
        <v>0.28999999999999998</v>
      </c>
      <c r="AG144" s="10">
        <f t="shared" si="29"/>
        <v>2.9614119054741206E-2</v>
      </c>
      <c r="AH144" s="10">
        <f>+SUMPRODUCT(AB144:AD144,Regression_results!$M$17:$O$17)+Regression_results!$L$17</f>
        <v>2.8127785020518548E-2</v>
      </c>
    </row>
    <row r="145" spans="1:34" ht="15" x14ac:dyDescent="0.25">
      <c r="A145" s="3">
        <v>43277</v>
      </c>
      <c r="B145" s="5">
        <f t="shared" si="23"/>
        <v>26</v>
      </c>
      <c r="C145" s="5">
        <f t="shared" si="24"/>
        <v>6</v>
      </c>
      <c r="D145" s="5">
        <f t="shared" si="25"/>
        <v>2018</v>
      </c>
      <c r="E145" s="3">
        <f t="shared" si="26"/>
        <v>43260</v>
      </c>
      <c r="F145" s="5">
        <f t="shared" si="20"/>
        <v>17</v>
      </c>
      <c r="G145" s="5">
        <v>27147.919999999998</v>
      </c>
      <c r="H145" s="6">
        <v>27235.919999999998</v>
      </c>
      <c r="I145" s="6">
        <v>27286.5</v>
      </c>
      <c r="J145" s="6">
        <v>27347.5</v>
      </c>
      <c r="K145" s="6">
        <v>27445.67</v>
      </c>
      <c r="L145" s="6">
        <v>27535</v>
      </c>
      <c r="M145" s="6">
        <v>27557.5</v>
      </c>
      <c r="N145" s="6">
        <v>27588.5</v>
      </c>
      <c r="O145" s="6">
        <v>27685.58</v>
      </c>
      <c r="P145" s="6">
        <v>27752.5</v>
      </c>
      <c r="Q145" s="6">
        <v>27852</v>
      </c>
      <c r="R145" s="6">
        <v>27910</v>
      </c>
      <c r="S145" s="6">
        <v>27977</v>
      </c>
      <c r="T145" s="6">
        <v>28037.33</v>
      </c>
      <c r="U145" s="6">
        <v>28101.67</v>
      </c>
      <c r="V145" s="6">
        <v>28167.67</v>
      </c>
      <c r="W145" s="6">
        <v>28258.33</v>
      </c>
      <c r="X145" s="6">
        <v>28357.33</v>
      </c>
      <c r="Y145" s="6">
        <v>28397.67</v>
      </c>
      <c r="Z145" s="8" t="s">
        <v>17</v>
      </c>
      <c r="AA145" s="11">
        <f t="shared" si="21"/>
        <v>1.2219680451799849E-3</v>
      </c>
      <c r="AB145" s="10">
        <f t="shared" si="22"/>
        <v>5.1046268001380124E-3</v>
      </c>
      <c r="AC145" s="10">
        <f t="shared" si="27"/>
        <v>1.4625547431880381E-2</v>
      </c>
      <c r="AD145" s="10">
        <f t="shared" si="28"/>
        <v>1.1748025292309946E-2</v>
      </c>
      <c r="AE145" s="13">
        <v>3.25</v>
      </c>
      <c r="AF145" s="13">
        <v>0.28999999999999998</v>
      </c>
      <c r="AG145" s="10">
        <f t="shared" si="29"/>
        <v>2.9514408216173127E-2</v>
      </c>
      <c r="AH145" s="10">
        <f>+SUMPRODUCT(AB145:AD145,Regression_results!$M$17:$O$17)+Regression_results!$L$17</f>
        <v>2.7922790536304171E-2</v>
      </c>
    </row>
    <row r="146" spans="1:34" ht="15" x14ac:dyDescent="0.25">
      <c r="A146" s="3">
        <v>43276</v>
      </c>
      <c r="B146" s="5">
        <f t="shared" si="23"/>
        <v>25</v>
      </c>
      <c r="C146" s="5">
        <f t="shared" si="24"/>
        <v>6</v>
      </c>
      <c r="D146" s="5">
        <f t="shared" si="25"/>
        <v>2018</v>
      </c>
      <c r="E146" s="3">
        <f t="shared" si="26"/>
        <v>43260</v>
      </c>
      <c r="F146" s="5">
        <f t="shared" si="20"/>
        <v>16</v>
      </c>
      <c r="G146" s="5">
        <v>27145.21</v>
      </c>
      <c r="H146" s="6">
        <v>27236</v>
      </c>
      <c r="I146" s="6">
        <v>27289.33</v>
      </c>
      <c r="J146" s="6">
        <v>27348</v>
      </c>
      <c r="K146" s="6">
        <v>27447</v>
      </c>
      <c r="L146" s="6">
        <v>27533.67</v>
      </c>
      <c r="M146" s="6">
        <v>27560.67</v>
      </c>
      <c r="N146" s="6">
        <v>27592.33</v>
      </c>
      <c r="O146" s="6">
        <v>27689.67</v>
      </c>
      <c r="P146" s="6">
        <v>27754.5</v>
      </c>
      <c r="Q146" s="6">
        <v>27855</v>
      </c>
      <c r="R146" s="6">
        <v>27913.5</v>
      </c>
      <c r="S146" s="6">
        <v>27979</v>
      </c>
      <c r="T146" s="6">
        <v>28039.67</v>
      </c>
      <c r="U146" s="6">
        <v>28104</v>
      </c>
      <c r="V146" s="6">
        <v>28168.67</v>
      </c>
      <c r="W146" s="6">
        <v>28260.33</v>
      </c>
      <c r="X146" s="6">
        <v>28354</v>
      </c>
      <c r="Y146" s="6">
        <v>28394.33</v>
      </c>
      <c r="Z146" s="8" t="s">
        <v>17</v>
      </c>
      <c r="AA146" s="11">
        <f t="shared" si="21"/>
        <v>1.156486412428374E-3</v>
      </c>
      <c r="AB146" s="10">
        <f t="shared" si="22"/>
        <v>5.3092239846368461E-3</v>
      </c>
      <c r="AC146" s="10">
        <f t="shared" si="27"/>
        <v>1.467020260299523E-2</v>
      </c>
      <c r="AD146" s="10">
        <f t="shared" si="28"/>
        <v>1.1605509459651546E-2</v>
      </c>
      <c r="AE146" s="13">
        <v>3.2549999999999999</v>
      </c>
      <c r="AF146" s="13">
        <v>0.28999999999999998</v>
      </c>
      <c r="AG146" s="10">
        <f t="shared" si="29"/>
        <v>2.9564263635457388E-2</v>
      </c>
      <c r="AH146" s="10">
        <f>+SUMPRODUCT(AB146:AD146,Regression_results!$M$17:$O$17)+Regression_results!$L$17</f>
        <v>2.7996221922071782E-2</v>
      </c>
    </row>
    <row r="147" spans="1:34" ht="15" x14ac:dyDescent="0.25">
      <c r="A147" s="3">
        <v>43275</v>
      </c>
      <c r="B147" s="5">
        <f t="shared" si="23"/>
        <v>24</v>
      </c>
      <c r="C147" s="5">
        <f t="shared" si="24"/>
        <v>6</v>
      </c>
      <c r="D147" s="5">
        <f t="shared" si="25"/>
        <v>2018</v>
      </c>
      <c r="E147" s="3">
        <f t="shared" si="26"/>
        <v>43260</v>
      </c>
      <c r="F147" s="5">
        <f t="shared" si="20"/>
        <v>15</v>
      </c>
      <c r="G147" s="5">
        <v>27142.5</v>
      </c>
      <c r="H147" s="6">
        <v>27235.5</v>
      </c>
      <c r="I147" s="6">
        <v>27291</v>
      </c>
      <c r="J147" s="6">
        <v>27352.33</v>
      </c>
      <c r="K147" s="6">
        <v>27450.5</v>
      </c>
      <c r="L147" s="6">
        <v>27536.5</v>
      </c>
      <c r="M147" s="6">
        <v>27566</v>
      </c>
      <c r="N147" s="6">
        <v>27594.5</v>
      </c>
      <c r="O147" s="6">
        <v>27691</v>
      </c>
      <c r="P147" s="6">
        <v>27759</v>
      </c>
      <c r="Q147" s="6">
        <v>27855.67</v>
      </c>
      <c r="R147" s="6">
        <v>27915</v>
      </c>
      <c r="S147" s="6">
        <v>27981</v>
      </c>
      <c r="T147" s="6">
        <v>28041.5</v>
      </c>
      <c r="U147" s="6">
        <v>28106.67</v>
      </c>
      <c r="V147" s="6">
        <v>28171.33</v>
      </c>
      <c r="W147" s="6">
        <v>28263</v>
      </c>
      <c r="X147" s="6">
        <v>28356.67</v>
      </c>
      <c r="Y147" s="6">
        <v>28396.67</v>
      </c>
      <c r="Z147" s="8" t="s">
        <v>17</v>
      </c>
      <c r="AA147" s="11">
        <f t="shared" si="21"/>
        <v>1.0810907401450631E-3</v>
      </c>
      <c r="AB147" s="10">
        <f t="shared" si="22"/>
        <v>5.4711246200607189E-3</v>
      </c>
      <c r="AC147" s="10">
        <f t="shared" si="27"/>
        <v>1.4656846579458538E-2</v>
      </c>
      <c r="AD147" s="10">
        <f t="shared" si="28"/>
        <v>1.155380750732582E-2</v>
      </c>
      <c r="AE147" s="13">
        <v>3.2650000000000001</v>
      </c>
      <c r="AF147" s="13">
        <v>0.28999999999999998</v>
      </c>
      <c r="AG147" s="10">
        <f t="shared" si="29"/>
        <v>2.9663974474025467E-2</v>
      </c>
      <c r="AH147" s="10">
        <f>+SUMPRODUCT(AB147:AD147,Regression_results!$M$17:$O$17)+Regression_results!$L$17</f>
        <v>2.8052447409875128E-2</v>
      </c>
    </row>
    <row r="148" spans="1:34" ht="15" x14ac:dyDescent="0.25">
      <c r="A148" s="3">
        <v>43274</v>
      </c>
      <c r="B148" s="5">
        <f t="shared" si="23"/>
        <v>23</v>
      </c>
      <c r="C148" s="5">
        <f t="shared" si="24"/>
        <v>6</v>
      </c>
      <c r="D148" s="5">
        <f t="shared" si="25"/>
        <v>2018</v>
      </c>
      <c r="E148" s="3">
        <f t="shared" si="26"/>
        <v>43260</v>
      </c>
      <c r="F148" s="5">
        <f t="shared" si="20"/>
        <v>14</v>
      </c>
      <c r="G148" s="5">
        <v>27139.79</v>
      </c>
      <c r="H148" s="6">
        <v>27235.5</v>
      </c>
      <c r="I148" s="6">
        <v>27291</v>
      </c>
      <c r="J148" s="6">
        <v>27352.33</v>
      </c>
      <c r="K148" s="6">
        <v>27450.5</v>
      </c>
      <c r="L148" s="6">
        <v>27536.5</v>
      </c>
      <c r="M148" s="6">
        <v>27566</v>
      </c>
      <c r="N148" s="6">
        <v>27594.5</v>
      </c>
      <c r="O148" s="6">
        <v>27691</v>
      </c>
      <c r="P148" s="6">
        <v>27759</v>
      </c>
      <c r="Q148" s="6">
        <v>27855.67</v>
      </c>
      <c r="R148" s="6">
        <v>27915</v>
      </c>
      <c r="S148" s="6">
        <v>27981</v>
      </c>
      <c r="T148" s="6">
        <v>28041.5</v>
      </c>
      <c r="U148" s="6">
        <v>28106.67</v>
      </c>
      <c r="V148" s="6">
        <v>28171.33</v>
      </c>
      <c r="W148" s="6">
        <v>28263</v>
      </c>
      <c r="X148" s="6">
        <v>28356.67</v>
      </c>
      <c r="Y148" s="6">
        <v>28396.67</v>
      </c>
      <c r="Z148" s="8" t="s">
        <v>17</v>
      </c>
      <c r="AA148" s="11">
        <f t="shared" si="21"/>
        <v>1.0090180241353922E-3</v>
      </c>
      <c r="AB148" s="10">
        <f t="shared" si="22"/>
        <v>5.5715243190901376E-3</v>
      </c>
      <c r="AC148" s="10">
        <f t="shared" si="27"/>
        <v>1.4656846579458538E-2</v>
      </c>
      <c r="AD148" s="10">
        <f t="shared" si="28"/>
        <v>1.1481734791316148E-2</v>
      </c>
      <c r="AE148" s="13">
        <v>3.2650000000000001</v>
      </c>
      <c r="AF148" s="13">
        <v>0.28999999999999998</v>
      </c>
      <c r="AG148" s="10">
        <f t="shared" si="29"/>
        <v>2.9663974474025467E-2</v>
      </c>
      <c r="AH148" s="10">
        <f>+SUMPRODUCT(AB148:AD148,Regression_results!$M$17:$O$17)+Regression_results!$L$17</f>
        <v>2.8074314584913961E-2</v>
      </c>
    </row>
    <row r="149" spans="1:34" ht="15" x14ac:dyDescent="0.25">
      <c r="A149" s="3">
        <v>43273</v>
      </c>
      <c r="B149" s="5">
        <f t="shared" si="23"/>
        <v>22</v>
      </c>
      <c r="C149" s="5">
        <f t="shared" si="24"/>
        <v>6</v>
      </c>
      <c r="D149" s="5">
        <f t="shared" si="25"/>
        <v>2018</v>
      </c>
      <c r="E149" s="3">
        <f t="shared" si="26"/>
        <v>43260</v>
      </c>
      <c r="F149" s="5">
        <f t="shared" si="20"/>
        <v>13</v>
      </c>
      <c r="G149" s="5">
        <v>27137.08</v>
      </c>
      <c r="H149" s="6">
        <v>27235.5</v>
      </c>
      <c r="I149" s="6">
        <v>27291</v>
      </c>
      <c r="J149" s="6">
        <v>27352.33</v>
      </c>
      <c r="K149" s="6">
        <v>27450.5</v>
      </c>
      <c r="L149" s="6">
        <v>27536.5</v>
      </c>
      <c r="M149" s="6">
        <v>27566</v>
      </c>
      <c r="N149" s="6">
        <v>27594.5</v>
      </c>
      <c r="O149" s="6">
        <v>27691</v>
      </c>
      <c r="P149" s="6">
        <v>27759</v>
      </c>
      <c r="Q149" s="6">
        <v>27855.67</v>
      </c>
      <c r="R149" s="6">
        <v>27915</v>
      </c>
      <c r="S149" s="6">
        <v>27981</v>
      </c>
      <c r="T149" s="6">
        <v>28041.5</v>
      </c>
      <c r="U149" s="6">
        <v>28106.67</v>
      </c>
      <c r="V149" s="6">
        <v>28171.33</v>
      </c>
      <c r="W149" s="6">
        <v>28263</v>
      </c>
      <c r="X149" s="6">
        <v>28356.67</v>
      </c>
      <c r="Y149" s="6">
        <v>28396.67</v>
      </c>
      <c r="Z149" s="8" t="s">
        <v>17</v>
      </c>
      <c r="AA149" s="11">
        <f t="shared" si="21"/>
        <v>9.3694530812572134E-4</v>
      </c>
      <c r="AB149" s="10">
        <f t="shared" si="22"/>
        <v>5.6719440706221036E-3</v>
      </c>
      <c r="AC149" s="10">
        <f t="shared" si="27"/>
        <v>1.4656846579458538E-2</v>
      </c>
      <c r="AD149" s="10">
        <f t="shared" si="28"/>
        <v>1.1409662075306477E-2</v>
      </c>
      <c r="AE149" s="13">
        <v>3.2650000000000001</v>
      </c>
      <c r="AF149" s="13">
        <v>0.28999999999999998</v>
      </c>
      <c r="AG149" s="10">
        <f t="shared" si="29"/>
        <v>2.9663974474025467E-2</v>
      </c>
      <c r="AH149" s="10">
        <f>+SUMPRODUCT(AB149:AD149,Regression_results!$M$17:$O$17)+Regression_results!$L$17</f>
        <v>2.8096192600275079E-2</v>
      </c>
    </row>
    <row r="150" spans="1:34" ht="15" x14ac:dyDescent="0.25">
      <c r="A150" s="3">
        <v>43272</v>
      </c>
      <c r="B150" s="5">
        <f t="shared" si="23"/>
        <v>21</v>
      </c>
      <c r="C150" s="5">
        <f t="shared" si="24"/>
        <v>6</v>
      </c>
      <c r="D150" s="5">
        <f t="shared" si="25"/>
        <v>2018</v>
      </c>
      <c r="E150" s="3">
        <f t="shared" si="26"/>
        <v>43260</v>
      </c>
      <c r="F150" s="5">
        <f t="shared" si="20"/>
        <v>12</v>
      </c>
      <c r="G150" s="5">
        <v>27134.37</v>
      </c>
      <c r="H150" s="6">
        <v>27232</v>
      </c>
      <c r="I150" s="6">
        <v>27289.33</v>
      </c>
      <c r="J150" s="6">
        <v>27350.33</v>
      </c>
      <c r="K150" s="6">
        <v>27449.67</v>
      </c>
      <c r="L150" s="6">
        <v>27535.33</v>
      </c>
      <c r="M150" s="6">
        <v>27565</v>
      </c>
      <c r="N150" s="6">
        <v>27595</v>
      </c>
      <c r="O150" s="6">
        <v>27689.67</v>
      </c>
      <c r="P150" s="6">
        <v>27757</v>
      </c>
      <c r="Q150" s="6">
        <v>27855</v>
      </c>
      <c r="R150" s="6">
        <v>27915.33</v>
      </c>
      <c r="S150" s="6">
        <v>27983</v>
      </c>
      <c r="T150" s="6">
        <v>28044.67</v>
      </c>
      <c r="U150" s="6">
        <v>28107.33</v>
      </c>
      <c r="V150" s="6">
        <v>28172</v>
      </c>
      <c r="W150" s="6">
        <v>28262</v>
      </c>
      <c r="X150" s="6">
        <v>28355.67</v>
      </c>
      <c r="Y150" s="6">
        <v>28394.67</v>
      </c>
      <c r="Z150" s="8" t="s">
        <v>17</v>
      </c>
      <c r="AA150" s="11">
        <f t="shared" si="21"/>
        <v>8.8153521781082485E-4</v>
      </c>
      <c r="AB150" s="10">
        <f t="shared" si="22"/>
        <v>5.7108383205508595E-3</v>
      </c>
      <c r="AC150" s="10">
        <f t="shared" si="27"/>
        <v>1.467020260299523E-2</v>
      </c>
      <c r="AD150" s="10">
        <f t="shared" si="28"/>
        <v>1.1475016469122367E-2</v>
      </c>
      <c r="AE150" s="13">
        <v>3.2349999999999999</v>
      </c>
      <c r="AF150" s="13">
        <v>0.28999999999999998</v>
      </c>
      <c r="AG150" s="10">
        <f t="shared" si="29"/>
        <v>2.9364841958321009E-2</v>
      </c>
      <c r="AH150" s="10">
        <f>+SUMPRODUCT(AB150:AD150,Regression_results!$M$17:$O$17)+Regression_results!$L$17</f>
        <v>2.8154655249843674E-2</v>
      </c>
    </row>
    <row r="151" spans="1:34" ht="15" x14ac:dyDescent="0.25">
      <c r="A151" s="3">
        <v>43271</v>
      </c>
      <c r="B151" s="5">
        <f t="shared" si="23"/>
        <v>20</v>
      </c>
      <c r="C151" s="5">
        <f t="shared" si="24"/>
        <v>6</v>
      </c>
      <c r="D151" s="5">
        <f t="shared" si="25"/>
        <v>2018</v>
      </c>
      <c r="E151" s="3">
        <f t="shared" si="26"/>
        <v>43260</v>
      </c>
      <c r="F151" s="5">
        <f t="shared" si="20"/>
        <v>11</v>
      </c>
      <c r="G151" s="5">
        <v>27131.66</v>
      </c>
      <c r="H151" s="6">
        <v>27233</v>
      </c>
      <c r="I151" s="6">
        <v>27295.5</v>
      </c>
      <c r="J151" s="6">
        <v>27355.5</v>
      </c>
      <c r="K151" s="6">
        <v>27447.33</v>
      </c>
      <c r="L151" s="6">
        <v>27536</v>
      </c>
      <c r="M151" s="6">
        <v>27564.67</v>
      </c>
      <c r="N151" s="6">
        <v>27595.33</v>
      </c>
      <c r="O151" s="6">
        <v>27689.5</v>
      </c>
      <c r="P151" s="6">
        <v>27757.5</v>
      </c>
      <c r="Q151" s="6">
        <v>27852.67</v>
      </c>
      <c r="R151" s="6">
        <v>27915.33</v>
      </c>
      <c r="S151" s="6">
        <v>27982.67</v>
      </c>
      <c r="T151" s="6">
        <v>28044.33</v>
      </c>
      <c r="U151" s="6">
        <v>28109.67</v>
      </c>
      <c r="V151" s="6">
        <v>28173.33</v>
      </c>
      <c r="W151" s="6">
        <v>28263.33</v>
      </c>
      <c r="X151" s="6">
        <v>28357</v>
      </c>
      <c r="Y151" s="6">
        <v>28394.33</v>
      </c>
      <c r="Z151" s="8" t="s">
        <v>17</v>
      </c>
      <c r="AA151" s="11">
        <f t="shared" si="21"/>
        <v>8.0795244580553021E-4</v>
      </c>
      <c r="AB151" s="10">
        <f t="shared" si="22"/>
        <v>6.0387016496594725E-3</v>
      </c>
      <c r="AC151" s="10">
        <f t="shared" si="27"/>
        <v>1.4434613764173543E-2</v>
      </c>
      <c r="AD151" s="10">
        <f t="shared" si="28"/>
        <v>1.1395720372275845E-2</v>
      </c>
      <c r="AE151" s="13">
        <v>3.2250000000000001</v>
      </c>
      <c r="AF151" s="13">
        <v>0.31</v>
      </c>
      <c r="AG151" s="10">
        <f t="shared" si="29"/>
        <v>2.9059914265775921E-2</v>
      </c>
      <c r="AH151" s="10">
        <f>+SUMPRODUCT(AB151:AD151,Regression_results!$M$17:$O$17)+Regression_results!$L$17</f>
        <v>2.8154264174004448E-2</v>
      </c>
    </row>
    <row r="152" spans="1:34" ht="15" x14ac:dyDescent="0.25">
      <c r="A152" s="3">
        <v>43270</v>
      </c>
      <c r="B152" s="5">
        <f t="shared" si="23"/>
        <v>19</v>
      </c>
      <c r="C152" s="5">
        <f t="shared" si="24"/>
        <v>6</v>
      </c>
      <c r="D152" s="5">
        <f t="shared" si="25"/>
        <v>2018</v>
      </c>
      <c r="E152" s="3">
        <f t="shared" si="26"/>
        <v>43260</v>
      </c>
      <c r="F152" s="5">
        <f t="shared" si="20"/>
        <v>10</v>
      </c>
      <c r="G152" s="5">
        <v>27128.95</v>
      </c>
      <c r="H152" s="6">
        <v>27237</v>
      </c>
      <c r="I152" s="6">
        <v>27302.5</v>
      </c>
      <c r="J152" s="6">
        <v>27362</v>
      </c>
      <c r="K152" s="6">
        <v>27453.33</v>
      </c>
      <c r="L152" s="6">
        <v>27541.33</v>
      </c>
      <c r="M152" s="6">
        <v>27569.33</v>
      </c>
      <c r="N152" s="6">
        <v>27599.33</v>
      </c>
      <c r="O152" s="6">
        <v>27693.33</v>
      </c>
      <c r="P152" s="6">
        <v>27761</v>
      </c>
      <c r="Q152" s="6">
        <v>27858.33</v>
      </c>
      <c r="R152" s="6">
        <v>27921.67</v>
      </c>
      <c r="S152" s="6">
        <v>27987.67</v>
      </c>
      <c r="T152" s="6">
        <v>28049.33</v>
      </c>
      <c r="U152" s="6">
        <v>28113.25</v>
      </c>
      <c r="V152" s="6">
        <v>28177.67</v>
      </c>
      <c r="W152" s="6">
        <v>28266.33</v>
      </c>
      <c r="X152" s="6">
        <v>28360</v>
      </c>
      <c r="Y152" s="6">
        <v>28397.33</v>
      </c>
      <c r="Z152" s="8" t="s">
        <v>17</v>
      </c>
      <c r="AA152" s="11">
        <f t="shared" si="21"/>
        <v>7.3437100456500792E-4</v>
      </c>
      <c r="AB152" s="10">
        <f t="shared" si="22"/>
        <v>6.3972251045469886E-3</v>
      </c>
      <c r="AC152" s="10">
        <f t="shared" si="27"/>
        <v>1.4314806336416241E-2</v>
      </c>
      <c r="AD152" s="10">
        <f t="shared" si="28"/>
        <v>1.1362923078295376E-2</v>
      </c>
      <c r="AE152" s="13">
        <v>3.2450000000000001</v>
      </c>
      <c r="AF152" s="13">
        <v>0.33</v>
      </c>
      <c r="AG152" s="10">
        <f t="shared" si="29"/>
        <v>2.9054121399382016E-2</v>
      </c>
      <c r="AH152" s="10">
        <f>+SUMPRODUCT(AB152:AD152,Regression_results!$M$17:$O$17)+Regression_results!$L$17</f>
        <v>2.8261131788201069E-2</v>
      </c>
    </row>
    <row r="153" spans="1:34" ht="15" x14ac:dyDescent="0.25">
      <c r="A153" s="3">
        <v>43269</v>
      </c>
      <c r="B153" s="5">
        <f t="shared" si="23"/>
        <v>18</v>
      </c>
      <c r="C153" s="5">
        <f t="shared" si="24"/>
        <v>6</v>
      </c>
      <c r="D153" s="5">
        <f t="shared" si="25"/>
        <v>2018</v>
      </c>
      <c r="E153" s="3">
        <f t="shared" si="26"/>
        <v>43260</v>
      </c>
      <c r="F153" s="5">
        <f t="shared" si="20"/>
        <v>9</v>
      </c>
      <c r="G153" s="5">
        <v>27126.25</v>
      </c>
      <c r="H153" s="6">
        <v>27237</v>
      </c>
      <c r="I153" s="6">
        <v>27303</v>
      </c>
      <c r="J153" s="6">
        <v>27356.67</v>
      </c>
      <c r="K153" s="6">
        <v>27449</v>
      </c>
      <c r="L153" s="6">
        <v>27539.67</v>
      </c>
      <c r="M153" s="6">
        <v>27566.67</v>
      </c>
      <c r="N153" s="6">
        <v>27594.33</v>
      </c>
      <c r="O153" s="6">
        <v>27691.33</v>
      </c>
      <c r="P153" s="6">
        <v>27757.5</v>
      </c>
      <c r="Q153" s="6">
        <v>27854.33</v>
      </c>
      <c r="R153" s="6">
        <v>27917.919999999998</v>
      </c>
      <c r="S153" s="6">
        <v>27986.5</v>
      </c>
      <c r="T153" s="6">
        <v>28048.5</v>
      </c>
      <c r="U153" s="6">
        <v>28113</v>
      </c>
      <c r="V153" s="6">
        <v>28175.5</v>
      </c>
      <c r="W153" s="6">
        <v>28265</v>
      </c>
      <c r="X153" s="6">
        <v>28363</v>
      </c>
      <c r="Y153" s="6">
        <v>28395.67</v>
      </c>
      <c r="Z153" s="8" t="s">
        <v>17</v>
      </c>
      <c r="AA153" s="11">
        <f t="shared" si="21"/>
        <v>6.6460614939343186E-4</v>
      </c>
      <c r="AB153" s="10">
        <f t="shared" si="22"/>
        <v>6.5158287636515322E-3</v>
      </c>
      <c r="AC153" s="10">
        <f t="shared" si="27"/>
        <v>1.422297915979942E-2</v>
      </c>
      <c r="AD153" s="10">
        <f t="shared" si="28"/>
        <v>1.1323899148321192E-2</v>
      </c>
      <c r="AE153" s="13">
        <v>3.2450000000000001</v>
      </c>
      <c r="AF153" s="13">
        <v>0.34</v>
      </c>
      <c r="AG153" s="10">
        <f t="shared" si="29"/>
        <v>2.8951564680087749E-2</v>
      </c>
      <c r="AH153" s="10">
        <f>+SUMPRODUCT(AB153:AD153,Regression_results!$M$17:$O$17)+Regression_results!$L$17</f>
        <v>2.8252361725790313E-2</v>
      </c>
    </row>
    <row r="154" spans="1:34" ht="15" x14ac:dyDescent="0.25">
      <c r="A154" s="3">
        <v>43268</v>
      </c>
      <c r="B154" s="5">
        <f t="shared" si="23"/>
        <v>17</v>
      </c>
      <c r="C154" s="5">
        <f t="shared" si="24"/>
        <v>6</v>
      </c>
      <c r="D154" s="5">
        <f t="shared" si="25"/>
        <v>2018</v>
      </c>
      <c r="E154" s="3">
        <f t="shared" si="26"/>
        <v>43260</v>
      </c>
      <c r="F154" s="5">
        <f t="shared" si="20"/>
        <v>8</v>
      </c>
      <c r="G154" s="5">
        <v>27123.54</v>
      </c>
      <c r="H154" s="6">
        <v>27239</v>
      </c>
      <c r="I154" s="6">
        <v>27303</v>
      </c>
      <c r="J154" s="6">
        <v>27358</v>
      </c>
      <c r="K154" s="6">
        <v>27451</v>
      </c>
      <c r="L154" s="6">
        <v>27542.33</v>
      </c>
      <c r="M154" s="6">
        <v>27569.67</v>
      </c>
      <c r="N154" s="6">
        <v>27596.67</v>
      </c>
      <c r="O154" s="6">
        <v>27691.33</v>
      </c>
      <c r="P154" s="6">
        <v>27758</v>
      </c>
      <c r="Q154" s="6">
        <v>27854.5</v>
      </c>
      <c r="R154" s="6">
        <v>27918</v>
      </c>
      <c r="S154" s="6">
        <v>27987</v>
      </c>
      <c r="T154" s="6">
        <v>28048.67</v>
      </c>
      <c r="U154" s="6">
        <v>28112</v>
      </c>
      <c r="V154" s="6">
        <v>28174.67</v>
      </c>
      <c r="W154" s="6">
        <v>28263.33</v>
      </c>
      <c r="X154" s="6">
        <v>28357</v>
      </c>
      <c r="Y154" s="6">
        <v>28394</v>
      </c>
      <c r="Z154" s="8" t="s">
        <v>17</v>
      </c>
      <c r="AA154" s="11">
        <f t="shared" si="21"/>
        <v>5.8760615047462512E-4</v>
      </c>
      <c r="AB154" s="10">
        <f t="shared" si="22"/>
        <v>6.6163929929499155E-3</v>
      </c>
      <c r="AC154" s="10">
        <f t="shared" si="27"/>
        <v>1.422297915979942E-2</v>
      </c>
      <c r="AD154" s="10">
        <f t="shared" si="28"/>
        <v>1.1264955342441792E-2</v>
      </c>
      <c r="AE154" s="13">
        <v>3.2450000000000001</v>
      </c>
      <c r="AF154" s="13">
        <v>0.32</v>
      </c>
      <c r="AG154" s="10">
        <f t="shared" si="29"/>
        <v>2.9156698564593242E-2</v>
      </c>
      <c r="AH154" s="10">
        <f>+SUMPRODUCT(AB154:AD154,Regression_results!$M$17:$O$17)+Regression_results!$L$17</f>
        <v>2.8280221460601176E-2</v>
      </c>
    </row>
    <row r="155" spans="1:34" ht="15" x14ac:dyDescent="0.25">
      <c r="A155" s="3">
        <v>43267</v>
      </c>
      <c r="B155" s="5">
        <f t="shared" si="23"/>
        <v>16</v>
      </c>
      <c r="C155" s="5">
        <f t="shared" si="24"/>
        <v>6</v>
      </c>
      <c r="D155" s="5">
        <f t="shared" si="25"/>
        <v>2018</v>
      </c>
      <c r="E155" s="3">
        <f t="shared" si="26"/>
        <v>43260</v>
      </c>
      <c r="F155" s="5">
        <f t="shared" si="20"/>
        <v>7</v>
      </c>
      <c r="G155" s="5">
        <v>27120.83</v>
      </c>
      <c r="H155" s="6">
        <v>27239</v>
      </c>
      <c r="I155" s="6">
        <v>27303</v>
      </c>
      <c r="J155" s="6">
        <v>27358</v>
      </c>
      <c r="K155" s="6">
        <v>27451</v>
      </c>
      <c r="L155" s="6">
        <v>27542.33</v>
      </c>
      <c r="M155" s="6">
        <v>27569.67</v>
      </c>
      <c r="N155" s="6">
        <v>27596.67</v>
      </c>
      <c r="O155" s="6">
        <v>27691.33</v>
      </c>
      <c r="P155" s="6">
        <v>27758</v>
      </c>
      <c r="Q155" s="6">
        <v>27854.5</v>
      </c>
      <c r="R155" s="6">
        <v>27918</v>
      </c>
      <c r="S155" s="6">
        <v>27987</v>
      </c>
      <c r="T155" s="6">
        <v>28048.67</v>
      </c>
      <c r="U155" s="6">
        <v>28112</v>
      </c>
      <c r="V155" s="6">
        <v>28174.67</v>
      </c>
      <c r="W155" s="6">
        <v>28263.33</v>
      </c>
      <c r="X155" s="6">
        <v>28357</v>
      </c>
      <c r="Y155" s="6">
        <v>28394</v>
      </c>
      <c r="Z155" s="8" t="s">
        <v>17</v>
      </c>
      <c r="AA155" s="11">
        <f t="shared" si="21"/>
        <v>5.14155381665297E-4</v>
      </c>
      <c r="AB155" s="10">
        <f t="shared" si="22"/>
        <v>6.7169773196469329E-3</v>
      </c>
      <c r="AC155" s="10">
        <f t="shared" si="27"/>
        <v>1.422297915979942E-2</v>
      </c>
      <c r="AD155" s="10">
        <f t="shared" si="28"/>
        <v>1.1191504573632464E-2</v>
      </c>
      <c r="AE155" s="13">
        <v>3.2450000000000001</v>
      </c>
      <c r="AF155" s="13">
        <v>0.32</v>
      </c>
      <c r="AG155" s="10">
        <f t="shared" si="29"/>
        <v>2.9156698564593242E-2</v>
      </c>
      <c r="AH155" s="10">
        <f>+SUMPRODUCT(AB155:AD155,Regression_results!$M$17:$O$17)+Regression_results!$L$17</f>
        <v>2.8301568782284847E-2</v>
      </c>
    </row>
    <row r="156" spans="1:34" ht="15" x14ac:dyDescent="0.25">
      <c r="A156" s="3">
        <v>43266</v>
      </c>
      <c r="B156" s="5">
        <f t="shared" si="23"/>
        <v>15</v>
      </c>
      <c r="C156" s="5">
        <f t="shared" si="24"/>
        <v>6</v>
      </c>
      <c r="D156" s="5">
        <f t="shared" si="25"/>
        <v>2018</v>
      </c>
      <c r="E156" s="3">
        <f t="shared" si="26"/>
        <v>43260</v>
      </c>
      <c r="F156" s="5">
        <f t="shared" si="20"/>
        <v>6</v>
      </c>
      <c r="G156" s="5">
        <v>27118.12</v>
      </c>
      <c r="H156" s="6">
        <v>27239</v>
      </c>
      <c r="I156" s="6">
        <v>27303</v>
      </c>
      <c r="J156" s="6">
        <v>27358</v>
      </c>
      <c r="K156" s="6">
        <v>27451</v>
      </c>
      <c r="L156" s="6">
        <v>27542.33</v>
      </c>
      <c r="M156" s="6">
        <v>27569.67</v>
      </c>
      <c r="N156" s="6">
        <v>27596.67</v>
      </c>
      <c r="O156" s="6">
        <v>27691.33</v>
      </c>
      <c r="P156" s="6">
        <v>27758</v>
      </c>
      <c r="Q156" s="6">
        <v>27854.5</v>
      </c>
      <c r="R156" s="6">
        <v>27918</v>
      </c>
      <c r="S156" s="6">
        <v>27987</v>
      </c>
      <c r="T156" s="6">
        <v>28048.67</v>
      </c>
      <c r="U156" s="6">
        <v>28112</v>
      </c>
      <c r="V156" s="6">
        <v>28174.67</v>
      </c>
      <c r="W156" s="6">
        <v>28263.33</v>
      </c>
      <c r="X156" s="6">
        <v>28357</v>
      </c>
      <c r="Y156" s="6">
        <v>28394</v>
      </c>
      <c r="Z156" s="8" t="s">
        <v>17</v>
      </c>
      <c r="AA156" s="11">
        <f t="shared" si="21"/>
        <v>4.4070461285596887E-4</v>
      </c>
      <c r="AB156" s="10">
        <f t="shared" si="22"/>
        <v>6.8175817497673208E-3</v>
      </c>
      <c r="AC156" s="10">
        <f t="shared" si="27"/>
        <v>1.422297915979942E-2</v>
      </c>
      <c r="AD156" s="10">
        <f t="shared" si="28"/>
        <v>1.1118053804823136E-2</v>
      </c>
      <c r="AE156" s="13">
        <v>3.2450000000000001</v>
      </c>
      <c r="AF156" s="13">
        <v>0.32</v>
      </c>
      <c r="AG156" s="10">
        <f t="shared" si="29"/>
        <v>2.9156698564593242E-2</v>
      </c>
      <c r="AH156" s="10">
        <f>+SUMPRODUCT(AB156:AD156,Regression_results!$M$17:$O$17)+Regression_results!$L$17</f>
        <v>2.8322926971818443E-2</v>
      </c>
    </row>
    <row r="157" spans="1:34" ht="15" x14ac:dyDescent="0.25">
      <c r="A157" s="3">
        <v>43265</v>
      </c>
      <c r="B157" s="5">
        <f t="shared" si="23"/>
        <v>14</v>
      </c>
      <c r="C157" s="5">
        <f t="shared" si="24"/>
        <v>6</v>
      </c>
      <c r="D157" s="5">
        <f t="shared" si="25"/>
        <v>2018</v>
      </c>
      <c r="E157" s="3">
        <f t="shared" si="26"/>
        <v>43260</v>
      </c>
      <c r="F157" s="5">
        <f t="shared" si="20"/>
        <v>5</v>
      </c>
      <c r="G157" s="5">
        <v>27115.41</v>
      </c>
      <c r="H157" s="6">
        <v>27236.5</v>
      </c>
      <c r="I157" s="6">
        <v>27300</v>
      </c>
      <c r="J157" s="6">
        <v>27355.5</v>
      </c>
      <c r="K157" s="6">
        <v>27447.5</v>
      </c>
      <c r="L157" s="6">
        <v>27538</v>
      </c>
      <c r="M157" s="6">
        <v>27565.5</v>
      </c>
      <c r="N157" s="6">
        <v>27594</v>
      </c>
      <c r="O157" s="6">
        <v>27689</v>
      </c>
      <c r="P157" s="6">
        <v>27758.5</v>
      </c>
      <c r="Q157" s="6">
        <v>27854.67</v>
      </c>
      <c r="R157" s="6">
        <v>27919</v>
      </c>
      <c r="S157" s="6">
        <v>27987.5</v>
      </c>
      <c r="T157" s="6">
        <v>28052.67</v>
      </c>
      <c r="U157" s="6">
        <v>28114.5</v>
      </c>
      <c r="V157" s="6">
        <v>28177</v>
      </c>
      <c r="W157" s="6">
        <v>28266.5</v>
      </c>
      <c r="X157" s="6">
        <v>28364.5</v>
      </c>
      <c r="Y157" s="6">
        <v>28396.5</v>
      </c>
      <c r="Z157" s="8" t="s">
        <v>17</v>
      </c>
      <c r="AA157" s="11">
        <f t="shared" si="21"/>
        <v>3.8808992109569856E-4</v>
      </c>
      <c r="AB157" s="10">
        <f t="shared" si="22"/>
        <v>6.807568095042571E-3</v>
      </c>
      <c r="AC157" s="10">
        <f t="shared" si="27"/>
        <v>1.4249084249084332E-2</v>
      </c>
      <c r="AD157" s="10">
        <f t="shared" si="28"/>
        <v>1.1168544253140808E-2</v>
      </c>
      <c r="AE157" s="13">
        <v>3.2650000000000001</v>
      </c>
      <c r="AF157" s="13">
        <v>0.35</v>
      </c>
      <c r="AG157" s="10">
        <f t="shared" si="29"/>
        <v>2.9048330842052827E-2</v>
      </c>
      <c r="AH157" s="10">
        <f>+SUMPRODUCT(AB157:AD157,Regression_results!$M$17:$O$17)+Regression_results!$L$17</f>
        <v>2.8355949508814093E-2</v>
      </c>
    </row>
    <row r="158" spans="1:34" ht="15" x14ac:dyDescent="0.25">
      <c r="A158" s="3">
        <v>43264</v>
      </c>
      <c r="B158" s="5">
        <f t="shared" si="23"/>
        <v>13</v>
      </c>
      <c r="C158" s="5">
        <f t="shared" si="24"/>
        <v>6</v>
      </c>
      <c r="D158" s="5">
        <f t="shared" si="25"/>
        <v>2018</v>
      </c>
      <c r="E158" s="3">
        <f t="shared" si="26"/>
        <v>43260</v>
      </c>
      <c r="F158" s="5">
        <f t="shared" si="20"/>
        <v>4</v>
      </c>
      <c r="G158" s="5">
        <v>27112.71</v>
      </c>
      <c r="H158" s="6">
        <v>27233.33</v>
      </c>
      <c r="I158" s="6">
        <v>27297.33</v>
      </c>
      <c r="J158" s="6">
        <v>27352.33</v>
      </c>
      <c r="K158" s="6">
        <v>27444.67</v>
      </c>
      <c r="L158" s="6">
        <v>27532.67</v>
      </c>
      <c r="M158" s="6">
        <v>27557.67</v>
      </c>
      <c r="N158" s="6">
        <v>27585.33</v>
      </c>
      <c r="O158" s="6">
        <v>27680.33</v>
      </c>
      <c r="P158" s="6">
        <v>27749.75</v>
      </c>
      <c r="Q158" s="6">
        <v>27844.67</v>
      </c>
      <c r="R158" s="6">
        <v>27908</v>
      </c>
      <c r="S158" s="6">
        <v>27979</v>
      </c>
      <c r="T158" s="6">
        <v>28045.33</v>
      </c>
      <c r="U158" s="6">
        <v>28107.5</v>
      </c>
      <c r="V158" s="6">
        <v>28169</v>
      </c>
      <c r="W158" s="6">
        <v>28258.5</v>
      </c>
      <c r="X158" s="6">
        <v>28356.5</v>
      </c>
      <c r="Y158" s="6">
        <v>28390.33</v>
      </c>
      <c r="Z158" s="8" t="s">
        <v>17</v>
      </c>
      <c r="AA158" s="11">
        <f t="shared" si="21"/>
        <v>3.1609421351728171E-4</v>
      </c>
      <c r="AB158" s="10">
        <f t="shared" si="22"/>
        <v>6.8093525140056066E-3</v>
      </c>
      <c r="AC158" s="10">
        <f t="shared" si="27"/>
        <v>1.4030676260278874E-2</v>
      </c>
      <c r="AD158" s="10">
        <f t="shared" si="28"/>
        <v>1.110606673190837E-2</v>
      </c>
      <c r="AE158" s="13">
        <v>3.2749999999999999</v>
      </c>
      <c r="AF158" s="13">
        <v>0.35</v>
      </c>
      <c r="AG158" s="10">
        <f t="shared" si="29"/>
        <v>2.9147982062780242E-2</v>
      </c>
      <c r="AH158" s="10">
        <f>+SUMPRODUCT(AB158:AD158,Regression_results!$M$17:$O$17)+Regression_results!$L$17</f>
        <v>2.8197197832502144E-2</v>
      </c>
    </row>
    <row r="159" spans="1:34" ht="15" x14ac:dyDescent="0.25">
      <c r="A159" s="3">
        <v>43263</v>
      </c>
      <c r="B159" s="5">
        <f t="shared" si="23"/>
        <v>12</v>
      </c>
      <c r="C159" s="5">
        <f t="shared" si="24"/>
        <v>6</v>
      </c>
      <c r="D159" s="5">
        <f t="shared" si="25"/>
        <v>2018</v>
      </c>
      <c r="E159" s="3">
        <f t="shared" si="26"/>
        <v>43260</v>
      </c>
      <c r="F159" s="5">
        <f t="shared" si="20"/>
        <v>3</v>
      </c>
      <c r="G159" s="5">
        <v>27110</v>
      </c>
      <c r="H159" s="6">
        <v>27234</v>
      </c>
      <c r="I159" s="6">
        <v>27297.67</v>
      </c>
      <c r="J159" s="6">
        <v>27352.67</v>
      </c>
      <c r="K159" s="6">
        <v>27445</v>
      </c>
      <c r="L159" s="6">
        <v>27532.67</v>
      </c>
      <c r="M159" s="6">
        <v>27556</v>
      </c>
      <c r="N159" s="6">
        <v>27583</v>
      </c>
      <c r="O159" s="6">
        <v>27679</v>
      </c>
      <c r="P159" s="6">
        <v>27745.33</v>
      </c>
      <c r="Q159" s="6">
        <v>27840.33</v>
      </c>
      <c r="R159" s="6">
        <v>27904.67</v>
      </c>
      <c r="S159" s="6">
        <v>27971.5</v>
      </c>
      <c r="T159" s="6">
        <v>28037</v>
      </c>
      <c r="U159" s="6">
        <v>28099.67</v>
      </c>
      <c r="V159" s="6">
        <v>28161.33</v>
      </c>
      <c r="W159" s="6">
        <v>28251.67</v>
      </c>
      <c r="X159" s="6">
        <v>28344</v>
      </c>
      <c r="Y159" s="6">
        <v>28384.67</v>
      </c>
      <c r="Z159" s="8" t="s">
        <v>17</v>
      </c>
      <c r="AA159" s="11">
        <f t="shared" si="21"/>
        <v>2.3416691990061356E-4</v>
      </c>
      <c r="AB159" s="10">
        <f t="shared" si="22"/>
        <v>6.9225378089265988E-3</v>
      </c>
      <c r="AC159" s="10">
        <f t="shared" si="27"/>
        <v>1.3969324121802407E-2</v>
      </c>
      <c r="AD159" s="10">
        <f t="shared" si="28"/>
        <v>1.08017452283655E-2</v>
      </c>
      <c r="AE159" s="13">
        <v>3.2749999999999999</v>
      </c>
      <c r="AF159" s="13">
        <v>0.36</v>
      </c>
      <c r="AG159" s="10">
        <f t="shared" si="29"/>
        <v>2.9045436428856153E-2</v>
      </c>
      <c r="AH159" s="10">
        <f>+SUMPRODUCT(AB159:AD159,Regression_results!$M$17:$O$17)+Regression_results!$L$17</f>
        <v>2.8084569119513028E-2</v>
      </c>
    </row>
    <row r="160" spans="1:34" ht="15" x14ac:dyDescent="0.25">
      <c r="A160" s="3">
        <v>43262</v>
      </c>
      <c r="B160" s="5">
        <f t="shared" si="23"/>
        <v>11</v>
      </c>
      <c r="C160" s="5">
        <f t="shared" si="24"/>
        <v>6</v>
      </c>
      <c r="D160" s="5">
        <f t="shared" si="25"/>
        <v>2018</v>
      </c>
      <c r="E160" s="3">
        <f t="shared" si="26"/>
        <v>43260</v>
      </c>
      <c r="F160" s="5">
        <f t="shared" si="20"/>
        <v>2</v>
      </c>
      <c r="G160" s="5">
        <v>27107.29</v>
      </c>
      <c r="H160" s="6">
        <v>27235.5</v>
      </c>
      <c r="I160" s="6">
        <v>27302</v>
      </c>
      <c r="J160" s="6">
        <v>27355</v>
      </c>
      <c r="K160" s="6">
        <v>27447</v>
      </c>
      <c r="L160" s="6">
        <v>27532.5</v>
      </c>
      <c r="M160" s="6">
        <v>27556</v>
      </c>
      <c r="N160" s="6">
        <v>27584</v>
      </c>
      <c r="O160" s="6">
        <v>27679</v>
      </c>
      <c r="P160" s="6">
        <v>27748.5</v>
      </c>
      <c r="Q160" s="6">
        <v>27843.5</v>
      </c>
      <c r="R160" s="6">
        <v>27906.5</v>
      </c>
      <c r="S160" s="6">
        <v>27971.5</v>
      </c>
      <c r="T160" s="6">
        <v>28036.5</v>
      </c>
      <c r="U160" s="6">
        <v>28097.5</v>
      </c>
      <c r="V160" s="6">
        <v>28159</v>
      </c>
      <c r="W160" s="6">
        <v>28245.5</v>
      </c>
      <c r="X160" s="6">
        <v>28347</v>
      </c>
      <c r="Y160" s="6">
        <v>28384.5</v>
      </c>
      <c r="Z160" s="8" t="s">
        <v>17</v>
      </c>
      <c r="AA160" s="11">
        <f t="shared" si="21"/>
        <v>1.5491959077394609E-4</v>
      </c>
      <c r="AB160" s="10">
        <f t="shared" si="22"/>
        <v>7.1829386117165939E-3</v>
      </c>
      <c r="AC160" s="10">
        <f t="shared" si="27"/>
        <v>1.3808512196908707E-2</v>
      </c>
      <c r="AD160" s="10">
        <f t="shared" si="28"/>
        <v>1.0722497899238832E-2</v>
      </c>
      <c r="AE160" s="13">
        <v>3.2650000000000001</v>
      </c>
      <c r="AF160" s="13">
        <v>0.36</v>
      </c>
      <c r="AG160" s="10">
        <f t="shared" si="29"/>
        <v>2.8945795137504948E-2</v>
      </c>
      <c r="AH160" s="10">
        <f>+SUMPRODUCT(AB160:AD160,Regression_results!$M$17:$O$17)+Regression_results!$L$17</f>
        <v>2.8092793824614826E-2</v>
      </c>
    </row>
    <row r="161" spans="1:34" ht="15" x14ac:dyDescent="0.25">
      <c r="A161" s="3">
        <v>43261</v>
      </c>
      <c r="B161" s="5">
        <f t="shared" si="23"/>
        <v>10</v>
      </c>
      <c r="C161" s="5">
        <f t="shared" si="24"/>
        <v>6</v>
      </c>
      <c r="D161" s="5">
        <f t="shared" si="25"/>
        <v>2018</v>
      </c>
      <c r="E161" s="3">
        <f t="shared" si="26"/>
        <v>43260</v>
      </c>
      <c r="F161" s="5">
        <f t="shared" si="20"/>
        <v>1</v>
      </c>
      <c r="G161" s="5">
        <v>27104.59</v>
      </c>
      <c r="H161" s="6">
        <v>27244</v>
      </c>
      <c r="I161" s="6">
        <v>27305.33</v>
      </c>
      <c r="J161" s="6">
        <v>27366</v>
      </c>
      <c r="K161" s="6">
        <v>27456.33</v>
      </c>
      <c r="L161" s="6">
        <v>27540.67</v>
      </c>
      <c r="M161" s="6">
        <v>27565</v>
      </c>
      <c r="N161" s="6">
        <v>27588.67</v>
      </c>
      <c r="O161" s="6">
        <v>27685</v>
      </c>
      <c r="P161" s="6">
        <v>27754.5</v>
      </c>
      <c r="Q161" s="6">
        <v>27850</v>
      </c>
      <c r="R161" s="6">
        <v>27911</v>
      </c>
      <c r="S161" s="6">
        <v>27976.33</v>
      </c>
      <c r="T161" s="6">
        <v>28042</v>
      </c>
      <c r="U161" s="6">
        <v>28103.5</v>
      </c>
      <c r="V161" s="6">
        <v>28165.5</v>
      </c>
      <c r="W161" s="6">
        <v>28257.5</v>
      </c>
      <c r="X161" s="6">
        <v>28345.33</v>
      </c>
      <c r="Y161" s="6">
        <v>28382.33</v>
      </c>
      <c r="Z161" s="8" t="s">
        <v>17</v>
      </c>
      <c r="AA161" s="11">
        <f t="shared" si="21"/>
        <v>7.8244716158263705E-5</v>
      </c>
      <c r="AB161" s="10">
        <f t="shared" si="22"/>
        <v>7.4061256783446439E-3</v>
      </c>
      <c r="AC161" s="10">
        <f t="shared" si="27"/>
        <v>1.3904611297501202E-2</v>
      </c>
      <c r="AD161" s="10">
        <f t="shared" si="28"/>
        <v>1.0601271626037316E-2</v>
      </c>
      <c r="AE161" s="13">
        <v>3.26</v>
      </c>
      <c r="AF161" s="13">
        <v>0.33</v>
      </c>
      <c r="AG161" s="10">
        <f t="shared" si="29"/>
        <v>2.9203628027509199E-2</v>
      </c>
      <c r="AH161" s="10">
        <f>+SUMPRODUCT(AB161:AD161,Regression_results!$M$17:$O$17)+Regression_results!$L$17</f>
        <v>2.8216850417322789E-2</v>
      </c>
    </row>
    <row r="162" spans="1:34" ht="15" x14ac:dyDescent="0.25">
      <c r="A162" s="3">
        <v>43260</v>
      </c>
      <c r="B162" s="5">
        <f t="shared" si="23"/>
        <v>9</v>
      </c>
      <c r="C162" s="5">
        <f t="shared" si="24"/>
        <v>6</v>
      </c>
      <c r="D162" s="5">
        <f t="shared" si="25"/>
        <v>2018</v>
      </c>
      <c r="E162" s="3">
        <f t="shared" si="26"/>
        <v>43260</v>
      </c>
      <c r="F162" s="5">
        <f t="shared" si="20"/>
        <v>0</v>
      </c>
      <c r="G162" s="5">
        <v>27101.88</v>
      </c>
      <c r="H162" s="6">
        <v>27244</v>
      </c>
      <c r="I162" s="6">
        <v>27305.33</v>
      </c>
      <c r="J162" s="6">
        <v>27366</v>
      </c>
      <c r="K162" s="6">
        <v>27456.33</v>
      </c>
      <c r="L162" s="6">
        <v>27540.67</v>
      </c>
      <c r="M162" s="6">
        <v>27565</v>
      </c>
      <c r="N162" s="6">
        <v>27588.67</v>
      </c>
      <c r="O162" s="6">
        <v>27685</v>
      </c>
      <c r="P162" s="6">
        <v>27754.5</v>
      </c>
      <c r="Q162" s="6">
        <v>27850</v>
      </c>
      <c r="R162" s="6">
        <v>27911</v>
      </c>
      <c r="S162" s="6">
        <v>27976.33</v>
      </c>
      <c r="T162" s="6">
        <v>28042</v>
      </c>
      <c r="U162" s="6">
        <v>28103.5</v>
      </c>
      <c r="V162" s="6">
        <v>28165.5</v>
      </c>
      <c r="W162" s="6">
        <v>28257.5</v>
      </c>
      <c r="X162" s="6">
        <v>28345.33</v>
      </c>
      <c r="Y162" s="6">
        <v>28382.33</v>
      </c>
      <c r="Z162" s="8" t="s">
        <v>17</v>
      </c>
      <c r="AA162" s="11">
        <f t="shared" si="21"/>
        <v>0</v>
      </c>
      <c r="AB162" s="10">
        <f t="shared" si="22"/>
        <v>7.5068593027494135E-3</v>
      </c>
      <c r="AC162" s="10">
        <f t="shared" si="27"/>
        <v>1.3904611297501202E-2</v>
      </c>
      <c r="AD162" s="10">
        <f t="shared" si="28"/>
        <v>1.0523026909879052E-2</v>
      </c>
      <c r="AE162" s="13">
        <v>3.26</v>
      </c>
      <c r="AF162" s="13">
        <v>0.33</v>
      </c>
      <c r="AG162" s="10">
        <f t="shared" si="29"/>
        <v>2.9203628027509199E-2</v>
      </c>
      <c r="AH162" s="10">
        <f>+SUMPRODUCT(AB162:AD162,Regression_results!$M$17:$O$17)+Regression_results!$L$17</f>
        <v>2.8236122777162226E-2</v>
      </c>
    </row>
    <row r="163" spans="1:34" ht="15" x14ac:dyDescent="0.25">
      <c r="A163" s="3">
        <v>43259</v>
      </c>
      <c r="B163" s="5">
        <f t="shared" si="23"/>
        <v>8</v>
      </c>
      <c r="C163" s="5">
        <f t="shared" si="24"/>
        <v>6</v>
      </c>
      <c r="D163" s="5">
        <f t="shared" si="25"/>
        <v>2018</v>
      </c>
      <c r="E163" s="3">
        <f t="shared" si="26"/>
        <v>43229</v>
      </c>
      <c r="F163" s="5">
        <f t="shared" si="20"/>
        <v>30</v>
      </c>
      <c r="G163" s="5">
        <v>27099.26</v>
      </c>
      <c r="H163" s="6">
        <v>27244</v>
      </c>
      <c r="I163" s="6">
        <v>27305.33</v>
      </c>
      <c r="J163" s="6">
        <v>27366</v>
      </c>
      <c r="K163" s="6">
        <v>27456.33</v>
      </c>
      <c r="L163" s="6">
        <v>27540.67</v>
      </c>
      <c r="M163" s="6">
        <v>27565</v>
      </c>
      <c r="N163" s="6">
        <v>27588.67</v>
      </c>
      <c r="O163" s="6">
        <v>27685</v>
      </c>
      <c r="P163" s="6">
        <v>27754.5</v>
      </c>
      <c r="Q163" s="6">
        <v>27850</v>
      </c>
      <c r="R163" s="6">
        <v>27911</v>
      </c>
      <c r="S163" s="6">
        <v>27976.33</v>
      </c>
      <c r="T163" s="6">
        <v>28042</v>
      </c>
      <c r="U163" s="6">
        <v>28103.5</v>
      </c>
      <c r="V163" s="6">
        <v>28165.5</v>
      </c>
      <c r="W163" s="6">
        <v>28257.5</v>
      </c>
      <c r="X163" s="6">
        <v>28345.33</v>
      </c>
      <c r="Y163" s="6">
        <v>28382.33</v>
      </c>
      <c r="Z163" s="8" t="s">
        <v>17</v>
      </c>
      <c r="AA163" s="11">
        <f t="shared" si="21"/>
        <v>2.3473414847479113E-3</v>
      </c>
      <c r="AB163" s="10">
        <f t="shared" si="22"/>
        <v>7.6042666847730978E-3</v>
      </c>
      <c r="AC163" s="10">
        <f t="shared" si="27"/>
        <v>1.3904611297501202E-2</v>
      </c>
      <c r="AD163" s="10">
        <f t="shared" si="28"/>
        <v>1.2870368394626963E-2</v>
      </c>
      <c r="AE163" s="13">
        <v>3.26</v>
      </c>
      <c r="AF163" s="13">
        <v>0.33</v>
      </c>
      <c r="AG163" s="10">
        <f t="shared" si="29"/>
        <v>2.9203628027509199E-2</v>
      </c>
      <c r="AH163" s="10">
        <f>+SUMPRODUCT(AB163:AD163,Regression_results!$M$17:$O$17)+Regression_results!$L$17</f>
        <v>2.9344298907430656E-2</v>
      </c>
    </row>
    <row r="164" spans="1:34" ht="15" x14ac:dyDescent="0.25">
      <c r="A164" s="3">
        <v>43257</v>
      </c>
      <c r="B164" s="5">
        <f t="shared" si="23"/>
        <v>6</v>
      </c>
      <c r="C164" s="5">
        <f t="shared" si="24"/>
        <v>6</v>
      </c>
      <c r="D164" s="5">
        <f t="shared" si="25"/>
        <v>2018</v>
      </c>
      <c r="E164" s="3">
        <f t="shared" si="26"/>
        <v>43229</v>
      </c>
      <c r="F164" s="5">
        <f t="shared" si="20"/>
        <v>28</v>
      </c>
      <c r="G164" s="5">
        <v>27094.03</v>
      </c>
      <c r="H164" s="6">
        <v>27163</v>
      </c>
      <c r="I164" s="6">
        <v>27229.5</v>
      </c>
      <c r="J164" s="6">
        <v>27294</v>
      </c>
      <c r="K164" s="6">
        <v>27355.67</v>
      </c>
      <c r="L164" s="6">
        <v>27448</v>
      </c>
      <c r="M164" s="6">
        <v>27527.5</v>
      </c>
      <c r="N164" s="6">
        <v>27552.33</v>
      </c>
      <c r="O164" s="6">
        <v>27580</v>
      </c>
      <c r="P164" s="6">
        <v>27676.33</v>
      </c>
      <c r="Q164" s="6">
        <v>27739</v>
      </c>
      <c r="R164" s="6">
        <v>27837.33</v>
      </c>
      <c r="S164" s="6">
        <v>27896.5</v>
      </c>
      <c r="T164" s="6">
        <v>27964.33</v>
      </c>
      <c r="U164" s="6">
        <v>14059.5</v>
      </c>
      <c r="V164" s="6">
        <v>28120</v>
      </c>
      <c r="W164" s="6">
        <v>28198.5</v>
      </c>
      <c r="X164" s="6">
        <v>28284.5</v>
      </c>
      <c r="Y164" s="6">
        <v>28348.5</v>
      </c>
      <c r="Z164" s="8" t="s">
        <v>17</v>
      </c>
      <c r="AA164" s="11">
        <f t="shared" si="21"/>
        <v>2.2693886329827606E-3</v>
      </c>
      <c r="AB164" s="10">
        <f t="shared" si="22"/>
        <v>4.9999944637251215E-3</v>
      </c>
      <c r="AC164" s="10">
        <f t="shared" si="27"/>
        <v>1.2872068895866562E-2</v>
      </c>
      <c r="AD164" s="10">
        <f t="shared" si="28"/>
        <v>1.3745095667065499E-2</v>
      </c>
      <c r="AE164" s="13">
        <v>3.2650000000000001</v>
      </c>
      <c r="AF164" s="13">
        <v>0.36</v>
      </c>
      <c r="AG164" s="10">
        <f t="shared" si="29"/>
        <v>2.8945795137504948E-2</v>
      </c>
      <c r="AH164" s="10">
        <f>+SUMPRODUCT(AB164:AD164,Regression_results!$M$17:$O$17)+Regression_results!$L$17</f>
        <v>2.7707515795047537E-2</v>
      </c>
    </row>
    <row r="165" spans="1:34" ht="15" x14ac:dyDescent="0.25">
      <c r="A165" s="3">
        <v>43256</v>
      </c>
      <c r="B165" s="5">
        <f t="shared" si="23"/>
        <v>5</v>
      </c>
      <c r="C165" s="5">
        <f t="shared" si="24"/>
        <v>6</v>
      </c>
      <c r="D165" s="5">
        <f t="shared" si="25"/>
        <v>2018</v>
      </c>
      <c r="E165" s="3">
        <f t="shared" si="26"/>
        <v>43229</v>
      </c>
      <c r="F165" s="5">
        <f t="shared" si="20"/>
        <v>27</v>
      </c>
      <c r="G165" s="5">
        <v>27091.41</v>
      </c>
      <c r="H165" s="6">
        <v>27168.67</v>
      </c>
      <c r="I165" s="6">
        <v>27236.33</v>
      </c>
      <c r="J165" s="6">
        <v>27305</v>
      </c>
      <c r="K165" s="6">
        <v>27364.67</v>
      </c>
      <c r="L165" s="6">
        <v>27454.67</v>
      </c>
      <c r="M165" s="6">
        <v>27535.67</v>
      </c>
      <c r="N165" s="6">
        <v>27558.33</v>
      </c>
      <c r="O165" s="6">
        <v>27588.67</v>
      </c>
      <c r="P165" s="6">
        <v>27685.67</v>
      </c>
      <c r="Q165" s="6">
        <v>27745.67</v>
      </c>
      <c r="R165" s="6">
        <v>27847.5</v>
      </c>
      <c r="S165" s="6">
        <v>27903.5</v>
      </c>
      <c r="T165" s="6">
        <v>27972.33</v>
      </c>
      <c r="U165" s="6">
        <v>28023</v>
      </c>
      <c r="V165" s="6">
        <v>28076.67</v>
      </c>
      <c r="W165" s="6">
        <v>28144.5</v>
      </c>
      <c r="X165" s="6">
        <v>28231.33</v>
      </c>
      <c r="Y165" s="6">
        <v>28320.67</v>
      </c>
      <c r="Z165" s="8" t="s">
        <v>17</v>
      </c>
      <c r="AA165" s="11">
        <f t="shared" si="21"/>
        <v>2.220044080491812E-3</v>
      </c>
      <c r="AB165" s="10">
        <f t="shared" si="22"/>
        <v>5.3492970650106386E-3</v>
      </c>
      <c r="AC165" s="10">
        <f t="shared" si="27"/>
        <v>1.2936397818648748E-2</v>
      </c>
      <c r="AD165" s="10">
        <f t="shared" si="28"/>
        <v>1.3631612670061521E-2</v>
      </c>
      <c r="AE165" s="13">
        <v>3.2450000000000001</v>
      </c>
      <c r="AF165" s="13">
        <v>0.36</v>
      </c>
      <c r="AG165" s="10">
        <f t="shared" si="29"/>
        <v>2.8746512554802761E-2</v>
      </c>
      <c r="AH165" s="10">
        <f>+SUMPRODUCT(AB165:AD165,Regression_results!$M$17:$O$17)+Regression_results!$L$17</f>
        <v>2.7884085826991215E-2</v>
      </c>
    </row>
    <row r="166" spans="1:34" ht="15" x14ac:dyDescent="0.25">
      <c r="A166" s="3">
        <v>43255</v>
      </c>
      <c r="B166" s="5">
        <f t="shared" si="23"/>
        <v>4</v>
      </c>
      <c r="C166" s="5">
        <f t="shared" si="24"/>
        <v>6</v>
      </c>
      <c r="D166" s="5">
        <f t="shared" si="25"/>
        <v>2018</v>
      </c>
      <c r="E166" s="3">
        <f t="shared" si="26"/>
        <v>43229</v>
      </c>
      <c r="F166" s="5">
        <f t="shared" si="20"/>
        <v>26</v>
      </c>
      <c r="G166" s="5">
        <v>27088.79</v>
      </c>
      <c r="H166" s="6">
        <v>27170</v>
      </c>
      <c r="I166" s="6">
        <v>27237.33</v>
      </c>
      <c r="J166" s="6">
        <v>27306.67</v>
      </c>
      <c r="K166" s="6">
        <v>27365.67</v>
      </c>
      <c r="L166" s="6">
        <v>27457</v>
      </c>
      <c r="M166" s="6">
        <v>27536.75</v>
      </c>
      <c r="N166" s="6">
        <v>27558.33</v>
      </c>
      <c r="O166" s="6">
        <v>27589.33</v>
      </c>
      <c r="P166" s="6">
        <v>27685.5</v>
      </c>
      <c r="Q166" s="6">
        <v>27744.58</v>
      </c>
      <c r="R166" s="6">
        <v>27838.33</v>
      </c>
      <c r="S166" s="6">
        <v>27897.67</v>
      </c>
      <c r="T166" s="6">
        <v>27965</v>
      </c>
      <c r="U166" s="6">
        <v>28028</v>
      </c>
      <c r="V166" s="6">
        <v>28084.33</v>
      </c>
      <c r="W166" s="6">
        <v>28151</v>
      </c>
      <c r="X166" s="6">
        <v>28238.67</v>
      </c>
      <c r="Y166" s="6">
        <v>28323.33</v>
      </c>
      <c r="Z166" s="8" t="s">
        <v>17</v>
      </c>
      <c r="AA166" s="11">
        <f t="shared" si="21"/>
        <v>2.0916681094396298E-3</v>
      </c>
      <c r="AB166" s="10">
        <f t="shared" si="22"/>
        <v>5.4834490577098105E-3</v>
      </c>
      <c r="AC166" s="10">
        <f t="shared" si="27"/>
        <v>1.292343999944201E-2</v>
      </c>
      <c r="AD166" s="10">
        <f t="shared" si="28"/>
        <v>1.3267727839777269E-2</v>
      </c>
      <c r="AE166" s="13">
        <v>3.2349999999999999</v>
      </c>
      <c r="AF166" s="13">
        <v>0.35</v>
      </c>
      <c r="AG166" s="10">
        <f t="shared" si="29"/>
        <v>2.8749377179870583E-2</v>
      </c>
      <c r="AH166" s="10">
        <f>+SUMPRODUCT(AB166:AD166,Regression_results!$M$17:$O$17)+Regression_results!$L$17</f>
        <v>2.778517265306412E-2</v>
      </c>
    </row>
    <row r="167" spans="1:34" ht="15" x14ac:dyDescent="0.25">
      <c r="A167" s="3">
        <v>43254</v>
      </c>
      <c r="B167" s="5">
        <f t="shared" si="23"/>
        <v>3</v>
      </c>
      <c r="C167" s="5">
        <f t="shared" si="24"/>
        <v>6</v>
      </c>
      <c r="D167" s="5">
        <f t="shared" si="25"/>
        <v>2018</v>
      </c>
      <c r="E167" s="3">
        <f t="shared" si="26"/>
        <v>43229</v>
      </c>
      <c r="F167" s="5">
        <f t="shared" si="20"/>
        <v>25</v>
      </c>
      <c r="G167" s="5">
        <v>27086.17</v>
      </c>
      <c r="H167" s="6">
        <v>27172.67</v>
      </c>
      <c r="I167" s="6">
        <v>27239</v>
      </c>
      <c r="J167" s="6">
        <v>27309</v>
      </c>
      <c r="K167" s="6">
        <v>27368</v>
      </c>
      <c r="L167" s="6">
        <v>27457.67</v>
      </c>
      <c r="M167" s="6">
        <v>27538.33</v>
      </c>
      <c r="N167" s="6">
        <v>27559</v>
      </c>
      <c r="O167" s="6">
        <v>27593.67</v>
      </c>
      <c r="P167" s="6">
        <v>27682</v>
      </c>
      <c r="Q167" s="6">
        <v>27738.33</v>
      </c>
      <c r="R167" s="6">
        <v>27835.67</v>
      </c>
      <c r="S167" s="6">
        <v>27890</v>
      </c>
      <c r="T167" s="6">
        <v>27960</v>
      </c>
      <c r="U167" s="6">
        <v>28021.33</v>
      </c>
      <c r="V167" s="6">
        <v>28087</v>
      </c>
      <c r="W167" s="6">
        <v>28147.5</v>
      </c>
      <c r="X167" s="6">
        <v>28235</v>
      </c>
      <c r="Y167" s="6">
        <v>28313.67</v>
      </c>
      <c r="Z167" s="8" t="s">
        <v>17</v>
      </c>
      <c r="AA167" s="11">
        <f t="shared" si="21"/>
        <v>2.0915501374446643E-3</v>
      </c>
      <c r="AB167" s="10">
        <f t="shared" si="22"/>
        <v>5.6423628737469755E-3</v>
      </c>
      <c r="AC167" s="10">
        <f t="shared" si="27"/>
        <v>1.3020668893865439E-2</v>
      </c>
      <c r="AD167" s="10">
        <f t="shared" si="28"/>
        <v>1.2830607319762266E-2</v>
      </c>
      <c r="AE167" s="13">
        <v>3.2149999999999999</v>
      </c>
      <c r="AF167" s="13">
        <v>0.33</v>
      </c>
      <c r="AG167" s="10">
        <f t="shared" si="29"/>
        <v>2.8755108143127428E-2</v>
      </c>
      <c r="AH167" s="10">
        <f>+SUMPRODUCT(AB167:AD167,Regression_results!$M$17:$O$17)+Regression_results!$L$17</f>
        <v>2.7733117505963294E-2</v>
      </c>
    </row>
    <row r="168" spans="1:34" ht="15" x14ac:dyDescent="0.25">
      <c r="A168" s="3">
        <v>43253</v>
      </c>
      <c r="B168" s="5">
        <f t="shared" si="23"/>
        <v>2</v>
      </c>
      <c r="C168" s="5">
        <f t="shared" si="24"/>
        <v>6</v>
      </c>
      <c r="D168" s="5">
        <f t="shared" si="25"/>
        <v>2018</v>
      </c>
      <c r="E168" s="3">
        <f t="shared" si="26"/>
        <v>43229</v>
      </c>
      <c r="F168" s="5">
        <f t="shared" si="20"/>
        <v>24</v>
      </c>
      <c r="G168" s="5">
        <v>27083.56</v>
      </c>
      <c r="H168" s="6">
        <v>27172.67</v>
      </c>
      <c r="I168" s="6">
        <v>27239</v>
      </c>
      <c r="J168" s="6">
        <v>27309</v>
      </c>
      <c r="K168" s="6">
        <v>27368</v>
      </c>
      <c r="L168" s="6">
        <v>27457.67</v>
      </c>
      <c r="M168" s="6">
        <v>27538.33</v>
      </c>
      <c r="N168" s="6">
        <v>27559</v>
      </c>
      <c r="O168" s="6">
        <v>27593.67</v>
      </c>
      <c r="P168" s="6">
        <v>27682</v>
      </c>
      <c r="Q168" s="6">
        <v>27738.33</v>
      </c>
      <c r="R168" s="6">
        <v>27835.67</v>
      </c>
      <c r="S168" s="6">
        <v>27890</v>
      </c>
      <c r="T168" s="6">
        <v>27960</v>
      </c>
      <c r="U168" s="6">
        <v>28017.67</v>
      </c>
      <c r="V168" s="6">
        <v>28073</v>
      </c>
      <c r="W168" s="6">
        <v>28140.33</v>
      </c>
      <c r="X168" s="6">
        <v>28226.67</v>
      </c>
      <c r="Y168" s="6">
        <v>28307.33</v>
      </c>
      <c r="Z168" s="8" t="s">
        <v>17</v>
      </c>
      <c r="AA168" s="11">
        <f t="shared" si="21"/>
        <v>2.0078881319468777E-3</v>
      </c>
      <c r="AB168" s="10">
        <f t="shared" si="22"/>
        <v>5.7392750436058293E-3</v>
      </c>
      <c r="AC168" s="10">
        <f t="shared" si="27"/>
        <v>1.3020668893865439E-2</v>
      </c>
      <c r="AD168" s="10">
        <f t="shared" si="28"/>
        <v>1.274694531426448E-2</v>
      </c>
      <c r="AE168" s="13">
        <v>3.2149999999999999</v>
      </c>
      <c r="AF168" s="13">
        <v>0.33</v>
      </c>
      <c r="AG168" s="10">
        <f t="shared" si="29"/>
        <v>2.8755108143127428E-2</v>
      </c>
      <c r="AH168" s="10">
        <f>+SUMPRODUCT(AB168:AD168,Regression_results!$M$17:$O$17)+Regression_results!$L$17</f>
        <v>2.7747888032030356E-2</v>
      </c>
    </row>
    <row r="169" spans="1:34" ht="15" x14ac:dyDescent="0.25">
      <c r="A169" s="3">
        <v>43252</v>
      </c>
      <c r="B169" s="5">
        <f t="shared" si="23"/>
        <v>1</v>
      </c>
      <c r="C169" s="5">
        <f t="shared" si="24"/>
        <v>6</v>
      </c>
      <c r="D169" s="5">
        <f t="shared" si="25"/>
        <v>2018</v>
      </c>
      <c r="E169" s="3">
        <f t="shared" si="26"/>
        <v>43229</v>
      </c>
      <c r="F169" s="5">
        <f t="shared" si="20"/>
        <v>23</v>
      </c>
      <c r="G169" s="5">
        <v>27080.94</v>
      </c>
      <c r="H169" s="6">
        <v>27172.67</v>
      </c>
      <c r="I169" s="6">
        <v>27239</v>
      </c>
      <c r="J169" s="6">
        <v>27309</v>
      </c>
      <c r="K169" s="6">
        <v>27368</v>
      </c>
      <c r="L169" s="6">
        <v>27457.67</v>
      </c>
      <c r="M169" s="6">
        <v>27538.33</v>
      </c>
      <c r="N169" s="6">
        <v>27559</v>
      </c>
      <c r="O169" s="6">
        <v>27593.67</v>
      </c>
      <c r="P169" s="6">
        <v>27682</v>
      </c>
      <c r="Q169" s="6">
        <v>27738.33</v>
      </c>
      <c r="R169" s="6">
        <v>27835.67</v>
      </c>
      <c r="S169" s="6">
        <v>27890</v>
      </c>
      <c r="T169" s="6">
        <v>27960</v>
      </c>
      <c r="U169" s="6">
        <v>28017.67</v>
      </c>
      <c r="V169" s="6">
        <v>28073</v>
      </c>
      <c r="W169" s="6">
        <v>28140.33</v>
      </c>
      <c r="X169" s="6">
        <v>28226.67</v>
      </c>
      <c r="Y169" s="6">
        <v>28307.33</v>
      </c>
      <c r="Z169" s="8" t="s">
        <v>17</v>
      </c>
      <c r="AA169" s="11">
        <f t="shared" si="21"/>
        <v>1.9242261264490912E-3</v>
      </c>
      <c r="AB169" s="10">
        <f t="shared" si="22"/>
        <v>5.8365773123090214E-3</v>
      </c>
      <c r="AC169" s="10">
        <f t="shared" si="27"/>
        <v>1.3020668893865439E-2</v>
      </c>
      <c r="AD169" s="10">
        <f t="shared" si="28"/>
        <v>1.2663283308766694E-2</v>
      </c>
      <c r="AE169" s="13">
        <v>3.2149999999999999</v>
      </c>
      <c r="AF169" s="13">
        <v>0.33</v>
      </c>
      <c r="AG169" s="10">
        <f t="shared" si="29"/>
        <v>2.8755108143127428E-2</v>
      </c>
      <c r="AH169" s="10">
        <f>+SUMPRODUCT(AB169:AD169,Regression_results!$M$17:$O$17)+Regression_results!$L$17</f>
        <v>2.776286944435391E-2</v>
      </c>
    </row>
    <row r="170" spans="1:34" ht="15" x14ac:dyDescent="0.25">
      <c r="A170" s="3">
        <v>43251</v>
      </c>
      <c r="B170" s="5">
        <f t="shared" si="23"/>
        <v>31</v>
      </c>
      <c r="C170" s="5">
        <f t="shared" si="24"/>
        <v>5</v>
      </c>
      <c r="D170" s="5">
        <f t="shared" si="25"/>
        <v>2018</v>
      </c>
      <c r="E170" s="3">
        <f t="shared" si="26"/>
        <v>43229</v>
      </c>
      <c r="F170" s="5">
        <f t="shared" si="20"/>
        <v>22</v>
      </c>
      <c r="G170" s="5">
        <v>27078.32</v>
      </c>
      <c r="H170" s="6">
        <v>27171</v>
      </c>
      <c r="I170" s="6">
        <v>27238</v>
      </c>
      <c r="J170" s="6">
        <v>27307.17</v>
      </c>
      <c r="K170" s="6">
        <v>27365.919999999998</v>
      </c>
      <c r="L170" s="6">
        <v>27454.75</v>
      </c>
      <c r="M170" s="6">
        <v>27536</v>
      </c>
      <c r="N170" s="6">
        <v>27560</v>
      </c>
      <c r="O170" s="6">
        <v>27592</v>
      </c>
      <c r="P170" s="6">
        <v>27682.5</v>
      </c>
      <c r="Q170" s="6">
        <v>27739</v>
      </c>
      <c r="R170" s="6">
        <v>27833</v>
      </c>
      <c r="S170" s="6">
        <v>27887.33</v>
      </c>
      <c r="T170" s="6">
        <v>27955</v>
      </c>
      <c r="U170" s="6">
        <v>28017.67</v>
      </c>
      <c r="V170" s="6">
        <v>28073</v>
      </c>
      <c r="W170" s="6">
        <v>28140.33</v>
      </c>
      <c r="X170" s="6">
        <v>28226.67</v>
      </c>
      <c r="Y170" s="6">
        <v>28307.33</v>
      </c>
      <c r="Z170" s="8" t="s">
        <v>17</v>
      </c>
      <c r="AA170" s="11">
        <f t="shared" si="21"/>
        <v>1.7794699839198014E-3</v>
      </c>
      <c r="AB170" s="10">
        <f t="shared" si="22"/>
        <v>5.8969684973071423E-3</v>
      </c>
      <c r="AC170" s="10">
        <f t="shared" si="27"/>
        <v>1.2996548938982277E-2</v>
      </c>
      <c r="AD170" s="10">
        <f t="shared" si="28"/>
        <v>1.248293475631761E-2</v>
      </c>
      <c r="AE170" s="13">
        <v>3.1749999999999998</v>
      </c>
      <c r="AF170" s="13">
        <v>0.32</v>
      </c>
      <c r="AG170" s="10">
        <f t="shared" si="29"/>
        <v>2.8458931419457656E-2</v>
      </c>
      <c r="AH170" s="10">
        <f>+SUMPRODUCT(AB170:AD170,Regression_results!$M$17:$O$17)+Regression_results!$L$17</f>
        <v>2.7699884495865641E-2</v>
      </c>
    </row>
    <row r="171" spans="1:34" ht="15" x14ac:dyDescent="0.25">
      <c r="A171" s="3">
        <v>43250</v>
      </c>
      <c r="B171" s="5">
        <f t="shared" si="23"/>
        <v>30</v>
      </c>
      <c r="C171" s="5">
        <f t="shared" si="24"/>
        <v>5</v>
      </c>
      <c r="D171" s="5">
        <f t="shared" si="25"/>
        <v>2018</v>
      </c>
      <c r="E171" s="3">
        <f t="shared" si="26"/>
        <v>43229</v>
      </c>
      <c r="F171" s="5">
        <f t="shared" si="20"/>
        <v>21</v>
      </c>
      <c r="G171" s="5">
        <v>27075.71</v>
      </c>
      <c r="H171" s="6">
        <v>27167.5</v>
      </c>
      <c r="I171" s="6">
        <v>27233.5</v>
      </c>
      <c r="J171" s="6">
        <v>27302.5</v>
      </c>
      <c r="K171" s="6">
        <v>27361</v>
      </c>
      <c r="L171" s="6">
        <v>27449</v>
      </c>
      <c r="M171" s="6">
        <v>27530.67</v>
      </c>
      <c r="N171" s="6">
        <v>27554.58</v>
      </c>
      <c r="O171" s="6">
        <v>27587.67</v>
      </c>
      <c r="P171" s="6">
        <v>27677</v>
      </c>
      <c r="Q171" s="6">
        <v>27735.33</v>
      </c>
      <c r="R171" s="6">
        <v>27828.5</v>
      </c>
      <c r="S171" s="6">
        <v>27883.33</v>
      </c>
      <c r="T171" s="6">
        <v>27948</v>
      </c>
      <c r="U171" s="6">
        <v>28009.5</v>
      </c>
      <c r="V171" s="6">
        <v>28062.33</v>
      </c>
      <c r="W171" s="6">
        <v>28131.5</v>
      </c>
      <c r="X171" s="6">
        <v>28206.67</v>
      </c>
      <c r="Y171" s="6">
        <v>28293.5</v>
      </c>
      <c r="Z171" s="8" t="s">
        <v>17</v>
      </c>
      <c r="AA171" s="11">
        <f t="shared" si="21"/>
        <v>1.6235148384357468E-3</v>
      </c>
      <c r="AB171" s="10">
        <f t="shared" si="22"/>
        <v>5.8277326799556217E-3</v>
      </c>
      <c r="AC171" s="10">
        <f t="shared" si="27"/>
        <v>1.3004938770264429E-2</v>
      </c>
      <c r="AD171" s="10">
        <f t="shared" si="28"/>
        <v>1.234062142989505E-2</v>
      </c>
      <c r="AE171" s="13">
        <v>3.1349999999999998</v>
      </c>
      <c r="AF171" s="13">
        <v>0.33</v>
      </c>
      <c r="AG171" s="10">
        <f t="shared" si="29"/>
        <v>2.7957739459782527E-2</v>
      </c>
      <c r="AH171" s="10">
        <f>+SUMPRODUCT(AB171:AD171,Regression_results!$M$17:$O$17)+Regression_results!$L$17</f>
        <v>2.7603518543727779E-2</v>
      </c>
    </row>
    <row r="172" spans="1:34" ht="15" x14ac:dyDescent="0.25">
      <c r="A172" s="3">
        <v>43249</v>
      </c>
      <c r="B172" s="5">
        <f t="shared" si="23"/>
        <v>29</v>
      </c>
      <c r="C172" s="5">
        <f t="shared" si="24"/>
        <v>5</v>
      </c>
      <c r="D172" s="5">
        <f t="shared" si="25"/>
        <v>2018</v>
      </c>
      <c r="E172" s="3">
        <f t="shared" si="26"/>
        <v>43229</v>
      </c>
      <c r="F172" s="5">
        <f t="shared" si="20"/>
        <v>20</v>
      </c>
      <c r="G172" s="5">
        <v>27073.09</v>
      </c>
      <c r="H172" s="6">
        <v>27164</v>
      </c>
      <c r="I172" s="6">
        <v>27231</v>
      </c>
      <c r="J172" s="6">
        <v>27300</v>
      </c>
      <c r="K172" s="6">
        <v>27358.5</v>
      </c>
      <c r="L172" s="6">
        <v>27446.5</v>
      </c>
      <c r="M172" s="6">
        <v>27529.5</v>
      </c>
      <c r="N172" s="6">
        <v>27554.5</v>
      </c>
      <c r="O172" s="6">
        <v>27585.5</v>
      </c>
      <c r="P172" s="6">
        <v>27677</v>
      </c>
      <c r="Q172" s="6">
        <v>27734</v>
      </c>
      <c r="R172" s="6">
        <v>27828.5</v>
      </c>
      <c r="S172" s="6">
        <v>27882</v>
      </c>
      <c r="T172" s="6">
        <v>27950</v>
      </c>
      <c r="U172" s="6">
        <v>28003.67</v>
      </c>
      <c r="V172" s="6">
        <v>28058.67</v>
      </c>
      <c r="W172" s="6">
        <v>28118.67</v>
      </c>
      <c r="X172" s="6">
        <v>28210.5</v>
      </c>
      <c r="Y172" s="6">
        <v>28286</v>
      </c>
      <c r="Z172" s="8" t="s">
        <v>17</v>
      </c>
      <c r="AA172" s="11">
        <f t="shared" si="21"/>
        <v>1.6258996246084993E-3</v>
      </c>
      <c r="AB172" s="10">
        <f t="shared" si="22"/>
        <v>5.8327291048048124E-3</v>
      </c>
      <c r="AC172" s="10">
        <f t="shared" si="27"/>
        <v>1.3018251257757685E-2</v>
      </c>
      <c r="AD172" s="10">
        <f t="shared" si="28"/>
        <v>1.2374300052369428E-2</v>
      </c>
      <c r="AE172" s="13">
        <v>3.125</v>
      </c>
      <c r="AF172" s="13">
        <v>0.34</v>
      </c>
      <c r="AG172" s="10">
        <f t="shared" si="29"/>
        <v>2.7755630855092583E-2</v>
      </c>
      <c r="AH172" s="10">
        <f>+SUMPRODUCT(AB172:AD172,Regression_results!$M$17:$O$17)+Regression_results!$L$17</f>
        <v>2.7629386399767343E-2</v>
      </c>
    </row>
    <row r="173" spans="1:34" ht="15" x14ac:dyDescent="0.25">
      <c r="A173" s="3">
        <v>43248</v>
      </c>
      <c r="B173" s="5">
        <f t="shared" si="23"/>
        <v>28</v>
      </c>
      <c r="C173" s="5">
        <f t="shared" si="24"/>
        <v>5</v>
      </c>
      <c r="D173" s="5">
        <f t="shared" si="25"/>
        <v>2018</v>
      </c>
      <c r="E173" s="3">
        <f t="shared" si="26"/>
        <v>43229</v>
      </c>
      <c r="F173" s="5">
        <f t="shared" si="20"/>
        <v>19</v>
      </c>
      <c r="G173" s="5">
        <v>27070.47</v>
      </c>
      <c r="H173" s="6">
        <v>27163</v>
      </c>
      <c r="I173" s="6">
        <v>27233</v>
      </c>
      <c r="J173" s="6">
        <v>27299.5</v>
      </c>
      <c r="K173" s="6">
        <v>27358</v>
      </c>
      <c r="L173" s="6">
        <v>27446</v>
      </c>
      <c r="M173" s="6">
        <v>27528.5</v>
      </c>
      <c r="N173" s="6">
        <v>27554.5</v>
      </c>
      <c r="O173" s="6">
        <v>27585.5</v>
      </c>
      <c r="P173" s="6">
        <v>27677</v>
      </c>
      <c r="Q173" s="6">
        <v>27734</v>
      </c>
      <c r="R173" s="6">
        <v>27828.5</v>
      </c>
      <c r="S173" s="6">
        <v>27883</v>
      </c>
      <c r="T173" s="6">
        <v>27953</v>
      </c>
      <c r="U173" s="6">
        <v>28004</v>
      </c>
      <c r="V173" s="6">
        <v>28064</v>
      </c>
      <c r="W173" s="6">
        <v>28125.5</v>
      </c>
      <c r="X173" s="6">
        <v>28210.5</v>
      </c>
      <c r="Y173" s="6">
        <v>28286</v>
      </c>
      <c r="Z173" s="8" t="s">
        <v>17</v>
      </c>
      <c r="AA173" s="11">
        <f t="shared" si="21"/>
        <v>1.5899771664933911E-3</v>
      </c>
      <c r="AB173" s="10">
        <f t="shared" si="22"/>
        <v>6.0039592958673893E-3</v>
      </c>
      <c r="AC173" s="10">
        <f t="shared" si="27"/>
        <v>1.2943854881944716E-2</v>
      </c>
      <c r="AD173" s="10">
        <f t="shared" si="28"/>
        <v>1.2374628523184324E-2</v>
      </c>
      <c r="AE173" s="13">
        <v>3.15</v>
      </c>
      <c r="AF173" s="13">
        <v>0.37</v>
      </c>
      <c r="AG173" s="10">
        <f t="shared" si="29"/>
        <v>2.7697519179037622E-2</v>
      </c>
      <c r="AH173" s="10">
        <f>+SUMPRODUCT(AB173:AD173,Regression_results!$M$17:$O$17)+Regression_results!$L$17</f>
        <v>2.7677266065080711E-2</v>
      </c>
    </row>
    <row r="174" spans="1:34" ht="15" x14ac:dyDescent="0.25">
      <c r="A174" s="3">
        <v>43247</v>
      </c>
      <c r="B174" s="5">
        <f t="shared" si="23"/>
        <v>27</v>
      </c>
      <c r="C174" s="5">
        <f t="shared" si="24"/>
        <v>5</v>
      </c>
      <c r="D174" s="5">
        <f t="shared" si="25"/>
        <v>2018</v>
      </c>
      <c r="E174" s="3">
        <f t="shared" si="26"/>
        <v>43229</v>
      </c>
      <c r="F174" s="5">
        <f t="shared" si="20"/>
        <v>18</v>
      </c>
      <c r="G174" s="5">
        <v>27067.86</v>
      </c>
      <c r="H174" s="6">
        <v>27164</v>
      </c>
      <c r="I174" s="6">
        <v>27233</v>
      </c>
      <c r="J174" s="6">
        <v>27295.33</v>
      </c>
      <c r="K174" s="6">
        <v>27355</v>
      </c>
      <c r="L174" s="6">
        <v>27442.33</v>
      </c>
      <c r="M174" s="6">
        <v>27527.33</v>
      </c>
      <c r="N174" s="6">
        <v>27554.33</v>
      </c>
      <c r="O174" s="6">
        <v>27583.33</v>
      </c>
      <c r="P174" s="6">
        <v>27667</v>
      </c>
      <c r="Q174" s="6">
        <v>27723.33</v>
      </c>
      <c r="R174" s="6">
        <v>27818.67</v>
      </c>
      <c r="S174" s="6">
        <v>27873.67</v>
      </c>
      <c r="T174" s="6">
        <v>27945</v>
      </c>
      <c r="U174" s="6">
        <v>28007</v>
      </c>
      <c r="V174" s="6">
        <v>28064.5</v>
      </c>
      <c r="W174" s="6">
        <v>28124</v>
      </c>
      <c r="X174" s="6">
        <v>28211</v>
      </c>
      <c r="Y174" s="6">
        <v>28286</v>
      </c>
      <c r="Z174" s="8" t="s">
        <v>17</v>
      </c>
      <c r="AA174" s="11">
        <f t="shared" si="21"/>
        <v>1.5354275199499056E-3</v>
      </c>
      <c r="AB174" s="10">
        <f t="shared" si="22"/>
        <v>6.1009625437695725E-3</v>
      </c>
      <c r="AC174" s="10">
        <f t="shared" si="27"/>
        <v>1.2864172144089858E-2</v>
      </c>
      <c r="AD174" s="10">
        <f t="shared" si="28"/>
        <v>1.2061350242115586E-2</v>
      </c>
      <c r="AE174" s="13">
        <v>3.13</v>
      </c>
      <c r="AF174" s="13">
        <v>0.35</v>
      </c>
      <c r="AG174" s="10">
        <f t="shared" si="29"/>
        <v>2.7703039362232174E-2</v>
      </c>
      <c r="AH174" s="10">
        <f>+SUMPRODUCT(AB174:AD174,Regression_results!$M$17:$O$17)+Regression_results!$L$17</f>
        <v>2.7540815001021686E-2</v>
      </c>
    </row>
    <row r="175" spans="1:34" ht="15" x14ac:dyDescent="0.25">
      <c r="A175" s="3">
        <v>43246</v>
      </c>
      <c r="B175" s="5">
        <f t="shared" si="23"/>
        <v>26</v>
      </c>
      <c r="C175" s="5">
        <f t="shared" si="24"/>
        <v>5</v>
      </c>
      <c r="D175" s="5">
        <f t="shared" si="25"/>
        <v>2018</v>
      </c>
      <c r="E175" s="3">
        <f t="shared" si="26"/>
        <v>43229</v>
      </c>
      <c r="F175" s="5">
        <f t="shared" si="20"/>
        <v>17</v>
      </c>
      <c r="G175" s="5">
        <v>27065.24</v>
      </c>
      <c r="H175" s="6">
        <v>27164</v>
      </c>
      <c r="I175" s="6">
        <v>27233</v>
      </c>
      <c r="J175" s="6">
        <v>27295.33</v>
      </c>
      <c r="K175" s="6">
        <v>27355</v>
      </c>
      <c r="L175" s="6">
        <v>27442.33</v>
      </c>
      <c r="M175" s="6">
        <v>27527.33</v>
      </c>
      <c r="N175" s="6">
        <v>27554.33</v>
      </c>
      <c r="O175" s="6">
        <v>27583.33</v>
      </c>
      <c r="P175" s="6">
        <v>27667</v>
      </c>
      <c r="Q175" s="6">
        <v>27723.33</v>
      </c>
      <c r="R175" s="6">
        <v>27818.67</v>
      </c>
      <c r="S175" s="6">
        <v>27873.67</v>
      </c>
      <c r="T175" s="6">
        <v>27945</v>
      </c>
      <c r="U175" s="6">
        <v>27997.67</v>
      </c>
      <c r="V175" s="6">
        <v>28052</v>
      </c>
      <c r="W175" s="6">
        <v>28110.67</v>
      </c>
      <c r="X175" s="6">
        <v>28197.67</v>
      </c>
      <c r="Y175" s="6">
        <v>28277.33</v>
      </c>
      <c r="Z175" s="8" t="s">
        <v>17</v>
      </c>
      <c r="AA175" s="11">
        <f t="shared" si="21"/>
        <v>1.4501259910637998E-3</v>
      </c>
      <c r="AB175" s="10">
        <f t="shared" si="22"/>
        <v>6.198356268039662E-3</v>
      </c>
      <c r="AC175" s="10">
        <f t="shared" si="27"/>
        <v>1.2864172144089858E-2</v>
      </c>
      <c r="AD175" s="10">
        <f t="shared" si="28"/>
        <v>1.1976048713229482E-2</v>
      </c>
      <c r="AE175" s="13">
        <v>3.13</v>
      </c>
      <c r="AF175" s="13">
        <v>0.35</v>
      </c>
      <c r="AG175" s="10">
        <f t="shared" si="29"/>
        <v>2.7703039362232174E-2</v>
      </c>
      <c r="AH175" s="10">
        <f>+SUMPRODUCT(AB175:AD175,Regression_results!$M$17:$O$17)+Regression_results!$L$17</f>
        <v>2.7555108617185402E-2</v>
      </c>
    </row>
    <row r="176" spans="1:34" ht="15" x14ac:dyDescent="0.25">
      <c r="A176" s="3">
        <v>43245</v>
      </c>
      <c r="B176" s="5">
        <f t="shared" si="23"/>
        <v>25</v>
      </c>
      <c r="C176" s="5">
        <f t="shared" si="24"/>
        <v>5</v>
      </c>
      <c r="D176" s="5">
        <f t="shared" si="25"/>
        <v>2018</v>
      </c>
      <c r="E176" s="3">
        <f t="shared" si="26"/>
        <v>43229</v>
      </c>
      <c r="F176" s="5">
        <f t="shared" si="20"/>
        <v>16</v>
      </c>
      <c r="G176" s="5">
        <v>27062.63</v>
      </c>
      <c r="H176" s="6">
        <v>27164</v>
      </c>
      <c r="I176" s="6">
        <v>27233</v>
      </c>
      <c r="J176" s="6">
        <v>27295.33</v>
      </c>
      <c r="K176" s="6">
        <v>27355</v>
      </c>
      <c r="L176" s="6">
        <v>27442.33</v>
      </c>
      <c r="M176" s="6">
        <v>27527.33</v>
      </c>
      <c r="N176" s="6">
        <v>27554.33</v>
      </c>
      <c r="O176" s="6">
        <v>27583.33</v>
      </c>
      <c r="P176" s="6">
        <v>27667</v>
      </c>
      <c r="Q176" s="6">
        <v>27723.33</v>
      </c>
      <c r="R176" s="6">
        <v>27818.67</v>
      </c>
      <c r="S176" s="6">
        <v>27873.67</v>
      </c>
      <c r="T176" s="6">
        <v>27945</v>
      </c>
      <c r="U176" s="6">
        <v>27997.67</v>
      </c>
      <c r="V176" s="6">
        <v>28052</v>
      </c>
      <c r="W176" s="6">
        <v>28110.67</v>
      </c>
      <c r="X176" s="6">
        <v>28197.67</v>
      </c>
      <c r="Y176" s="6">
        <v>28277.33</v>
      </c>
      <c r="Z176" s="8" t="s">
        <v>17</v>
      </c>
      <c r="AA176" s="11">
        <f t="shared" si="21"/>
        <v>1.3648244621776938E-3</v>
      </c>
      <c r="AB176" s="10">
        <f t="shared" si="22"/>
        <v>6.295397010563919E-3</v>
      </c>
      <c r="AC176" s="10">
        <f t="shared" si="27"/>
        <v>1.2864172144089858E-2</v>
      </c>
      <c r="AD176" s="10">
        <f t="shared" si="28"/>
        <v>1.1890747184343376E-2</v>
      </c>
      <c r="AE176" s="13">
        <v>3.13</v>
      </c>
      <c r="AF176" s="13">
        <v>0.35</v>
      </c>
      <c r="AG176" s="10">
        <f t="shared" si="29"/>
        <v>2.7703039362232174E-2</v>
      </c>
      <c r="AH176" s="10">
        <f>+SUMPRODUCT(AB176:AD176,Regression_results!$M$17:$O$17)+Regression_results!$L$17</f>
        <v>2.7569211412483925E-2</v>
      </c>
    </row>
    <row r="177" spans="1:34" ht="15" x14ac:dyDescent="0.25">
      <c r="A177" s="3">
        <v>43244</v>
      </c>
      <c r="B177" s="5">
        <f t="shared" si="23"/>
        <v>24</v>
      </c>
      <c r="C177" s="5">
        <f t="shared" si="24"/>
        <v>5</v>
      </c>
      <c r="D177" s="5">
        <f t="shared" si="25"/>
        <v>2018</v>
      </c>
      <c r="E177" s="3">
        <f t="shared" si="26"/>
        <v>43229</v>
      </c>
      <c r="F177" s="5">
        <f t="shared" si="20"/>
        <v>15</v>
      </c>
      <c r="G177" s="5">
        <v>27060.01</v>
      </c>
      <c r="H177" s="6">
        <v>27163</v>
      </c>
      <c r="I177" s="6">
        <v>27231.5</v>
      </c>
      <c r="J177" s="6">
        <v>27293.67</v>
      </c>
      <c r="K177" s="6">
        <v>27353.67</v>
      </c>
      <c r="L177" s="6">
        <v>27440</v>
      </c>
      <c r="M177" s="6">
        <v>27525.33</v>
      </c>
      <c r="N177" s="6">
        <v>27554</v>
      </c>
      <c r="O177" s="6">
        <v>27585.33</v>
      </c>
      <c r="P177" s="6">
        <v>27668</v>
      </c>
      <c r="Q177" s="6">
        <v>27722.33</v>
      </c>
      <c r="R177" s="6">
        <v>27820</v>
      </c>
      <c r="S177" s="6">
        <v>27874.5</v>
      </c>
      <c r="T177" s="6">
        <v>27950.5</v>
      </c>
      <c r="U177" s="6">
        <v>27997.67</v>
      </c>
      <c r="V177" s="6">
        <v>28052</v>
      </c>
      <c r="W177" s="6">
        <v>28110.67</v>
      </c>
      <c r="X177" s="6">
        <v>28197.67</v>
      </c>
      <c r="Y177" s="6">
        <v>28277.33</v>
      </c>
      <c r="Z177" s="8" t="s">
        <v>17</v>
      </c>
      <c r="AA177" s="11">
        <f t="shared" si="21"/>
        <v>1.3632531525229474E-3</v>
      </c>
      <c r="AB177" s="10">
        <f t="shared" si="22"/>
        <v>6.3373960320045608E-3</v>
      </c>
      <c r="AC177" s="10">
        <f t="shared" si="27"/>
        <v>1.2993408368984438E-2</v>
      </c>
      <c r="AD177" s="10">
        <f t="shared" si="28"/>
        <v>1.1845998872802577E-2</v>
      </c>
      <c r="AE177" s="13">
        <v>3.1749999999999998</v>
      </c>
      <c r="AF177" s="13">
        <v>0.37</v>
      </c>
      <c r="AG177" s="10">
        <f t="shared" si="29"/>
        <v>2.7946597588920818E-2</v>
      </c>
      <c r="AH177" s="10">
        <f>+SUMPRODUCT(AB177:AD177,Regression_results!$M$17:$O$17)+Regression_results!$L$17</f>
        <v>2.7649677683350034E-2</v>
      </c>
    </row>
    <row r="178" spans="1:34" ht="15" x14ac:dyDescent="0.25">
      <c r="A178" s="3">
        <v>43243</v>
      </c>
      <c r="B178" s="5">
        <f t="shared" si="23"/>
        <v>23</v>
      </c>
      <c r="C178" s="5">
        <f t="shared" si="24"/>
        <v>5</v>
      </c>
      <c r="D178" s="5">
        <f t="shared" si="25"/>
        <v>2018</v>
      </c>
      <c r="E178" s="3">
        <f t="shared" si="26"/>
        <v>43229</v>
      </c>
      <c r="F178" s="5">
        <f t="shared" si="20"/>
        <v>14</v>
      </c>
      <c r="G178" s="5">
        <v>27057.4</v>
      </c>
      <c r="H178" s="6">
        <v>27163.5</v>
      </c>
      <c r="I178" s="6">
        <v>27233.33</v>
      </c>
      <c r="J178" s="6">
        <v>27292</v>
      </c>
      <c r="K178" s="6">
        <v>27351.67</v>
      </c>
      <c r="L178" s="6">
        <v>27432.33</v>
      </c>
      <c r="M178" s="6">
        <v>27521</v>
      </c>
      <c r="N178" s="6">
        <v>27550</v>
      </c>
      <c r="O178" s="6">
        <v>27589.33</v>
      </c>
      <c r="P178" s="6">
        <v>27670.33</v>
      </c>
      <c r="Q178" s="6">
        <v>27727</v>
      </c>
      <c r="R178" s="6">
        <v>27820.5</v>
      </c>
      <c r="S178" s="6">
        <v>27875</v>
      </c>
      <c r="T178" s="6">
        <v>27940.67</v>
      </c>
      <c r="U178" s="6">
        <v>27998.67</v>
      </c>
      <c r="V178" s="6">
        <v>28053</v>
      </c>
      <c r="W178" s="6">
        <v>28120</v>
      </c>
      <c r="X178" s="6">
        <v>28204.5</v>
      </c>
      <c r="Y178" s="6">
        <v>28278.33</v>
      </c>
      <c r="Z178" s="8" t="s">
        <v>17</v>
      </c>
      <c r="AA178" s="11">
        <f t="shared" si="21"/>
        <v>1.0994080717488567E-3</v>
      </c>
      <c r="AB178" s="10">
        <f t="shared" si="22"/>
        <v>6.5021029367198224E-3</v>
      </c>
      <c r="AC178" s="10">
        <f t="shared" si="27"/>
        <v>1.3072217022303212E-2</v>
      </c>
      <c r="AD178" s="10">
        <f t="shared" si="28"/>
        <v>1.145377332817216E-2</v>
      </c>
      <c r="AE178" s="13">
        <v>3.1909999999999998</v>
      </c>
      <c r="AF178" s="13">
        <v>0.39</v>
      </c>
      <c r="AG178" s="10">
        <f t="shared" si="29"/>
        <v>2.790118537702968E-2</v>
      </c>
      <c r="AH178" s="10">
        <f>+SUMPRODUCT(AB178:AD178,Regression_results!$M$17:$O$17)+Regression_results!$L$17</f>
        <v>2.7609841119240155E-2</v>
      </c>
    </row>
    <row r="179" spans="1:34" ht="15" x14ac:dyDescent="0.25">
      <c r="A179" s="3">
        <v>43242</v>
      </c>
      <c r="B179" s="5">
        <f t="shared" si="23"/>
        <v>22</v>
      </c>
      <c r="C179" s="5">
        <f t="shared" si="24"/>
        <v>5</v>
      </c>
      <c r="D179" s="5">
        <f t="shared" si="25"/>
        <v>2018</v>
      </c>
      <c r="E179" s="3">
        <f t="shared" si="26"/>
        <v>43229</v>
      </c>
      <c r="F179" s="5">
        <f t="shared" si="20"/>
        <v>13</v>
      </c>
      <c r="G179" s="5">
        <v>27054.78</v>
      </c>
      <c r="H179" s="6">
        <v>27162</v>
      </c>
      <c r="I179" s="6">
        <v>27230</v>
      </c>
      <c r="J179" s="6">
        <v>27288.5</v>
      </c>
      <c r="K179" s="6">
        <v>27342</v>
      </c>
      <c r="L179" s="6">
        <v>27430.5</v>
      </c>
      <c r="M179" s="6">
        <v>27518</v>
      </c>
      <c r="N179" s="6">
        <v>27549.33</v>
      </c>
      <c r="O179" s="6">
        <v>27586.67</v>
      </c>
      <c r="P179" s="6">
        <v>27669</v>
      </c>
      <c r="Q179" s="6">
        <v>27726.5</v>
      </c>
      <c r="R179" s="6">
        <v>27820.5</v>
      </c>
      <c r="S179" s="6">
        <v>27869.33</v>
      </c>
      <c r="T179" s="6">
        <v>27937.5</v>
      </c>
      <c r="U179" s="6">
        <v>27996</v>
      </c>
      <c r="V179" s="6">
        <v>28051</v>
      </c>
      <c r="W179" s="6">
        <v>28109.67</v>
      </c>
      <c r="X179" s="6">
        <v>28195.67</v>
      </c>
      <c r="Y179" s="6">
        <v>28281</v>
      </c>
      <c r="Z179" s="8" t="s">
        <v>17</v>
      </c>
      <c r="AA179" s="11">
        <f t="shared" si="21"/>
        <v>1.0599585039659336E-3</v>
      </c>
      <c r="AB179" s="10">
        <f t="shared" si="22"/>
        <v>6.4764895519386911E-3</v>
      </c>
      <c r="AC179" s="10">
        <f t="shared" si="27"/>
        <v>1.3098420859346316E-2</v>
      </c>
      <c r="AD179" s="10">
        <f t="shared" si="28"/>
        <v>1.1306211494994037E-2</v>
      </c>
      <c r="AE179" s="13">
        <v>3.2349999999999999</v>
      </c>
      <c r="AF179" s="13">
        <v>0.44</v>
      </c>
      <c r="AG179" s="10">
        <f t="shared" si="29"/>
        <v>2.7827558741537306E-2</v>
      </c>
      <c r="AH179" s="10">
        <f>+SUMPRODUCT(AB179:AD179,Regression_results!$M$17:$O$17)+Regression_results!$L$17</f>
        <v>2.7545432762123581E-2</v>
      </c>
    </row>
    <row r="180" spans="1:34" ht="15" x14ac:dyDescent="0.25">
      <c r="A180" s="3">
        <v>43241</v>
      </c>
      <c r="B180" s="5">
        <f t="shared" si="23"/>
        <v>21</v>
      </c>
      <c r="C180" s="5">
        <f t="shared" si="24"/>
        <v>5</v>
      </c>
      <c r="D180" s="5">
        <f t="shared" si="25"/>
        <v>2018</v>
      </c>
      <c r="E180" s="3">
        <f t="shared" si="26"/>
        <v>43229</v>
      </c>
      <c r="F180" s="5">
        <f t="shared" si="20"/>
        <v>12</v>
      </c>
      <c r="G180" s="5">
        <v>27052.17</v>
      </c>
      <c r="H180" s="6">
        <v>27165</v>
      </c>
      <c r="I180" s="6">
        <v>27232.67</v>
      </c>
      <c r="J180" s="6">
        <v>27285</v>
      </c>
      <c r="K180" s="6">
        <v>27336</v>
      </c>
      <c r="L180" s="6">
        <v>27426</v>
      </c>
      <c r="M180" s="6">
        <v>27515</v>
      </c>
      <c r="N180" s="6">
        <v>27550.67</v>
      </c>
      <c r="O180" s="6">
        <v>27584.33</v>
      </c>
      <c r="P180" s="6">
        <v>27666.67</v>
      </c>
      <c r="Q180" s="6">
        <v>27722</v>
      </c>
      <c r="R180" s="6">
        <v>27815</v>
      </c>
      <c r="S180" s="6">
        <v>27865.33</v>
      </c>
      <c r="T180" s="6">
        <v>27932.67</v>
      </c>
      <c r="U180" s="6">
        <v>27992.5</v>
      </c>
      <c r="V180" s="6">
        <v>28052</v>
      </c>
      <c r="W180" s="6">
        <v>28111.5</v>
      </c>
      <c r="X180" s="6">
        <v>28197</v>
      </c>
      <c r="Y180" s="6">
        <v>28278.5</v>
      </c>
      <c r="Z180" s="8" t="s">
        <v>17</v>
      </c>
      <c r="AA180" s="11">
        <f t="shared" si="21"/>
        <v>9.6664923760094725E-4</v>
      </c>
      <c r="AB180" s="10">
        <f t="shared" si="22"/>
        <v>6.6722928327007658E-3</v>
      </c>
      <c r="AC180" s="10">
        <f t="shared" si="27"/>
        <v>1.2913166428411227E-2</v>
      </c>
      <c r="AD180" s="10">
        <f t="shared" si="28"/>
        <v>1.1153592331741758E-2</v>
      </c>
      <c r="AE180" s="13">
        <v>3.2450000000000001</v>
      </c>
      <c r="AF180" s="13">
        <v>0.44</v>
      </c>
      <c r="AG180" s="10">
        <f t="shared" si="29"/>
        <v>2.7927120669056338E-2</v>
      </c>
      <c r="AH180" s="10">
        <f>+SUMPRODUCT(AB180:AD180,Regression_results!$M$17:$O$17)+Regression_results!$L$17</f>
        <v>2.7471013335008974E-2</v>
      </c>
    </row>
    <row r="181" spans="1:34" ht="15" x14ac:dyDescent="0.25">
      <c r="A181" s="3">
        <v>43240</v>
      </c>
      <c r="B181" s="5">
        <f t="shared" si="23"/>
        <v>20</v>
      </c>
      <c r="C181" s="5">
        <f t="shared" si="24"/>
        <v>5</v>
      </c>
      <c r="D181" s="5">
        <f t="shared" si="25"/>
        <v>2018</v>
      </c>
      <c r="E181" s="3">
        <f t="shared" si="26"/>
        <v>43229</v>
      </c>
      <c r="F181" s="5">
        <f t="shared" si="20"/>
        <v>11</v>
      </c>
      <c r="G181" s="5">
        <v>27049.56</v>
      </c>
      <c r="H181" s="6">
        <v>27165</v>
      </c>
      <c r="I181" s="6">
        <v>27232.67</v>
      </c>
      <c r="J181" s="6">
        <v>27285</v>
      </c>
      <c r="K181" s="6">
        <v>27336</v>
      </c>
      <c r="L181" s="6">
        <v>27426</v>
      </c>
      <c r="M181" s="6">
        <v>27515</v>
      </c>
      <c r="N181" s="6">
        <v>27550.67</v>
      </c>
      <c r="O181" s="6">
        <v>27584.33</v>
      </c>
      <c r="P181" s="6">
        <v>27666.67</v>
      </c>
      <c r="Q181" s="6">
        <v>27722</v>
      </c>
      <c r="R181" s="6">
        <v>27815</v>
      </c>
      <c r="S181" s="6">
        <v>27865.33</v>
      </c>
      <c r="T181" s="6">
        <v>27932.67</v>
      </c>
      <c r="U181" s="6">
        <v>27987.33</v>
      </c>
      <c r="V181" s="6">
        <v>28043</v>
      </c>
      <c r="W181" s="6">
        <v>28101.67</v>
      </c>
      <c r="X181" s="6">
        <v>28187.67</v>
      </c>
      <c r="Y181" s="6">
        <v>28270.33</v>
      </c>
      <c r="Z181" s="8" t="s">
        <v>17</v>
      </c>
      <c r="AA181" s="11">
        <f t="shared" si="21"/>
        <v>8.8609513446753492E-4</v>
      </c>
      <c r="AB181" s="10">
        <f t="shared" si="22"/>
        <v>6.7694261939934552E-3</v>
      </c>
      <c r="AC181" s="10">
        <f t="shared" si="27"/>
        <v>1.2913166428411227E-2</v>
      </c>
      <c r="AD181" s="10">
        <f t="shared" si="28"/>
        <v>1.1073038228608344E-2</v>
      </c>
      <c r="AE181" s="13">
        <v>3.2450000000000001</v>
      </c>
      <c r="AF181" s="13">
        <v>0.44</v>
      </c>
      <c r="AG181" s="10">
        <f t="shared" si="29"/>
        <v>2.7927120669056338E-2</v>
      </c>
      <c r="AH181" s="10">
        <f>+SUMPRODUCT(AB181:AD181,Regression_results!$M$17:$O$17)+Regression_results!$L$17</f>
        <v>2.748730095232061E-2</v>
      </c>
    </row>
    <row r="182" spans="1:34" ht="15" x14ac:dyDescent="0.25">
      <c r="A182" s="3">
        <v>43239</v>
      </c>
      <c r="B182" s="5">
        <f t="shared" si="23"/>
        <v>19</v>
      </c>
      <c r="C182" s="5">
        <f t="shared" si="24"/>
        <v>5</v>
      </c>
      <c r="D182" s="5">
        <f t="shared" si="25"/>
        <v>2018</v>
      </c>
      <c r="E182" s="3">
        <f t="shared" si="26"/>
        <v>43229</v>
      </c>
      <c r="F182" s="5">
        <f t="shared" si="20"/>
        <v>10</v>
      </c>
      <c r="G182" s="5">
        <v>27046.94</v>
      </c>
      <c r="H182" s="6">
        <v>27165</v>
      </c>
      <c r="I182" s="6">
        <v>27232.67</v>
      </c>
      <c r="J182" s="6">
        <v>27285</v>
      </c>
      <c r="K182" s="6">
        <v>27336</v>
      </c>
      <c r="L182" s="6">
        <v>27426</v>
      </c>
      <c r="M182" s="6">
        <v>27515</v>
      </c>
      <c r="N182" s="6">
        <v>27550.67</v>
      </c>
      <c r="O182" s="6">
        <v>27584.33</v>
      </c>
      <c r="P182" s="6">
        <v>27666.67</v>
      </c>
      <c r="Q182" s="6">
        <v>27722</v>
      </c>
      <c r="R182" s="6">
        <v>27815</v>
      </c>
      <c r="S182" s="6">
        <v>27865.33</v>
      </c>
      <c r="T182" s="6">
        <v>27932.67</v>
      </c>
      <c r="U182" s="6">
        <v>27987.33</v>
      </c>
      <c r="V182" s="6">
        <v>28043</v>
      </c>
      <c r="W182" s="6">
        <v>28101.67</v>
      </c>
      <c r="X182" s="6">
        <v>28187.67</v>
      </c>
      <c r="Y182" s="6">
        <v>28270.33</v>
      </c>
      <c r="Z182" s="8" t="s">
        <v>17</v>
      </c>
      <c r="AA182" s="11">
        <f t="shared" si="21"/>
        <v>8.0554103133412269E-4</v>
      </c>
      <c r="AB182" s="10">
        <f t="shared" si="22"/>
        <v>6.8669505681604459E-3</v>
      </c>
      <c r="AC182" s="10">
        <f t="shared" si="27"/>
        <v>1.2913166428411227E-2</v>
      </c>
      <c r="AD182" s="10">
        <f t="shared" si="28"/>
        <v>1.0992484125474933E-2</v>
      </c>
      <c r="AE182" s="13">
        <v>3.2450000000000001</v>
      </c>
      <c r="AF182" s="13">
        <v>0.44</v>
      </c>
      <c r="AG182" s="10">
        <f t="shared" si="29"/>
        <v>2.7927120669056338E-2</v>
      </c>
      <c r="AH182" s="10">
        <f>+SUMPRODUCT(AB182:AD182,Regression_results!$M$17:$O$17)+Regression_results!$L$17</f>
        <v>2.7503799950010573E-2</v>
      </c>
    </row>
    <row r="183" spans="1:34" ht="15" x14ac:dyDescent="0.25">
      <c r="A183" s="3">
        <v>43238</v>
      </c>
      <c r="B183" s="5">
        <f t="shared" si="23"/>
        <v>18</v>
      </c>
      <c r="C183" s="5">
        <f t="shared" si="24"/>
        <v>5</v>
      </c>
      <c r="D183" s="5">
        <f t="shared" si="25"/>
        <v>2018</v>
      </c>
      <c r="E183" s="3">
        <f t="shared" si="26"/>
        <v>43229</v>
      </c>
      <c r="F183" s="5">
        <f t="shared" si="20"/>
        <v>9</v>
      </c>
      <c r="G183" s="5">
        <v>27044.33</v>
      </c>
      <c r="H183" s="6">
        <v>27165</v>
      </c>
      <c r="I183" s="6">
        <v>27232.67</v>
      </c>
      <c r="J183" s="6">
        <v>27285</v>
      </c>
      <c r="K183" s="6">
        <v>27336</v>
      </c>
      <c r="L183" s="6">
        <v>27426</v>
      </c>
      <c r="M183" s="6">
        <v>27515</v>
      </c>
      <c r="N183" s="6">
        <v>27550.67</v>
      </c>
      <c r="O183" s="6">
        <v>27584.33</v>
      </c>
      <c r="P183" s="6">
        <v>27666.67</v>
      </c>
      <c r="Q183" s="6">
        <v>27722</v>
      </c>
      <c r="R183" s="6">
        <v>27815</v>
      </c>
      <c r="S183" s="6">
        <v>27865.33</v>
      </c>
      <c r="T183" s="6">
        <v>27932.67</v>
      </c>
      <c r="U183" s="6">
        <v>27987.33</v>
      </c>
      <c r="V183" s="6">
        <v>28043</v>
      </c>
      <c r="W183" s="6">
        <v>28101.67</v>
      </c>
      <c r="X183" s="6">
        <v>28187.67</v>
      </c>
      <c r="Y183" s="6">
        <v>28270.33</v>
      </c>
      <c r="Z183" s="8" t="s">
        <v>17</v>
      </c>
      <c r="AA183" s="11">
        <f t="shared" si="21"/>
        <v>7.2498692820071047E-4</v>
      </c>
      <c r="AB183" s="10">
        <f t="shared" si="22"/>
        <v>6.9641214997744338E-3</v>
      </c>
      <c r="AC183" s="10">
        <f t="shared" si="27"/>
        <v>1.2913166428411227E-2</v>
      </c>
      <c r="AD183" s="10">
        <f t="shared" si="28"/>
        <v>1.0911930022341521E-2</v>
      </c>
      <c r="AE183" s="13">
        <v>3.2450000000000001</v>
      </c>
      <c r="AF183" s="13">
        <v>0.44</v>
      </c>
      <c r="AG183" s="10">
        <f t="shared" si="29"/>
        <v>2.7927120669056338E-2</v>
      </c>
      <c r="AH183" s="10">
        <f>+SUMPRODUCT(AB183:AD183,Regression_results!$M$17:$O$17)+Regression_results!$L$17</f>
        <v>2.7520107877724374E-2</v>
      </c>
    </row>
    <row r="184" spans="1:34" ht="15" x14ac:dyDescent="0.25">
      <c r="A184" s="3">
        <v>43237</v>
      </c>
      <c r="B184" s="5">
        <f t="shared" si="23"/>
        <v>17</v>
      </c>
      <c r="C184" s="5">
        <f t="shared" si="24"/>
        <v>5</v>
      </c>
      <c r="D184" s="5">
        <f t="shared" si="25"/>
        <v>2018</v>
      </c>
      <c r="E184" s="3">
        <f t="shared" si="26"/>
        <v>43229</v>
      </c>
      <c r="F184" s="5">
        <f t="shared" si="20"/>
        <v>8</v>
      </c>
      <c r="G184" s="5">
        <v>27041.72</v>
      </c>
      <c r="H184" s="6">
        <v>27161.33</v>
      </c>
      <c r="I184" s="6">
        <v>27230</v>
      </c>
      <c r="J184" s="6">
        <v>27280.67</v>
      </c>
      <c r="K184" s="6">
        <v>27332.33</v>
      </c>
      <c r="L184" s="6">
        <v>27423.33</v>
      </c>
      <c r="M184" s="6">
        <v>27506</v>
      </c>
      <c r="N184" s="6">
        <v>27544</v>
      </c>
      <c r="O184" s="6">
        <v>27578.33</v>
      </c>
      <c r="P184" s="6">
        <v>27657.33</v>
      </c>
      <c r="Q184" s="6">
        <v>27713.33</v>
      </c>
      <c r="R184" s="6">
        <v>27806.33</v>
      </c>
      <c r="S184" s="6">
        <v>27856</v>
      </c>
      <c r="T184" s="6">
        <v>27924</v>
      </c>
      <c r="U184" s="6">
        <v>27987.33</v>
      </c>
      <c r="V184" s="6">
        <v>28043</v>
      </c>
      <c r="W184" s="6">
        <v>28101.67</v>
      </c>
      <c r="X184" s="6">
        <v>28187.67</v>
      </c>
      <c r="Y184" s="6">
        <v>28270.33</v>
      </c>
      <c r="Z184" s="8" t="s">
        <v>17</v>
      </c>
      <c r="AA184" s="11">
        <f t="shared" si="21"/>
        <v>6.5096687727361768E-4</v>
      </c>
      <c r="AB184" s="10">
        <f t="shared" si="22"/>
        <v>6.9625748657999864E-3</v>
      </c>
      <c r="AC184" s="10">
        <f t="shared" si="27"/>
        <v>1.2792141020932846E-2</v>
      </c>
      <c r="AD184" s="10">
        <f t="shared" si="28"/>
        <v>1.0719379286581843E-2</v>
      </c>
      <c r="AE184" s="13">
        <v>3.2349999999999999</v>
      </c>
      <c r="AF184" s="13">
        <v>0.42</v>
      </c>
      <c r="AG184" s="10">
        <f t="shared" si="29"/>
        <v>2.8032264489145753E-2</v>
      </c>
      <c r="AH184" s="10">
        <f>+SUMPRODUCT(AB184:AD184,Regression_results!$M$17:$O$17)+Regression_results!$L$17</f>
        <v>2.7359753103192809E-2</v>
      </c>
    </row>
    <row r="185" spans="1:34" ht="15" x14ac:dyDescent="0.25">
      <c r="A185" s="3">
        <v>43236</v>
      </c>
      <c r="B185" s="5">
        <f t="shared" si="23"/>
        <v>16</v>
      </c>
      <c r="C185" s="5">
        <f t="shared" si="24"/>
        <v>5</v>
      </c>
      <c r="D185" s="5">
        <f t="shared" si="25"/>
        <v>2018</v>
      </c>
      <c r="E185" s="3">
        <f t="shared" si="26"/>
        <v>43229</v>
      </c>
      <c r="F185" s="5">
        <f t="shared" si="20"/>
        <v>7</v>
      </c>
      <c r="G185" s="5">
        <v>27039.1</v>
      </c>
      <c r="H185" s="6">
        <v>27160</v>
      </c>
      <c r="I185" s="6">
        <v>27223.33</v>
      </c>
      <c r="J185" s="6">
        <v>27272.33</v>
      </c>
      <c r="K185" s="6">
        <v>27325</v>
      </c>
      <c r="L185" s="6">
        <v>27422.5</v>
      </c>
      <c r="M185" s="6">
        <v>27502</v>
      </c>
      <c r="N185" s="6">
        <v>27536.67</v>
      </c>
      <c r="O185" s="6">
        <v>27572</v>
      </c>
      <c r="P185" s="6">
        <v>27649</v>
      </c>
      <c r="Q185" s="6">
        <v>27703.5</v>
      </c>
      <c r="R185" s="6">
        <v>27798.5</v>
      </c>
      <c r="S185" s="6">
        <v>27849</v>
      </c>
      <c r="T185" s="6">
        <v>27920</v>
      </c>
      <c r="U185" s="6">
        <v>27979</v>
      </c>
      <c r="V185" s="6">
        <v>28034</v>
      </c>
      <c r="W185" s="6">
        <v>28093.33</v>
      </c>
      <c r="X185" s="6">
        <v>28179.33</v>
      </c>
      <c r="Y185" s="6">
        <v>28266</v>
      </c>
      <c r="Z185" s="8" t="s">
        <v>17</v>
      </c>
      <c r="AA185" s="11">
        <f t="shared" si="21"/>
        <v>5.9487474116363492E-4</v>
      </c>
      <c r="AB185" s="10">
        <f t="shared" si="22"/>
        <v>6.8134664245482757E-3</v>
      </c>
      <c r="AC185" s="10">
        <f t="shared" si="27"/>
        <v>1.2807764516684639E-2</v>
      </c>
      <c r="AD185" s="10">
        <f t="shared" si="28"/>
        <v>1.0641298649476308E-2</v>
      </c>
      <c r="AE185" s="13">
        <v>3.1850000000000001</v>
      </c>
      <c r="AF185" s="13">
        <v>0.38</v>
      </c>
      <c r="AG185" s="10">
        <f t="shared" si="29"/>
        <v>2.7943813508666926E-2</v>
      </c>
      <c r="AH185" s="10">
        <f>+SUMPRODUCT(AB185:AD185,Regression_results!$M$17:$O$17)+Regression_results!$L$17</f>
        <v>2.7253450790417751E-2</v>
      </c>
    </row>
    <row r="186" spans="1:34" ht="15" x14ac:dyDescent="0.25">
      <c r="A186" s="3">
        <v>43235</v>
      </c>
      <c r="B186" s="5">
        <f t="shared" si="23"/>
        <v>15</v>
      </c>
      <c r="C186" s="5">
        <f t="shared" si="24"/>
        <v>5</v>
      </c>
      <c r="D186" s="5">
        <f t="shared" si="25"/>
        <v>2018</v>
      </c>
      <c r="E186" s="3">
        <f t="shared" si="26"/>
        <v>43229</v>
      </c>
      <c r="F186" s="5">
        <f t="shared" si="20"/>
        <v>6</v>
      </c>
      <c r="G186" s="5">
        <v>27036.49</v>
      </c>
      <c r="H186" s="6">
        <v>27160.67</v>
      </c>
      <c r="I186" s="6">
        <v>27222</v>
      </c>
      <c r="J186" s="6">
        <v>27270</v>
      </c>
      <c r="K186" s="6">
        <v>27323.33</v>
      </c>
      <c r="L186" s="6">
        <v>27413.33</v>
      </c>
      <c r="M186" s="6">
        <v>27499.67</v>
      </c>
      <c r="N186" s="6">
        <v>27535</v>
      </c>
      <c r="O186" s="6">
        <v>27571</v>
      </c>
      <c r="P186" s="6">
        <v>27648.33</v>
      </c>
      <c r="Q186" s="6">
        <v>27702</v>
      </c>
      <c r="R186" s="6">
        <v>27793.33</v>
      </c>
      <c r="S186" s="6">
        <v>27847</v>
      </c>
      <c r="T186" s="6">
        <v>27920</v>
      </c>
      <c r="U186" s="6">
        <v>27973.67</v>
      </c>
      <c r="V186" s="6">
        <v>28034.5</v>
      </c>
      <c r="W186" s="6">
        <v>28095</v>
      </c>
      <c r="X186" s="6">
        <v>28178</v>
      </c>
      <c r="Y186" s="6">
        <v>28265.5</v>
      </c>
      <c r="Z186" s="8" t="s">
        <v>17</v>
      </c>
      <c r="AA186" s="11">
        <f t="shared" si="21"/>
        <v>5.2429346069593485E-4</v>
      </c>
      <c r="AB186" s="10">
        <f t="shared" si="22"/>
        <v>6.8614675943510228E-3</v>
      </c>
      <c r="AC186" s="10">
        <f t="shared" si="27"/>
        <v>1.2820512820512775E-2</v>
      </c>
      <c r="AD186" s="10">
        <f t="shared" si="28"/>
        <v>1.0534811758907914E-2</v>
      </c>
      <c r="AE186" s="13">
        <v>3.1749999999999998</v>
      </c>
      <c r="AF186" s="13">
        <v>0.38</v>
      </c>
      <c r="AG186" s="10">
        <f t="shared" si="29"/>
        <v>2.7844192070133333E-2</v>
      </c>
      <c r="AH186" s="10">
        <f>+SUMPRODUCT(AB186:AD186,Regression_results!$M$17:$O$17)+Regression_results!$L$17</f>
        <v>2.7239199313163237E-2</v>
      </c>
    </row>
    <row r="187" spans="1:34" ht="15" x14ac:dyDescent="0.25">
      <c r="A187" s="3">
        <v>43234</v>
      </c>
      <c r="B187" s="5">
        <f t="shared" si="23"/>
        <v>14</v>
      </c>
      <c r="C187" s="5">
        <f t="shared" si="24"/>
        <v>5</v>
      </c>
      <c r="D187" s="5">
        <f t="shared" si="25"/>
        <v>2018</v>
      </c>
      <c r="E187" s="3">
        <f t="shared" si="26"/>
        <v>43229</v>
      </c>
      <c r="F187" s="5">
        <f t="shared" si="20"/>
        <v>5</v>
      </c>
      <c r="G187" s="5">
        <v>27033.88</v>
      </c>
      <c r="H187" s="6">
        <v>27159.5</v>
      </c>
      <c r="I187" s="6">
        <v>27216.33</v>
      </c>
      <c r="J187" s="6">
        <v>27263.67</v>
      </c>
      <c r="K187" s="6">
        <v>27317</v>
      </c>
      <c r="L187" s="6">
        <v>27404.33</v>
      </c>
      <c r="M187" s="6">
        <v>27486.67</v>
      </c>
      <c r="N187" s="6">
        <v>27527.5</v>
      </c>
      <c r="O187" s="6">
        <v>27565</v>
      </c>
      <c r="P187" s="6">
        <v>27642.5</v>
      </c>
      <c r="Q187" s="6">
        <v>27696</v>
      </c>
      <c r="R187" s="6">
        <v>27788.5</v>
      </c>
      <c r="S187" s="6">
        <v>27842.67</v>
      </c>
      <c r="T187" s="6">
        <v>27914.33</v>
      </c>
      <c r="U187" s="6">
        <v>27972.67</v>
      </c>
      <c r="V187" s="6">
        <v>28028.67</v>
      </c>
      <c r="W187" s="6">
        <v>28088</v>
      </c>
      <c r="X187" s="6">
        <v>28172.33</v>
      </c>
      <c r="Y187" s="6">
        <v>28259</v>
      </c>
      <c r="Z187" s="8" t="s">
        <v>17</v>
      </c>
      <c r="AA187" s="11">
        <f t="shared" si="21"/>
        <v>4.2895790286397634E-4</v>
      </c>
      <c r="AB187" s="10">
        <f t="shared" si="22"/>
        <v>6.7489387390933242E-3</v>
      </c>
      <c r="AC187" s="10">
        <f t="shared" si="27"/>
        <v>1.2811058654858876E-2</v>
      </c>
      <c r="AD187" s="10">
        <f t="shared" si="28"/>
        <v>1.050223923789014E-2</v>
      </c>
      <c r="AE187" s="13">
        <v>3.1349999999999998</v>
      </c>
      <c r="AF187" s="13">
        <v>0.37</v>
      </c>
      <c r="AG187" s="10">
        <f t="shared" si="29"/>
        <v>2.7548072133107393E-2</v>
      </c>
      <c r="AH187" s="10">
        <f>+SUMPRODUCT(AB187:AD187,Regression_results!$M$17:$O$17)+Regression_results!$L$17</f>
        <v>2.7158022321721279E-2</v>
      </c>
    </row>
    <row r="188" spans="1:34" ht="15" x14ac:dyDescent="0.25">
      <c r="A188" s="3">
        <v>43233</v>
      </c>
      <c r="B188" s="5">
        <f t="shared" si="23"/>
        <v>13</v>
      </c>
      <c r="C188" s="5">
        <f t="shared" si="24"/>
        <v>5</v>
      </c>
      <c r="D188" s="5">
        <f t="shared" si="25"/>
        <v>2018</v>
      </c>
      <c r="E188" s="3">
        <f t="shared" si="26"/>
        <v>43229</v>
      </c>
      <c r="F188" s="5">
        <f t="shared" si="20"/>
        <v>4</v>
      </c>
      <c r="G188" s="5">
        <v>27031.27</v>
      </c>
      <c r="H188" s="6">
        <v>27159.5</v>
      </c>
      <c r="I188" s="6">
        <v>27212.5</v>
      </c>
      <c r="J188" s="6">
        <v>27262</v>
      </c>
      <c r="K188" s="6">
        <v>27315.5</v>
      </c>
      <c r="L188" s="6">
        <v>27410.5</v>
      </c>
      <c r="M188" s="6">
        <v>27489.5</v>
      </c>
      <c r="N188" s="6">
        <v>27526</v>
      </c>
      <c r="O188" s="6">
        <v>27561.67</v>
      </c>
      <c r="P188" s="6">
        <v>27639.5</v>
      </c>
      <c r="Q188" s="6">
        <v>27693.5</v>
      </c>
      <c r="R188" s="6">
        <v>27785.5</v>
      </c>
      <c r="S188" s="6">
        <v>27841.33</v>
      </c>
      <c r="T188" s="6">
        <v>27914.5</v>
      </c>
      <c r="U188" s="6">
        <v>27967.67</v>
      </c>
      <c r="V188" s="6">
        <v>28023.67</v>
      </c>
      <c r="W188" s="6">
        <v>28083</v>
      </c>
      <c r="X188" s="6">
        <v>28167.33</v>
      </c>
      <c r="Y188" s="6">
        <v>28251.33</v>
      </c>
      <c r="Z188" s="8" t="s">
        <v>17</v>
      </c>
      <c r="AA188" s="11">
        <f t="shared" si="21"/>
        <v>3.5041429414469266E-4</v>
      </c>
      <c r="AB188" s="10">
        <f t="shared" si="22"/>
        <v>6.7044574672221469E-3</v>
      </c>
      <c r="AC188" s="10">
        <f t="shared" si="27"/>
        <v>1.2831235645383465E-2</v>
      </c>
      <c r="AD188" s="10">
        <f t="shared" si="28"/>
        <v>1.0497114403390814E-2</v>
      </c>
      <c r="AE188" s="13">
        <v>3.1150000000000002</v>
      </c>
      <c r="AF188" s="13">
        <v>0.36</v>
      </c>
      <c r="AG188" s="10">
        <f t="shared" si="29"/>
        <v>2.745117576723799E-2</v>
      </c>
      <c r="AH188" s="10">
        <f>+SUMPRODUCT(AB188:AD188,Regression_results!$M$17:$O$17)+Regression_results!$L$17</f>
        <v>2.7143830971037841E-2</v>
      </c>
    </row>
    <row r="189" spans="1:34" ht="15" x14ac:dyDescent="0.25">
      <c r="A189" s="3">
        <v>43232</v>
      </c>
      <c r="B189" s="5">
        <f t="shared" si="23"/>
        <v>12</v>
      </c>
      <c r="C189" s="5">
        <f t="shared" si="24"/>
        <v>5</v>
      </c>
      <c r="D189" s="5">
        <f t="shared" si="25"/>
        <v>2018</v>
      </c>
      <c r="E189" s="3">
        <f t="shared" si="26"/>
        <v>43229</v>
      </c>
      <c r="F189" s="5">
        <f t="shared" si="20"/>
        <v>3</v>
      </c>
      <c r="G189" s="5">
        <v>27028.65</v>
      </c>
      <c r="H189" s="6">
        <v>27159.5</v>
      </c>
      <c r="I189" s="6">
        <v>27212.5</v>
      </c>
      <c r="J189" s="6">
        <v>27262</v>
      </c>
      <c r="K189" s="6">
        <v>27315.5</v>
      </c>
      <c r="L189" s="6">
        <v>27410.5</v>
      </c>
      <c r="M189" s="6">
        <v>27489.5</v>
      </c>
      <c r="N189" s="6">
        <v>27526</v>
      </c>
      <c r="O189" s="6">
        <v>27561.67</v>
      </c>
      <c r="P189" s="6">
        <v>27639.5</v>
      </c>
      <c r="Q189" s="6">
        <v>27693.5</v>
      </c>
      <c r="R189" s="6">
        <v>27785.5</v>
      </c>
      <c r="S189" s="6">
        <v>27841.33</v>
      </c>
      <c r="T189" s="6">
        <v>27914.5</v>
      </c>
      <c r="U189" s="6">
        <v>27959</v>
      </c>
      <c r="V189" s="6">
        <v>28026</v>
      </c>
      <c r="W189" s="6">
        <v>28088</v>
      </c>
      <c r="X189" s="6">
        <v>28171</v>
      </c>
      <c r="Y189" s="6">
        <v>28240</v>
      </c>
      <c r="Z189" s="8" t="s">
        <v>17</v>
      </c>
      <c r="AA189" s="11">
        <f t="shared" si="21"/>
        <v>2.6281072060851951E-4</v>
      </c>
      <c r="AB189" s="10">
        <f t="shared" si="22"/>
        <v>6.8020415374057119E-3</v>
      </c>
      <c r="AC189" s="10">
        <f t="shared" si="27"/>
        <v>1.2831235645383465E-2</v>
      </c>
      <c r="AD189" s="10">
        <f t="shared" si="28"/>
        <v>1.040951082985464E-2</v>
      </c>
      <c r="AE189" s="13">
        <v>3.1150000000000002</v>
      </c>
      <c r="AF189" s="13">
        <v>0.36</v>
      </c>
      <c r="AG189" s="10">
        <f t="shared" si="29"/>
        <v>2.745117576723799E-2</v>
      </c>
      <c r="AH189" s="10">
        <f>+SUMPRODUCT(AB189:AD189,Regression_results!$M$17:$O$17)+Regression_results!$L$17</f>
        <v>2.7157192338047732E-2</v>
      </c>
    </row>
    <row r="190" spans="1:34" ht="15" x14ac:dyDescent="0.25">
      <c r="A190" s="3">
        <v>43231</v>
      </c>
      <c r="B190" s="5">
        <f t="shared" si="23"/>
        <v>11</v>
      </c>
      <c r="C190" s="5">
        <f t="shared" si="24"/>
        <v>5</v>
      </c>
      <c r="D190" s="5">
        <f t="shared" si="25"/>
        <v>2018</v>
      </c>
      <c r="E190" s="3">
        <f t="shared" si="26"/>
        <v>43229</v>
      </c>
      <c r="F190" s="5">
        <f t="shared" si="20"/>
        <v>2</v>
      </c>
      <c r="G190" s="5">
        <v>27026.04</v>
      </c>
      <c r="H190" s="6">
        <v>27159.5</v>
      </c>
      <c r="I190" s="6">
        <v>27212.5</v>
      </c>
      <c r="J190" s="6">
        <v>27262</v>
      </c>
      <c r="K190" s="6">
        <v>27315.5</v>
      </c>
      <c r="L190" s="6">
        <v>27410.5</v>
      </c>
      <c r="M190" s="6">
        <v>27489.5</v>
      </c>
      <c r="N190" s="6">
        <v>27526</v>
      </c>
      <c r="O190" s="6">
        <v>27561.67</v>
      </c>
      <c r="P190" s="6">
        <v>27639.5</v>
      </c>
      <c r="Q190" s="6">
        <v>27693.5</v>
      </c>
      <c r="R190" s="6">
        <v>27785.5</v>
      </c>
      <c r="S190" s="6">
        <v>27841.33</v>
      </c>
      <c r="T190" s="6">
        <v>27914.5</v>
      </c>
      <c r="U190" s="6">
        <v>27959</v>
      </c>
      <c r="V190" s="6">
        <v>28026</v>
      </c>
      <c r="W190" s="6">
        <v>28088</v>
      </c>
      <c r="X190" s="6">
        <v>28171</v>
      </c>
      <c r="Y190" s="6">
        <v>28240</v>
      </c>
      <c r="Z190" s="8" t="s">
        <v>17</v>
      </c>
      <c r="AA190" s="11">
        <f t="shared" si="21"/>
        <v>1.7520714707234633E-4</v>
      </c>
      <c r="AB190" s="10">
        <f t="shared" si="22"/>
        <v>6.8992719614120457E-3</v>
      </c>
      <c r="AC190" s="10">
        <f t="shared" si="27"/>
        <v>1.2831235645383465E-2</v>
      </c>
      <c r="AD190" s="10">
        <f t="shared" si="28"/>
        <v>1.0321907256318466E-2</v>
      </c>
      <c r="AE190" s="13">
        <v>3.1150000000000002</v>
      </c>
      <c r="AF190" s="13">
        <v>0.36</v>
      </c>
      <c r="AG190" s="10">
        <f t="shared" si="29"/>
        <v>2.745117576723799E-2</v>
      </c>
      <c r="AH190" s="10">
        <f>+SUMPRODUCT(AB190:AD190,Regression_results!$M$17:$O$17)+Regression_results!$L$17</f>
        <v>2.7170362525002816E-2</v>
      </c>
    </row>
    <row r="191" spans="1:34" ht="15" x14ac:dyDescent="0.25">
      <c r="A191" s="3">
        <v>43230</v>
      </c>
      <c r="B191" s="5">
        <f t="shared" si="23"/>
        <v>10</v>
      </c>
      <c r="C191" s="5">
        <f t="shared" si="24"/>
        <v>5</v>
      </c>
      <c r="D191" s="5">
        <f t="shared" si="25"/>
        <v>2018</v>
      </c>
      <c r="E191" s="3">
        <f t="shared" si="26"/>
        <v>43229</v>
      </c>
      <c r="F191" s="5">
        <f t="shared" si="20"/>
        <v>1</v>
      </c>
      <c r="G191" s="5">
        <v>27023.43</v>
      </c>
      <c r="H191" s="6">
        <v>27161</v>
      </c>
      <c r="I191" s="6">
        <v>27212.67</v>
      </c>
      <c r="J191" s="6">
        <v>27261.67</v>
      </c>
      <c r="K191" s="6">
        <v>27315</v>
      </c>
      <c r="L191" s="6">
        <v>27409.5</v>
      </c>
      <c r="M191" s="6">
        <v>27488.5</v>
      </c>
      <c r="N191" s="6">
        <v>27521</v>
      </c>
      <c r="O191" s="6">
        <v>27561.5</v>
      </c>
      <c r="P191" s="6">
        <v>27639.5</v>
      </c>
      <c r="Q191" s="6">
        <v>27693.5</v>
      </c>
      <c r="R191" s="6">
        <v>27785.5</v>
      </c>
      <c r="S191" s="6">
        <v>27842</v>
      </c>
      <c r="T191" s="6">
        <v>27908</v>
      </c>
      <c r="U191" s="6">
        <v>27959</v>
      </c>
      <c r="V191" s="6">
        <v>28026</v>
      </c>
      <c r="W191" s="6">
        <v>28088</v>
      </c>
      <c r="X191" s="6">
        <v>28171</v>
      </c>
      <c r="Y191" s="6">
        <v>28240</v>
      </c>
      <c r="Z191" s="8" t="s">
        <v>17</v>
      </c>
      <c r="AA191" s="11">
        <f t="shared" si="21"/>
        <v>7.9017311974712481E-5</v>
      </c>
      <c r="AB191" s="10">
        <f t="shared" si="22"/>
        <v>7.0028120042495701E-3</v>
      </c>
      <c r="AC191" s="10">
        <f t="shared" si="27"/>
        <v>1.2818661307398393E-2</v>
      </c>
      <c r="AD191" s="10">
        <f t="shared" si="28"/>
        <v>1.0256257302541346E-2</v>
      </c>
      <c r="AE191" s="13">
        <v>3.1150000000000002</v>
      </c>
      <c r="AF191" s="13">
        <v>0.36</v>
      </c>
      <c r="AG191" s="10">
        <f t="shared" si="29"/>
        <v>2.745117576723799E-2</v>
      </c>
      <c r="AH191" s="10">
        <f>+SUMPRODUCT(AB191:AD191,Regression_results!$M$17:$O$17)+Regression_results!$L$17</f>
        <v>2.7189237599090262E-2</v>
      </c>
    </row>
    <row r="192" spans="1:34" ht="15" x14ac:dyDescent="0.25">
      <c r="A192" s="3">
        <v>43229</v>
      </c>
      <c r="B192" s="5">
        <f t="shared" si="23"/>
        <v>9</v>
      </c>
      <c r="C192" s="5">
        <f t="shared" si="24"/>
        <v>5</v>
      </c>
      <c r="D192" s="5">
        <f t="shared" si="25"/>
        <v>2018</v>
      </c>
      <c r="E192" s="3">
        <f t="shared" si="26"/>
        <v>43229</v>
      </c>
      <c r="F192" s="5">
        <f t="shared" si="20"/>
        <v>0</v>
      </c>
      <c r="G192" s="5">
        <v>27020.82</v>
      </c>
      <c r="H192" s="6">
        <v>27165</v>
      </c>
      <c r="I192" s="6">
        <v>27216</v>
      </c>
      <c r="J192" s="6">
        <v>27267.67</v>
      </c>
      <c r="K192" s="6">
        <v>27325</v>
      </c>
      <c r="L192" s="6">
        <v>27411.33</v>
      </c>
      <c r="M192" s="6">
        <v>27493.33</v>
      </c>
      <c r="N192" s="6">
        <v>27529</v>
      </c>
      <c r="O192" s="6">
        <v>27570.5</v>
      </c>
      <c r="P192" s="6">
        <v>27646.5</v>
      </c>
      <c r="Q192" s="6">
        <v>27701.5</v>
      </c>
      <c r="R192" s="6">
        <v>27792.5</v>
      </c>
      <c r="S192" s="6">
        <v>27848</v>
      </c>
      <c r="T192" s="6">
        <v>27905.33</v>
      </c>
      <c r="U192" s="6">
        <v>27968</v>
      </c>
      <c r="V192" s="6">
        <v>28024.5</v>
      </c>
      <c r="W192" s="6">
        <v>28085.5</v>
      </c>
      <c r="X192" s="6">
        <v>28161</v>
      </c>
      <c r="Y192" s="6">
        <v>28242.33</v>
      </c>
      <c r="Z192" s="8" t="s">
        <v>17</v>
      </c>
      <c r="AA192" s="11">
        <f t="shared" si="21"/>
        <v>0</v>
      </c>
      <c r="AB192" s="10">
        <f t="shared" si="22"/>
        <v>7.2233189074202286E-3</v>
      </c>
      <c r="AC192" s="10">
        <f t="shared" si="27"/>
        <v>1.3025426219870573E-2</v>
      </c>
      <c r="AD192" s="10">
        <f t="shared" si="28"/>
        <v>1.0065105819625941E-2</v>
      </c>
      <c r="AE192" s="13">
        <v>3.1349999999999998</v>
      </c>
      <c r="AF192" s="13">
        <v>0.37</v>
      </c>
      <c r="AG192" s="10">
        <f t="shared" si="29"/>
        <v>2.7548072133107393E-2</v>
      </c>
      <c r="AH192" s="10">
        <f>+SUMPRODUCT(AB192:AD192,Regression_results!$M$17:$O$17)+Regression_results!$L$17</f>
        <v>2.7347094497331831E-2</v>
      </c>
    </row>
    <row r="193" spans="1:34" ht="15" x14ac:dyDescent="0.25">
      <c r="A193" s="3">
        <v>43228</v>
      </c>
      <c r="B193" s="5">
        <f t="shared" si="23"/>
        <v>8</v>
      </c>
      <c r="C193" s="5">
        <f t="shared" si="24"/>
        <v>5</v>
      </c>
      <c r="D193" s="5">
        <f t="shared" si="25"/>
        <v>2018</v>
      </c>
      <c r="E193" s="3">
        <f t="shared" si="26"/>
        <v>43199</v>
      </c>
      <c r="F193" s="5">
        <f t="shared" si="20"/>
        <v>29</v>
      </c>
      <c r="G193" s="5">
        <v>27019.02</v>
      </c>
      <c r="H193" s="6">
        <v>27166.67</v>
      </c>
      <c r="I193" s="6">
        <v>27216.67</v>
      </c>
      <c r="J193" s="6">
        <v>27262.33</v>
      </c>
      <c r="K193" s="6">
        <v>27318</v>
      </c>
      <c r="L193" s="6">
        <v>27404.33</v>
      </c>
      <c r="M193" s="6">
        <v>27487.67</v>
      </c>
      <c r="N193" s="6">
        <v>27522</v>
      </c>
      <c r="O193" s="6">
        <v>27564.33</v>
      </c>
      <c r="P193" s="6">
        <v>27640.33</v>
      </c>
      <c r="Q193" s="6">
        <v>27694.33</v>
      </c>
      <c r="R193" s="6">
        <v>27787.33</v>
      </c>
      <c r="S193" s="6">
        <v>27843</v>
      </c>
      <c r="T193" s="6">
        <v>27902</v>
      </c>
      <c r="U193" s="6">
        <v>27964.67</v>
      </c>
      <c r="V193" s="6">
        <v>28019.67</v>
      </c>
      <c r="W193" s="6">
        <v>28078</v>
      </c>
      <c r="X193" s="6">
        <v>28164.67</v>
      </c>
      <c r="Y193" s="6">
        <v>28244.33</v>
      </c>
      <c r="Z193" s="8" t="s">
        <v>17</v>
      </c>
      <c r="AA193" s="11">
        <f t="shared" si="21"/>
        <v>2.0483903793891609E-3</v>
      </c>
      <c r="AB193" s="10">
        <f t="shared" si="22"/>
        <v>7.3152172062493914E-3</v>
      </c>
      <c r="AC193" s="10">
        <f t="shared" si="27"/>
        <v>1.2773789005047442E-2</v>
      </c>
      <c r="AD193" s="10">
        <f t="shared" si="28"/>
        <v>1.2158195333835739E-2</v>
      </c>
      <c r="AE193" s="13">
        <v>3.0950000000000002</v>
      </c>
      <c r="AF193" s="13">
        <v>0.38300000000000001</v>
      </c>
      <c r="AG193" s="10">
        <f t="shared" si="29"/>
        <v>2.7016526702728472E-2</v>
      </c>
      <c r="AH193" s="10">
        <f>+SUMPRODUCT(AB193:AD193,Regression_results!$M$17:$O$17)+Regression_results!$L$17</f>
        <v>2.8186316384811581E-2</v>
      </c>
    </row>
    <row r="194" spans="1:34" ht="15" x14ac:dyDescent="0.25">
      <c r="A194" s="3">
        <v>43227</v>
      </c>
      <c r="B194" s="5">
        <f t="shared" si="23"/>
        <v>7</v>
      </c>
      <c r="C194" s="5">
        <f t="shared" si="24"/>
        <v>5</v>
      </c>
      <c r="D194" s="5">
        <f t="shared" si="25"/>
        <v>2018</v>
      </c>
      <c r="E194" s="3">
        <f t="shared" si="26"/>
        <v>43199</v>
      </c>
      <c r="F194" s="5">
        <f t="shared" si="20"/>
        <v>28</v>
      </c>
      <c r="G194" s="5">
        <v>27017.22</v>
      </c>
      <c r="H194" s="6">
        <v>27069.5</v>
      </c>
      <c r="I194" s="6">
        <v>27122.5</v>
      </c>
      <c r="J194" s="6">
        <v>27165</v>
      </c>
      <c r="K194" s="6">
        <v>27221.5</v>
      </c>
      <c r="L194" s="6">
        <v>27296.5</v>
      </c>
      <c r="M194" s="6">
        <v>27386</v>
      </c>
      <c r="N194" s="6">
        <v>27440.5</v>
      </c>
      <c r="O194" s="6">
        <v>27476</v>
      </c>
      <c r="P194" s="6">
        <v>27533</v>
      </c>
      <c r="Q194" s="6">
        <v>27599</v>
      </c>
      <c r="R194" s="6">
        <v>27656</v>
      </c>
      <c r="S194" s="6">
        <v>27747</v>
      </c>
      <c r="T194" s="6">
        <v>27806</v>
      </c>
      <c r="U194" s="6">
        <v>27962</v>
      </c>
      <c r="V194" s="6">
        <v>28017.67</v>
      </c>
      <c r="W194" s="6">
        <v>28076</v>
      </c>
      <c r="X194" s="6">
        <v>28162.67</v>
      </c>
      <c r="Y194" s="6">
        <v>28242.67</v>
      </c>
      <c r="Z194" s="8" t="s">
        <v>17</v>
      </c>
      <c r="AA194" s="11">
        <f t="shared" si="21"/>
        <v>1.9845989356206553E-3</v>
      </c>
      <c r="AB194" s="10">
        <f t="shared" si="22"/>
        <v>3.8967739834074866E-3</v>
      </c>
      <c r="AC194" s="10">
        <f t="shared" si="27"/>
        <v>1.3033459305004991E-2</v>
      </c>
      <c r="AD194" s="10">
        <f t="shared" si="28"/>
        <v>1.184775223304381E-2</v>
      </c>
      <c r="AE194" s="13">
        <v>3.0249999999999999</v>
      </c>
      <c r="AF194" s="13">
        <v>0.44</v>
      </c>
      <c r="AG194" s="10">
        <f t="shared" si="29"/>
        <v>2.573675826364008E-2</v>
      </c>
      <c r="AH194" s="10">
        <f>+SUMPRODUCT(AB194:AD194,Regression_results!$M$17:$O$17)+Regression_results!$L$17</f>
        <v>2.6355209676865624E-2</v>
      </c>
    </row>
    <row r="195" spans="1:34" ht="15" x14ac:dyDescent="0.25">
      <c r="A195" s="3">
        <v>43226</v>
      </c>
      <c r="B195" s="5">
        <f t="shared" ref="B195:B258" si="30">+DAY(A195)</f>
        <v>6</v>
      </c>
      <c r="C195" s="5">
        <f t="shared" ref="C195:C258" si="31">+MONTH(A195)</f>
        <v>5</v>
      </c>
      <c r="D195" s="5">
        <f t="shared" ref="D195:D258" si="32">+YEAR(A195)</f>
        <v>2018</v>
      </c>
      <c r="E195" s="3">
        <f t="shared" ref="E195:E258" si="33">+IF(DAY(A195)&gt;=9, DATE(D195,C195,9), IF(MONTH(A195)=1, DATE(D195-1,12,9),DATE(D195,C195-1,9)))</f>
        <v>43199</v>
      </c>
      <c r="F195" s="5">
        <f t="shared" ref="F195:F258" si="34">+A195-E195</f>
        <v>27</v>
      </c>
      <c r="G195" s="5">
        <v>27015.43</v>
      </c>
      <c r="H195" s="6">
        <v>27046.33</v>
      </c>
      <c r="I195" s="6">
        <v>27102.33</v>
      </c>
      <c r="J195" s="6">
        <v>27147.33</v>
      </c>
      <c r="K195" s="6">
        <v>27189.5</v>
      </c>
      <c r="L195" s="6">
        <v>27244</v>
      </c>
      <c r="M195" s="6">
        <v>27329.33</v>
      </c>
      <c r="N195" s="6">
        <v>27416.67</v>
      </c>
      <c r="O195" s="6">
        <v>27455</v>
      </c>
      <c r="P195" s="6">
        <v>27493.67</v>
      </c>
      <c r="Q195" s="6">
        <v>27570</v>
      </c>
      <c r="R195" s="6">
        <v>27628.5</v>
      </c>
      <c r="S195" s="6">
        <v>27723</v>
      </c>
      <c r="T195" s="6">
        <v>27779</v>
      </c>
      <c r="U195" s="6">
        <v>27871</v>
      </c>
      <c r="V195" s="6">
        <v>27934</v>
      </c>
      <c r="W195" s="6">
        <v>27993.5</v>
      </c>
      <c r="X195" s="6">
        <v>28064</v>
      </c>
      <c r="Y195" s="6">
        <v>28149.5</v>
      </c>
      <c r="Z195" s="8" t="s">
        <v>17</v>
      </c>
      <c r="AA195" s="11">
        <f t="shared" ref="AA195:AA258" si="35">+(T195/S195-1)*F195/30</f>
        <v>1.817985066551242E-3</v>
      </c>
      <c r="AB195" s="10">
        <f t="shared" ref="AB195:AB258" si="36">+I195/G195-1</f>
        <v>3.2166802453266197E-3</v>
      </c>
      <c r="AC195" s="10">
        <f t="shared" ref="AC195:AC258" si="37">+O195/I195-1</f>
        <v>1.3012534346677818E-2</v>
      </c>
      <c r="AD195" s="10">
        <f t="shared" ref="AD195:AD258" si="38">+S195/O195-1+AA195</f>
        <v>1.1579412857481829E-2</v>
      </c>
      <c r="AE195" s="13">
        <v>3.0049999999999999</v>
      </c>
      <c r="AF195" s="13">
        <v>0.43</v>
      </c>
      <c r="AG195" s="10">
        <f t="shared" ref="AG195:AG258" si="39">+(1+AE195/100)/(1+AF195/100)-1</f>
        <v>2.5639749078960383E-2</v>
      </c>
      <c r="AH195" s="10">
        <f>+SUMPRODUCT(AB195:AD195,Regression_results!$M$17:$O$17)+Regression_results!$L$17</f>
        <v>2.5854279844144602E-2</v>
      </c>
    </row>
    <row r="196" spans="1:34" ht="15" x14ac:dyDescent="0.25">
      <c r="A196" s="3">
        <v>43225</v>
      </c>
      <c r="B196" s="5">
        <f t="shared" si="30"/>
        <v>5</v>
      </c>
      <c r="C196" s="5">
        <f t="shared" si="31"/>
        <v>5</v>
      </c>
      <c r="D196" s="5">
        <f t="shared" si="32"/>
        <v>2018</v>
      </c>
      <c r="E196" s="3">
        <f t="shared" si="33"/>
        <v>43199</v>
      </c>
      <c r="F196" s="5">
        <f t="shared" si="34"/>
        <v>26</v>
      </c>
      <c r="G196" s="5">
        <v>27013.63</v>
      </c>
      <c r="H196" s="6">
        <v>27046.33</v>
      </c>
      <c r="I196" s="6">
        <v>27102.33</v>
      </c>
      <c r="J196" s="6">
        <v>27147.33</v>
      </c>
      <c r="K196" s="6">
        <v>27189.5</v>
      </c>
      <c r="L196" s="6">
        <v>27244</v>
      </c>
      <c r="M196" s="6">
        <v>27329.33</v>
      </c>
      <c r="N196" s="6">
        <v>27416.67</v>
      </c>
      <c r="O196" s="6">
        <v>27455</v>
      </c>
      <c r="P196" s="6">
        <v>27493.67</v>
      </c>
      <c r="Q196" s="6">
        <v>27570</v>
      </c>
      <c r="R196" s="6">
        <v>27628.5</v>
      </c>
      <c r="S196" s="6">
        <v>27723</v>
      </c>
      <c r="T196" s="6">
        <v>27779</v>
      </c>
      <c r="U196" s="6">
        <v>27841.5</v>
      </c>
      <c r="V196" s="6">
        <v>27902.5</v>
      </c>
      <c r="W196" s="6">
        <v>27962</v>
      </c>
      <c r="X196" s="6">
        <v>28010.33</v>
      </c>
      <c r="Y196" s="6">
        <v>28093</v>
      </c>
      <c r="Z196" s="8" t="s">
        <v>17</v>
      </c>
      <c r="AA196" s="11">
        <f t="shared" si="35"/>
        <v>1.7506522863086035E-3</v>
      </c>
      <c r="AB196" s="10">
        <f t="shared" si="36"/>
        <v>3.2835276118019507E-3</v>
      </c>
      <c r="AC196" s="10">
        <f t="shared" si="37"/>
        <v>1.3012534346677818E-2</v>
      </c>
      <c r="AD196" s="10">
        <f t="shared" si="38"/>
        <v>1.1512080077239192E-2</v>
      </c>
      <c r="AE196" s="13">
        <v>3.0049999999999999</v>
      </c>
      <c r="AF196" s="13">
        <v>0.43</v>
      </c>
      <c r="AG196" s="10">
        <f t="shared" si="39"/>
        <v>2.5639749078960383E-2</v>
      </c>
      <c r="AH196" s="10">
        <f>+SUMPRODUCT(AB196:AD196,Regression_results!$M$17:$O$17)+Regression_results!$L$17</f>
        <v>2.5860140114189176E-2</v>
      </c>
    </row>
    <row r="197" spans="1:34" ht="15" x14ac:dyDescent="0.25">
      <c r="A197" s="3">
        <v>43224</v>
      </c>
      <c r="B197" s="5">
        <f t="shared" si="30"/>
        <v>4</v>
      </c>
      <c r="C197" s="5">
        <f t="shared" si="31"/>
        <v>5</v>
      </c>
      <c r="D197" s="5">
        <f t="shared" si="32"/>
        <v>2018</v>
      </c>
      <c r="E197" s="3">
        <f t="shared" si="33"/>
        <v>43199</v>
      </c>
      <c r="F197" s="5">
        <f t="shared" si="34"/>
        <v>25</v>
      </c>
      <c r="G197" s="5">
        <v>27011.83</v>
      </c>
      <c r="H197" s="6">
        <v>27046.33</v>
      </c>
      <c r="I197" s="6">
        <v>27102.33</v>
      </c>
      <c r="J197" s="6">
        <v>27147.33</v>
      </c>
      <c r="K197" s="6">
        <v>27189.5</v>
      </c>
      <c r="L197" s="6">
        <v>27244</v>
      </c>
      <c r="M197" s="6">
        <v>27329.33</v>
      </c>
      <c r="N197" s="6">
        <v>27416.67</v>
      </c>
      <c r="O197" s="6">
        <v>27455</v>
      </c>
      <c r="P197" s="6">
        <v>27493.67</v>
      </c>
      <c r="Q197" s="6">
        <v>27570</v>
      </c>
      <c r="R197" s="6">
        <v>27628.5</v>
      </c>
      <c r="S197" s="6">
        <v>27723</v>
      </c>
      <c r="T197" s="6">
        <v>27779</v>
      </c>
      <c r="U197" s="6">
        <v>27841.5</v>
      </c>
      <c r="V197" s="6">
        <v>27902.5</v>
      </c>
      <c r="W197" s="6">
        <v>27962</v>
      </c>
      <c r="X197" s="6">
        <v>28010.33</v>
      </c>
      <c r="Y197" s="6">
        <v>28093</v>
      </c>
      <c r="Z197" s="8" t="s">
        <v>17</v>
      </c>
      <c r="AA197" s="11">
        <f t="shared" si="35"/>
        <v>1.6833195060659649E-3</v>
      </c>
      <c r="AB197" s="10">
        <f t="shared" si="36"/>
        <v>3.3503838873560898E-3</v>
      </c>
      <c r="AC197" s="10">
        <f t="shared" si="37"/>
        <v>1.3012534346677818E-2</v>
      </c>
      <c r="AD197" s="10">
        <f t="shared" si="38"/>
        <v>1.1444747296996552E-2</v>
      </c>
      <c r="AE197" s="13">
        <v>3.0049999999999999</v>
      </c>
      <c r="AF197" s="13">
        <v>0.43</v>
      </c>
      <c r="AG197" s="10">
        <f t="shared" si="39"/>
        <v>2.5639749078960383E-2</v>
      </c>
      <c r="AH197" s="10">
        <f>+SUMPRODUCT(AB197:AD197,Regression_results!$M$17:$O$17)+Regression_results!$L$17</f>
        <v>2.5866005200454824E-2</v>
      </c>
    </row>
    <row r="198" spans="1:34" ht="15" x14ac:dyDescent="0.25">
      <c r="A198" s="3">
        <v>43223</v>
      </c>
      <c r="B198" s="5">
        <f t="shared" si="30"/>
        <v>3</v>
      </c>
      <c r="C198" s="5">
        <f t="shared" si="31"/>
        <v>5</v>
      </c>
      <c r="D198" s="5">
        <f t="shared" si="32"/>
        <v>2018</v>
      </c>
      <c r="E198" s="3">
        <f t="shared" si="33"/>
        <v>43199</v>
      </c>
      <c r="F198" s="5">
        <f t="shared" si="34"/>
        <v>24</v>
      </c>
      <c r="G198" s="5">
        <v>27010.03</v>
      </c>
      <c r="H198" s="6">
        <v>27047.33</v>
      </c>
      <c r="I198" s="6">
        <v>27100.33</v>
      </c>
      <c r="J198" s="6">
        <v>27143</v>
      </c>
      <c r="K198" s="6">
        <v>27190.67</v>
      </c>
      <c r="L198" s="6">
        <v>27241.67</v>
      </c>
      <c r="M198" s="6">
        <v>27330</v>
      </c>
      <c r="N198" s="6">
        <v>27415.67</v>
      </c>
      <c r="O198" s="6">
        <v>27454.67</v>
      </c>
      <c r="P198" s="6">
        <v>27491</v>
      </c>
      <c r="Q198" s="6">
        <v>27570</v>
      </c>
      <c r="R198" s="6">
        <v>27629</v>
      </c>
      <c r="S198" s="6">
        <v>27723</v>
      </c>
      <c r="T198" s="6">
        <v>27778</v>
      </c>
      <c r="U198" s="6">
        <v>27841.5</v>
      </c>
      <c r="V198" s="6">
        <v>27902.5</v>
      </c>
      <c r="W198" s="6">
        <v>27962</v>
      </c>
      <c r="X198" s="6">
        <v>28010.33</v>
      </c>
      <c r="Y198" s="6">
        <v>28093</v>
      </c>
      <c r="Z198" s="8" t="s">
        <v>17</v>
      </c>
      <c r="AA198" s="11">
        <f t="shared" si="35"/>
        <v>1.5871298200050177E-3</v>
      </c>
      <c r="AB198" s="10">
        <f t="shared" si="36"/>
        <v>3.3432025066244542E-3</v>
      </c>
      <c r="AC198" s="10">
        <f t="shared" si="37"/>
        <v>1.3075117535469083E-2</v>
      </c>
      <c r="AD198" s="10">
        <f t="shared" si="38"/>
        <v>1.1360694754495349E-2</v>
      </c>
      <c r="AE198" s="13">
        <v>3.0049999999999999</v>
      </c>
      <c r="AF198" s="13">
        <v>0.43</v>
      </c>
      <c r="AG198" s="10">
        <f t="shared" si="39"/>
        <v>2.5639749078960383E-2</v>
      </c>
      <c r="AH198" s="10">
        <f>+SUMPRODUCT(AB198:AD198,Regression_results!$M$17:$O$17)+Regression_results!$L$17</f>
        <v>2.5862042865971054E-2</v>
      </c>
    </row>
    <row r="199" spans="1:34" ht="15" x14ac:dyDescent="0.25">
      <c r="A199" s="3">
        <v>43222</v>
      </c>
      <c r="B199" s="5">
        <f t="shared" si="30"/>
        <v>2</v>
      </c>
      <c r="C199" s="5">
        <f t="shared" si="31"/>
        <v>5</v>
      </c>
      <c r="D199" s="5">
        <f t="shared" si="32"/>
        <v>2018</v>
      </c>
      <c r="E199" s="3">
        <f t="shared" si="33"/>
        <v>43199</v>
      </c>
      <c r="F199" s="5">
        <f t="shared" si="34"/>
        <v>23</v>
      </c>
      <c r="G199" s="5">
        <v>27008.23</v>
      </c>
      <c r="H199" s="6">
        <v>27048</v>
      </c>
      <c r="I199" s="6">
        <v>27096.33</v>
      </c>
      <c r="J199" s="6">
        <v>27139</v>
      </c>
      <c r="K199" s="6">
        <v>27185</v>
      </c>
      <c r="L199" s="6">
        <v>27236.67</v>
      </c>
      <c r="M199" s="6">
        <v>27318</v>
      </c>
      <c r="N199" s="6">
        <v>27408.67</v>
      </c>
      <c r="O199" s="6">
        <v>27448.33</v>
      </c>
      <c r="P199" s="6">
        <v>27483.67</v>
      </c>
      <c r="Q199" s="6">
        <v>27564</v>
      </c>
      <c r="R199" s="6">
        <v>27621.33</v>
      </c>
      <c r="S199" s="6">
        <v>27715.33</v>
      </c>
      <c r="T199" s="6">
        <v>27770.33</v>
      </c>
      <c r="U199" s="6">
        <v>27838.5</v>
      </c>
      <c r="V199" s="6">
        <v>27899.5</v>
      </c>
      <c r="W199" s="6">
        <v>27959</v>
      </c>
      <c r="X199" s="6">
        <v>28008.67</v>
      </c>
      <c r="Y199" s="6">
        <v>28100.5</v>
      </c>
      <c r="Z199" s="8" t="s">
        <v>17</v>
      </c>
      <c r="AA199" s="11">
        <f t="shared" si="35"/>
        <v>1.5214203354845764E-3</v>
      </c>
      <c r="AB199" s="10">
        <f t="shared" si="36"/>
        <v>3.261968666588011E-3</v>
      </c>
      <c r="AC199" s="10">
        <f t="shared" si="37"/>
        <v>1.2990689144987577E-2</v>
      </c>
      <c r="AD199" s="10">
        <f t="shared" si="38"/>
        <v>1.1248788084269375E-2</v>
      </c>
      <c r="AE199" s="13">
        <v>2.9950000000000001</v>
      </c>
      <c r="AF199" s="13">
        <v>0.46</v>
      </c>
      <c r="AG199" s="10">
        <f t="shared" si="39"/>
        <v>2.5233923949830706E-2</v>
      </c>
      <c r="AH199" s="10">
        <f>+SUMPRODUCT(AB199:AD199,Regression_results!$M$17:$O$17)+Regression_results!$L$17</f>
        <v>2.5716927253854639E-2</v>
      </c>
    </row>
    <row r="200" spans="1:34" ht="15" x14ac:dyDescent="0.25">
      <c r="A200" s="3">
        <v>43221</v>
      </c>
      <c r="B200" s="5">
        <f t="shared" si="30"/>
        <v>1</v>
      </c>
      <c r="C200" s="5">
        <f t="shared" si="31"/>
        <v>5</v>
      </c>
      <c r="D200" s="5">
        <f t="shared" si="32"/>
        <v>2018</v>
      </c>
      <c r="E200" s="3">
        <f t="shared" si="33"/>
        <v>43199</v>
      </c>
      <c r="F200" s="5">
        <f t="shared" si="34"/>
        <v>22</v>
      </c>
      <c r="G200" s="5">
        <v>27006.43</v>
      </c>
      <c r="H200" s="6">
        <v>27046</v>
      </c>
      <c r="I200" s="6">
        <v>27092</v>
      </c>
      <c r="J200" s="6">
        <v>27130</v>
      </c>
      <c r="K200" s="6">
        <v>27174.5</v>
      </c>
      <c r="L200" s="6">
        <v>27228</v>
      </c>
      <c r="M200" s="6">
        <v>27313.5</v>
      </c>
      <c r="N200" s="6">
        <v>27398.67</v>
      </c>
      <c r="O200" s="6">
        <v>27438</v>
      </c>
      <c r="P200" s="6">
        <v>27470.5</v>
      </c>
      <c r="Q200" s="6">
        <v>27549.5</v>
      </c>
      <c r="R200" s="6">
        <v>27608</v>
      </c>
      <c r="S200" s="6">
        <v>27703.5</v>
      </c>
      <c r="T200" s="6">
        <v>27763.5</v>
      </c>
      <c r="U200" s="6">
        <v>27827.67</v>
      </c>
      <c r="V200" s="6">
        <v>27887.33</v>
      </c>
      <c r="W200" s="6">
        <v>27943</v>
      </c>
      <c r="X200" s="6">
        <v>28002.33</v>
      </c>
      <c r="Y200" s="6">
        <v>28082.33</v>
      </c>
      <c r="Z200" s="8" t="s">
        <v>17</v>
      </c>
      <c r="AA200" s="11">
        <f t="shared" si="35"/>
        <v>1.5882469724042578E-3</v>
      </c>
      <c r="AB200" s="10">
        <f t="shared" si="36"/>
        <v>3.1685046857359289E-3</v>
      </c>
      <c r="AC200" s="10">
        <f t="shared" si="37"/>
        <v>1.2771297800088677E-2</v>
      </c>
      <c r="AD200" s="10">
        <f t="shared" si="38"/>
        <v>1.12646082232242E-2</v>
      </c>
      <c r="AE200" s="13">
        <v>2.9449999999999998</v>
      </c>
      <c r="AF200" s="13">
        <v>0.45</v>
      </c>
      <c r="AG200" s="10">
        <f t="shared" si="39"/>
        <v>2.4838227974116611E-2</v>
      </c>
      <c r="AH200" s="10">
        <f>+SUMPRODUCT(AB200:AD200,Regression_results!$M$17:$O$17)+Regression_results!$L$17</f>
        <v>2.5541299706574871E-2</v>
      </c>
    </row>
    <row r="201" spans="1:34" ht="15" x14ac:dyDescent="0.25">
      <c r="A201" s="3">
        <v>43220</v>
      </c>
      <c r="B201" s="5">
        <f t="shared" si="30"/>
        <v>30</v>
      </c>
      <c r="C201" s="5">
        <f t="shared" si="31"/>
        <v>4</v>
      </c>
      <c r="D201" s="5">
        <f t="shared" si="32"/>
        <v>2018</v>
      </c>
      <c r="E201" s="3">
        <f t="shared" si="33"/>
        <v>43199</v>
      </c>
      <c r="F201" s="5">
        <f t="shared" si="34"/>
        <v>21</v>
      </c>
      <c r="G201" s="5">
        <v>27004.63</v>
      </c>
      <c r="H201" s="6">
        <v>27046</v>
      </c>
      <c r="I201" s="6">
        <v>27092</v>
      </c>
      <c r="J201" s="6">
        <v>27130</v>
      </c>
      <c r="K201" s="6">
        <v>27174.5</v>
      </c>
      <c r="L201" s="6">
        <v>27228</v>
      </c>
      <c r="M201" s="6">
        <v>27313.5</v>
      </c>
      <c r="N201" s="6">
        <v>27398.67</v>
      </c>
      <c r="O201" s="6">
        <v>27438</v>
      </c>
      <c r="P201" s="6">
        <v>27470.5</v>
      </c>
      <c r="Q201" s="6">
        <v>27549.5</v>
      </c>
      <c r="R201" s="6">
        <v>27608</v>
      </c>
      <c r="S201" s="6">
        <v>27703.5</v>
      </c>
      <c r="T201" s="6">
        <v>27763.5</v>
      </c>
      <c r="U201" s="6">
        <v>27818</v>
      </c>
      <c r="V201" s="6">
        <v>27875.08</v>
      </c>
      <c r="W201" s="6">
        <v>27928.67</v>
      </c>
      <c r="X201" s="6">
        <v>27987.33</v>
      </c>
      <c r="Y201" s="6">
        <v>28073.5</v>
      </c>
      <c r="Z201" s="8" t="s">
        <v>17</v>
      </c>
      <c r="AA201" s="11">
        <f t="shared" si="35"/>
        <v>1.5160539282040642E-3</v>
      </c>
      <c r="AB201" s="10">
        <f t="shared" si="36"/>
        <v>3.2353711196930757E-3</v>
      </c>
      <c r="AC201" s="10">
        <f t="shared" si="37"/>
        <v>1.2771297800088677E-2</v>
      </c>
      <c r="AD201" s="10">
        <f t="shared" si="38"/>
        <v>1.1192415179024006E-2</v>
      </c>
      <c r="AE201" s="13">
        <v>2.9449999999999998</v>
      </c>
      <c r="AF201" s="13">
        <v>0.45</v>
      </c>
      <c r="AG201" s="10">
        <f t="shared" si="39"/>
        <v>2.4838227974116611E-2</v>
      </c>
      <c r="AH201" s="10">
        <f>+SUMPRODUCT(AB201:AD201,Regression_results!$M$17:$O$17)+Regression_results!$L$17</f>
        <v>2.5544984792431405E-2</v>
      </c>
    </row>
    <row r="202" spans="1:34" ht="15" x14ac:dyDescent="0.25">
      <c r="A202" s="3">
        <v>43219</v>
      </c>
      <c r="B202" s="5">
        <f t="shared" si="30"/>
        <v>29</v>
      </c>
      <c r="C202" s="5">
        <f t="shared" si="31"/>
        <v>4</v>
      </c>
      <c r="D202" s="5">
        <f t="shared" si="32"/>
        <v>2018</v>
      </c>
      <c r="E202" s="3">
        <f t="shared" si="33"/>
        <v>43199</v>
      </c>
      <c r="F202" s="5">
        <f t="shared" si="34"/>
        <v>20</v>
      </c>
      <c r="G202" s="5">
        <v>27002.83</v>
      </c>
      <c r="H202" s="6">
        <v>27045</v>
      </c>
      <c r="I202" s="6">
        <v>27089.33</v>
      </c>
      <c r="J202" s="6">
        <v>27127.33</v>
      </c>
      <c r="K202" s="6">
        <v>27174</v>
      </c>
      <c r="L202" s="6">
        <v>27225.5</v>
      </c>
      <c r="M202" s="6">
        <v>27307.33</v>
      </c>
      <c r="N202" s="6">
        <v>27399.33</v>
      </c>
      <c r="O202" s="6">
        <v>27438.67</v>
      </c>
      <c r="P202" s="6">
        <v>27471.33</v>
      </c>
      <c r="Q202" s="6">
        <v>27551</v>
      </c>
      <c r="R202" s="6">
        <v>27604.5</v>
      </c>
      <c r="S202" s="6">
        <v>27700.5</v>
      </c>
      <c r="T202" s="6">
        <v>27759.5</v>
      </c>
      <c r="U202" s="6">
        <v>27818</v>
      </c>
      <c r="V202" s="6">
        <v>27875.08</v>
      </c>
      <c r="W202" s="6">
        <v>27928.67</v>
      </c>
      <c r="X202" s="6">
        <v>27987.33</v>
      </c>
      <c r="Y202" s="6">
        <v>28073.5</v>
      </c>
      <c r="Z202" s="8" t="s">
        <v>17</v>
      </c>
      <c r="AA202" s="11">
        <f t="shared" si="35"/>
        <v>1.419950301739507E-3</v>
      </c>
      <c r="AB202" s="10">
        <f t="shared" si="36"/>
        <v>3.2033679432859063E-3</v>
      </c>
      <c r="AC202" s="10">
        <f t="shared" si="37"/>
        <v>1.2895852352199144E-2</v>
      </c>
      <c r="AD202" s="10">
        <f t="shared" si="38"/>
        <v>1.0962322435665786E-2</v>
      </c>
      <c r="AE202" s="13">
        <v>2.9550000000000001</v>
      </c>
      <c r="AF202" s="13">
        <v>0.47</v>
      </c>
      <c r="AG202" s="10">
        <f t="shared" si="39"/>
        <v>2.4733751368567702E-2</v>
      </c>
      <c r="AH202" s="10">
        <f>+SUMPRODUCT(AB202:AD202,Regression_results!$M$17:$O$17)+Regression_results!$L$17</f>
        <v>2.5499281356756671E-2</v>
      </c>
    </row>
    <row r="203" spans="1:34" ht="15" x14ac:dyDescent="0.25">
      <c r="A203" s="3">
        <v>43218</v>
      </c>
      <c r="B203" s="5">
        <f t="shared" si="30"/>
        <v>28</v>
      </c>
      <c r="C203" s="5">
        <f t="shared" si="31"/>
        <v>4</v>
      </c>
      <c r="D203" s="5">
        <f t="shared" si="32"/>
        <v>2018</v>
      </c>
      <c r="E203" s="3">
        <f t="shared" si="33"/>
        <v>43199</v>
      </c>
      <c r="F203" s="5">
        <f t="shared" si="34"/>
        <v>19</v>
      </c>
      <c r="G203" s="5">
        <v>27001.040000000001</v>
      </c>
      <c r="H203" s="6">
        <v>27045</v>
      </c>
      <c r="I203" s="6">
        <v>27089.33</v>
      </c>
      <c r="J203" s="6">
        <v>27127.33</v>
      </c>
      <c r="K203" s="6">
        <v>27174</v>
      </c>
      <c r="L203" s="6">
        <v>27225.5</v>
      </c>
      <c r="M203" s="6">
        <v>27307.33</v>
      </c>
      <c r="N203" s="6">
        <v>27399.33</v>
      </c>
      <c r="O203" s="6">
        <v>27438.67</v>
      </c>
      <c r="P203" s="6">
        <v>27471.33</v>
      </c>
      <c r="Q203" s="6">
        <v>27551</v>
      </c>
      <c r="R203" s="6">
        <v>27604.5</v>
      </c>
      <c r="S203" s="6">
        <v>27700.5</v>
      </c>
      <c r="T203" s="6">
        <v>27759.5</v>
      </c>
      <c r="U203" s="6">
        <v>27812.5</v>
      </c>
      <c r="V203" s="6">
        <v>27872</v>
      </c>
      <c r="W203" s="6">
        <v>27933</v>
      </c>
      <c r="X203" s="6">
        <v>27991</v>
      </c>
      <c r="Y203" s="6">
        <v>28063.67</v>
      </c>
      <c r="Z203" s="8" t="s">
        <v>17</v>
      </c>
      <c r="AA203" s="11">
        <f t="shared" si="35"/>
        <v>1.3489527866525316E-3</v>
      </c>
      <c r="AB203" s="10">
        <f t="shared" si="36"/>
        <v>3.2698740492960177E-3</v>
      </c>
      <c r="AC203" s="10">
        <f t="shared" si="37"/>
        <v>1.2895852352199144E-2</v>
      </c>
      <c r="AD203" s="10">
        <f t="shared" si="38"/>
        <v>1.0891324920578812E-2</v>
      </c>
      <c r="AE203" s="13">
        <v>2.9550000000000001</v>
      </c>
      <c r="AF203" s="13">
        <v>0.47</v>
      </c>
      <c r="AG203" s="10">
        <f t="shared" si="39"/>
        <v>2.4733751368567702E-2</v>
      </c>
      <c r="AH203" s="10">
        <f>+SUMPRODUCT(AB203:AD203,Regression_results!$M$17:$O$17)+Regression_results!$L$17</f>
        <v>2.5503309238361482E-2</v>
      </c>
    </row>
    <row r="204" spans="1:34" ht="15" x14ac:dyDescent="0.25">
      <c r="A204" s="3">
        <v>43217</v>
      </c>
      <c r="B204" s="5">
        <f t="shared" si="30"/>
        <v>27</v>
      </c>
      <c r="C204" s="5">
        <f t="shared" si="31"/>
        <v>4</v>
      </c>
      <c r="D204" s="5">
        <f t="shared" si="32"/>
        <v>2018</v>
      </c>
      <c r="E204" s="3">
        <f t="shared" si="33"/>
        <v>43199</v>
      </c>
      <c r="F204" s="5">
        <f t="shared" si="34"/>
        <v>18</v>
      </c>
      <c r="G204" s="5">
        <v>26999.24</v>
      </c>
      <c r="H204" s="6">
        <v>27045</v>
      </c>
      <c r="I204" s="6">
        <v>27089.33</v>
      </c>
      <c r="J204" s="6">
        <v>27127.33</v>
      </c>
      <c r="K204" s="6">
        <v>27174</v>
      </c>
      <c r="L204" s="6">
        <v>27225.5</v>
      </c>
      <c r="M204" s="6">
        <v>27307.33</v>
      </c>
      <c r="N204" s="6">
        <v>27399.33</v>
      </c>
      <c r="O204" s="6">
        <v>27438.67</v>
      </c>
      <c r="P204" s="6">
        <v>27471.33</v>
      </c>
      <c r="Q204" s="6">
        <v>27551</v>
      </c>
      <c r="R204" s="6">
        <v>27604.5</v>
      </c>
      <c r="S204" s="6">
        <v>27700.5</v>
      </c>
      <c r="T204" s="6">
        <v>27759.5</v>
      </c>
      <c r="U204" s="6">
        <v>27812.5</v>
      </c>
      <c r="V204" s="6">
        <v>27872</v>
      </c>
      <c r="W204" s="6">
        <v>27933</v>
      </c>
      <c r="X204" s="6">
        <v>27991</v>
      </c>
      <c r="Y204" s="6">
        <v>28063.67</v>
      </c>
      <c r="Z204" s="8" t="s">
        <v>17</v>
      </c>
      <c r="AA204" s="11">
        <f t="shared" si="35"/>
        <v>1.2779552715655562E-3</v>
      </c>
      <c r="AB204" s="10">
        <f t="shared" si="36"/>
        <v>3.3367605902980824E-3</v>
      </c>
      <c r="AC204" s="10">
        <f t="shared" si="37"/>
        <v>1.2895852352199144E-2</v>
      </c>
      <c r="AD204" s="10">
        <f t="shared" si="38"/>
        <v>1.0820327405491836E-2</v>
      </c>
      <c r="AE204" s="13">
        <v>2.9550000000000001</v>
      </c>
      <c r="AF204" s="13">
        <v>0.47</v>
      </c>
      <c r="AG204" s="10">
        <f t="shared" si="39"/>
        <v>2.4733751368567702E-2</v>
      </c>
      <c r="AH204" s="10">
        <f>+SUMPRODUCT(AB204:AD204,Regression_results!$M$17:$O$17)+Regression_results!$L$17</f>
        <v>2.550754278197339E-2</v>
      </c>
    </row>
    <row r="205" spans="1:34" ht="15" x14ac:dyDescent="0.25">
      <c r="A205" s="3">
        <v>43216</v>
      </c>
      <c r="B205" s="5">
        <f t="shared" si="30"/>
        <v>26</v>
      </c>
      <c r="C205" s="5">
        <f t="shared" si="31"/>
        <v>4</v>
      </c>
      <c r="D205" s="5">
        <f t="shared" si="32"/>
        <v>2018</v>
      </c>
      <c r="E205" s="3">
        <f t="shared" si="33"/>
        <v>43199</v>
      </c>
      <c r="F205" s="5">
        <f t="shared" si="34"/>
        <v>17</v>
      </c>
      <c r="G205" s="5">
        <v>26997.439999999999</v>
      </c>
      <c r="H205" s="6">
        <v>27045.5</v>
      </c>
      <c r="I205" s="6">
        <v>27089.5</v>
      </c>
      <c r="J205" s="6">
        <v>27127.5</v>
      </c>
      <c r="K205" s="6">
        <v>27175.5</v>
      </c>
      <c r="L205" s="6">
        <v>27226</v>
      </c>
      <c r="M205" s="6">
        <v>27312.5</v>
      </c>
      <c r="N205" s="6">
        <v>27398.5</v>
      </c>
      <c r="O205" s="6">
        <v>27441</v>
      </c>
      <c r="P205" s="6">
        <v>27478.67</v>
      </c>
      <c r="Q205" s="6">
        <v>27556.67</v>
      </c>
      <c r="R205" s="6">
        <v>27611</v>
      </c>
      <c r="S205" s="6">
        <v>27706.33</v>
      </c>
      <c r="T205" s="6">
        <v>27764.5</v>
      </c>
      <c r="U205" s="6">
        <v>27812.5</v>
      </c>
      <c r="V205" s="6">
        <v>27872</v>
      </c>
      <c r="W205" s="6">
        <v>27933</v>
      </c>
      <c r="X205" s="6">
        <v>27991</v>
      </c>
      <c r="Y205" s="6">
        <v>28063.67</v>
      </c>
      <c r="Z205" s="8" t="s">
        <v>17</v>
      </c>
      <c r="AA205" s="11">
        <f t="shared" si="35"/>
        <v>1.1897281235010437E-3</v>
      </c>
      <c r="AB205" s="10">
        <f t="shared" si="36"/>
        <v>3.4099529436866227E-3</v>
      </c>
      <c r="AC205" s="10">
        <f t="shared" si="37"/>
        <v>1.2975507115303042E-2</v>
      </c>
      <c r="AD205" s="10">
        <f t="shared" si="38"/>
        <v>1.0858836392150129E-2</v>
      </c>
      <c r="AE205" s="13">
        <v>2.9849999999999999</v>
      </c>
      <c r="AF205" s="13">
        <v>0.47</v>
      </c>
      <c r="AG205" s="10">
        <f t="shared" si="39"/>
        <v>2.5032347964566437E-2</v>
      </c>
      <c r="AH205" s="10">
        <f>+SUMPRODUCT(AB205:AD205,Regression_results!$M$17:$O$17)+Regression_results!$L$17</f>
        <v>2.561243000001602E-2</v>
      </c>
    </row>
    <row r="206" spans="1:34" ht="15" x14ac:dyDescent="0.25">
      <c r="A206" s="3">
        <v>43215</v>
      </c>
      <c r="B206" s="5">
        <f t="shared" si="30"/>
        <v>25</v>
      </c>
      <c r="C206" s="5">
        <f t="shared" si="31"/>
        <v>4</v>
      </c>
      <c r="D206" s="5">
        <f t="shared" si="32"/>
        <v>2018</v>
      </c>
      <c r="E206" s="3">
        <f t="shared" si="33"/>
        <v>43199</v>
      </c>
      <c r="F206" s="5">
        <f t="shared" si="34"/>
        <v>16</v>
      </c>
      <c r="G206" s="5">
        <v>26995.64</v>
      </c>
      <c r="H206" s="6">
        <v>27046.33</v>
      </c>
      <c r="I206" s="6">
        <v>27090.67</v>
      </c>
      <c r="J206" s="6">
        <v>27127.33</v>
      </c>
      <c r="K206" s="6">
        <v>27176</v>
      </c>
      <c r="L206" s="6">
        <v>27226</v>
      </c>
      <c r="M206" s="6">
        <v>27311.5</v>
      </c>
      <c r="N206" s="6">
        <v>27396.33</v>
      </c>
      <c r="O206" s="6">
        <v>27439.42</v>
      </c>
      <c r="P206" s="6">
        <v>27481.33</v>
      </c>
      <c r="Q206" s="6">
        <v>27559.67</v>
      </c>
      <c r="R206" s="6">
        <v>27611.58</v>
      </c>
      <c r="S206" s="6">
        <v>27710.5</v>
      </c>
      <c r="T206" s="6">
        <v>27768</v>
      </c>
      <c r="U206" s="6">
        <v>27813</v>
      </c>
      <c r="V206" s="6">
        <v>27868.5</v>
      </c>
      <c r="W206" s="6">
        <v>27929.5</v>
      </c>
      <c r="X206" s="6">
        <v>27981.67</v>
      </c>
      <c r="Y206" s="6">
        <v>28063</v>
      </c>
      <c r="Z206" s="8" t="s">
        <v>17</v>
      </c>
      <c r="AA206" s="11">
        <f t="shared" si="35"/>
        <v>1.1066803798800132E-3</v>
      </c>
      <c r="AB206" s="10">
        <f t="shared" si="36"/>
        <v>3.5201980764301144E-3</v>
      </c>
      <c r="AC206" s="10">
        <f t="shared" si="37"/>
        <v>1.2873435762201568E-2</v>
      </c>
      <c r="AD206" s="10">
        <f t="shared" si="38"/>
        <v>1.0985897943516646E-2</v>
      </c>
      <c r="AE206" s="13">
        <v>3.0049999999999999</v>
      </c>
      <c r="AF206" s="13">
        <v>0.49</v>
      </c>
      <c r="AG206" s="10">
        <f t="shared" si="39"/>
        <v>2.5027365907055454E-2</v>
      </c>
      <c r="AH206" s="10">
        <f>+SUMPRODUCT(AB206:AD206,Regression_results!$M$17:$O$17)+Regression_results!$L$17</f>
        <v>2.5667650624194308E-2</v>
      </c>
    </row>
    <row r="207" spans="1:34" ht="15" x14ac:dyDescent="0.25">
      <c r="A207" s="3">
        <v>43214</v>
      </c>
      <c r="B207" s="5">
        <f t="shared" si="30"/>
        <v>24</v>
      </c>
      <c r="C207" s="5">
        <f t="shared" si="31"/>
        <v>4</v>
      </c>
      <c r="D207" s="5">
        <f t="shared" si="32"/>
        <v>2018</v>
      </c>
      <c r="E207" s="3">
        <f t="shared" si="33"/>
        <v>43199</v>
      </c>
      <c r="F207" s="5">
        <f t="shared" si="34"/>
        <v>15</v>
      </c>
      <c r="G207" s="5">
        <v>26993.84</v>
      </c>
      <c r="H207" s="6">
        <v>27043</v>
      </c>
      <c r="I207" s="6">
        <v>27087</v>
      </c>
      <c r="J207" s="6">
        <v>27125</v>
      </c>
      <c r="K207" s="6">
        <v>27172.5</v>
      </c>
      <c r="L207" s="6">
        <v>27225</v>
      </c>
      <c r="M207" s="6">
        <v>27301</v>
      </c>
      <c r="N207" s="6">
        <v>27392.67</v>
      </c>
      <c r="O207" s="6">
        <v>27436</v>
      </c>
      <c r="P207" s="6">
        <v>27479.5</v>
      </c>
      <c r="Q207" s="6">
        <v>27563</v>
      </c>
      <c r="R207" s="6">
        <v>27613.33</v>
      </c>
      <c r="S207" s="6">
        <v>27717</v>
      </c>
      <c r="T207" s="6">
        <v>27770.5</v>
      </c>
      <c r="U207" s="6">
        <v>27817</v>
      </c>
      <c r="V207" s="6">
        <v>27868.33</v>
      </c>
      <c r="W207" s="6">
        <v>27925.33</v>
      </c>
      <c r="X207" s="6">
        <v>27989</v>
      </c>
      <c r="Y207" s="6">
        <v>28066</v>
      </c>
      <c r="Z207" s="8" t="s">
        <v>17</v>
      </c>
      <c r="AA207" s="11">
        <f t="shared" si="35"/>
        <v>9.651116643215607E-4</v>
      </c>
      <c r="AB207" s="10">
        <f t="shared" si="36"/>
        <v>3.4511577456191045E-3</v>
      </c>
      <c r="AC207" s="10">
        <f t="shared" si="37"/>
        <v>1.2884409495329763E-2</v>
      </c>
      <c r="AD207" s="10">
        <f t="shared" si="38"/>
        <v>1.1207129451170972E-2</v>
      </c>
      <c r="AE207" s="13">
        <v>2.9750000000000001</v>
      </c>
      <c r="AF207" s="13">
        <v>0.46</v>
      </c>
      <c r="AG207" s="10">
        <f t="shared" si="39"/>
        <v>2.503483973720888E-2</v>
      </c>
      <c r="AH207" s="10">
        <f>+SUMPRODUCT(AB207:AD207,Regression_results!$M$17:$O$17)+Regression_results!$L$17</f>
        <v>2.5736421019436531E-2</v>
      </c>
    </row>
    <row r="208" spans="1:34" ht="15" x14ac:dyDescent="0.25">
      <c r="A208" s="3">
        <v>43213</v>
      </c>
      <c r="B208" s="5">
        <f t="shared" si="30"/>
        <v>23</v>
      </c>
      <c r="C208" s="5">
        <f t="shared" si="31"/>
        <v>4</v>
      </c>
      <c r="D208" s="5">
        <f t="shared" si="32"/>
        <v>2018</v>
      </c>
      <c r="E208" s="3">
        <f t="shared" si="33"/>
        <v>43199</v>
      </c>
      <c r="F208" s="5">
        <f t="shared" si="34"/>
        <v>14</v>
      </c>
      <c r="G208" s="5">
        <v>26992.05</v>
      </c>
      <c r="H208" s="6">
        <v>27046</v>
      </c>
      <c r="I208" s="6">
        <v>27084</v>
      </c>
      <c r="J208" s="6">
        <v>27122.67</v>
      </c>
      <c r="K208" s="6">
        <v>27169.33</v>
      </c>
      <c r="L208" s="6">
        <v>27221.67</v>
      </c>
      <c r="M208" s="6">
        <v>27299.33</v>
      </c>
      <c r="N208" s="6">
        <v>27390.67</v>
      </c>
      <c r="O208" s="6">
        <v>27433.67</v>
      </c>
      <c r="P208" s="6">
        <v>27478.33</v>
      </c>
      <c r="Q208" s="6">
        <v>27562</v>
      </c>
      <c r="R208" s="6">
        <v>27612.67</v>
      </c>
      <c r="S208" s="6">
        <v>27707</v>
      </c>
      <c r="T208" s="6">
        <v>27758.67</v>
      </c>
      <c r="U208" s="6">
        <v>27819.5</v>
      </c>
      <c r="V208" s="6">
        <v>27870.5</v>
      </c>
      <c r="W208" s="6">
        <v>27928</v>
      </c>
      <c r="X208" s="6">
        <v>27986.5</v>
      </c>
      <c r="Y208" s="6">
        <v>28063.5</v>
      </c>
      <c r="Z208" s="8" t="s">
        <v>17</v>
      </c>
      <c r="AA208" s="11">
        <f t="shared" si="35"/>
        <v>8.702734567677783E-4</v>
      </c>
      <c r="AB208" s="10">
        <f t="shared" si="36"/>
        <v>3.4065585978093615E-3</v>
      </c>
      <c r="AC208" s="10">
        <f t="shared" si="37"/>
        <v>1.2910574508935069E-2</v>
      </c>
      <c r="AD208" s="10">
        <f t="shared" si="38"/>
        <v>1.0833577673812166E-2</v>
      </c>
      <c r="AE208" s="13">
        <v>2.9750000000000001</v>
      </c>
      <c r="AF208" s="13">
        <v>0.46</v>
      </c>
      <c r="AG208" s="10">
        <f t="shared" si="39"/>
        <v>2.503483973720888E-2</v>
      </c>
      <c r="AH208" s="10">
        <f>+SUMPRODUCT(AB208:AD208,Regression_results!$M$17:$O$17)+Regression_results!$L$17</f>
        <v>2.5560105785255666E-2</v>
      </c>
    </row>
    <row r="209" spans="1:34" ht="15" x14ac:dyDescent="0.25">
      <c r="A209" s="3">
        <v>43212</v>
      </c>
      <c r="B209" s="5">
        <f t="shared" si="30"/>
        <v>22</v>
      </c>
      <c r="C209" s="5">
        <f t="shared" si="31"/>
        <v>4</v>
      </c>
      <c r="D209" s="5">
        <f t="shared" si="32"/>
        <v>2018</v>
      </c>
      <c r="E209" s="3">
        <f t="shared" si="33"/>
        <v>43199</v>
      </c>
      <c r="F209" s="5">
        <f t="shared" si="34"/>
        <v>13</v>
      </c>
      <c r="G209" s="5">
        <v>26990.25</v>
      </c>
      <c r="H209" s="6">
        <v>27046.67</v>
      </c>
      <c r="I209" s="6">
        <v>27080</v>
      </c>
      <c r="J209" s="6">
        <v>27116.67</v>
      </c>
      <c r="K209" s="6">
        <v>27167</v>
      </c>
      <c r="L209" s="6">
        <v>27217</v>
      </c>
      <c r="M209" s="6">
        <v>27290.67</v>
      </c>
      <c r="N209" s="6">
        <v>27384.67</v>
      </c>
      <c r="O209" s="6">
        <v>27426.33</v>
      </c>
      <c r="P209" s="6">
        <v>27472.33</v>
      </c>
      <c r="Q209" s="6">
        <v>27555</v>
      </c>
      <c r="R209" s="6">
        <v>27606.33</v>
      </c>
      <c r="S209" s="6">
        <v>27705</v>
      </c>
      <c r="T209" s="6">
        <v>27748.67</v>
      </c>
      <c r="U209" s="6">
        <v>27811</v>
      </c>
      <c r="V209" s="6">
        <v>27862.67</v>
      </c>
      <c r="W209" s="6">
        <v>27917.33</v>
      </c>
      <c r="X209" s="6">
        <v>27975</v>
      </c>
      <c r="Y209" s="6">
        <v>28053.67</v>
      </c>
      <c r="Z209" s="8" t="s">
        <v>17</v>
      </c>
      <c r="AA209" s="11">
        <f t="shared" si="35"/>
        <v>6.8304156891054737E-4</v>
      </c>
      <c r="AB209" s="10">
        <f t="shared" si="36"/>
        <v>3.32527486777634E-3</v>
      </c>
      <c r="AC209" s="10">
        <f t="shared" si="37"/>
        <v>1.278914327917291E-2</v>
      </c>
      <c r="AD209" s="10">
        <f t="shared" si="38"/>
        <v>1.0843715636494467E-2</v>
      </c>
      <c r="AE209" s="13">
        <v>2.9550000000000001</v>
      </c>
      <c r="AF209" s="13">
        <v>0.45</v>
      </c>
      <c r="AG209" s="10">
        <f t="shared" si="39"/>
        <v>2.4937779990044762E-2</v>
      </c>
      <c r="AH209" s="10">
        <f>+SUMPRODUCT(AB209:AD209,Regression_results!$M$17:$O$17)+Regression_results!$L$17</f>
        <v>2.5447542883746704E-2</v>
      </c>
    </row>
    <row r="210" spans="1:34" ht="15" x14ac:dyDescent="0.25">
      <c r="A210" s="3">
        <v>43211</v>
      </c>
      <c r="B210" s="5">
        <f t="shared" si="30"/>
        <v>21</v>
      </c>
      <c r="C210" s="5">
        <f t="shared" si="31"/>
        <v>4</v>
      </c>
      <c r="D210" s="5">
        <f t="shared" si="32"/>
        <v>2018</v>
      </c>
      <c r="E210" s="3">
        <f t="shared" si="33"/>
        <v>43199</v>
      </c>
      <c r="F210" s="5">
        <f t="shared" si="34"/>
        <v>12</v>
      </c>
      <c r="G210" s="5">
        <v>26988.45</v>
      </c>
      <c r="H210" s="6">
        <v>27046.67</v>
      </c>
      <c r="I210" s="6">
        <v>27080</v>
      </c>
      <c r="J210" s="6">
        <v>27116.67</v>
      </c>
      <c r="K210" s="6">
        <v>27167</v>
      </c>
      <c r="L210" s="6">
        <v>27217</v>
      </c>
      <c r="M210" s="6">
        <v>27290.67</v>
      </c>
      <c r="N210" s="6">
        <v>27384.67</v>
      </c>
      <c r="O210" s="6">
        <v>27426.33</v>
      </c>
      <c r="P210" s="6">
        <v>27472.33</v>
      </c>
      <c r="Q210" s="6">
        <v>27555</v>
      </c>
      <c r="R210" s="6">
        <v>27606.33</v>
      </c>
      <c r="S210" s="6">
        <v>27705</v>
      </c>
      <c r="T210" s="6">
        <v>27748.67</v>
      </c>
      <c r="U210" s="6">
        <v>27806.5</v>
      </c>
      <c r="V210" s="6">
        <v>27855</v>
      </c>
      <c r="W210" s="6">
        <v>27913.5</v>
      </c>
      <c r="X210" s="6">
        <v>27971</v>
      </c>
      <c r="Y210" s="6">
        <v>28050</v>
      </c>
      <c r="Z210" s="8" t="s">
        <v>17</v>
      </c>
      <c r="AA210" s="11">
        <f t="shared" si="35"/>
        <v>6.3049990976358215E-4</v>
      </c>
      <c r="AB210" s="10">
        <f t="shared" si="36"/>
        <v>3.3921918450299238E-3</v>
      </c>
      <c r="AC210" s="10">
        <f t="shared" si="37"/>
        <v>1.278914327917291E-2</v>
      </c>
      <c r="AD210" s="10">
        <f t="shared" si="38"/>
        <v>1.0791173977347501E-2</v>
      </c>
      <c r="AE210" s="13">
        <v>2.9550000000000001</v>
      </c>
      <c r="AF210" s="13">
        <v>0.45</v>
      </c>
      <c r="AG210" s="10">
        <f t="shared" si="39"/>
        <v>2.4937779990044762E-2</v>
      </c>
      <c r="AH210" s="10">
        <f>+SUMPRODUCT(AB210:AD210,Regression_results!$M$17:$O$17)+Regression_results!$L$17</f>
        <v>2.5460091838952363E-2</v>
      </c>
    </row>
    <row r="211" spans="1:34" ht="15" x14ac:dyDescent="0.25">
      <c r="A211" s="3">
        <v>43210</v>
      </c>
      <c r="B211" s="5">
        <f t="shared" si="30"/>
        <v>20</v>
      </c>
      <c r="C211" s="5">
        <f t="shared" si="31"/>
        <v>4</v>
      </c>
      <c r="D211" s="5">
        <f t="shared" si="32"/>
        <v>2018</v>
      </c>
      <c r="E211" s="3">
        <f t="shared" si="33"/>
        <v>43199</v>
      </c>
      <c r="F211" s="5">
        <f t="shared" si="34"/>
        <v>11</v>
      </c>
      <c r="G211" s="5">
        <v>26986.65</v>
      </c>
      <c r="H211" s="6">
        <v>27046.67</v>
      </c>
      <c r="I211" s="6">
        <v>27080</v>
      </c>
      <c r="J211" s="6">
        <v>27116.67</v>
      </c>
      <c r="K211" s="6">
        <v>27167</v>
      </c>
      <c r="L211" s="6">
        <v>27217</v>
      </c>
      <c r="M211" s="6">
        <v>27290.67</v>
      </c>
      <c r="N211" s="6">
        <v>27384.67</v>
      </c>
      <c r="O211" s="6">
        <v>27426.33</v>
      </c>
      <c r="P211" s="6">
        <v>27472.33</v>
      </c>
      <c r="Q211" s="6">
        <v>27555</v>
      </c>
      <c r="R211" s="6">
        <v>27606.33</v>
      </c>
      <c r="S211" s="6">
        <v>27705</v>
      </c>
      <c r="T211" s="6">
        <v>27748.67</v>
      </c>
      <c r="U211" s="6">
        <v>27806.5</v>
      </c>
      <c r="V211" s="6">
        <v>27855</v>
      </c>
      <c r="W211" s="6">
        <v>27913.5</v>
      </c>
      <c r="X211" s="6">
        <v>27971</v>
      </c>
      <c r="Y211" s="6">
        <v>28050</v>
      </c>
      <c r="Z211" s="8" t="s">
        <v>17</v>
      </c>
      <c r="AA211" s="11">
        <f t="shared" si="35"/>
        <v>5.7795825061661703E-4</v>
      </c>
      <c r="AB211" s="10">
        <f t="shared" si="36"/>
        <v>3.4591177489609048E-3</v>
      </c>
      <c r="AC211" s="10">
        <f t="shared" si="37"/>
        <v>1.278914327917291E-2</v>
      </c>
      <c r="AD211" s="10">
        <f t="shared" si="38"/>
        <v>1.0738632318200537E-2</v>
      </c>
      <c r="AE211" s="13">
        <v>2.9550000000000001</v>
      </c>
      <c r="AF211" s="13">
        <v>0.45</v>
      </c>
      <c r="AG211" s="10">
        <f t="shared" si="39"/>
        <v>2.4937779990044762E-2</v>
      </c>
      <c r="AH211" s="10">
        <f>+SUMPRODUCT(AB211:AD211,Regression_results!$M$17:$O$17)+Regression_results!$L$17</f>
        <v>2.5472645619892854E-2</v>
      </c>
    </row>
    <row r="212" spans="1:34" ht="15" x14ac:dyDescent="0.25">
      <c r="A212" s="3">
        <v>43209</v>
      </c>
      <c r="B212" s="5">
        <f t="shared" si="30"/>
        <v>19</v>
      </c>
      <c r="C212" s="5">
        <f t="shared" si="31"/>
        <v>4</v>
      </c>
      <c r="D212" s="5">
        <f t="shared" si="32"/>
        <v>2018</v>
      </c>
      <c r="E212" s="3">
        <f t="shared" si="33"/>
        <v>43199</v>
      </c>
      <c r="F212" s="5">
        <f t="shared" si="34"/>
        <v>10</v>
      </c>
      <c r="G212" s="5">
        <v>26984.86</v>
      </c>
      <c r="H212" s="6">
        <v>27046.67</v>
      </c>
      <c r="I212" s="6">
        <v>27077.33</v>
      </c>
      <c r="J212" s="6">
        <v>27113.67</v>
      </c>
      <c r="K212" s="6">
        <v>27164.33</v>
      </c>
      <c r="L212" s="6">
        <v>27217.67</v>
      </c>
      <c r="M212" s="6">
        <v>27291</v>
      </c>
      <c r="N212" s="6">
        <v>27380</v>
      </c>
      <c r="O212" s="6">
        <v>27424.67</v>
      </c>
      <c r="P212" s="6">
        <v>27467.67</v>
      </c>
      <c r="Q212" s="6">
        <v>27548</v>
      </c>
      <c r="R212" s="6">
        <v>27603</v>
      </c>
      <c r="S212" s="6">
        <v>27692</v>
      </c>
      <c r="T212" s="6">
        <v>27740</v>
      </c>
      <c r="U212" s="6">
        <v>27806.5</v>
      </c>
      <c r="V212" s="6">
        <v>27855</v>
      </c>
      <c r="W212" s="6">
        <v>27913.5</v>
      </c>
      <c r="X212" s="6">
        <v>27971</v>
      </c>
      <c r="Y212" s="6">
        <v>28050</v>
      </c>
      <c r="Z212" s="8" t="s">
        <v>17</v>
      </c>
      <c r="AA212" s="11">
        <f t="shared" si="35"/>
        <v>5.7778419760216393E-4</v>
      </c>
      <c r="AB212" s="10">
        <f t="shared" si="36"/>
        <v>3.4267363254802952E-3</v>
      </c>
      <c r="AC212" s="10">
        <f t="shared" si="37"/>
        <v>1.282770494727492E-2</v>
      </c>
      <c r="AD212" s="10">
        <f t="shared" si="38"/>
        <v>1.0325576969584619E-2</v>
      </c>
      <c r="AE212" s="13">
        <v>2.9550000000000001</v>
      </c>
      <c r="AF212" s="13">
        <v>0.46</v>
      </c>
      <c r="AG212" s="10">
        <f t="shared" si="39"/>
        <v>2.4835755524586833E-2</v>
      </c>
      <c r="AH212" s="10">
        <f>+SUMPRODUCT(AB212:AD212,Regression_results!$M$17:$O$17)+Regression_results!$L$17</f>
        <v>2.5292642640283428E-2</v>
      </c>
    </row>
    <row r="213" spans="1:34" ht="15" x14ac:dyDescent="0.25">
      <c r="A213" s="3">
        <v>43208</v>
      </c>
      <c r="B213" s="5">
        <f t="shared" si="30"/>
        <v>18</v>
      </c>
      <c r="C213" s="5">
        <f t="shared" si="31"/>
        <v>4</v>
      </c>
      <c r="D213" s="5">
        <f t="shared" si="32"/>
        <v>2018</v>
      </c>
      <c r="E213" s="3">
        <f t="shared" si="33"/>
        <v>43199</v>
      </c>
      <c r="F213" s="5">
        <f t="shared" si="34"/>
        <v>9</v>
      </c>
      <c r="G213" s="5">
        <v>26983.06</v>
      </c>
      <c r="H213" s="6">
        <v>27042.5</v>
      </c>
      <c r="I213" s="6">
        <v>27074.33</v>
      </c>
      <c r="J213" s="6">
        <v>27112</v>
      </c>
      <c r="K213" s="6">
        <v>27161.33</v>
      </c>
      <c r="L213" s="6">
        <v>27211</v>
      </c>
      <c r="M213" s="6">
        <v>27290.5</v>
      </c>
      <c r="N213" s="6">
        <v>27379.67</v>
      </c>
      <c r="O213" s="6">
        <v>27422.5</v>
      </c>
      <c r="P213" s="6">
        <v>27465</v>
      </c>
      <c r="Q213" s="6">
        <v>27545.33</v>
      </c>
      <c r="R213" s="6">
        <v>27601</v>
      </c>
      <c r="S213" s="6">
        <v>27688.67</v>
      </c>
      <c r="T213" s="6">
        <v>27735.67</v>
      </c>
      <c r="U213" s="6">
        <v>27796.33</v>
      </c>
      <c r="V213" s="6">
        <v>27848</v>
      </c>
      <c r="W213" s="6">
        <v>27903</v>
      </c>
      <c r="X213" s="6">
        <v>27961.33</v>
      </c>
      <c r="Y213" s="6">
        <v>28043.33</v>
      </c>
      <c r="Z213" s="8" t="s">
        <v>17</v>
      </c>
      <c r="AA213" s="11">
        <f t="shared" si="35"/>
        <v>5.0923356015295516E-4</v>
      </c>
      <c r="AB213" s="10">
        <f t="shared" si="36"/>
        <v>3.3824925712651055E-3</v>
      </c>
      <c r="AC213" s="10">
        <f t="shared" si="37"/>
        <v>1.2859782679756071E-2</v>
      </c>
      <c r="AD213" s="10">
        <f t="shared" si="38"/>
        <v>1.0215496665267309E-2</v>
      </c>
      <c r="AE213" s="13">
        <v>2.9449999999999998</v>
      </c>
      <c r="AF213" s="13">
        <v>0.45</v>
      </c>
      <c r="AG213" s="10">
        <f t="shared" si="39"/>
        <v>2.4838227974116611E-2</v>
      </c>
      <c r="AH213" s="10">
        <f>+SUMPRODUCT(AB213:AD213,Regression_results!$M$17:$O$17)+Regression_results!$L$17</f>
        <v>2.5238556774650374E-2</v>
      </c>
    </row>
    <row r="214" spans="1:34" ht="15" x14ac:dyDescent="0.25">
      <c r="A214" s="3">
        <v>43207</v>
      </c>
      <c r="B214" s="5">
        <f t="shared" si="30"/>
        <v>17</v>
      </c>
      <c r="C214" s="5">
        <f t="shared" si="31"/>
        <v>4</v>
      </c>
      <c r="D214" s="5">
        <f t="shared" si="32"/>
        <v>2018</v>
      </c>
      <c r="E214" s="3">
        <f t="shared" si="33"/>
        <v>43199</v>
      </c>
      <c r="F214" s="5">
        <f t="shared" si="34"/>
        <v>8</v>
      </c>
      <c r="G214" s="5">
        <v>26981.26</v>
      </c>
      <c r="H214" s="6">
        <v>27042</v>
      </c>
      <c r="I214" s="6">
        <v>27075</v>
      </c>
      <c r="J214" s="6">
        <v>27110</v>
      </c>
      <c r="K214" s="6">
        <v>27159.5</v>
      </c>
      <c r="L214" s="6">
        <v>27213.5</v>
      </c>
      <c r="M214" s="6">
        <v>27293</v>
      </c>
      <c r="N214" s="6">
        <v>27381.5</v>
      </c>
      <c r="O214" s="6">
        <v>27426</v>
      </c>
      <c r="P214" s="6">
        <v>27468.5</v>
      </c>
      <c r="Q214" s="6">
        <v>27546.5</v>
      </c>
      <c r="R214" s="6">
        <v>27598</v>
      </c>
      <c r="S214" s="6">
        <v>27689.5</v>
      </c>
      <c r="T214" s="6">
        <v>27732.5</v>
      </c>
      <c r="U214" s="6">
        <v>27792</v>
      </c>
      <c r="V214" s="6">
        <v>27844.33</v>
      </c>
      <c r="W214" s="6">
        <v>27898.67</v>
      </c>
      <c r="X214" s="6">
        <v>27956.33</v>
      </c>
      <c r="Y214" s="6">
        <v>28038.33</v>
      </c>
      <c r="Z214" s="8" t="s">
        <v>17</v>
      </c>
      <c r="AA214" s="11">
        <f t="shared" si="35"/>
        <v>4.1411606084137037E-4</v>
      </c>
      <c r="AB214" s="10">
        <f t="shared" si="36"/>
        <v>3.47426324789879E-3</v>
      </c>
      <c r="AC214" s="10">
        <f t="shared" si="37"/>
        <v>1.2963988919667546E-2</v>
      </c>
      <c r="AD214" s="10">
        <f t="shared" si="38"/>
        <v>1.0021787613382646E-2</v>
      </c>
      <c r="AE214" s="13">
        <v>2.9449999999999998</v>
      </c>
      <c r="AF214" s="13">
        <v>0.46</v>
      </c>
      <c r="AG214" s="10">
        <f t="shared" si="39"/>
        <v>2.4736213418276032E-2</v>
      </c>
      <c r="AH214" s="10">
        <f>+SUMPRODUCT(AB214:AD214,Regression_results!$M$17:$O$17)+Regression_results!$L$17</f>
        <v>2.526386279643747E-2</v>
      </c>
    </row>
    <row r="215" spans="1:34" ht="15" x14ac:dyDescent="0.25">
      <c r="A215" s="3">
        <v>43206</v>
      </c>
      <c r="B215" s="5">
        <f t="shared" si="30"/>
        <v>16</v>
      </c>
      <c r="C215" s="5">
        <f t="shared" si="31"/>
        <v>4</v>
      </c>
      <c r="D215" s="5">
        <f t="shared" si="32"/>
        <v>2018</v>
      </c>
      <c r="E215" s="3">
        <f t="shared" si="33"/>
        <v>43199</v>
      </c>
      <c r="F215" s="5">
        <f t="shared" si="34"/>
        <v>7</v>
      </c>
      <c r="G215" s="5">
        <v>26979.46</v>
      </c>
      <c r="H215" s="6">
        <v>27040.67</v>
      </c>
      <c r="I215" s="6">
        <v>27075</v>
      </c>
      <c r="J215" s="6">
        <v>27114</v>
      </c>
      <c r="K215" s="6">
        <v>27163.33</v>
      </c>
      <c r="L215" s="6">
        <v>27216.67</v>
      </c>
      <c r="M215" s="6">
        <v>27293</v>
      </c>
      <c r="N215" s="6">
        <v>27383.75</v>
      </c>
      <c r="O215" s="6">
        <v>27418</v>
      </c>
      <c r="P215" s="6">
        <v>27464.33</v>
      </c>
      <c r="Q215" s="6">
        <v>27543.33</v>
      </c>
      <c r="R215" s="6">
        <v>27592</v>
      </c>
      <c r="S215" s="6">
        <v>27680</v>
      </c>
      <c r="T215" s="6">
        <v>27726.5</v>
      </c>
      <c r="U215" s="6">
        <v>27789.5</v>
      </c>
      <c r="V215" s="6">
        <v>27839.5</v>
      </c>
      <c r="W215" s="6">
        <v>27898</v>
      </c>
      <c r="X215" s="6">
        <v>27956</v>
      </c>
      <c r="Y215" s="6">
        <v>28036</v>
      </c>
      <c r="Z215" s="8" t="s">
        <v>17</v>
      </c>
      <c r="AA215" s="11">
        <f t="shared" si="35"/>
        <v>3.9197976878614741E-4</v>
      </c>
      <c r="AB215" s="10">
        <f t="shared" si="36"/>
        <v>3.5412124631108988E-3</v>
      </c>
      <c r="AC215" s="10">
        <f t="shared" si="37"/>
        <v>1.2668513388734981E-2</v>
      </c>
      <c r="AD215" s="10">
        <f t="shared" si="38"/>
        <v>9.9477460537085328E-3</v>
      </c>
      <c r="AE215" s="13">
        <v>2.9350000000000001</v>
      </c>
      <c r="AF215" s="13">
        <v>0.46500000000000002</v>
      </c>
      <c r="AG215" s="10">
        <f t="shared" si="39"/>
        <v>2.4585676603792406E-2</v>
      </c>
      <c r="AH215" s="10">
        <f>+SUMPRODUCT(AB215:AD215,Regression_results!$M$17:$O$17)+Regression_results!$L$17</f>
        <v>2.508869474138703E-2</v>
      </c>
    </row>
    <row r="216" spans="1:34" ht="15" x14ac:dyDescent="0.25">
      <c r="A216" s="3">
        <v>43205</v>
      </c>
      <c r="B216" s="5">
        <f t="shared" si="30"/>
        <v>15</v>
      </c>
      <c r="C216" s="5">
        <f t="shared" si="31"/>
        <v>4</v>
      </c>
      <c r="D216" s="5">
        <f t="shared" si="32"/>
        <v>2018</v>
      </c>
      <c r="E216" s="3">
        <f t="shared" si="33"/>
        <v>43199</v>
      </c>
      <c r="F216" s="5">
        <f t="shared" si="34"/>
        <v>6</v>
      </c>
      <c r="G216" s="5">
        <v>26977.67</v>
      </c>
      <c r="H216" s="6">
        <v>27047.5</v>
      </c>
      <c r="I216" s="6">
        <v>27087.33</v>
      </c>
      <c r="J216" s="6">
        <v>27126.33</v>
      </c>
      <c r="K216" s="6">
        <v>27176.67</v>
      </c>
      <c r="L216" s="6">
        <v>27230</v>
      </c>
      <c r="M216" s="6">
        <v>27309</v>
      </c>
      <c r="N216" s="6">
        <v>27394.5</v>
      </c>
      <c r="O216" s="6">
        <v>27432.67</v>
      </c>
      <c r="P216" s="6">
        <v>27479.5</v>
      </c>
      <c r="Q216" s="6">
        <v>27548.33</v>
      </c>
      <c r="R216" s="6">
        <v>27602.67</v>
      </c>
      <c r="S216" s="6">
        <v>27692</v>
      </c>
      <c r="T216" s="6">
        <v>27734</v>
      </c>
      <c r="U216" s="6">
        <v>27784</v>
      </c>
      <c r="V216" s="6">
        <v>27835</v>
      </c>
      <c r="W216" s="6">
        <v>27890.33</v>
      </c>
      <c r="X216" s="6">
        <v>27948</v>
      </c>
      <c r="Y216" s="6">
        <v>28031.33</v>
      </c>
      <c r="Z216" s="8" t="s">
        <v>17</v>
      </c>
      <c r="AA216" s="11">
        <f t="shared" si="35"/>
        <v>3.0333670374114161E-4</v>
      </c>
      <c r="AB216" s="10">
        <f t="shared" si="36"/>
        <v>4.0648432574053039E-3</v>
      </c>
      <c r="AC216" s="10">
        <f t="shared" si="37"/>
        <v>1.2749134004717222E-2</v>
      </c>
      <c r="AD216" s="10">
        <f t="shared" si="38"/>
        <v>9.7566637039930623E-3</v>
      </c>
      <c r="AE216" s="13">
        <v>2.94</v>
      </c>
      <c r="AF216" s="13">
        <v>0.44</v>
      </c>
      <c r="AG216" s="10">
        <f t="shared" si="39"/>
        <v>2.4890481879729309E-2</v>
      </c>
      <c r="AH216" s="10">
        <f>+SUMPRODUCT(AB216:AD216,Regression_results!$M$17:$O$17)+Regression_results!$L$17</f>
        <v>2.5334430430064878E-2</v>
      </c>
    </row>
    <row r="217" spans="1:34" ht="15" x14ac:dyDescent="0.25">
      <c r="A217" s="3">
        <v>43204</v>
      </c>
      <c r="B217" s="5">
        <f t="shared" si="30"/>
        <v>14</v>
      </c>
      <c r="C217" s="5">
        <f t="shared" si="31"/>
        <v>4</v>
      </c>
      <c r="D217" s="5">
        <f t="shared" si="32"/>
        <v>2018</v>
      </c>
      <c r="E217" s="3">
        <f t="shared" si="33"/>
        <v>43199</v>
      </c>
      <c r="F217" s="5">
        <f t="shared" si="34"/>
        <v>5</v>
      </c>
      <c r="G217" s="5">
        <v>26975.87</v>
      </c>
      <c r="H217" s="6">
        <v>27047.5</v>
      </c>
      <c r="I217" s="6">
        <v>27087.33</v>
      </c>
      <c r="J217" s="6">
        <v>27126.33</v>
      </c>
      <c r="K217" s="6">
        <v>27176.67</v>
      </c>
      <c r="L217" s="6">
        <v>27230</v>
      </c>
      <c r="M217" s="6">
        <v>27309</v>
      </c>
      <c r="N217" s="6">
        <v>27394.5</v>
      </c>
      <c r="O217" s="6">
        <v>27432.67</v>
      </c>
      <c r="P217" s="6">
        <v>27479.5</v>
      </c>
      <c r="Q217" s="6">
        <v>27548.33</v>
      </c>
      <c r="R217" s="6">
        <v>27602.67</v>
      </c>
      <c r="S217" s="6">
        <v>27692</v>
      </c>
      <c r="T217" s="6">
        <v>27734</v>
      </c>
      <c r="U217" s="6">
        <v>27789.33</v>
      </c>
      <c r="V217" s="6">
        <v>27845.33</v>
      </c>
      <c r="W217" s="6">
        <v>27900</v>
      </c>
      <c r="X217" s="6">
        <v>27966</v>
      </c>
      <c r="Y217" s="6">
        <v>28039.67</v>
      </c>
      <c r="Z217" s="8" t="s">
        <v>17</v>
      </c>
      <c r="AA217" s="11">
        <f t="shared" si="35"/>
        <v>2.5278058645095136E-4</v>
      </c>
      <c r="AB217" s="10">
        <f t="shared" si="36"/>
        <v>4.1318407895649667E-3</v>
      </c>
      <c r="AC217" s="10">
        <f t="shared" si="37"/>
        <v>1.2749134004717222E-2</v>
      </c>
      <c r="AD217" s="10">
        <f t="shared" si="38"/>
        <v>9.7061075867028723E-3</v>
      </c>
      <c r="AE217" s="13">
        <v>2.94</v>
      </c>
      <c r="AF217" s="13">
        <v>0.44</v>
      </c>
      <c r="AG217" s="10">
        <f t="shared" si="39"/>
        <v>2.4890481879729309E-2</v>
      </c>
      <c r="AH217" s="10">
        <f>+SUMPRODUCT(AB217:AD217,Regression_results!$M$17:$O$17)+Regression_results!$L$17</f>
        <v>2.5347915762267921E-2</v>
      </c>
    </row>
    <row r="218" spans="1:34" ht="15" x14ac:dyDescent="0.25">
      <c r="A218" s="3">
        <v>43203</v>
      </c>
      <c r="B218" s="5">
        <f t="shared" si="30"/>
        <v>13</v>
      </c>
      <c r="C218" s="5">
        <f t="shared" si="31"/>
        <v>4</v>
      </c>
      <c r="D218" s="5">
        <f t="shared" si="32"/>
        <v>2018</v>
      </c>
      <c r="E218" s="3">
        <f t="shared" si="33"/>
        <v>43199</v>
      </c>
      <c r="F218" s="5">
        <f t="shared" si="34"/>
        <v>4</v>
      </c>
      <c r="G218" s="5">
        <v>26974.07</v>
      </c>
      <c r="H218" s="6">
        <v>27047.5</v>
      </c>
      <c r="I218" s="6">
        <v>27087.33</v>
      </c>
      <c r="J218" s="6">
        <v>27126.33</v>
      </c>
      <c r="K218" s="6">
        <v>27176.67</v>
      </c>
      <c r="L218" s="6">
        <v>27230</v>
      </c>
      <c r="M218" s="6">
        <v>27309</v>
      </c>
      <c r="N218" s="6">
        <v>27394.5</v>
      </c>
      <c r="O218" s="6">
        <v>27432.67</v>
      </c>
      <c r="P218" s="6">
        <v>27479.5</v>
      </c>
      <c r="Q218" s="6">
        <v>27548.33</v>
      </c>
      <c r="R218" s="6">
        <v>27602.67</v>
      </c>
      <c r="S218" s="6">
        <v>27692</v>
      </c>
      <c r="T218" s="6">
        <v>27734</v>
      </c>
      <c r="U218" s="6">
        <v>27789.33</v>
      </c>
      <c r="V218" s="6">
        <v>27845.33</v>
      </c>
      <c r="W218" s="6">
        <v>27900</v>
      </c>
      <c r="X218" s="6">
        <v>27966</v>
      </c>
      <c r="Y218" s="6">
        <v>28039.67</v>
      </c>
      <c r="Z218" s="8" t="s">
        <v>17</v>
      </c>
      <c r="AA218" s="11">
        <f t="shared" si="35"/>
        <v>2.0222446916076108E-4</v>
      </c>
      <c r="AB218" s="10">
        <f t="shared" si="36"/>
        <v>4.1988472633163187E-3</v>
      </c>
      <c r="AC218" s="10">
        <f t="shared" si="37"/>
        <v>1.2749134004717222E-2</v>
      </c>
      <c r="AD218" s="10">
        <f t="shared" si="38"/>
        <v>9.6555514694126824E-3</v>
      </c>
      <c r="AE218" s="13">
        <v>2.94</v>
      </c>
      <c r="AF218" s="13">
        <v>0.44</v>
      </c>
      <c r="AG218" s="10">
        <f t="shared" si="39"/>
        <v>2.4890481879729309E-2</v>
      </c>
      <c r="AH218" s="10">
        <f>+SUMPRODUCT(AB218:AD218,Regression_results!$M$17:$O$17)+Regression_results!$L$17</f>
        <v>2.536140592826841E-2</v>
      </c>
    </row>
    <row r="219" spans="1:34" ht="15" x14ac:dyDescent="0.25">
      <c r="A219" s="3">
        <v>43202</v>
      </c>
      <c r="B219" s="5">
        <f t="shared" si="30"/>
        <v>12</v>
      </c>
      <c r="C219" s="5">
        <f t="shared" si="31"/>
        <v>4</v>
      </c>
      <c r="D219" s="5">
        <f t="shared" si="32"/>
        <v>2018</v>
      </c>
      <c r="E219" s="3">
        <f t="shared" si="33"/>
        <v>43199</v>
      </c>
      <c r="F219" s="5">
        <f t="shared" si="34"/>
        <v>3</v>
      </c>
      <c r="G219" s="5">
        <v>26972.28</v>
      </c>
      <c r="H219" s="6">
        <v>27058.67</v>
      </c>
      <c r="I219" s="6">
        <v>27095</v>
      </c>
      <c r="J219" s="6">
        <v>27137.67</v>
      </c>
      <c r="K219" s="6">
        <v>27189</v>
      </c>
      <c r="L219" s="6">
        <v>27242.67</v>
      </c>
      <c r="M219" s="6">
        <v>27328.33</v>
      </c>
      <c r="N219" s="6">
        <v>27408</v>
      </c>
      <c r="O219" s="6">
        <v>27441.67</v>
      </c>
      <c r="P219" s="6">
        <v>27482.33</v>
      </c>
      <c r="Q219" s="6">
        <v>27555</v>
      </c>
      <c r="R219" s="6">
        <v>27607.67</v>
      </c>
      <c r="S219" s="6">
        <v>27696.67</v>
      </c>
      <c r="T219" s="6">
        <v>27740.67</v>
      </c>
      <c r="U219" s="6">
        <v>27789.33</v>
      </c>
      <c r="V219" s="6">
        <v>27845.33</v>
      </c>
      <c r="W219" s="6">
        <v>27900</v>
      </c>
      <c r="X219" s="6">
        <v>27966</v>
      </c>
      <c r="Y219" s="6">
        <v>28039.67</v>
      </c>
      <c r="Z219" s="8" t="s">
        <v>17</v>
      </c>
      <c r="AA219" s="11">
        <f t="shared" si="35"/>
        <v>1.5886386341752435E-4</v>
      </c>
      <c r="AB219" s="10">
        <f t="shared" si="36"/>
        <v>4.5498563710595352E-3</v>
      </c>
      <c r="AC219" s="10">
        <f t="shared" si="37"/>
        <v>1.2794611551946833E-2</v>
      </c>
      <c r="AD219" s="10">
        <f t="shared" si="38"/>
        <v>9.4513012405887491E-3</v>
      </c>
      <c r="AE219" s="13">
        <v>2.9750000000000001</v>
      </c>
      <c r="AF219" s="13">
        <v>0.47699999999999998</v>
      </c>
      <c r="AG219" s="10">
        <f t="shared" si="39"/>
        <v>2.4861411069199812E-2</v>
      </c>
      <c r="AH219" s="10">
        <f>+SUMPRODUCT(AB219:AD219,Regression_results!$M$17:$O$17)+Regression_results!$L$17</f>
        <v>2.5486722942435543E-2</v>
      </c>
    </row>
    <row r="220" spans="1:34" ht="15" x14ac:dyDescent="0.25">
      <c r="A220" s="3">
        <v>43201</v>
      </c>
      <c r="B220" s="5">
        <f t="shared" si="30"/>
        <v>11</v>
      </c>
      <c r="C220" s="5">
        <f t="shared" si="31"/>
        <v>4</v>
      </c>
      <c r="D220" s="5">
        <f t="shared" si="32"/>
        <v>2018</v>
      </c>
      <c r="E220" s="3">
        <f t="shared" si="33"/>
        <v>43199</v>
      </c>
      <c r="F220" s="5">
        <f t="shared" si="34"/>
        <v>2</v>
      </c>
      <c r="G220" s="5">
        <v>26970.48</v>
      </c>
      <c r="H220" s="6">
        <v>27060.67</v>
      </c>
      <c r="I220" s="6">
        <v>27099</v>
      </c>
      <c r="J220" s="6">
        <v>27143.33</v>
      </c>
      <c r="K220" s="6">
        <v>27195</v>
      </c>
      <c r="L220" s="6">
        <v>27248.33</v>
      </c>
      <c r="M220" s="6">
        <v>27334.67</v>
      </c>
      <c r="N220" s="6">
        <v>27415</v>
      </c>
      <c r="O220" s="6">
        <v>27449.33</v>
      </c>
      <c r="P220" s="6">
        <v>27485.33</v>
      </c>
      <c r="Q220" s="6">
        <v>27558.33</v>
      </c>
      <c r="R220" s="6">
        <v>27607.33</v>
      </c>
      <c r="S220" s="6">
        <v>27696.33</v>
      </c>
      <c r="T220" s="6">
        <v>27743</v>
      </c>
      <c r="U220" s="6">
        <v>27801</v>
      </c>
      <c r="V220" s="6">
        <v>27856.67</v>
      </c>
      <c r="W220" s="6">
        <v>27911.33</v>
      </c>
      <c r="X220" s="6">
        <v>27971.33</v>
      </c>
      <c r="Y220" s="6">
        <v>28050.67</v>
      </c>
      <c r="Z220" s="8" t="s">
        <v>17</v>
      </c>
      <c r="AA220" s="11">
        <f t="shared" si="35"/>
        <v>1.123373866982765E-4</v>
      </c>
      <c r="AB220" s="10">
        <f t="shared" si="36"/>
        <v>4.765209962892758E-3</v>
      </c>
      <c r="AC220" s="10">
        <f t="shared" si="37"/>
        <v>1.2927783313037455E-2</v>
      </c>
      <c r="AD220" s="10">
        <f t="shared" si="38"/>
        <v>9.1107355261064466E-3</v>
      </c>
      <c r="AE220" s="13">
        <v>2.9750000000000001</v>
      </c>
      <c r="AF220" s="13">
        <v>0.46700000000000003</v>
      </c>
      <c r="AG220" s="10">
        <f t="shared" si="39"/>
        <v>2.496342082474845E-2</v>
      </c>
      <c r="AH220" s="10">
        <f>+SUMPRODUCT(AB220:AD220,Regression_results!$M$17:$O$17)+Regression_results!$L$17</f>
        <v>2.553025708031248E-2</v>
      </c>
    </row>
    <row r="221" spans="1:34" ht="15" x14ac:dyDescent="0.25">
      <c r="A221" s="3">
        <v>43200</v>
      </c>
      <c r="B221" s="5">
        <f t="shared" si="30"/>
        <v>10</v>
      </c>
      <c r="C221" s="5">
        <f t="shared" si="31"/>
        <v>4</v>
      </c>
      <c r="D221" s="5">
        <f t="shared" si="32"/>
        <v>2018</v>
      </c>
      <c r="E221" s="3">
        <f t="shared" si="33"/>
        <v>43199</v>
      </c>
      <c r="F221" s="5">
        <f t="shared" si="34"/>
        <v>1</v>
      </c>
      <c r="G221" s="5">
        <v>26968.69</v>
      </c>
      <c r="H221" s="6">
        <v>27060.5</v>
      </c>
      <c r="I221" s="6">
        <v>27103.33</v>
      </c>
      <c r="J221" s="6">
        <v>27147.33</v>
      </c>
      <c r="K221" s="6">
        <v>27200</v>
      </c>
      <c r="L221" s="6">
        <v>27253.33</v>
      </c>
      <c r="M221" s="6">
        <v>27341.67</v>
      </c>
      <c r="N221" s="6">
        <v>27423</v>
      </c>
      <c r="O221" s="6">
        <v>27456.33</v>
      </c>
      <c r="P221" s="6">
        <v>27488.67</v>
      </c>
      <c r="Q221" s="6">
        <v>27559.5</v>
      </c>
      <c r="R221" s="6">
        <v>27607</v>
      </c>
      <c r="S221" s="6">
        <v>27695.33</v>
      </c>
      <c r="T221" s="6">
        <v>27743.67</v>
      </c>
      <c r="U221" s="6">
        <v>27800.33</v>
      </c>
      <c r="V221" s="6">
        <v>27857.67</v>
      </c>
      <c r="W221" s="6">
        <v>27912.33</v>
      </c>
      <c r="X221" s="6">
        <v>27971.33</v>
      </c>
      <c r="Y221" s="6">
        <v>28050.33</v>
      </c>
      <c r="Z221" s="8" t="s">
        <v>17</v>
      </c>
      <c r="AA221" s="11">
        <f t="shared" si="35"/>
        <v>5.8180687261473922E-5</v>
      </c>
      <c r="AB221" s="10">
        <f t="shared" si="36"/>
        <v>4.9924560666463336E-3</v>
      </c>
      <c r="AC221" s="10">
        <f t="shared" si="37"/>
        <v>1.3024229864005532E-2</v>
      </c>
      <c r="AD221" s="10">
        <f t="shared" si="38"/>
        <v>8.7629128929131838E-3</v>
      </c>
      <c r="AE221" s="13">
        <v>2.9750000000000001</v>
      </c>
      <c r="AF221" s="13">
        <v>0.46</v>
      </c>
      <c r="AG221" s="10">
        <f t="shared" si="39"/>
        <v>2.503483973720888E-2</v>
      </c>
      <c r="AH221" s="10">
        <f>+SUMPRODUCT(AB221:AD221,Regression_results!$M$17:$O$17)+Regression_results!$L$17</f>
        <v>2.5554824846899762E-2</v>
      </c>
    </row>
    <row r="222" spans="1:34" ht="15" x14ac:dyDescent="0.25">
      <c r="A222" s="3">
        <v>43199</v>
      </c>
      <c r="B222" s="5">
        <f t="shared" si="30"/>
        <v>9</v>
      </c>
      <c r="C222" s="5">
        <f t="shared" si="31"/>
        <v>4</v>
      </c>
      <c r="D222" s="5">
        <f t="shared" si="32"/>
        <v>2018</v>
      </c>
      <c r="E222" s="3">
        <f t="shared" si="33"/>
        <v>43199</v>
      </c>
      <c r="F222" s="5">
        <f t="shared" si="34"/>
        <v>0</v>
      </c>
      <c r="G222" s="5">
        <v>26966.89</v>
      </c>
      <c r="H222" s="6">
        <v>27059.5</v>
      </c>
      <c r="I222" s="6">
        <v>27102.5</v>
      </c>
      <c r="J222" s="6">
        <v>27147</v>
      </c>
      <c r="K222" s="6">
        <v>27200.5</v>
      </c>
      <c r="L222" s="6">
        <v>27251.5</v>
      </c>
      <c r="M222" s="6">
        <v>27341</v>
      </c>
      <c r="N222" s="6">
        <v>27417.33</v>
      </c>
      <c r="O222" s="6">
        <v>27444.67</v>
      </c>
      <c r="P222" s="6">
        <v>27481</v>
      </c>
      <c r="Q222" s="6">
        <v>27547.33</v>
      </c>
      <c r="R222" s="6">
        <v>27594.33</v>
      </c>
      <c r="S222" s="6">
        <v>27684.33</v>
      </c>
      <c r="T222" s="6">
        <v>27732.67</v>
      </c>
      <c r="U222" s="6">
        <v>27801.5</v>
      </c>
      <c r="V222" s="6">
        <v>27861</v>
      </c>
      <c r="W222" s="6">
        <v>27915</v>
      </c>
      <c r="X222" s="6">
        <v>27970</v>
      </c>
      <c r="Y222" s="6">
        <v>28048</v>
      </c>
      <c r="Z222" s="8" t="s">
        <v>17</v>
      </c>
      <c r="AA222" s="11">
        <f t="shared" si="35"/>
        <v>0</v>
      </c>
      <c r="AB222" s="10">
        <f t="shared" si="36"/>
        <v>5.0287593415481169E-3</v>
      </c>
      <c r="AC222" s="10">
        <f t="shared" si="37"/>
        <v>1.2625034590904916E-2</v>
      </c>
      <c r="AD222" s="10">
        <f t="shared" si="38"/>
        <v>8.7324788383318364E-3</v>
      </c>
      <c r="AE222" s="13">
        <v>2.9649999999999999</v>
      </c>
      <c r="AF222" s="13">
        <v>0.46</v>
      </c>
      <c r="AG222" s="10">
        <f t="shared" si="39"/>
        <v>2.4935297630897857E-2</v>
      </c>
      <c r="AH222" s="10">
        <f>+SUMPRODUCT(AB222:AD222,Regression_results!$M$17:$O$17)+Regression_results!$L$17</f>
        <v>2.532019234711845E-2</v>
      </c>
    </row>
    <row r="223" spans="1:34" ht="15" x14ac:dyDescent="0.25">
      <c r="A223" s="3">
        <v>43198</v>
      </c>
      <c r="B223" s="5">
        <f t="shared" si="30"/>
        <v>8</v>
      </c>
      <c r="C223" s="5">
        <f t="shared" si="31"/>
        <v>4</v>
      </c>
      <c r="D223" s="5">
        <f t="shared" si="32"/>
        <v>2018</v>
      </c>
      <c r="E223" s="3">
        <f t="shared" si="33"/>
        <v>43168</v>
      </c>
      <c r="F223" s="5">
        <f t="shared" si="34"/>
        <v>30</v>
      </c>
      <c r="G223" s="5">
        <v>26966.89</v>
      </c>
      <c r="H223" s="6">
        <v>27090.5</v>
      </c>
      <c r="I223" s="6">
        <v>27112</v>
      </c>
      <c r="J223" s="6">
        <v>27154</v>
      </c>
      <c r="K223" s="6">
        <v>27207.5</v>
      </c>
      <c r="L223" s="6">
        <v>27258</v>
      </c>
      <c r="M223" s="6">
        <v>27347.5</v>
      </c>
      <c r="N223" s="6">
        <v>27428</v>
      </c>
      <c r="O223" s="6">
        <v>27456.5</v>
      </c>
      <c r="P223" s="6">
        <v>27488</v>
      </c>
      <c r="Q223" s="6">
        <v>27562</v>
      </c>
      <c r="R223" s="6">
        <v>27608</v>
      </c>
      <c r="S223" s="6">
        <v>27697</v>
      </c>
      <c r="T223" s="6">
        <v>27747</v>
      </c>
      <c r="U223" s="6">
        <v>27788.67</v>
      </c>
      <c r="V223" s="6">
        <v>27847.33</v>
      </c>
      <c r="W223" s="6">
        <v>27910</v>
      </c>
      <c r="X223" s="6">
        <v>27960.33</v>
      </c>
      <c r="Y223" s="6">
        <v>28047</v>
      </c>
      <c r="Z223" s="8" t="s">
        <v>17</v>
      </c>
      <c r="AA223" s="11">
        <f t="shared" si="35"/>
        <v>1.8052496660287964E-3</v>
      </c>
      <c r="AB223" s="10">
        <f t="shared" si="36"/>
        <v>5.3810431977880935E-3</v>
      </c>
      <c r="AC223" s="10">
        <f t="shared" si="37"/>
        <v>1.2706550604898226E-2</v>
      </c>
      <c r="AD223" s="10">
        <f t="shared" si="38"/>
        <v>1.056455984758875E-2</v>
      </c>
      <c r="AE223" s="13">
        <v>2.9699999999999998</v>
      </c>
      <c r="AF223" s="13">
        <v>0.46500000000000002</v>
      </c>
      <c r="AG223" s="10">
        <f t="shared" si="39"/>
        <v>2.4934056636639612E-2</v>
      </c>
      <c r="AH223" s="10">
        <f>+SUMPRODUCT(AB223:AD223,Regression_results!$M$17:$O$17)+Regression_results!$L$17</f>
        <v>2.6383584347783363E-2</v>
      </c>
    </row>
    <row r="224" spans="1:34" ht="15" x14ac:dyDescent="0.25">
      <c r="A224" s="3">
        <v>43197</v>
      </c>
      <c r="B224" s="5">
        <f t="shared" si="30"/>
        <v>7</v>
      </c>
      <c r="C224" s="5">
        <f t="shared" si="31"/>
        <v>4</v>
      </c>
      <c r="D224" s="5">
        <f t="shared" si="32"/>
        <v>2018</v>
      </c>
      <c r="E224" s="3">
        <f t="shared" si="33"/>
        <v>43168</v>
      </c>
      <c r="F224" s="5">
        <f t="shared" si="34"/>
        <v>29</v>
      </c>
      <c r="G224" s="5">
        <v>26966.89</v>
      </c>
      <c r="H224" s="6">
        <v>27090.5</v>
      </c>
      <c r="I224" s="6">
        <v>27112</v>
      </c>
      <c r="J224" s="6">
        <v>27154</v>
      </c>
      <c r="K224" s="6">
        <v>27207.5</v>
      </c>
      <c r="L224" s="6">
        <v>27258</v>
      </c>
      <c r="M224" s="6">
        <v>27347.5</v>
      </c>
      <c r="N224" s="6">
        <v>27428</v>
      </c>
      <c r="O224" s="6">
        <v>27456.5</v>
      </c>
      <c r="P224" s="6">
        <v>27488</v>
      </c>
      <c r="Q224" s="6">
        <v>27562</v>
      </c>
      <c r="R224" s="6">
        <v>27608</v>
      </c>
      <c r="S224" s="6">
        <v>27697</v>
      </c>
      <c r="T224" s="6">
        <v>27747</v>
      </c>
      <c r="U224" s="6">
        <v>27647.5</v>
      </c>
      <c r="V224" s="6">
        <v>14214</v>
      </c>
      <c r="W224" s="6">
        <v>14415.5</v>
      </c>
      <c r="X224" s="6">
        <v>14473</v>
      </c>
      <c r="Y224" s="6">
        <v>28048.5</v>
      </c>
      <c r="Z224" s="8" t="s">
        <v>17</v>
      </c>
      <c r="AA224" s="11">
        <f t="shared" si="35"/>
        <v>1.7450746771611699E-3</v>
      </c>
      <c r="AB224" s="10">
        <f t="shared" si="36"/>
        <v>5.3810431977880935E-3</v>
      </c>
      <c r="AC224" s="10">
        <f t="shared" si="37"/>
        <v>1.2706550604898226E-2</v>
      </c>
      <c r="AD224" s="10">
        <f t="shared" si="38"/>
        <v>1.0504384858721124E-2</v>
      </c>
      <c r="AE224" s="13">
        <v>2.9699999999999998</v>
      </c>
      <c r="AF224" s="13">
        <v>0.46500000000000002</v>
      </c>
      <c r="AG224" s="10">
        <f t="shared" si="39"/>
        <v>2.4934056636639612E-2</v>
      </c>
      <c r="AH224" s="10">
        <f>+SUMPRODUCT(AB224:AD224,Regression_results!$M$17:$O$17)+Regression_results!$L$17</f>
        <v>2.6356525743850355E-2</v>
      </c>
    </row>
    <row r="225" spans="1:34" ht="15" x14ac:dyDescent="0.25">
      <c r="A225" s="3">
        <v>43196</v>
      </c>
      <c r="B225" s="5">
        <f t="shared" si="30"/>
        <v>6</v>
      </c>
      <c r="C225" s="5">
        <f t="shared" si="31"/>
        <v>4</v>
      </c>
      <c r="D225" s="5">
        <f t="shared" si="32"/>
        <v>2018</v>
      </c>
      <c r="E225" s="3">
        <f t="shared" si="33"/>
        <v>43168</v>
      </c>
      <c r="F225" s="5">
        <f t="shared" si="34"/>
        <v>28</v>
      </c>
      <c r="G225" s="5">
        <v>26966.89</v>
      </c>
      <c r="H225" s="6">
        <v>27090.5</v>
      </c>
      <c r="I225" s="6">
        <v>27112</v>
      </c>
      <c r="J225" s="6">
        <v>27154</v>
      </c>
      <c r="K225" s="6">
        <v>27207.5</v>
      </c>
      <c r="L225" s="6">
        <v>27258</v>
      </c>
      <c r="M225" s="6">
        <v>27347.5</v>
      </c>
      <c r="N225" s="6">
        <v>27428</v>
      </c>
      <c r="O225" s="6">
        <v>27456.5</v>
      </c>
      <c r="P225" s="6">
        <v>27488</v>
      </c>
      <c r="Q225" s="6">
        <v>27562</v>
      </c>
      <c r="R225" s="6">
        <v>27608</v>
      </c>
      <c r="S225" s="6">
        <v>27697</v>
      </c>
      <c r="T225" s="6">
        <v>27747</v>
      </c>
      <c r="U225" s="6">
        <v>27647.5</v>
      </c>
      <c r="V225" s="6">
        <v>14214</v>
      </c>
      <c r="W225" s="6">
        <v>14415.5</v>
      </c>
      <c r="X225" s="6">
        <v>14473</v>
      </c>
      <c r="Y225" s="6">
        <v>28048.5</v>
      </c>
      <c r="Z225" s="8" t="s">
        <v>17</v>
      </c>
      <c r="AA225" s="11">
        <f t="shared" si="35"/>
        <v>1.6848996882935434E-3</v>
      </c>
      <c r="AB225" s="10">
        <f t="shared" si="36"/>
        <v>5.3810431977880935E-3</v>
      </c>
      <c r="AC225" s="10">
        <f t="shared" si="37"/>
        <v>1.2706550604898226E-2</v>
      </c>
      <c r="AD225" s="10">
        <f t="shared" si="38"/>
        <v>1.0444209869853498E-2</v>
      </c>
      <c r="AE225" s="13">
        <v>2.9699999999999998</v>
      </c>
      <c r="AF225" s="13">
        <v>0.46500000000000002</v>
      </c>
      <c r="AG225" s="10">
        <f t="shared" si="39"/>
        <v>2.4934056636639612E-2</v>
      </c>
      <c r="AH225" s="10">
        <f>+SUMPRODUCT(AB225:AD225,Regression_results!$M$17:$O$17)+Regression_results!$L$17</f>
        <v>2.6329467139917351E-2</v>
      </c>
    </row>
    <row r="226" spans="1:34" ht="15" x14ac:dyDescent="0.25">
      <c r="A226" s="3">
        <v>43195</v>
      </c>
      <c r="B226" s="5">
        <f t="shared" si="30"/>
        <v>5</v>
      </c>
      <c r="C226" s="5">
        <f t="shared" si="31"/>
        <v>4</v>
      </c>
      <c r="D226" s="5">
        <f t="shared" si="32"/>
        <v>2018</v>
      </c>
      <c r="E226" s="3">
        <f t="shared" si="33"/>
        <v>43168</v>
      </c>
      <c r="F226" s="5">
        <f t="shared" si="34"/>
        <v>27</v>
      </c>
      <c r="G226" s="5">
        <v>26966.89</v>
      </c>
      <c r="H226" s="6">
        <v>27066</v>
      </c>
      <c r="I226" s="6">
        <v>27110</v>
      </c>
      <c r="J226" s="6">
        <v>27157.5</v>
      </c>
      <c r="K226" s="6">
        <v>27197</v>
      </c>
      <c r="L226" s="6">
        <v>27243</v>
      </c>
      <c r="M226" s="6">
        <v>27295</v>
      </c>
      <c r="N226" s="6">
        <v>27378.5</v>
      </c>
      <c r="O226" s="6">
        <v>27458.67</v>
      </c>
      <c r="P226" s="6">
        <v>27488</v>
      </c>
      <c r="Q226" s="6">
        <v>27524</v>
      </c>
      <c r="R226" s="6">
        <v>27595</v>
      </c>
      <c r="S226" s="6">
        <v>27636.5</v>
      </c>
      <c r="T226" s="6">
        <v>27727</v>
      </c>
      <c r="U226" s="6">
        <v>27647.5</v>
      </c>
      <c r="V226" s="6">
        <v>14214</v>
      </c>
      <c r="W226" s="6">
        <v>14415.5</v>
      </c>
      <c r="X226" s="6">
        <v>14473</v>
      </c>
      <c r="Y226" s="6">
        <v>28048.5</v>
      </c>
      <c r="Z226" s="8" t="s">
        <v>17</v>
      </c>
      <c r="AA226" s="11">
        <f t="shared" si="35"/>
        <v>2.9471894053153536E-3</v>
      </c>
      <c r="AB226" s="10">
        <f t="shared" si="36"/>
        <v>5.3068781754217476E-3</v>
      </c>
      <c r="AC226" s="10">
        <f t="shared" si="37"/>
        <v>1.2861305791220801E-2</v>
      </c>
      <c r="AD226" s="10">
        <f t="shared" si="38"/>
        <v>9.4234681180135338E-3</v>
      </c>
      <c r="AE226" s="13">
        <v>2.9950000000000001</v>
      </c>
      <c r="AF226" s="13">
        <v>0.41</v>
      </c>
      <c r="AG226" s="10">
        <f t="shared" si="39"/>
        <v>2.5744447764166845E-2</v>
      </c>
      <c r="AH226" s="10">
        <f>+SUMPRODUCT(AB226:AD226,Regression_results!$M$17:$O$17)+Regression_results!$L$17</f>
        <v>2.592364396412853E-2</v>
      </c>
    </row>
    <row r="227" spans="1:34" ht="15" x14ac:dyDescent="0.25">
      <c r="A227" s="3">
        <v>43194</v>
      </c>
      <c r="B227" s="5">
        <f t="shared" si="30"/>
        <v>4</v>
      </c>
      <c r="C227" s="5">
        <f t="shared" si="31"/>
        <v>4</v>
      </c>
      <c r="D227" s="5">
        <f t="shared" si="32"/>
        <v>2018</v>
      </c>
      <c r="E227" s="3">
        <f t="shared" si="33"/>
        <v>43168</v>
      </c>
      <c r="F227" s="5">
        <f t="shared" si="34"/>
        <v>26</v>
      </c>
      <c r="G227" s="5">
        <v>26966.89</v>
      </c>
      <c r="H227" s="6">
        <v>27052.67</v>
      </c>
      <c r="I227" s="6">
        <v>27102.67</v>
      </c>
      <c r="J227" s="6">
        <v>27150.33</v>
      </c>
      <c r="K227" s="6">
        <v>27190.33</v>
      </c>
      <c r="L227" s="6">
        <v>27238.67</v>
      </c>
      <c r="M227" s="6">
        <v>27291.33</v>
      </c>
      <c r="N227" s="6">
        <v>27370.67</v>
      </c>
      <c r="O227" s="6">
        <v>27440.67</v>
      </c>
      <c r="P227" s="6">
        <v>27470.33</v>
      </c>
      <c r="Q227" s="6">
        <v>27505.33</v>
      </c>
      <c r="R227" s="6">
        <v>27577.67</v>
      </c>
      <c r="S227" s="6">
        <v>27618.33</v>
      </c>
      <c r="T227" s="6">
        <v>27708.33</v>
      </c>
      <c r="U227" s="6">
        <v>27777</v>
      </c>
      <c r="V227" s="6">
        <v>27836</v>
      </c>
      <c r="W227" s="6">
        <v>27897.5</v>
      </c>
      <c r="X227" s="6">
        <v>27946.5</v>
      </c>
      <c r="Y227" s="6">
        <v>28005.5</v>
      </c>
      <c r="Z227" s="8" t="s">
        <v>17</v>
      </c>
      <c r="AA227" s="11">
        <f t="shared" si="35"/>
        <v>2.8242113118352266E-3</v>
      </c>
      <c r="AB227" s="10">
        <f t="shared" si="36"/>
        <v>5.0350633684492774E-3</v>
      </c>
      <c r="AC227" s="10">
        <f t="shared" si="37"/>
        <v>1.2471096021166916E-2</v>
      </c>
      <c r="AD227" s="10">
        <f t="shared" si="38"/>
        <v>9.2985430245814769E-3</v>
      </c>
      <c r="AE227" s="13">
        <v>2.9950000000000001</v>
      </c>
      <c r="AF227" s="13">
        <v>0.48</v>
      </c>
      <c r="AG227" s="10">
        <f t="shared" si="39"/>
        <v>2.5029856687898144E-2</v>
      </c>
      <c r="AH227" s="10">
        <f>+SUMPRODUCT(AB227:AD227,Regression_results!$M$17:$O$17)+Regression_results!$L$17</f>
        <v>2.5485369482995728E-2</v>
      </c>
    </row>
    <row r="228" spans="1:34" ht="15" x14ac:dyDescent="0.25">
      <c r="A228" s="3">
        <v>43193</v>
      </c>
      <c r="B228" s="5">
        <f t="shared" si="30"/>
        <v>3</v>
      </c>
      <c r="C228" s="5">
        <f t="shared" si="31"/>
        <v>4</v>
      </c>
      <c r="D228" s="5">
        <f t="shared" si="32"/>
        <v>2018</v>
      </c>
      <c r="E228" s="3">
        <f t="shared" si="33"/>
        <v>43168</v>
      </c>
      <c r="F228" s="5">
        <f t="shared" si="34"/>
        <v>25</v>
      </c>
      <c r="G228" s="5">
        <v>26966.89</v>
      </c>
      <c r="H228" s="6">
        <v>27049.33</v>
      </c>
      <c r="I228" s="6">
        <v>27099.67</v>
      </c>
      <c r="J228" s="6">
        <v>27143.33</v>
      </c>
      <c r="K228" s="6">
        <v>27189.33</v>
      </c>
      <c r="L228" s="6">
        <v>27237.33</v>
      </c>
      <c r="M228" s="6">
        <v>27289.67</v>
      </c>
      <c r="N228" s="6">
        <v>27367.67</v>
      </c>
      <c r="O228" s="6">
        <v>27436.67</v>
      </c>
      <c r="P228" s="6">
        <v>27465.33</v>
      </c>
      <c r="Q228" s="6">
        <v>27496.33</v>
      </c>
      <c r="R228" s="6">
        <v>27567.67</v>
      </c>
      <c r="S228" s="6">
        <v>27609</v>
      </c>
      <c r="T228" s="6">
        <v>27699</v>
      </c>
      <c r="U228" s="6">
        <v>27759</v>
      </c>
      <c r="V228" s="6">
        <v>27815.33</v>
      </c>
      <c r="W228" s="6">
        <v>27876</v>
      </c>
      <c r="X228" s="6">
        <v>27930.67</v>
      </c>
      <c r="Y228" s="6">
        <v>27987</v>
      </c>
      <c r="Z228" s="8" t="s">
        <v>17</v>
      </c>
      <c r="AA228" s="11">
        <f t="shared" si="35"/>
        <v>2.7165054873410734E-3</v>
      </c>
      <c r="AB228" s="10">
        <f t="shared" si="36"/>
        <v>4.9238158348996475E-3</v>
      </c>
      <c r="AC228" s="10">
        <f t="shared" si="37"/>
        <v>1.2435575783764197E-2</v>
      </c>
      <c r="AD228" s="10">
        <f t="shared" si="38"/>
        <v>8.997515537030135E-3</v>
      </c>
      <c r="AE228" s="13">
        <v>2.9950000000000001</v>
      </c>
      <c r="AF228" s="13">
        <v>0.49199999999999999</v>
      </c>
      <c r="AG228" s="10">
        <f t="shared" si="39"/>
        <v>2.4907455319826299E-2</v>
      </c>
      <c r="AH228" s="10">
        <f>+SUMPRODUCT(AB228:AD228,Regression_results!$M$17:$O$17)+Regression_results!$L$17</f>
        <v>2.5268461716712931E-2</v>
      </c>
    </row>
    <row r="229" spans="1:34" ht="15" x14ac:dyDescent="0.25">
      <c r="A229" s="3">
        <v>43192</v>
      </c>
      <c r="B229" s="5">
        <f t="shared" si="30"/>
        <v>2</v>
      </c>
      <c r="C229" s="5">
        <f t="shared" si="31"/>
        <v>4</v>
      </c>
      <c r="D229" s="5">
        <f t="shared" si="32"/>
        <v>2018</v>
      </c>
      <c r="E229" s="3">
        <f t="shared" si="33"/>
        <v>43168</v>
      </c>
      <c r="F229" s="5">
        <f t="shared" si="34"/>
        <v>24</v>
      </c>
      <c r="G229" s="5">
        <v>26966.89</v>
      </c>
      <c r="H229" s="6">
        <v>27049.5</v>
      </c>
      <c r="I229" s="6">
        <v>27099</v>
      </c>
      <c r="J229" s="6">
        <v>27141.5</v>
      </c>
      <c r="K229" s="6">
        <v>27186.5</v>
      </c>
      <c r="L229" s="6">
        <v>27233.5</v>
      </c>
      <c r="M229" s="6">
        <v>27286</v>
      </c>
      <c r="N229" s="6">
        <v>27366</v>
      </c>
      <c r="O229" s="6">
        <v>27437</v>
      </c>
      <c r="P229" s="6">
        <v>27463</v>
      </c>
      <c r="Q229" s="6">
        <v>27491.5</v>
      </c>
      <c r="R229" s="6">
        <v>27564.5</v>
      </c>
      <c r="S229" s="6">
        <v>27606</v>
      </c>
      <c r="T229" s="6">
        <v>27696.5</v>
      </c>
      <c r="U229" s="6">
        <v>27751</v>
      </c>
      <c r="V229" s="6">
        <v>27807</v>
      </c>
      <c r="W229" s="6">
        <v>27867.33</v>
      </c>
      <c r="X229" s="6">
        <v>27924.33</v>
      </c>
      <c r="Y229" s="6">
        <v>27980.67</v>
      </c>
      <c r="Z229" s="8" t="s">
        <v>17</v>
      </c>
      <c r="AA229" s="11">
        <f t="shared" si="35"/>
        <v>2.6226182713902091E-3</v>
      </c>
      <c r="AB229" s="10">
        <f t="shared" si="36"/>
        <v>4.898970552406956E-3</v>
      </c>
      <c r="AC229" s="10">
        <f t="shared" si="37"/>
        <v>1.2472784973615259E-2</v>
      </c>
      <c r="AD229" s="10">
        <f t="shared" si="38"/>
        <v>8.7821838215595971E-3</v>
      </c>
      <c r="AE229" s="13">
        <v>3.0049999999999999</v>
      </c>
      <c r="AF229" s="13">
        <v>0.52</v>
      </c>
      <c r="AG229" s="10">
        <f t="shared" si="39"/>
        <v>2.4721448467966312E-2</v>
      </c>
      <c r="AH229" s="10">
        <f>+SUMPRODUCT(AB229:AD229,Regression_results!$M$17:$O$17)+Regression_results!$L$17</f>
        <v>2.5180627143893106E-2</v>
      </c>
    </row>
    <row r="230" spans="1:34" ht="15" x14ac:dyDescent="0.25">
      <c r="A230" s="3">
        <v>43191</v>
      </c>
      <c r="B230" s="5">
        <f t="shared" si="30"/>
        <v>1</v>
      </c>
      <c r="C230" s="5">
        <f t="shared" si="31"/>
        <v>4</v>
      </c>
      <c r="D230" s="5">
        <f t="shared" si="32"/>
        <v>2018</v>
      </c>
      <c r="E230" s="3">
        <f t="shared" si="33"/>
        <v>43168</v>
      </c>
      <c r="F230" s="5">
        <f t="shared" si="34"/>
        <v>23</v>
      </c>
      <c r="G230" s="5">
        <v>26966.89</v>
      </c>
      <c r="H230" s="6">
        <v>27051</v>
      </c>
      <c r="I230" s="6">
        <v>27101</v>
      </c>
      <c r="J230" s="6">
        <v>27144</v>
      </c>
      <c r="K230" s="6">
        <v>27189</v>
      </c>
      <c r="L230" s="6">
        <v>27236</v>
      </c>
      <c r="M230" s="6">
        <v>27288</v>
      </c>
      <c r="N230" s="6">
        <v>27369.5</v>
      </c>
      <c r="O230" s="6">
        <v>27438</v>
      </c>
      <c r="P230" s="6">
        <v>27463.5</v>
      </c>
      <c r="Q230" s="6">
        <v>27492.5</v>
      </c>
      <c r="R230" s="6">
        <v>27565.5</v>
      </c>
      <c r="S230" s="6">
        <v>27606.5</v>
      </c>
      <c r="T230" s="6">
        <v>27697.5</v>
      </c>
      <c r="U230" s="6">
        <v>27747</v>
      </c>
      <c r="V230" s="6">
        <v>27804</v>
      </c>
      <c r="W230" s="6">
        <v>27866</v>
      </c>
      <c r="X230" s="6">
        <v>27920.67</v>
      </c>
      <c r="Y230" s="6">
        <v>27980</v>
      </c>
      <c r="Z230" s="8" t="s">
        <v>17</v>
      </c>
      <c r="AA230" s="11">
        <f t="shared" si="35"/>
        <v>2.5271826079606469E-3</v>
      </c>
      <c r="AB230" s="10">
        <f t="shared" si="36"/>
        <v>4.9731355747733019E-3</v>
      </c>
      <c r="AC230" s="10">
        <f t="shared" si="37"/>
        <v>1.2434965499428019E-2</v>
      </c>
      <c r="AD230" s="10">
        <f t="shared" si="38"/>
        <v>8.6683007652607648E-3</v>
      </c>
      <c r="AE230" s="13">
        <v>3.0150000000000001</v>
      </c>
      <c r="AF230" s="13">
        <v>0.54</v>
      </c>
      <c r="AG230" s="10">
        <f t="shared" si="39"/>
        <v>2.4617067833697881E-2</v>
      </c>
      <c r="AH230" s="10">
        <f>+SUMPRODUCT(AB230:AD230,Regression_results!$M$17:$O$17)+Regression_results!$L$17</f>
        <v>2.5146719578173875E-2</v>
      </c>
    </row>
    <row r="231" spans="1:34" ht="15" x14ac:dyDescent="0.25">
      <c r="A231" s="3">
        <v>43190</v>
      </c>
      <c r="B231" s="5">
        <f t="shared" si="30"/>
        <v>31</v>
      </c>
      <c r="C231" s="5">
        <f t="shared" si="31"/>
        <v>3</v>
      </c>
      <c r="D231" s="5">
        <f t="shared" si="32"/>
        <v>2018</v>
      </c>
      <c r="E231" s="3">
        <f t="shared" si="33"/>
        <v>43168</v>
      </c>
      <c r="F231" s="5">
        <f t="shared" si="34"/>
        <v>22</v>
      </c>
      <c r="G231" s="5">
        <v>26966.89</v>
      </c>
      <c r="H231" s="6">
        <v>27051</v>
      </c>
      <c r="I231" s="6">
        <v>27101</v>
      </c>
      <c r="J231" s="6">
        <v>27144</v>
      </c>
      <c r="K231" s="6">
        <v>27189</v>
      </c>
      <c r="L231" s="6">
        <v>27236</v>
      </c>
      <c r="M231" s="6">
        <v>27288</v>
      </c>
      <c r="N231" s="6">
        <v>27369.5</v>
      </c>
      <c r="O231" s="6">
        <v>27438</v>
      </c>
      <c r="P231" s="6">
        <v>27463.5</v>
      </c>
      <c r="Q231" s="6">
        <v>27492.5</v>
      </c>
      <c r="R231" s="6">
        <v>27565.5</v>
      </c>
      <c r="S231" s="6">
        <v>27606.5</v>
      </c>
      <c r="T231" s="6">
        <v>27697.5</v>
      </c>
      <c r="U231" s="6">
        <v>27750</v>
      </c>
      <c r="V231" s="6">
        <v>27807</v>
      </c>
      <c r="W231" s="6">
        <v>27866.67</v>
      </c>
      <c r="X231" s="6">
        <v>27923</v>
      </c>
      <c r="Y231" s="6">
        <v>27981.25</v>
      </c>
      <c r="Z231" s="8" t="s">
        <v>17</v>
      </c>
      <c r="AA231" s="11">
        <f t="shared" si="35"/>
        <v>2.4173051032667053E-3</v>
      </c>
      <c r="AB231" s="10">
        <f t="shared" si="36"/>
        <v>4.9731355747733019E-3</v>
      </c>
      <c r="AC231" s="10">
        <f t="shared" si="37"/>
        <v>1.2434965499428019E-2</v>
      </c>
      <c r="AD231" s="10">
        <f t="shared" si="38"/>
        <v>8.5584232605668241E-3</v>
      </c>
      <c r="AE231" s="13">
        <v>3.0150000000000001</v>
      </c>
      <c r="AF231" s="13">
        <v>0.54</v>
      </c>
      <c r="AG231" s="10">
        <f t="shared" si="39"/>
        <v>2.4617067833697881E-2</v>
      </c>
      <c r="AH231" s="10">
        <f>+SUMPRODUCT(AB231:AD231,Regression_results!$M$17:$O$17)+Regression_results!$L$17</f>
        <v>2.5097311477954683E-2</v>
      </c>
    </row>
    <row r="232" spans="1:34" ht="15" x14ac:dyDescent="0.25">
      <c r="A232" s="3">
        <v>43189</v>
      </c>
      <c r="B232" s="5">
        <f t="shared" si="30"/>
        <v>30</v>
      </c>
      <c r="C232" s="5">
        <f t="shared" si="31"/>
        <v>3</v>
      </c>
      <c r="D232" s="5">
        <f t="shared" si="32"/>
        <v>2018</v>
      </c>
      <c r="E232" s="3">
        <f t="shared" si="33"/>
        <v>43168</v>
      </c>
      <c r="F232" s="5">
        <f t="shared" si="34"/>
        <v>21</v>
      </c>
      <c r="G232" s="5">
        <v>26966.89</v>
      </c>
      <c r="H232" s="6">
        <v>27051</v>
      </c>
      <c r="I232" s="6">
        <v>27101</v>
      </c>
      <c r="J232" s="6">
        <v>27144</v>
      </c>
      <c r="K232" s="6">
        <v>27189</v>
      </c>
      <c r="L232" s="6">
        <v>27236</v>
      </c>
      <c r="M232" s="6">
        <v>27288</v>
      </c>
      <c r="N232" s="6">
        <v>27369.5</v>
      </c>
      <c r="O232" s="6">
        <v>27438</v>
      </c>
      <c r="P232" s="6">
        <v>27463.5</v>
      </c>
      <c r="Q232" s="6">
        <v>27492.5</v>
      </c>
      <c r="R232" s="6">
        <v>27565.5</v>
      </c>
      <c r="S232" s="6">
        <v>27606.5</v>
      </c>
      <c r="T232" s="6">
        <v>27697.5</v>
      </c>
      <c r="U232" s="6">
        <v>27750</v>
      </c>
      <c r="V232" s="6">
        <v>27807</v>
      </c>
      <c r="W232" s="6">
        <v>27866.67</v>
      </c>
      <c r="X232" s="6">
        <v>27923</v>
      </c>
      <c r="Y232" s="6">
        <v>27981.25</v>
      </c>
      <c r="Z232" s="8" t="s">
        <v>17</v>
      </c>
      <c r="AA232" s="11">
        <f t="shared" si="35"/>
        <v>2.3074275985727642E-3</v>
      </c>
      <c r="AB232" s="10">
        <f t="shared" si="36"/>
        <v>4.9731355747733019E-3</v>
      </c>
      <c r="AC232" s="10">
        <f t="shared" si="37"/>
        <v>1.2434965499428019E-2</v>
      </c>
      <c r="AD232" s="10">
        <f t="shared" si="38"/>
        <v>8.4485457558728834E-3</v>
      </c>
      <c r="AE232" s="13">
        <v>3.0150000000000001</v>
      </c>
      <c r="AF232" s="13">
        <v>0.54</v>
      </c>
      <c r="AG232" s="10">
        <f t="shared" si="39"/>
        <v>2.4617067833697881E-2</v>
      </c>
      <c r="AH232" s="10">
        <f>+SUMPRODUCT(AB232:AD232,Regression_results!$M$17:$O$17)+Regression_results!$L$17</f>
        <v>2.5047903377735492E-2</v>
      </c>
    </row>
    <row r="233" spans="1:34" ht="15" x14ac:dyDescent="0.25">
      <c r="A233" s="3">
        <v>43188</v>
      </c>
      <c r="B233" s="5">
        <f t="shared" si="30"/>
        <v>29</v>
      </c>
      <c r="C233" s="5">
        <f t="shared" si="31"/>
        <v>3</v>
      </c>
      <c r="D233" s="5">
        <f t="shared" si="32"/>
        <v>2018</v>
      </c>
      <c r="E233" s="3">
        <f t="shared" si="33"/>
        <v>43168</v>
      </c>
      <c r="F233" s="5">
        <f t="shared" si="34"/>
        <v>20</v>
      </c>
      <c r="G233" s="5">
        <v>26966.89</v>
      </c>
      <c r="H233" s="6">
        <v>27051</v>
      </c>
      <c r="I233" s="6">
        <v>27101</v>
      </c>
      <c r="J233" s="6">
        <v>27144</v>
      </c>
      <c r="K233" s="6">
        <v>27189</v>
      </c>
      <c r="L233" s="6">
        <v>27236</v>
      </c>
      <c r="M233" s="6">
        <v>27288</v>
      </c>
      <c r="N233" s="6">
        <v>27369.5</v>
      </c>
      <c r="O233" s="6">
        <v>27438</v>
      </c>
      <c r="P233" s="6">
        <v>27463.5</v>
      </c>
      <c r="Q233" s="6">
        <v>27492.5</v>
      </c>
      <c r="R233" s="6">
        <v>27565.5</v>
      </c>
      <c r="S233" s="6">
        <v>27606.5</v>
      </c>
      <c r="T233" s="6">
        <v>27697.5</v>
      </c>
      <c r="U233" s="6">
        <v>27750</v>
      </c>
      <c r="V233" s="6">
        <v>27807</v>
      </c>
      <c r="W233" s="6">
        <v>27866.67</v>
      </c>
      <c r="X233" s="6">
        <v>27923</v>
      </c>
      <c r="Y233" s="6">
        <v>27981.25</v>
      </c>
      <c r="Z233" s="8" t="s">
        <v>17</v>
      </c>
      <c r="AA233" s="11">
        <f t="shared" si="35"/>
        <v>2.1975500938788231E-3</v>
      </c>
      <c r="AB233" s="10">
        <f t="shared" si="36"/>
        <v>4.9731355747733019E-3</v>
      </c>
      <c r="AC233" s="10">
        <f t="shared" si="37"/>
        <v>1.2434965499428019E-2</v>
      </c>
      <c r="AD233" s="10">
        <f t="shared" si="38"/>
        <v>8.338668251178941E-3</v>
      </c>
      <c r="AE233" s="13">
        <v>3.0150000000000001</v>
      </c>
      <c r="AF233" s="13">
        <v>0.54</v>
      </c>
      <c r="AG233" s="10">
        <f t="shared" si="39"/>
        <v>2.4617067833697881E-2</v>
      </c>
      <c r="AH233" s="10">
        <f>+SUMPRODUCT(AB233:AD233,Regression_results!$M$17:$O$17)+Regression_results!$L$17</f>
        <v>2.4998495277516297E-2</v>
      </c>
    </row>
    <row r="234" spans="1:34" ht="15" x14ac:dyDescent="0.25">
      <c r="A234" s="3">
        <v>43187</v>
      </c>
      <c r="B234" s="5">
        <f t="shared" si="30"/>
        <v>28</v>
      </c>
      <c r="C234" s="5">
        <f t="shared" si="31"/>
        <v>3</v>
      </c>
      <c r="D234" s="5">
        <f t="shared" si="32"/>
        <v>2018</v>
      </c>
      <c r="E234" s="3">
        <f t="shared" si="33"/>
        <v>43168</v>
      </c>
      <c r="F234" s="5">
        <f t="shared" si="34"/>
        <v>19</v>
      </c>
      <c r="G234" s="5">
        <v>26966.89</v>
      </c>
      <c r="H234" s="6">
        <v>27052.67</v>
      </c>
      <c r="I234" s="6">
        <v>27102.33</v>
      </c>
      <c r="J234" s="6">
        <v>27142.080000000002</v>
      </c>
      <c r="K234" s="6">
        <v>27188.33</v>
      </c>
      <c r="L234" s="6">
        <v>27236</v>
      </c>
      <c r="M234" s="6">
        <v>27288</v>
      </c>
      <c r="N234" s="6">
        <v>27368.33</v>
      </c>
      <c r="O234" s="6">
        <v>27435.33</v>
      </c>
      <c r="P234" s="6">
        <v>27463.67</v>
      </c>
      <c r="Q234" s="6">
        <v>27492.5</v>
      </c>
      <c r="R234" s="6">
        <v>27565.33</v>
      </c>
      <c r="S234" s="6">
        <v>27602.67</v>
      </c>
      <c r="T234" s="6">
        <v>27693.33</v>
      </c>
      <c r="U234" s="6">
        <v>27750</v>
      </c>
      <c r="V234" s="6">
        <v>27807</v>
      </c>
      <c r="W234" s="6">
        <v>27866.67</v>
      </c>
      <c r="X234" s="6">
        <v>27923</v>
      </c>
      <c r="Y234" s="6">
        <v>27981.25</v>
      </c>
      <c r="Z234" s="8" t="s">
        <v>17</v>
      </c>
      <c r="AA234" s="11">
        <f t="shared" si="35"/>
        <v>2.0801610858661129E-3</v>
      </c>
      <c r="AB234" s="10">
        <f t="shared" si="36"/>
        <v>5.0224553146469564E-3</v>
      </c>
      <c r="AC234" s="10">
        <f t="shared" si="37"/>
        <v>1.2286766488342593E-2</v>
      </c>
      <c r="AD234" s="10">
        <f t="shared" si="38"/>
        <v>8.1795956470685459E-3</v>
      </c>
      <c r="AE234" s="13">
        <v>3.0049999999999999</v>
      </c>
      <c r="AF234" s="13">
        <v>0.56000000000000005</v>
      </c>
      <c r="AG234" s="10">
        <f t="shared" si="39"/>
        <v>2.4313842482100112E-2</v>
      </c>
      <c r="AH234" s="10">
        <f>+SUMPRODUCT(AB234:AD234,Regression_results!$M$17:$O$17)+Regression_results!$L$17</f>
        <v>2.4864316644332723E-2</v>
      </c>
    </row>
    <row r="235" spans="1:34" ht="15" x14ac:dyDescent="0.25">
      <c r="A235" s="3">
        <v>43186</v>
      </c>
      <c r="B235" s="5">
        <f t="shared" si="30"/>
        <v>27</v>
      </c>
      <c r="C235" s="5">
        <f t="shared" si="31"/>
        <v>3</v>
      </c>
      <c r="D235" s="5">
        <f t="shared" si="32"/>
        <v>2018</v>
      </c>
      <c r="E235" s="3">
        <f t="shared" si="33"/>
        <v>43168</v>
      </c>
      <c r="F235" s="5">
        <f t="shared" si="34"/>
        <v>18</v>
      </c>
      <c r="G235" s="5">
        <v>26966.89</v>
      </c>
      <c r="H235" s="6">
        <v>27054</v>
      </c>
      <c r="I235" s="6">
        <v>27103.67</v>
      </c>
      <c r="J235" s="6">
        <v>27142.33</v>
      </c>
      <c r="K235" s="6">
        <v>27188.67</v>
      </c>
      <c r="L235" s="6">
        <v>27236.67</v>
      </c>
      <c r="M235" s="6">
        <v>27289</v>
      </c>
      <c r="N235" s="6">
        <v>27368</v>
      </c>
      <c r="O235" s="6">
        <v>27435</v>
      </c>
      <c r="P235" s="6">
        <v>27458.67</v>
      </c>
      <c r="Q235" s="6">
        <v>27489</v>
      </c>
      <c r="R235" s="6">
        <v>27562.33</v>
      </c>
      <c r="S235" s="6">
        <v>27593.33</v>
      </c>
      <c r="T235" s="6">
        <v>27687</v>
      </c>
      <c r="U235" s="6">
        <v>27750</v>
      </c>
      <c r="V235" s="6">
        <v>27807</v>
      </c>
      <c r="W235" s="6">
        <v>27867</v>
      </c>
      <c r="X235" s="6">
        <v>27924.5</v>
      </c>
      <c r="Y235" s="6">
        <v>27982</v>
      </c>
      <c r="Z235" s="8" t="s">
        <v>17</v>
      </c>
      <c r="AA235" s="11">
        <f t="shared" si="35"/>
        <v>2.0367965736646453E-3</v>
      </c>
      <c r="AB235" s="10">
        <f t="shared" si="36"/>
        <v>5.0721458796323393E-3</v>
      </c>
      <c r="AC235" s="10">
        <f t="shared" si="37"/>
        <v>1.2224543761047979E-2</v>
      </c>
      <c r="AD235" s="10">
        <f t="shared" si="38"/>
        <v>7.8078918898666586E-3</v>
      </c>
      <c r="AE235" s="13">
        <v>2.9950000000000001</v>
      </c>
      <c r="AF235" s="13">
        <v>0.59</v>
      </c>
      <c r="AG235" s="10">
        <f t="shared" si="39"/>
        <v>2.3908937270106234E-2</v>
      </c>
      <c r="AH235" s="10">
        <f>+SUMPRODUCT(AB235:AD235,Regression_results!$M$17:$O$17)+Regression_results!$L$17</f>
        <v>2.4686538755951493E-2</v>
      </c>
    </row>
    <row r="236" spans="1:34" ht="15" x14ac:dyDescent="0.25">
      <c r="A236" s="3">
        <v>43185</v>
      </c>
      <c r="B236" s="5">
        <f t="shared" si="30"/>
        <v>26</v>
      </c>
      <c r="C236" s="5">
        <f t="shared" si="31"/>
        <v>3</v>
      </c>
      <c r="D236" s="5">
        <f t="shared" si="32"/>
        <v>2018</v>
      </c>
      <c r="E236" s="3">
        <f t="shared" si="33"/>
        <v>43168</v>
      </c>
      <c r="F236" s="5">
        <f t="shared" si="34"/>
        <v>17</v>
      </c>
      <c r="G236" s="5">
        <v>26966.89</v>
      </c>
      <c r="H236" s="6">
        <v>27055</v>
      </c>
      <c r="I236" s="6">
        <v>27105.5</v>
      </c>
      <c r="J236" s="6">
        <v>27148.67</v>
      </c>
      <c r="K236" s="6">
        <v>27194.33</v>
      </c>
      <c r="L236" s="6">
        <v>27241.67</v>
      </c>
      <c r="M236" s="6">
        <v>27295.67</v>
      </c>
      <c r="N236" s="6">
        <v>27373.67</v>
      </c>
      <c r="O236" s="6">
        <v>27436</v>
      </c>
      <c r="P236" s="6">
        <v>27459.67</v>
      </c>
      <c r="Q236" s="6">
        <v>27489.33</v>
      </c>
      <c r="R236" s="6">
        <v>27561.33</v>
      </c>
      <c r="S236" s="6">
        <v>27594</v>
      </c>
      <c r="T236" s="6">
        <v>27690</v>
      </c>
      <c r="U236" s="6">
        <v>27741.67</v>
      </c>
      <c r="V236" s="6">
        <v>27798.67</v>
      </c>
      <c r="W236" s="6">
        <v>27857.33</v>
      </c>
      <c r="X236" s="6">
        <v>27913.67</v>
      </c>
      <c r="Y236" s="6">
        <v>27970.33</v>
      </c>
      <c r="Z236" s="8" t="s">
        <v>17</v>
      </c>
      <c r="AA236" s="11">
        <f t="shared" si="35"/>
        <v>1.971443067333478E-3</v>
      </c>
      <c r="AB236" s="10">
        <f t="shared" si="36"/>
        <v>5.1400068750975247E-3</v>
      </c>
      <c r="AC236" s="10">
        <f t="shared" si="37"/>
        <v>1.2193097341867798E-2</v>
      </c>
      <c r="AD236" s="10">
        <f t="shared" si="38"/>
        <v>7.7303000435691603E-3</v>
      </c>
      <c r="AE236" s="13">
        <v>3.0150000000000001</v>
      </c>
      <c r="AF236" s="13">
        <v>0.56999999999999995</v>
      </c>
      <c r="AG236" s="10">
        <f t="shared" si="39"/>
        <v>2.4311424878194154E-2</v>
      </c>
      <c r="AH236" s="10">
        <f>+SUMPRODUCT(AB236:AD236,Regression_results!$M$17:$O$17)+Regression_results!$L$17</f>
        <v>2.4669382835892713E-2</v>
      </c>
    </row>
    <row r="237" spans="1:34" ht="15" x14ac:dyDescent="0.25">
      <c r="A237" s="3">
        <v>43184</v>
      </c>
      <c r="B237" s="5">
        <f t="shared" si="30"/>
        <v>25</v>
      </c>
      <c r="C237" s="5">
        <f t="shared" si="31"/>
        <v>3</v>
      </c>
      <c r="D237" s="5">
        <f t="shared" si="32"/>
        <v>2018</v>
      </c>
      <c r="E237" s="3">
        <f t="shared" si="33"/>
        <v>43168</v>
      </c>
      <c r="F237" s="5">
        <f t="shared" si="34"/>
        <v>16</v>
      </c>
      <c r="G237" s="5">
        <v>26966.89</v>
      </c>
      <c r="H237" s="6">
        <v>27054.67</v>
      </c>
      <c r="I237" s="6">
        <v>27106.33</v>
      </c>
      <c r="J237" s="6">
        <v>27149</v>
      </c>
      <c r="K237" s="6">
        <v>27195</v>
      </c>
      <c r="L237" s="6">
        <v>27241</v>
      </c>
      <c r="M237" s="6">
        <v>27295.5</v>
      </c>
      <c r="N237" s="6">
        <v>27375</v>
      </c>
      <c r="O237" s="6">
        <v>27439.33</v>
      </c>
      <c r="P237" s="6">
        <v>27463</v>
      </c>
      <c r="Q237" s="6">
        <v>27493.67</v>
      </c>
      <c r="R237" s="6">
        <v>27565.67</v>
      </c>
      <c r="S237" s="6">
        <v>27604</v>
      </c>
      <c r="T237" s="6">
        <v>27695</v>
      </c>
      <c r="U237" s="6">
        <v>27741.5</v>
      </c>
      <c r="V237" s="6">
        <v>27799</v>
      </c>
      <c r="W237" s="6">
        <v>27858.5</v>
      </c>
      <c r="X237" s="6">
        <v>27915.33</v>
      </c>
      <c r="Y237" s="6">
        <v>27972</v>
      </c>
      <c r="Z237" s="8" t="s">
        <v>17</v>
      </c>
      <c r="AA237" s="11">
        <f t="shared" si="35"/>
        <v>1.7581992947881986E-3</v>
      </c>
      <c r="AB237" s="10">
        <f t="shared" si="36"/>
        <v>5.1707853593796482E-3</v>
      </c>
      <c r="AC237" s="10">
        <f t="shared" si="37"/>
        <v>1.22849533669811E-2</v>
      </c>
      <c r="AD237" s="10">
        <f t="shared" si="38"/>
        <v>7.75943912097925E-3</v>
      </c>
      <c r="AE237" s="13">
        <v>3.0150000000000001</v>
      </c>
      <c r="AF237" s="13">
        <v>0.59</v>
      </c>
      <c r="AG237" s="10">
        <f t="shared" si="39"/>
        <v>2.4107764191271475E-2</v>
      </c>
      <c r="AH237" s="10">
        <f>+SUMPRODUCT(AB237:AD237,Regression_results!$M$17:$O$17)+Regression_results!$L$17</f>
        <v>2.4754480943905661E-2</v>
      </c>
    </row>
    <row r="238" spans="1:34" ht="15" x14ac:dyDescent="0.25">
      <c r="A238" s="3">
        <v>43183</v>
      </c>
      <c r="B238" s="5">
        <f t="shared" si="30"/>
        <v>24</v>
      </c>
      <c r="C238" s="5">
        <f t="shared" si="31"/>
        <v>3</v>
      </c>
      <c r="D238" s="5">
        <f t="shared" si="32"/>
        <v>2018</v>
      </c>
      <c r="E238" s="3">
        <f t="shared" si="33"/>
        <v>43168</v>
      </c>
      <c r="F238" s="5">
        <f t="shared" si="34"/>
        <v>15</v>
      </c>
      <c r="G238" s="5">
        <v>26966.89</v>
      </c>
      <c r="H238" s="6">
        <v>27054.67</v>
      </c>
      <c r="I238" s="6">
        <v>27106.33</v>
      </c>
      <c r="J238" s="6">
        <v>27149</v>
      </c>
      <c r="K238" s="6">
        <v>27195</v>
      </c>
      <c r="L238" s="6">
        <v>27241</v>
      </c>
      <c r="M238" s="6">
        <v>27295.5</v>
      </c>
      <c r="N238" s="6">
        <v>27375</v>
      </c>
      <c r="O238" s="6">
        <v>27439.33</v>
      </c>
      <c r="P238" s="6">
        <v>27463</v>
      </c>
      <c r="Q238" s="6">
        <v>27493.67</v>
      </c>
      <c r="R238" s="6">
        <v>27565.67</v>
      </c>
      <c r="S238" s="6">
        <v>27604</v>
      </c>
      <c r="T238" s="6">
        <v>27695</v>
      </c>
      <c r="U238" s="6">
        <v>27745.5</v>
      </c>
      <c r="V238" s="6">
        <v>27806</v>
      </c>
      <c r="W238" s="6">
        <v>27860.67</v>
      </c>
      <c r="X238" s="6">
        <v>27917.67</v>
      </c>
      <c r="Y238" s="6">
        <v>27975.33</v>
      </c>
      <c r="Z238" s="8" t="s">
        <v>17</v>
      </c>
      <c r="AA238" s="11">
        <f t="shared" si="35"/>
        <v>1.6483118388639362E-3</v>
      </c>
      <c r="AB238" s="10">
        <f t="shared" si="36"/>
        <v>5.1707853593796482E-3</v>
      </c>
      <c r="AC238" s="10">
        <f t="shared" si="37"/>
        <v>1.22849533669811E-2</v>
      </c>
      <c r="AD238" s="10">
        <f t="shared" si="38"/>
        <v>7.6495516650549877E-3</v>
      </c>
      <c r="AE238" s="13">
        <v>3.0150000000000001</v>
      </c>
      <c r="AF238" s="13">
        <v>0.59</v>
      </c>
      <c r="AG238" s="10">
        <f t="shared" si="39"/>
        <v>2.4107764191271475E-2</v>
      </c>
      <c r="AH238" s="10">
        <f>+SUMPRODUCT(AB238:AD238,Regression_results!$M$17:$O$17)+Regression_results!$L$17</f>
        <v>2.4705068368963579E-2</v>
      </c>
    </row>
    <row r="239" spans="1:34" ht="15" x14ac:dyDescent="0.25">
      <c r="A239" s="3">
        <v>43182</v>
      </c>
      <c r="B239" s="5">
        <f t="shared" si="30"/>
        <v>23</v>
      </c>
      <c r="C239" s="5">
        <f t="shared" si="31"/>
        <v>3</v>
      </c>
      <c r="D239" s="5">
        <f t="shared" si="32"/>
        <v>2018</v>
      </c>
      <c r="E239" s="3">
        <f t="shared" si="33"/>
        <v>43168</v>
      </c>
      <c r="F239" s="5">
        <f t="shared" si="34"/>
        <v>14</v>
      </c>
      <c r="G239" s="5">
        <v>26966.89</v>
      </c>
      <c r="H239" s="6">
        <v>27054.67</v>
      </c>
      <c r="I239" s="6">
        <v>27106.33</v>
      </c>
      <c r="J239" s="6">
        <v>27149</v>
      </c>
      <c r="K239" s="6">
        <v>27195</v>
      </c>
      <c r="L239" s="6">
        <v>27241</v>
      </c>
      <c r="M239" s="6">
        <v>27295.5</v>
      </c>
      <c r="N239" s="6">
        <v>27375</v>
      </c>
      <c r="O239" s="6">
        <v>27439.33</v>
      </c>
      <c r="P239" s="6">
        <v>27463</v>
      </c>
      <c r="Q239" s="6">
        <v>27493.67</v>
      </c>
      <c r="R239" s="6">
        <v>27565.67</v>
      </c>
      <c r="S239" s="6">
        <v>27604</v>
      </c>
      <c r="T239" s="6">
        <v>27695</v>
      </c>
      <c r="U239" s="6">
        <v>27745.5</v>
      </c>
      <c r="V239" s="6">
        <v>27806</v>
      </c>
      <c r="W239" s="6">
        <v>27860.67</v>
      </c>
      <c r="X239" s="6">
        <v>27917.67</v>
      </c>
      <c r="Y239" s="6">
        <v>27975.33</v>
      </c>
      <c r="Z239" s="8" t="s">
        <v>17</v>
      </c>
      <c r="AA239" s="11">
        <f t="shared" si="35"/>
        <v>1.5384243829396737E-3</v>
      </c>
      <c r="AB239" s="10">
        <f t="shared" si="36"/>
        <v>5.1707853593796482E-3</v>
      </c>
      <c r="AC239" s="10">
        <f t="shared" si="37"/>
        <v>1.22849533669811E-2</v>
      </c>
      <c r="AD239" s="10">
        <f t="shared" si="38"/>
        <v>7.5396642091307255E-3</v>
      </c>
      <c r="AE239" s="13">
        <v>3.0150000000000001</v>
      </c>
      <c r="AF239" s="13">
        <v>0.59</v>
      </c>
      <c r="AG239" s="10">
        <f t="shared" si="39"/>
        <v>2.4107764191271475E-2</v>
      </c>
      <c r="AH239" s="10">
        <f>+SUMPRODUCT(AB239:AD239,Regression_results!$M$17:$O$17)+Regression_results!$L$17</f>
        <v>2.46556557940215E-2</v>
      </c>
    </row>
    <row r="240" spans="1:34" ht="15" x14ac:dyDescent="0.25">
      <c r="A240" s="3">
        <v>43181</v>
      </c>
      <c r="B240" s="5">
        <f t="shared" si="30"/>
        <v>22</v>
      </c>
      <c r="C240" s="5">
        <f t="shared" si="31"/>
        <v>3</v>
      </c>
      <c r="D240" s="5">
        <f t="shared" si="32"/>
        <v>2018</v>
      </c>
      <c r="E240" s="3">
        <f t="shared" si="33"/>
        <v>43168</v>
      </c>
      <c r="F240" s="5">
        <f t="shared" si="34"/>
        <v>13</v>
      </c>
      <c r="G240" s="5">
        <v>26966.89</v>
      </c>
      <c r="H240" s="6">
        <v>27053.67</v>
      </c>
      <c r="I240" s="6">
        <v>27109.33</v>
      </c>
      <c r="J240" s="6">
        <v>27146.5</v>
      </c>
      <c r="K240" s="6">
        <v>27195.5</v>
      </c>
      <c r="L240" s="6">
        <v>27241.75</v>
      </c>
      <c r="M240" s="6">
        <v>27296</v>
      </c>
      <c r="N240" s="6">
        <v>27375.5</v>
      </c>
      <c r="O240" s="6">
        <v>27439.67</v>
      </c>
      <c r="P240" s="6">
        <v>27463.33</v>
      </c>
      <c r="Q240" s="6">
        <v>27496.5</v>
      </c>
      <c r="R240" s="6">
        <v>27568.67</v>
      </c>
      <c r="S240" s="6">
        <v>27599.42</v>
      </c>
      <c r="T240" s="6">
        <v>27692</v>
      </c>
      <c r="U240" s="6">
        <v>27745.5</v>
      </c>
      <c r="V240" s="6">
        <v>27806</v>
      </c>
      <c r="W240" s="6">
        <v>27860.67</v>
      </c>
      <c r="X240" s="6">
        <v>27917.67</v>
      </c>
      <c r="Y240" s="6">
        <v>27975.33</v>
      </c>
      <c r="Z240" s="8" t="s">
        <v>17</v>
      </c>
      <c r="AA240" s="11">
        <f t="shared" si="35"/>
        <v>1.4535812709108198E-3</v>
      </c>
      <c r="AB240" s="10">
        <f t="shared" si="36"/>
        <v>5.2820328929290561E-3</v>
      </c>
      <c r="AC240" s="10">
        <f t="shared" si="37"/>
        <v>1.2185472676749853E-2</v>
      </c>
      <c r="AD240" s="10">
        <f t="shared" si="38"/>
        <v>7.2754442889428226E-3</v>
      </c>
      <c r="AE240" s="13">
        <v>3.0150000000000001</v>
      </c>
      <c r="AF240" s="13">
        <v>0.56999999999999995</v>
      </c>
      <c r="AG240" s="10">
        <f t="shared" si="39"/>
        <v>2.4311424878194154E-2</v>
      </c>
      <c r="AH240" s="10">
        <f>+SUMPRODUCT(AB240:AD240,Regression_results!$M$17:$O$17)+Regression_results!$L$17</f>
        <v>2.4537033864446958E-2</v>
      </c>
    </row>
    <row r="241" spans="1:34" ht="15" x14ac:dyDescent="0.25">
      <c r="A241" s="3">
        <v>43180</v>
      </c>
      <c r="B241" s="5">
        <f t="shared" si="30"/>
        <v>21</v>
      </c>
      <c r="C241" s="5">
        <f t="shared" si="31"/>
        <v>3</v>
      </c>
      <c r="D241" s="5">
        <f t="shared" si="32"/>
        <v>2018</v>
      </c>
      <c r="E241" s="3">
        <f t="shared" si="33"/>
        <v>43168</v>
      </c>
      <c r="F241" s="5">
        <f t="shared" si="34"/>
        <v>12</v>
      </c>
      <c r="G241" s="5">
        <v>26966.89</v>
      </c>
      <c r="H241" s="6">
        <v>27060.5</v>
      </c>
      <c r="I241" s="6">
        <v>27115</v>
      </c>
      <c r="J241" s="6">
        <v>27154</v>
      </c>
      <c r="K241" s="6">
        <v>27206</v>
      </c>
      <c r="L241" s="6">
        <v>27252.5</v>
      </c>
      <c r="M241" s="6">
        <v>27303.33</v>
      </c>
      <c r="N241" s="6">
        <v>27382</v>
      </c>
      <c r="O241" s="6">
        <v>27446.5</v>
      </c>
      <c r="P241" s="6">
        <v>27467.33</v>
      </c>
      <c r="Q241" s="6">
        <v>27500.33</v>
      </c>
      <c r="R241" s="6">
        <v>27573</v>
      </c>
      <c r="S241" s="6">
        <v>27606</v>
      </c>
      <c r="T241" s="6">
        <v>27701</v>
      </c>
      <c r="U241" s="6">
        <v>27743.67</v>
      </c>
      <c r="V241" s="6">
        <v>27806.42</v>
      </c>
      <c r="W241" s="6">
        <v>27865.5</v>
      </c>
      <c r="X241" s="6">
        <v>27925</v>
      </c>
      <c r="Y241" s="6">
        <v>27984</v>
      </c>
      <c r="Z241" s="8" t="s">
        <v>17</v>
      </c>
      <c r="AA241" s="11">
        <f t="shared" si="35"/>
        <v>1.376512352387138E-3</v>
      </c>
      <c r="AB241" s="10">
        <f t="shared" si="36"/>
        <v>5.4922907313375013E-3</v>
      </c>
      <c r="AC241" s="10">
        <f t="shared" si="37"/>
        <v>1.222570532915368E-2</v>
      </c>
      <c r="AD241" s="10">
        <f t="shared" si="38"/>
        <v>7.1878179833419157E-3</v>
      </c>
      <c r="AE241" s="13">
        <v>3.0449999999999999</v>
      </c>
      <c r="AF241" s="13">
        <v>0.57999999999999996</v>
      </c>
      <c r="AG241" s="10">
        <f t="shared" si="39"/>
        <v>2.4507854444223653E-2</v>
      </c>
      <c r="AH241" s="10">
        <f>+SUMPRODUCT(AB241:AD241,Regression_results!$M$17:$O$17)+Regression_results!$L$17</f>
        <v>2.4635542091610445E-2</v>
      </c>
    </row>
    <row r="242" spans="1:34" ht="15" x14ac:dyDescent="0.25">
      <c r="A242" s="3">
        <v>43179</v>
      </c>
      <c r="B242" s="5">
        <f t="shared" si="30"/>
        <v>20</v>
      </c>
      <c r="C242" s="5">
        <f t="shared" si="31"/>
        <v>3</v>
      </c>
      <c r="D242" s="5">
        <f t="shared" si="32"/>
        <v>2018</v>
      </c>
      <c r="E242" s="3">
        <f t="shared" si="33"/>
        <v>43168</v>
      </c>
      <c r="F242" s="5">
        <f t="shared" si="34"/>
        <v>11</v>
      </c>
      <c r="G242" s="5">
        <v>26966.89</v>
      </c>
      <c r="H242" s="6">
        <v>27066</v>
      </c>
      <c r="I242" s="6">
        <v>27118</v>
      </c>
      <c r="J242" s="6">
        <v>27159.5</v>
      </c>
      <c r="K242" s="6">
        <v>27209.5</v>
      </c>
      <c r="L242" s="6">
        <v>27257</v>
      </c>
      <c r="M242" s="6">
        <v>27312.5</v>
      </c>
      <c r="N242" s="6">
        <v>27389.5</v>
      </c>
      <c r="O242" s="6">
        <v>27452.67</v>
      </c>
      <c r="P242" s="6">
        <v>27476.5</v>
      </c>
      <c r="Q242" s="6">
        <v>27506</v>
      </c>
      <c r="R242" s="6">
        <v>27577</v>
      </c>
      <c r="S242" s="6">
        <v>27610</v>
      </c>
      <c r="T242" s="6">
        <v>27704.5</v>
      </c>
      <c r="U242" s="6">
        <v>27752.5</v>
      </c>
      <c r="V242" s="6">
        <v>27815.67</v>
      </c>
      <c r="W242" s="6">
        <v>27875.67</v>
      </c>
      <c r="X242" s="6">
        <v>27933</v>
      </c>
      <c r="Y242" s="6">
        <v>27988</v>
      </c>
      <c r="Z242" s="8" t="s">
        <v>17</v>
      </c>
      <c r="AA242" s="11">
        <f t="shared" si="35"/>
        <v>1.2549800796812411E-3</v>
      </c>
      <c r="AB242" s="10">
        <f t="shared" si="36"/>
        <v>5.6035382648871312E-3</v>
      </c>
      <c r="AC242" s="10">
        <f t="shared" si="37"/>
        <v>1.2341249354672179E-2</v>
      </c>
      <c r="AD242" s="10">
        <f t="shared" si="38"/>
        <v>6.9859344822948604E-3</v>
      </c>
      <c r="AE242" s="13">
        <v>3.0249999999999999</v>
      </c>
      <c r="AF242" s="13">
        <v>0.56999999999999995</v>
      </c>
      <c r="AG242" s="10">
        <f t="shared" si="39"/>
        <v>2.4410858108780076E-2</v>
      </c>
      <c r="AH242" s="10">
        <f>+SUMPRODUCT(AB242:AD242,Regression_results!$M$17:$O$17)+Regression_results!$L$17</f>
        <v>2.4674534130517456E-2</v>
      </c>
    </row>
    <row r="243" spans="1:34" ht="15" x14ac:dyDescent="0.25">
      <c r="A243" s="3">
        <v>43178</v>
      </c>
      <c r="B243" s="5">
        <f t="shared" si="30"/>
        <v>19</v>
      </c>
      <c r="C243" s="5">
        <f t="shared" si="31"/>
        <v>3</v>
      </c>
      <c r="D243" s="5">
        <f t="shared" si="32"/>
        <v>2018</v>
      </c>
      <c r="E243" s="3">
        <f t="shared" si="33"/>
        <v>43168</v>
      </c>
      <c r="F243" s="5">
        <f t="shared" si="34"/>
        <v>10</v>
      </c>
      <c r="G243" s="5">
        <v>26966.89</v>
      </c>
      <c r="H243" s="6">
        <v>27063.67</v>
      </c>
      <c r="I243" s="6">
        <v>27114.33</v>
      </c>
      <c r="J243" s="6">
        <v>27158.33</v>
      </c>
      <c r="K243" s="6">
        <v>27206.33</v>
      </c>
      <c r="L243" s="6">
        <v>27254.67</v>
      </c>
      <c r="M243" s="6">
        <v>27309.33</v>
      </c>
      <c r="N243" s="6">
        <v>27388.67</v>
      </c>
      <c r="O243" s="6">
        <v>27451.33</v>
      </c>
      <c r="P243" s="6">
        <v>27474.67</v>
      </c>
      <c r="Q243" s="6">
        <v>27503</v>
      </c>
      <c r="R243" s="6">
        <v>27575.67</v>
      </c>
      <c r="S243" s="6">
        <v>27606.67</v>
      </c>
      <c r="T243" s="6">
        <v>27698.67</v>
      </c>
      <c r="U243" s="6">
        <v>27759.67</v>
      </c>
      <c r="V243" s="6">
        <v>27822.33</v>
      </c>
      <c r="W243" s="6">
        <v>27882.67</v>
      </c>
      <c r="X243" s="6">
        <v>27941.33</v>
      </c>
      <c r="Y243" s="6">
        <v>27993</v>
      </c>
      <c r="Z243" s="8" t="s">
        <v>17</v>
      </c>
      <c r="AA243" s="11">
        <f t="shared" si="35"/>
        <v>1.1108426574688579E-3</v>
      </c>
      <c r="AB243" s="10">
        <f t="shared" si="36"/>
        <v>5.4674454488450319E-3</v>
      </c>
      <c r="AC243" s="10">
        <f t="shared" si="37"/>
        <v>1.2428852197343687E-2</v>
      </c>
      <c r="AD243" s="10">
        <f t="shared" si="38"/>
        <v>6.7695848750588539E-3</v>
      </c>
      <c r="AE243" s="13">
        <v>3.0150000000000001</v>
      </c>
      <c r="AF243" s="13">
        <v>0.59</v>
      </c>
      <c r="AG243" s="10">
        <f t="shared" si="39"/>
        <v>2.4107764191271475E-2</v>
      </c>
      <c r="AH243" s="10">
        <f>+SUMPRODUCT(AB243:AD243,Regression_results!$M$17:$O$17)+Regression_results!$L$17</f>
        <v>2.4556471220120502E-2</v>
      </c>
    </row>
    <row r="244" spans="1:34" ht="15" x14ac:dyDescent="0.25">
      <c r="A244" s="3">
        <v>43177</v>
      </c>
      <c r="B244" s="5">
        <f t="shared" si="30"/>
        <v>18</v>
      </c>
      <c r="C244" s="5">
        <f t="shared" si="31"/>
        <v>3</v>
      </c>
      <c r="D244" s="5">
        <f t="shared" si="32"/>
        <v>2018</v>
      </c>
      <c r="E244" s="3">
        <f t="shared" si="33"/>
        <v>43168</v>
      </c>
      <c r="F244" s="5">
        <f t="shared" si="34"/>
        <v>9</v>
      </c>
      <c r="G244" s="5">
        <v>26966.89</v>
      </c>
      <c r="H244" s="6">
        <v>27062</v>
      </c>
      <c r="I244" s="6">
        <v>27108.67</v>
      </c>
      <c r="J244" s="6">
        <v>27155.67</v>
      </c>
      <c r="K244" s="6">
        <v>27205</v>
      </c>
      <c r="L244" s="6">
        <v>27251.67</v>
      </c>
      <c r="M244" s="6">
        <v>27306.33</v>
      </c>
      <c r="N244" s="6">
        <v>27386.33</v>
      </c>
      <c r="O244" s="6">
        <v>27449</v>
      </c>
      <c r="P244" s="6">
        <v>27474</v>
      </c>
      <c r="Q244" s="6">
        <v>27499.5</v>
      </c>
      <c r="R244" s="6">
        <v>27569.5</v>
      </c>
      <c r="S244" s="6">
        <v>27608.5</v>
      </c>
      <c r="T244" s="6">
        <v>27699</v>
      </c>
      <c r="U244" s="6">
        <v>27756.33</v>
      </c>
      <c r="V244" s="6">
        <v>27819</v>
      </c>
      <c r="W244" s="6">
        <v>27880</v>
      </c>
      <c r="X244" s="6">
        <v>27938.67</v>
      </c>
      <c r="Y244" s="6">
        <v>27990.67</v>
      </c>
      <c r="Z244" s="8" t="s">
        <v>17</v>
      </c>
      <c r="AA244" s="11">
        <f t="shared" si="35"/>
        <v>9.8339279569694673E-4</v>
      </c>
      <c r="AB244" s="10">
        <f t="shared" si="36"/>
        <v>5.2575584355480931E-3</v>
      </c>
      <c r="AC244" s="10">
        <f t="shared" si="37"/>
        <v>1.2554286137977266E-2</v>
      </c>
      <c r="AD244" s="10">
        <f t="shared" si="38"/>
        <v>6.7941691445620126E-3</v>
      </c>
      <c r="AE244" s="13">
        <v>3.0350000000000001</v>
      </c>
      <c r="AF244" s="13">
        <v>0.62</v>
      </c>
      <c r="AG244" s="10">
        <f t="shared" si="39"/>
        <v>2.400119260584388E-2</v>
      </c>
      <c r="AH244" s="10">
        <f>+SUMPRODUCT(AB244:AD244,Regression_results!$M$17:$O$17)+Regression_results!$L$17</f>
        <v>2.4529653691637381E-2</v>
      </c>
    </row>
    <row r="245" spans="1:34" ht="15" x14ac:dyDescent="0.25">
      <c r="A245" s="3">
        <v>43176</v>
      </c>
      <c r="B245" s="5">
        <f t="shared" si="30"/>
        <v>17</v>
      </c>
      <c r="C245" s="5">
        <f t="shared" si="31"/>
        <v>3</v>
      </c>
      <c r="D245" s="5">
        <f t="shared" si="32"/>
        <v>2018</v>
      </c>
      <c r="E245" s="3">
        <f t="shared" si="33"/>
        <v>43168</v>
      </c>
      <c r="F245" s="5">
        <f t="shared" si="34"/>
        <v>8</v>
      </c>
      <c r="G245" s="5">
        <v>26966.89</v>
      </c>
      <c r="H245" s="6">
        <v>27062</v>
      </c>
      <c r="I245" s="6">
        <v>27108.67</v>
      </c>
      <c r="J245" s="6">
        <v>27155.67</v>
      </c>
      <c r="K245" s="6">
        <v>27205</v>
      </c>
      <c r="L245" s="6">
        <v>27251.67</v>
      </c>
      <c r="M245" s="6">
        <v>27306.33</v>
      </c>
      <c r="N245" s="6">
        <v>27386.33</v>
      </c>
      <c r="O245" s="6">
        <v>27449</v>
      </c>
      <c r="P245" s="6">
        <v>27474</v>
      </c>
      <c r="Q245" s="6">
        <v>27499.5</v>
      </c>
      <c r="R245" s="6">
        <v>27569.5</v>
      </c>
      <c r="S245" s="6">
        <v>27608.5</v>
      </c>
      <c r="T245" s="6">
        <v>27699</v>
      </c>
      <c r="U245" s="6">
        <v>27756.67</v>
      </c>
      <c r="V245" s="6">
        <v>27819</v>
      </c>
      <c r="W245" s="6">
        <v>27880.5</v>
      </c>
      <c r="X245" s="6">
        <v>27938.5</v>
      </c>
      <c r="Y245" s="6">
        <v>27991.33</v>
      </c>
      <c r="Z245" s="8" t="s">
        <v>17</v>
      </c>
      <c r="AA245" s="11">
        <f t="shared" si="35"/>
        <v>8.7412692950839714E-4</v>
      </c>
      <c r="AB245" s="10">
        <f t="shared" si="36"/>
        <v>5.2575584355480931E-3</v>
      </c>
      <c r="AC245" s="10">
        <f t="shared" si="37"/>
        <v>1.2554286137977266E-2</v>
      </c>
      <c r="AD245" s="10">
        <f t="shared" si="38"/>
        <v>6.6849032783734622E-3</v>
      </c>
      <c r="AE245" s="13">
        <v>3.0350000000000001</v>
      </c>
      <c r="AF245" s="13">
        <v>0.62</v>
      </c>
      <c r="AG245" s="10">
        <f t="shared" si="39"/>
        <v>2.400119260584388E-2</v>
      </c>
      <c r="AH245" s="10">
        <f>+SUMPRODUCT(AB245:AD245,Regression_results!$M$17:$O$17)+Regression_results!$L$17</f>
        <v>2.448052062402524E-2</v>
      </c>
    </row>
    <row r="246" spans="1:34" ht="15" x14ac:dyDescent="0.25">
      <c r="A246" s="3">
        <v>43175</v>
      </c>
      <c r="B246" s="5">
        <f t="shared" si="30"/>
        <v>16</v>
      </c>
      <c r="C246" s="5">
        <f t="shared" si="31"/>
        <v>3</v>
      </c>
      <c r="D246" s="5">
        <f t="shared" si="32"/>
        <v>2018</v>
      </c>
      <c r="E246" s="3">
        <f t="shared" si="33"/>
        <v>43168</v>
      </c>
      <c r="F246" s="5">
        <f t="shared" si="34"/>
        <v>7</v>
      </c>
      <c r="G246" s="5">
        <v>26966.89</v>
      </c>
      <c r="H246" s="6">
        <v>27062</v>
      </c>
      <c r="I246" s="6">
        <v>27108.67</v>
      </c>
      <c r="J246" s="6">
        <v>27155.67</v>
      </c>
      <c r="K246" s="6">
        <v>27205</v>
      </c>
      <c r="L246" s="6">
        <v>27251.67</v>
      </c>
      <c r="M246" s="6">
        <v>27306.33</v>
      </c>
      <c r="N246" s="6">
        <v>27386.33</v>
      </c>
      <c r="O246" s="6">
        <v>27449</v>
      </c>
      <c r="P246" s="6">
        <v>27474</v>
      </c>
      <c r="Q246" s="6">
        <v>27499.5</v>
      </c>
      <c r="R246" s="6">
        <v>27569.5</v>
      </c>
      <c r="S246" s="6">
        <v>27608.5</v>
      </c>
      <c r="T246" s="6">
        <v>27699</v>
      </c>
      <c r="U246" s="6">
        <v>27756.67</v>
      </c>
      <c r="V246" s="6">
        <v>27819</v>
      </c>
      <c r="W246" s="6">
        <v>27880.5</v>
      </c>
      <c r="X246" s="6">
        <v>27938.5</v>
      </c>
      <c r="Y246" s="6">
        <v>27991.33</v>
      </c>
      <c r="Z246" s="8" t="s">
        <v>17</v>
      </c>
      <c r="AA246" s="11">
        <f t="shared" si="35"/>
        <v>7.6486106331984756E-4</v>
      </c>
      <c r="AB246" s="10">
        <f t="shared" si="36"/>
        <v>5.2575584355480931E-3</v>
      </c>
      <c r="AC246" s="10">
        <f t="shared" si="37"/>
        <v>1.2554286137977266E-2</v>
      </c>
      <c r="AD246" s="10">
        <f t="shared" si="38"/>
        <v>6.5756374121849134E-3</v>
      </c>
      <c r="AE246" s="13">
        <v>3.0350000000000001</v>
      </c>
      <c r="AF246" s="13">
        <v>0.62</v>
      </c>
      <c r="AG246" s="10">
        <f t="shared" si="39"/>
        <v>2.400119260584388E-2</v>
      </c>
      <c r="AH246" s="10">
        <f>+SUMPRODUCT(AB246:AD246,Regression_results!$M$17:$O$17)+Regression_results!$L$17</f>
        <v>2.4431387556413095E-2</v>
      </c>
    </row>
    <row r="247" spans="1:34" ht="15" x14ac:dyDescent="0.25">
      <c r="A247" s="3">
        <v>43174</v>
      </c>
      <c r="B247" s="5">
        <f t="shared" si="30"/>
        <v>15</v>
      </c>
      <c r="C247" s="5">
        <f t="shared" si="31"/>
        <v>3</v>
      </c>
      <c r="D247" s="5">
        <f t="shared" si="32"/>
        <v>2018</v>
      </c>
      <c r="E247" s="3">
        <f t="shared" si="33"/>
        <v>43168</v>
      </c>
      <c r="F247" s="5">
        <f t="shared" si="34"/>
        <v>6</v>
      </c>
      <c r="G247" s="5">
        <v>26966.89</v>
      </c>
      <c r="H247" s="6">
        <v>27060.080000000002</v>
      </c>
      <c r="I247" s="6">
        <v>27104</v>
      </c>
      <c r="J247" s="6">
        <v>27154.33</v>
      </c>
      <c r="K247" s="6">
        <v>27203</v>
      </c>
      <c r="L247" s="6">
        <v>27251</v>
      </c>
      <c r="M247" s="6">
        <v>27307</v>
      </c>
      <c r="N247" s="6">
        <v>27386</v>
      </c>
      <c r="O247" s="6">
        <v>27442.67</v>
      </c>
      <c r="P247" s="6">
        <v>27472.5</v>
      </c>
      <c r="Q247" s="6">
        <v>27497</v>
      </c>
      <c r="R247" s="6">
        <v>27569.5</v>
      </c>
      <c r="S247" s="6">
        <v>27608</v>
      </c>
      <c r="T247" s="6">
        <v>27697.33</v>
      </c>
      <c r="U247" s="6">
        <v>27756.67</v>
      </c>
      <c r="V247" s="6">
        <v>27819</v>
      </c>
      <c r="W247" s="6">
        <v>27880.5</v>
      </c>
      <c r="X247" s="6">
        <v>27938.5</v>
      </c>
      <c r="Y247" s="6">
        <v>27991.33</v>
      </c>
      <c r="Z247" s="8" t="s">
        <v>17</v>
      </c>
      <c r="AA247" s="11">
        <f t="shared" si="35"/>
        <v>6.4713126629962754E-4</v>
      </c>
      <c r="AB247" s="10">
        <f t="shared" si="36"/>
        <v>5.0843831083229318E-3</v>
      </c>
      <c r="AC247" s="10">
        <f t="shared" si="37"/>
        <v>1.2495203659976362E-2</v>
      </c>
      <c r="AD247" s="10">
        <f t="shared" si="38"/>
        <v>6.6716908299282009E-3</v>
      </c>
      <c r="AE247" s="13">
        <v>3.0350000000000001</v>
      </c>
      <c r="AF247" s="13">
        <v>0.62</v>
      </c>
      <c r="AG247" s="10">
        <f t="shared" si="39"/>
        <v>2.400119260584388E-2</v>
      </c>
      <c r="AH247" s="10">
        <f>+SUMPRODUCT(AB247:AD247,Regression_results!$M$17:$O$17)+Regression_results!$L$17</f>
        <v>2.4345355660435511E-2</v>
      </c>
    </row>
    <row r="248" spans="1:34" ht="15" x14ac:dyDescent="0.25">
      <c r="A248" s="3">
        <v>43173</v>
      </c>
      <c r="B248" s="5">
        <f t="shared" si="30"/>
        <v>14</v>
      </c>
      <c r="C248" s="5">
        <f t="shared" si="31"/>
        <v>3</v>
      </c>
      <c r="D248" s="5">
        <f t="shared" si="32"/>
        <v>2018</v>
      </c>
      <c r="E248" s="3">
        <f t="shared" si="33"/>
        <v>43168</v>
      </c>
      <c r="F248" s="5">
        <f t="shared" si="34"/>
        <v>5</v>
      </c>
      <c r="G248" s="5">
        <v>26966.89</v>
      </c>
      <c r="H248" s="6">
        <v>27059.5</v>
      </c>
      <c r="I248" s="6">
        <v>27102.5</v>
      </c>
      <c r="J248" s="6">
        <v>27152.5</v>
      </c>
      <c r="K248" s="6">
        <v>27201</v>
      </c>
      <c r="L248" s="6">
        <v>27249.5</v>
      </c>
      <c r="M248" s="6">
        <v>27306.67</v>
      </c>
      <c r="N248" s="6">
        <v>27385.5</v>
      </c>
      <c r="O248" s="6">
        <v>27449</v>
      </c>
      <c r="P248" s="6">
        <v>27470.33</v>
      </c>
      <c r="Q248" s="6">
        <v>27497</v>
      </c>
      <c r="R248" s="6">
        <v>27568</v>
      </c>
      <c r="S248" s="6">
        <v>27610.5</v>
      </c>
      <c r="T248" s="6">
        <v>27698.5</v>
      </c>
      <c r="U248" s="6">
        <v>27756.5</v>
      </c>
      <c r="V248" s="6">
        <v>27819</v>
      </c>
      <c r="W248" s="6">
        <v>27881.25</v>
      </c>
      <c r="X248" s="6">
        <v>27938.5</v>
      </c>
      <c r="Y248" s="6">
        <v>27991.33</v>
      </c>
      <c r="Z248" s="8" t="s">
        <v>17</v>
      </c>
      <c r="AA248" s="11">
        <f t="shared" si="35"/>
        <v>5.3119887965328661E-4</v>
      </c>
      <c r="AB248" s="10">
        <f t="shared" si="36"/>
        <v>5.0287593415481169E-3</v>
      </c>
      <c r="AC248" s="10">
        <f t="shared" si="37"/>
        <v>1.2784798450327539E-2</v>
      </c>
      <c r="AD248" s="10">
        <f t="shared" si="38"/>
        <v>6.4148376278772385E-3</v>
      </c>
      <c r="AE248" s="13">
        <v>3.0550000000000002</v>
      </c>
      <c r="AF248" s="13">
        <v>0.65</v>
      </c>
      <c r="AG248" s="10">
        <f t="shared" si="39"/>
        <v>2.3894684550422429E-2</v>
      </c>
      <c r="AH248" s="10">
        <f>+SUMPRODUCT(AB248:AD248,Regression_results!$M$17:$O$17)+Regression_results!$L$17</f>
        <v>2.437431033360006E-2</v>
      </c>
    </row>
    <row r="249" spans="1:34" ht="15" x14ac:dyDescent="0.25">
      <c r="A249" s="3">
        <v>43172</v>
      </c>
      <c r="B249" s="5">
        <f t="shared" si="30"/>
        <v>13</v>
      </c>
      <c r="C249" s="5">
        <f t="shared" si="31"/>
        <v>3</v>
      </c>
      <c r="D249" s="5">
        <f t="shared" si="32"/>
        <v>2018</v>
      </c>
      <c r="E249" s="3">
        <f t="shared" si="33"/>
        <v>43168</v>
      </c>
      <c r="F249" s="5">
        <f t="shared" si="34"/>
        <v>4</v>
      </c>
      <c r="G249" s="5">
        <v>26966.89</v>
      </c>
      <c r="H249" s="6">
        <v>27058.33</v>
      </c>
      <c r="I249" s="6">
        <v>27101</v>
      </c>
      <c r="J249" s="6">
        <v>27152</v>
      </c>
      <c r="K249" s="6">
        <v>27200.5</v>
      </c>
      <c r="L249" s="6">
        <v>27249.5</v>
      </c>
      <c r="M249" s="6">
        <v>27307.5</v>
      </c>
      <c r="N249" s="6">
        <v>27383</v>
      </c>
      <c r="O249" s="6">
        <v>27446.5</v>
      </c>
      <c r="P249" s="6">
        <v>27468.5</v>
      </c>
      <c r="Q249" s="6">
        <v>27494.5</v>
      </c>
      <c r="R249" s="6">
        <v>27565.67</v>
      </c>
      <c r="S249" s="6">
        <v>27611</v>
      </c>
      <c r="T249" s="6">
        <v>27697.17</v>
      </c>
      <c r="U249" s="6">
        <v>27757</v>
      </c>
      <c r="V249" s="6">
        <v>27819.5</v>
      </c>
      <c r="W249" s="6">
        <v>27882.5</v>
      </c>
      <c r="X249" s="6">
        <v>27940.5</v>
      </c>
      <c r="Y249" s="6">
        <v>27991</v>
      </c>
      <c r="Z249" s="8" t="s">
        <v>17</v>
      </c>
      <c r="AA249" s="11">
        <f t="shared" si="35"/>
        <v>4.1611435056075526E-4</v>
      </c>
      <c r="AB249" s="10">
        <f t="shared" si="36"/>
        <v>4.9731355747733019E-3</v>
      </c>
      <c r="AC249" s="10">
        <f t="shared" si="37"/>
        <v>1.2748607062470052E-2</v>
      </c>
      <c r="AD249" s="10">
        <f t="shared" si="38"/>
        <v>6.409592571827479E-3</v>
      </c>
      <c r="AE249" s="13">
        <v>3.0550000000000002</v>
      </c>
      <c r="AF249" s="13">
        <v>0.63</v>
      </c>
      <c r="AG249" s="10">
        <f t="shared" si="39"/>
        <v>2.4098181456822187E-2</v>
      </c>
      <c r="AH249" s="10">
        <f>+SUMPRODUCT(AB249:AD249,Regression_results!$M$17:$O$17)+Regression_results!$L$17</f>
        <v>2.4320071235878427E-2</v>
      </c>
    </row>
    <row r="250" spans="1:34" ht="15" x14ac:dyDescent="0.25">
      <c r="A250" s="3">
        <v>43171</v>
      </c>
      <c r="B250" s="5">
        <f t="shared" si="30"/>
        <v>12</v>
      </c>
      <c r="C250" s="5">
        <f t="shared" si="31"/>
        <v>3</v>
      </c>
      <c r="D250" s="5">
        <f t="shared" si="32"/>
        <v>2018</v>
      </c>
      <c r="E250" s="3">
        <f t="shared" si="33"/>
        <v>43168</v>
      </c>
      <c r="F250" s="5">
        <f t="shared" si="34"/>
        <v>3</v>
      </c>
      <c r="G250" s="5">
        <v>26966.89</v>
      </c>
      <c r="H250" s="6">
        <v>27062</v>
      </c>
      <c r="I250" s="6">
        <v>27100.33</v>
      </c>
      <c r="J250" s="6">
        <v>27149.33</v>
      </c>
      <c r="K250" s="6">
        <v>27198.67</v>
      </c>
      <c r="L250" s="6">
        <v>27248</v>
      </c>
      <c r="M250" s="6">
        <v>27305</v>
      </c>
      <c r="N250" s="6">
        <v>27376.5</v>
      </c>
      <c r="O250" s="6">
        <v>27440</v>
      </c>
      <c r="P250" s="6">
        <v>27462</v>
      </c>
      <c r="Q250" s="6">
        <v>27484.67</v>
      </c>
      <c r="R250" s="6">
        <v>27561</v>
      </c>
      <c r="S250" s="6">
        <v>27601.67</v>
      </c>
      <c r="T250" s="6">
        <v>27691</v>
      </c>
      <c r="U250" s="6">
        <v>27754.67</v>
      </c>
      <c r="V250" s="6">
        <v>27818.67</v>
      </c>
      <c r="W250" s="6">
        <v>27881</v>
      </c>
      <c r="X250" s="6">
        <v>27940.33</v>
      </c>
      <c r="Y250" s="6">
        <v>27989.67</v>
      </c>
      <c r="Z250" s="8" t="s">
        <v>17</v>
      </c>
      <c r="AA250" s="11">
        <f t="shared" si="35"/>
        <v>3.2363983773446846E-4</v>
      </c>
      <c r="AB250" s="10">
        <f t="shared" si="36"/>
        <v>4.9482902922808325E-3</v>
      </c>
      <c r="AC250" s="10">
        <f t="shared" si="37"/>
        <v>1.2533795713926654E-2</v>
      </c>
      <c r="AD250" s="10">
        <f t="shared" si="38"/>
        <v>6.2154036861308713E-3</v>
      </c>
      <c r="AE250" s="13">
        <v>3.0550000000000002</v>
      </c>
      <c r="AF250" s="13">
        <v>0.61</v>
      </c>
      <c r="AG250" s="10">
        <f t="shared" si="39"/>
        <v>2.4301759268462453E-2</v>
      </c>
      <c r="AH250" s="10">
        <f>+SUMPRODUCT(AB250:AD250,Regression_results!$M$17:$O$17)+Regression_results!$L$17</f>
        <v>2.4089865089452735E-2</v>
      </c>
    </row>
    <row r="251" spans="1:34" ht="15" x14ac:dyDescent="0.25">
      <c r="A251" s="3">
        <v>43170</v>
      </c>
      <c r="B251" s="5">
        <f t="shared" si="30"/>
        <v>11</v>
      </c>
      <c r="C251" s="5">
        <f t="shared" si="31"/>
        <v>3</v>
      </c>
      <c r="D251" s="5">
        <f t="shared" si="32"/>
        <v>2018</v>
      </c>
      <c r="E251" s="3">
        <f t="shared" si="33"/>
        <v>43168</v>
      </c>
      <c r="F251" s="5">
        <f t="shared" si="34"/>
        <v>2</v>
      </c>
      <c r="G251" s="5">
        <v>26966.89</v>
      </c>
      <c r="H251" s="6">
        <v>27061</v>
      </c>
      <c r="I251" s="6">
        <v>27098.5</v>
      </c>
      <c r="J251" s="6">
        <v>27144.5</v>
      </c>
      <c r="K251" s="6">
        <v>27195.33</v>
      </c>
      <c r="L251" s="6">
        <v>27244.33</v>
      </c>
      <c r="M251" s="6">
        <v>27301.33</v>
      </c>
      <c r="N251" s="6">
        <v>27367.67</v>
      </c>
      <c r="O251" s="6">
        <v>27432</v>
      </c>
      <c r="P251" s="6">
        <v>27455</v>
      </c>
      <c r="Q251" s="6">
        <v>27479.33</v>
      </c>
      <c r="R251" s="6">
        <v>27549.67</v>
      </c>
      <c r="S251" s="6">
        <v>27594.33</v>
      </c>
      <c r="T251" s="6">
        <v>27686.5</v>
      </c>
      <c r="U251" s="6">
        <v>27750.33</v>
      </c>
      <c r="V251" s="6">
        <v>27813</v>
      </c>
      <c r="W251" s="6">
        <v>27876.67</v>
      </c>
      <c r="X251" s="6">
        <v>27936.67</v>
      </c>
      <c r="Y251" s="6">
        <v>27987.67</v>
      </c>
      <c r="Z251" s="8" t="s">
        <v>17</v>
      </c>
      <c r="AA251" s="11">
        <f t="shared" si="35"/>
        <v>2.2267859617053354E-4</v>
      </c>
      <c r="AB251" s="10">
        <f t="shared" si="36"/>
        <v>4.880429296815425E-3</v>
      </c>
      <c r="AC251" s="10">
        <f t="shared" si="37"/>
        <v>1.2306954259460934E-2</v>
      </c>
      <c r="AD251" s="10">
        <f t="shared" si="38"/>
        <v>6.1402201534759282E-3</v>
      </c>
      <c r="AE251" s="13">
        <v>3.0649999999999999</v>
      </c>
      <c r="AF251" s="13">
        <v>0.61</v>
      </c>
      <c r="AG251" s="10">
        <f t="shared" si="39"/>
        <v>2.4401152966901929E-2</v>
      </c>
      <c r="AH251" s="10">
        <f>+SUMPRODUCT(AB251:AD251,Regression_results!$M$17:$O$17)+Regression_results!$L$17</f>
        <v>2.3882667479219181E-2</v>
      </c>
    </row>
    <row r="252" spans="1:34" ht="15" x14ac:dyDescent="0.25">
      <c r="A252" s="3">
        <v>43169</v>
      </c>
      <c r="B252" s="5">
        <f t="shared" si="30"/>
        <v>10</v>
      </c>
      <c r="C252" s="5">
        <f t="shared" si="31"/>
        <v>3</v>
      </c>
      <c r="D252" s="5">
        <f t="shared" si="32"/>
        <v>2018</v>
      </c>
      <c r="E252" s="3">
        <f t="shared" si="33"/>
        <v>43168</v>
      </c>
      <c r="F252" s="5">
        <f t="shared" si="34"/>
        <v>1</v>
      </c>
      <c r="G252" s="5">
        <v>26966.89</v>
      </c>
      <c r="H252" s="6">
        <v>27061</v>
      </c>
      <c r="I252" s="6">
        <v>27098.5</v>
      </c>
      <c r="J252" s="6">
        <v>27144.5</v>
      </c>
      <c r="K252" s="6">
        <v>27195.33</v>
      </c>
      <c r="L252" s="6">
        <v>27244.33</v>
      </c>
      <c r="M252" s="6">
        <v>27301.33</v>
      </c>
      <c r="N252" s="6">
        <v>27367.67</v>
      </c>
      <c r="O252" s="6">
        <v>27432</v>
      </c>
      <c r="P252" s="6">
        <v>27455</v>
      </c>
      <c r="Q252" s="6">
        <v>27479.33</v>
      </c>
      <c r="R252" s="6">
        <v>27549.67</v>
      </c>
      <c r="S252" s="6">
        <v>27594.33</v>
      </c>
      <c r="T252" s="6">
        <v>27686.5</v>
      </c>
      <c r="U252" s="6">
        <v>27744</v>
      </c>
      <c r="V252" s="6">
        <v>27806.67</v>
      </c>
      <c r="W252" s="6">
        <v>27870.33</v>
      </c>
      <c r="X252" s="6">
        <v>27930.33</v>
      </c>
      <c r="Y252" s="6">
        <v>27984</v>
      </c>
      <c r="Z252" s="8" t="s">
        <v>17</v>
      </c>
      <c r="AA252" s="11">
        <f t="shared" si="35"/>
        <v>1.1133929808526677E-4</v>
      </c>
      <c r="AB252" s="10">
        <f t="shared" si="36"/>
        <v>4.880429296815425E-3</v>
      </c>
      <c r="AC252" s="10">
        <f t="shared" si="37"/>
        <v>1.2306954259460934E-2</v>
      </c>
      <c r="AD252" s="10">
        <f t="shared" si="38"/>
        <v>6.0288808553906614E-3</v>
      </c>
      <c r="AE252" s="13">
        <v>3.0649999999999999</v>
      </c>
      <c r="AF252" s="13">
        <v>0.61</v>
      </c>
      <c r="AG252" s="10">
        <f t="shared" si="39"/>
        <v>2.4401152966901929E-2</v>
      </c>
      <c r="AH252" s="10">
        <f>+SUMPRODUCT(AB252:AD252,Regression_results!$M$17:$O$17)+Regression_results!$L$17</f>
        <v>2.3832602061248008E-2</v>
      </c>
    </row>
    <row r="253" spans="1:34" ht="15" x14ac:dyDescent="0.25">
      <c r="A253" s="3">
        <v>43168</v>
      </c>
      <c r="B253" s="5">
        <f t="shared" si="30"/>
        <v>9</v>
      </c>
      <c r="C253" s="5">
        <f t="shared" si="31"/>
        <v>3</v>
      </c>
      <c r="D253" s="5">
        <f t="shared" si="32"/>
        <v>2018</v>
      </c>
      <c r="E253" s="3">
        <f t="shared" si="33"/>
        <v>43168</v>
      </c>
      <c r="F253" s="5">
        <f t="shared" si="34"/>
        <v>0</v>
      </c>
      <c r="G253" s="5">
        <v>26966.89</v>
      </c>
      <c r="H253" s="6">
        <v>27061</v>
      </c>
      <c r="I253" s="6">
        <v>27098.5</v>
      </c>
      <c r="J253" s="6">
        <v>27144.5</v>
      </c>
      <c r="K253" s="6">
        <v>27195.33</v>
      </c>
      <c r="L253" s="6">
        <v>27244.33</v>
      </c>
      <c r="M253" s="6">
        <v>27301.33</v>
      </c>
      <c r="N253" s="6">
        <v>27367.67</v>
      </c>
      <c r="O253" s="6">
        <v>27432</v>
      </c>
      <c r="P253" s="6">
        <v>27455</v>
      </c>
      <c r="Q253" s="6">
        <v>27479.33</v>
      </c>
      <c r="R253" s="6">
        <v>27549.67</v>
      </c>
      <c r="S253" s="6">
        <v>27594.33</v>
      </c>
      <c r="T253" s="6">
        <v>27686.5</v>
      </c>
      <c r="U253" s="6">
        <v>27744</v>
      </c>
      <c r="V253" s="6">
        <v>27806.67</v>
      </c>
      <c r="W253" s="6">
        <v>27870.33</v>
      </c>
      <c r="X253" s="6">
        <v>27930.33</v>
      </c>
      <c r="Y253" s="6">
        <v>27984</v>
      </c>
      <c r="Z253" s="8" t="s">
        <v>17</v>
      </c>
      <c r="AA253" s="11">
        <f t="shared" si="35"/>
        <v>0</v>
      </c>
      <c r="AB253" s="10">
        <f t="shared" si="36"/>
        <v>4.880429296815425E-3</v>
      </c>
      <c r="AC253" s="10">
        <f t="shared" si="37"/>
        <v>1.2306954259460934E-2</v>
      </c>
      <c r="AD253" s="10">
        <f t="shared" si="38"/>
        <v>5.9175415573053947E-3</v>
      </c>
      <c r="AE253" s="13">
        <v>3.0649999999999999</v>
      </c>
      <c r="AF253" s="13">
        <v>0.61</v>
      </c>
      <c r="AG253" s="10">
        <f t="shared" si="39"/>
        <v>2.4401152966901929E-2</v>
      </c>
      <c r="AH253" s="10">
        <f>+SUMPRODUCT(AB253:AD253,Regression_results!$M$17:$O$17)+Regression_results!$L$17</f>
        <v>2.3782536643276838E-2</v>
      </c>
    </row>
    <row r="254" spans="1:34" ht="15" x14ac:dyDescent="0.25">
      <c r="A254" s="3">
        <v>43167</v>
      </c>
      <c r="B254" s="5">
        <f t="shared" si="30"/>
        <v>8</v>
      </c>
      <c r="C254" s="5">
        <f t="shared" si="31"/>
        <v>3</v>
      </c>
      <c r="D254" s="5">
        <f t="shared" si="32"/>
        <v>2018</v>
      </c>
      <c r="E254" s="3">
        <f t="shared" si="33"/>
        <v>43140</v>
      </c>
      <c r="F254" s="5">
        <f t="shared" si="34"/>
        <v>27</v>
      </c>
      <c r="G254" s="5">
        <v>26962.09</v>
      </c>
      <c r="H254" s="6">
        <v>27055.33</v>
      </c>
      <c r="I254" s="6">
        <v>27090</v>
      </c>
      <c r="J254" s="6">
        <v>27136.5</v>
      </c>
      <c r="K254" s="6">
        <v>27186.33</v>
      </c>
      <c r="L254" s="6">
        <v>27235.33</v>
      </c>
      <c r="M254" s="6">
        <v>27295.67</v>
      </c>
      <c r="N254" s="6">
        <v>27362</v>
      </c>
      <c r="O254" s="6">
        <v>27424.33</v>
      </c>
      <c r="P254" s="6">
        <v>27449</v>
      </c>
      <c r="Q254" s="6">
        <v>27472</v>
      </c>
      <c r="R254" s="6">
        <v>27545</v>
      </c>
      <c r="S254" s="6">
        <v>27586.33</v>
      </c>
      <c r="T254" s="6">
        <v>27679.33</v>
      </c>
      <c r="U254" s="6">
        <v>27744</v>
      </c>
      <c r="V254" s="6">
        <v>27806.67</v>
      </c>
      <c r="W254" s="6">
        <v>27870.33</v>
      </c>
      <c r="X254" s="6">
        <v>27930.33</v>
      </c>
      <c r="Y254" s="6">
        <v>27984</v>
      </c>
      <c r="Z254" s="8" t="s">
        <v>17</v>
      </c>
      <c r="AA254" s="11">
        <f t="shared" si="35"/>
        <v>3.0341114602776996E-3</v>
      </c>
      <c r="AB254" s="10">
        <f t="shared" si="36"/>
        <v>4.7440684308968084E-3</v>
      </c>
      <c r="AC254" s="10">
        <f t="shared" si="37"/>
        <v>1.2341454411221919E-2</v>
      </c>
      <c r="AD254" s="10">
        <f t="shared" si="38"/>
        <v>8.9412749169602186E-3</v>
      </c>
      <c r="AE254" s="13">
        <v>3.0449999999999999</v>
      </c>
      <c r="AF254" s="13">
        <v>0.59</v>
      </c>
      <c r="AG254" s="10">
        <f t="shared" si="39"/>
        <v>2.4406004573019224E-2</v>
      </c>
      <c r="AH254" s="10">
        <f>+SUMPRODUCT(AB254:AD254,Regression_results!$M$17:$O$17)+Regression_results!$L$17</f>
        <v>2.5089279638764672E-2</v>
      </c>
    </row>
    <row r="255" spans="1:34" ht="15" x14ac:dyDescent="0.25">
      <c r="A255" s="3">
        <v>43166</v>
      </c>
      <c r="B255" s="5">
        <f t="shared" si="30"/>
        <v>7</v>
      </c>
      <c r="C255" s="5">
        <f t="shared" si="31"/>
        <v>3</v>
      </c>
      <c r="D255" s="5">
        <f t="shared" si="32"/>
        <v>2018</v>
      </c>
      <c r="E255" s="3">
        <f t="shared" si="33"/>
        <v>43140</v>
      </c>
      <c r="F255" s="5">
        <f t="shared" si="34"/>
        <v>26</v>
      </c>
      <c r="G255" s="5">
        <v>26957.29</v>
      </c>
      <c r="H255" s="6">
        <v>27019.33</v>
      </c>
      <c r="I255" s="6">
        <v>27083</v>
      </c>
      <c r="J255" s="6">
        <v>27119</v>
      </c>
      <c r="K255" s="6">
        <v>27161.67</v>
      </c>
      <c r="L255" s="6">
        <v>27214</v>
      </c>
      <c r="M255" s="6">
        <v>27260.33</v>
      </c>
      <c r="N255" s="6">
        <v>27318.33</v>
      </c>
      <c r="O255" s="6">
        <v>27381</v>
      </c>
      <c r="P255" s="6">
        <v>27433.67</v>
      </c>
      <c r="Q255" s="6">
        <v>27456.33</v>
      </c>
      <c r="R255" s="6">
        <v>27494.33</v>
      </c>
      <c r="S255" s="6">
        <v>27555.33</v>
      </c>
      <c r="T255" s="6">
        <v>27616.33</v>
      </c>
      <c r="U255" s="6">
        <v>27738.67</v>
      </c>
      <c r="V255" s="6">
        <v>27802.5</v>
      </c>
      <c r="W255" s="6">
        <v>27864.33</v>
      </c>
      <c r="X255" s="6">
        <v>27923.33</v>
      </c>
      <c r="Y255" s="6">
        <v>27977</v>
      </c>
      <c r="Z255" s="8" t="s">
        <v>17</v>
      </c>
      <c r="AA255" s="11">
        <f t="shared" si="35"/>
        <v>1.9185640914721228E-3</v>
      </c>
      <c r="AB255" s="10">
        <f t="shared" si="36"/>
        <v>4.6633025797473415E-3</v>
      </c>
      <c r="AC255" s="10">
        <f t="shared" si="37"/>
        <v>1.1003212347228786E-2</v>
      </c>
      <c r="AD255" s="10">
        <f t="shared" si="38"/>
        <v>8.2853878013440831E-3</v>
      </c>
      <c r="AE255" s="13">
        <v>3.0350000000000001</v>
      </c>
      <c r="AF255" s="13">
        <v>0.56000000000000005</v>
      </c>
      <c r="AG255" s="10">
        <f t="shared" si="39"/>
        <v>2.4612171837708807E-2</v>
      </c>
      <c r="AH255" s="10">
        <f>+SUMPRODUCT(AB255:AD255,Regression_results!$M$17:$O$17)+Regression_results!$L$17</f>
        <v>2.394420408449725E-2</v>
      </c>
    </row>
    <row r="256" spans="1:34" ht="15" x14ac:dyDescent="0.25">
      <c r="A256" s="3">
        <v>43165</v>
      </c>
      <c r="B256" s="5">
        <f t="shared" si="30"/>
        <v>6</v>
      </c>
      <c r="C256" s="5">
        <f t="shared" si="31"/>
        <v>3</v>
      </c>
      <c r="D256" s="5">
        <f t="shared" si="32"/>
        <v>2018</v>
      </c>
      <c r="E256" s="3">
        <f t="shared" si="33"/>
        <v>43140</v>
      </c>
      <c r="F256" s="5">
        <f t="shared" si="34"/>
        <v>25</v>
      </c>
      <c r="G256" s="5">
        <v>26952.49</v>
      </c>
      <c r="H256" s="6">
        <v>26992</v>
      </c>
      <c r="I256" s="6">
        <v>27073</v>
      </c>
      <c r="J256" s="6">
        <v>27107</v>
      </c>
      <c r="K256" s="6">
        <v>27148.67</v>
      </c>
      <c r="L256" s="6">
        <v>27188.5</v>
      </c>
      <c r="M256" s="6">
        <v>27239</v>
      </c>
      <c r="N256" s="6">
        <v>27294</v>
      </c>
      <c r="O256" s="6">
        <v>27360.5</v>
      </c>
      <c r="P256" s="6">
        <v>27429</v>
      </c>
      <c r="Q256" s="6">
        <v>27455</v>
      </c>
      <c r="R256" s="6">
        <v>27477</v>
      </c>
      <c r="S256" s="6">
        <v>27544.5</v>
      </c>
      <c r="T256" s="6">
        <v>27589</v>
      </c>
      <c r="U256" s="6">
        <v>27697.67</v>
      </c>
      <c r="V256" s="6">
        <v>27758</v>
      </c>
      <c r="W256" s="6">
        <v>27821.33</v>
      </c>
      <c r="X256" s="6">
        <v>27880.33</v>
      </c>
      <c r="Y256" s="6">
        <v>27939.33</v>
      </c>
      <c r="Z256" s="8" t="s">
        <v>17</v>
      </c>
      <c r="AA256" s="11">
        <f t="shared" si="35"/>
        <v>1.3463062801405412E-3</v>
      </c>
      <c r="AB256" s="10">
        <f t="shared" si="36"/>
        <v>4.4712009910772288E-3</v>
      </c>
      <c r="AC256" s="10">
        <f t="shared" si="37"/>
        <v>1.0619436338787702E-2</v>
      </c>
      <c r="AD256" s="10">
        <f t="shared" si="38"/>
        <v>8.0713295801534413E-3</v>
      </c>
      <c r="AE256" s="13">
        <v>3.0249999999999999</v>
      </c>
      <c r="AF256" s="13">
        <v>0.56000000000000005</v>
      </c>
      <c r="AG256" s="10">
        <f t="shared" si="39"/>
        <v>2.451272871917265E-2</v>
      </c>
      <c r="AH256" s="10">
        <f>+SUMPRODUCT(AB256:AD256,Regression_results!$M$17:$O$17)+Regression_results!$L$17</f>
        <v>2.3512819524915005E-2</v>
      </c>
    </row>
    <row r="257" spans="1:34" ht="15" x14ac:dyDescent="0.25">
      <c r="A257" s="3">
        <v>43164</v>
      </c>
      <c r="B257" s="5">
        <f t="shared" si="30"/>
        <v>5</v>
      </c>
      <c r="C257" s="5">
        <f t="shared" si="31"/>
        <v>3</v>
      </c>
      <c r="D257" s="5">
        <f t="shared" si="32"/>
        <v>2018</v>
      </c>
      <c r="E257" s="3">
        <f t="shared" si="33"/>
        <v>43140</v>
      </c>
      <c r="F257" s="5">
        <f t="shared" si="34"/>
        <v>24</v>
      </c>
      <c r="G257" s="5">
        <v>26947.69</v>
      </c>
      <c r="H257" s="6">
        <v>26995</v>
      </c>
      <c r="I257" s="6">
        <v>27078</v>
      </c>
      <c r="J257" s="6">
        <v>27113</v>
      </c>
      <c r="K257" s="6">
        <v>27152.5</v>
      </c>
      <c r="L257" s="6">
        <v>27196</v>
      </c>
      <c r="M257" s="6">
        <v>27244.33</v>
      </c>
      <c r="N257" s="6">
        <v>27301.33</v>
      </c>
      <c r="O257" s="6">
        <v>27370.67</v>
      </c>
      <c r="P257" s="6">
        <v>27439</v>
      </c>
      <c r="Q257" s="6">
        <v>27461</v>
      </c>
      <c r="R257" s="6">
        <v>27481.33</v>
      </c>
      <c r="S257" s="6">
        <v>27550.5</v>
      </c>
      <c r="T257" s="6">
        <v>27593.67</v>
      </c>
      <c r="U257" s="6">
        <v>27680.67</v>
      </c>
      <c r="V257" s="6">
        <v>27740</v>
      </c>
      <c r="W257" s="6">
        <v>27802.67</v>
      </c>
      <c r="X257" s="6">
        <v>27866.33</v>
      </c>
      <c r="Y257" s="6">
        <v>27920</v>
      </c>
      <c r="Z257" s="8" t="s">
        <v>17</v>
      </c>
      <c r="AA257" s="11">
        <f t="shared" si="35"/>
        <v>1.253552567104066E-3</v>
      </c>
      <c r="AB257" s="10">
        <f t="shared" si="36"/>
        <v>4.8356649493890291E-3</v>
      </c>
      <c r="AC257" s="10">
        <f t="shared" si="37"/>
        <v>1.0808405347514594E-2</v>
      </c>
      <c r="AD257" s="10">
        <f t="shared" si="38"/>
        <v>7.8237242143455628E-3</v>
      </c>
      <c r="AE257" s="13">
        <v>3.0150000000000001</v>
      </c>
      <c r="AF257" s="13">
        <v>0.52</v>
      </c>
      <c r="AG257" s="10">
        <f t="shared" si="39"/>
        <v>2.4820931157978343E-2</v>
      </c>
      <c r="AH257" s="10">
        <f>+SUMPRODUCT(AB257:AD257,Regression_results!$M$17:$O$17)+Regression_results!$L$17</f>
        <v>2.3712389218415481E-2</v>
      </c>
    </row>
    <row r="258" spans="1:34" ht="15" x14ac:dyDescent="0.25">
      <c r="A258" s="3">
        <v>43163</v>
      </c>
      <c r="B258" s="5">
        <f t="shared" si="30"/>
        <v>4</v>
      </c>
      <c r="C258" s="5">
        <f t="shared" si="31"/>
        <v>3</v>
      </c>
      <c r="D258" s="5">
        <f t="shared" si="32"/>
        <v>2018</v>
      </c>
      <c r="E258" s="3">
        <f t="shared" si="33"/>
        <v>43140</v>
      </c>
      <c r="F258" s="5">
        <f t="shared" si="34"/>
        <v>23</v>
      </c>
      <c r="G258" s="5">
        <v>26942.89</v>
      </c>
      <c r="H258" s="6">
        <v>26997.5</v>
      </c>
      <c r="I258" s="6">
        <v>27082.5</v>
      </c>
      <c r="J258" s="6">
        <v>27119.67</v>
      </c>
      <c r="K258" s="6">
        <v>27159</v>
      </c>
      <c r="L258" s="6">
        <v>27201</v>
      </c>
      <c r="M258" s="6">
        <v>27246.5</v>
      </c>
      <c r="N258" s="6">
        <v>27307.67</v>
      </c>
      <c r="O258" s="6">
        <v>27376.5</v>
      </c>
      <c r="P258" s="6">
        <v>27446</v>
      </c>
      <c r="Q258" s="6">
        <v>27465.5</v>
      </c>
      <c r="R258" s="6">
        <v>27489</v>
      </c>
      <c r="S258" s="6">
        <v>27555</v>
      </c>
      <c r="T258" s="6">
        <v>27600</v>
      </c>
      <c r="U258" s="6">
        <v>27688</v>
      </c>
      <c r="V258" s="6">
        <v>27747.33</v>
      </c>
      <c r="W258" s="6">
        <v>27811</v>
      </c>
      <c r="X258" s="6">
        <v>27874</v>
      </c>
      <c r="Y258" s="6">
        <v>27929.33</v>
      </c>
      <c r="Z258" s="8" t="s">
        <v>17</v>
      </c>
      <c r="AA258" s="11">
        <f t="shared" si="35"/>
        <v>1.2520413718018375E-3</v>
      </c>
      <c r="AB258" s="10">
        <f t="shared" si="36"/>
        <v>5.1817009979255868E-3</v>
      </c>
      <c r="AC258" s="10">
        <f t="shared" si="37"/>
        <v>1.0855718637496459E-2</v>
      </c>
      <c r="AD258" s="10">
        <f t="shared" si="38"/>
        <v>7.7722320462854542E-3</v>
      </c>
      <c r="AE258" s="13">
        <v>2.9950000000000001</v>
      </c>
      <c r="AF258" s="13">
        <v>0.44</v>
      </c>
      <c r="AG258" s="10">
        <f t="shared" si="39"/>
        <v>2.5438072481083207E-2</v>
      </c>
      <c r="AH258" s="10">
        <f>+SUMPRODUCT(AB258:AD258,Regression_results!$M$17:$O$17)+Regression_results!$L$17</f>
        <v>2.3904814109902715E-2</v>
      </c>
    </row>
    <row r="259" spans="1:34" ht="15" x14ac:dyDescent="0.25">
      <c r="A259" s="3">
        <v>43162</v>
      </c>
      <c r="B259" s="5">
        <f t="shared" ref="B259:B322" si="40">+DAY(A259)</f>
        <v>3</v>
      </c>
      <c r="C259" s="5">
        <f t="shared" ref="C259:C322" si="41">+MONTH(A259)</f>
        <v>3</v>
      </c>
      <c r="D259" s="5">
        <f t="shared" ref="D259:D322" si="42">+YEAR(A259)</f>
        <v>2018</v>
      </c>
      <c r="E259" s="3">
        <f t="shared" ref="E259:E322" si="43">+IF(DAY(A259)&gt;=9, DATE(D259,C259,9), IF(MONTH(A259)=1, DATE(D259-1,12,9),DATE(D259,C259-1,9)))</f>
        <v>43140</v>
      </c>
      <c r="F259" s="5">
        <f t="shared" ref="F259:F322" si="44">+A259-E259</f>
        <v>22</v>
      </c>
      <c r="G259" s="5">
        <v>26938.09</v>
      </c>
      <c r="H259" s="6">
        <v>26997.5</v>
      </c>
      <c r="I259" s="6">
        <v>27082.5</v>
      </c>
      <c r="J259" s="6">
        <v>27119.67</v>
      </c>
      <c r="K259" s="6">
        <v>27159</v>
      </c>
      <c r="L259" s="6">
        <v>27201</v>
      </c>
      <c r="M259" s="6">
        <v>27246.5</v>
      </c>
      <c r="N259" s="6">
        <v>27307.67</v>
      </c>
      <c r="O259" s="6">
        <v>27376.5</v>
      </c>
      <c r="P259" s="6">
        <v>27446</v>
      </c>
      <c r="Q259" s="6">
        <v>27465.5</v>
      </c>
      <c r="R259" s="6">
        <v>27489</v>
      </c>
      <c r="S259" s="6">
        <v>27555</v>
      </c>
      <c r="T259" s="6">
        <v>27600</v>
      </c>
      <c r="U259" s="6">
        <v>27695</v>
      </c>
      <c r="V259" s="6">
        <v>27754.33</v>
      </c>
      <c r="W259" s="6">
        <v>27817</v>
      </c>
      <c r="X259" s="6">
        <v>27881</v>
      </c>
      <c r="Y259" s="6">
        <v>27936.33</v>
      </c>
      <c r="Z259" s="8" t="s">
        <v>17</v>
      </c>
      <c r="AA259" s="11">
        <f t="shared" ref="AA259:AA322" si="45">+(T259/S259-1)*F259/30</f>
        <v>1.1976047904191489E-3</v>
      </c>
      <c r="AB259" s="10">
        <f t="shared" ref="AB259:AB322" si="46">+I259/G259-1</f>
        <v>5.3608106588105553E-3</v>
      </c>
      <c r="AC259" s="10">
        <f t="shared" ref="AC259:AC322" si="47">+O259/I259-1</f>
        <v>1.0855718637496459E-2</v>
      </c>
      <c r="AD259" s="10">
        <f t="shared" ref="AD259:AD322" si="48">+S259/O259-1+AA259</f>
        <v>7.717795464902766E-3</v>
      </c>
      <c r="AE259" s="13">
        <v>2.9950000000000001</v>
      </c>
      <c r="AF259" s="13">
        <v>0.44</v>
      </c>
      <c r="AG259" s="10">
        <f t="shared" ref="AG259:AG322" si="49">+(1+AE259/100)/(1+AF259/100)-1</f>
        <v>2.5438072481083207E-2</v>
      </c>
      <c r="AH259" s="10">
        <f>+SUMPRODUCT(AB259:AD259,Regression_results!$M$17:$O$17)+Regression_results!$L$17</f>
        <v>2.3977162010109264E-2</v>
      </c>
    </row>
    <row r="260" spans="1:34" ht="15" x14ac:dyDescent="0.25">
      <c r="A260" s="3">
        <v>43161</v>
      </c>
      <c r="B260" s="5">
        <f t="shared" si="40"/>
        <v>2</v>
      </c>
      <c r="C260" s="5">
        <f t="shared" si="41"/>
        <v>3</v>
      </c>
      <c r="D260" s="5">
        <f t="shared" si="42"/>
        <v>2018</v>
      </c>
      <c r="E260" s="3">
        <f t="shared" si="43"/>
        <v>43140</v>
      </c>
      <c r="F260" s="5">
        <f t="shared" si="44"/>
        <v>21</v>
      </c>
      <c r="G260" s="5">
        <v>26933.29</v>
      </c>
      <c r="H260" s="6">
        <v>26997.5</v>
      </c>
      <c r="I260" s="6">
        <v>27082.5</v>
      </c>
      <c r="J260" s="6">
        <v>27119.67</v>
      </c>
      <c r="K260" s="6">
        <v>27159</v>
      </c>
      <c r="L260" s="6">
        <v>27201</v>
      </c>
      <c r="M260" s="6">
        <v>27246.5</v>
      </c>
      <c r="N260" s="6">
        <v>27307.67</v>
      </c>
      <c r="O260" s="6">
        <v>27376.5</v>
      </c>
      <c r="P260" s="6">
        <v>27446</v>
      </c>
      <c r="Q260" s="6">
        <v>27465.5</v>
      </c>
      <c r="R260" s="6">
        <v>27489</v>
      </c>
      <c r="S260" s="6">
        <v>27555</v>
      </c>
      <c r="T260" s="6">
        <v>27600</v>
      </c>
      <c r="U260" s="6">
        <v>27695</v>
      </c>
      <c r="V260" s="6">
        <v>27754.33</v>
      </c>
      <c r="W260" s="6">
        <v>27817</v>
      </c>
      <c r="X260" s="6">
        <v>27881</v>
      </c>
      <c r="Y260" s="6">
        <v>27936.33</v>
      </c>
      <c r="Z260" s="8" t="s">
        <v>17</v>
      </c>
      <c r="AA260" s="11">
        <f t="shared" si="45"/>
        <v>1.1431682090364604E-3</v>
      </c>
      <c r="AB260" s="10">
        <f t="shared" si="46"/>
        <v>5.5399841608656519E-3</v>
      </c>
      <c r="AC260" s="10">
        <f t="shared" si="47"/>
        <v>1.0855718637496459E-2</v>
      </c>
      <c r="AD260" s="10">
        <f t="shared" si="48"/>
        <v>7.6633588835200769E-3</v>
      </c>
      <c r="AE260" s="13">
        <v>2.9950000000000001</v>
      </c>
      <c r="AF260" s="13">
        <v>0.44</v>
      </c>
      <c r="AG260" s="10">
        <f t="shared" si="49"/>
        <v>2.5438072481083207E-2</v>
      </c>
      <c r="AH260" s="10">
        <f>+SUMPRODUCT(AB260:AD260,Regression_results!$M$17:$O$17)+Regression_results!$L$17</f>
        <v>2.4049544422659476E-2</v>
      </c>
    </row>
    <row r="261" spans="1:34" ht="15" x14ac:dyDescent="0.25">
      <c r="A261" s="3">
        <v>43160</v>
      </c>
      <c r="B261" s="5">
        <f t="shared" si="40"/>
        <v>1</v>
      </c>
      <c r="C261" s="5">
        <f t="shared" si="41"/>
        <v>3</v>
      </c>
      <c r="D261" s="5">
        <f t="shared" si="42"/>
        <v>2018</v>
      </c>
      <c r="E261" s="3">
        <f t="shared" si="43"/>
        <v>43140</v>
      </c>
      <c r="F261" s="5">
        <f t="shared" si="44"/>
        <v>20</v>
      </c>
      <c r="G261" s="5">
        <v>26928.49</v>
      </c>
      <c r="H261" s="6">
        <v>26997</v>
      </c>
      <c r="I261" s="6">
        <v>27082.67</v>
      </c>
      <c r="J261" s="6">
        <v>27121.67</v>
      </c>
      <c r="K261" s="6">
        <v>27159.67</v>
      </c>
      <c r="L261" s="6">
        <v>27204</v>
      </c>
      <c r="M261" s="6">
        <v>27251.33</v>
      </c>
      <c r="N261" s="6">
        <v>27307.67</v>
      </c>
      <c r="O261" s="6">
        <v>27377.5</v>
      </c>
      <c r="P261" s="6">
        <v>27446.67</v>
      </c>
      <c r="Q261" s="6">
        <v>27467</v>
      </c>
      <c r="R261" s="6">
        <v>27488.67</v>
      </c>
      <c r="S261" s="6">
        <v>27550.33</v>
      </c>
      <c r="T261" s="6">
        <v>27598.33</v>
      </c>
      <c r="U261" s="6">
        <v>27695</v>
      </c>
      <c r="V261" s="6">
        <v>27754.33</v>
      </c>
      <c r="W261" s="6">
        <v>27817</v>
      </c>
      <c r="X261" s="6">
        <v>27881</v>
      </c>
      <c r="Y261" s="6">
        <v>27936.33</v>
      </c>
      <c r="Z261" s="8" t="s">
        <v>17</v>
      </c>
      <c r="AA261" s="11">
        <f t="shared" si="45"/>
        <v>1.1615105880764531E-3</v>
      </c>
      <c r="AB261" s="10">
        <f t="shared" si="46"/>
        <v>5.7255345546667336E-3</v>
      </c>
      <c r="AC261" s="10">
        <f t="shared" si="47"/>
        <v>1.0886297399776312E-2</v>
      </c>
      <c r="AD261" s="10">
        <f t="shared" si="48"/>
        <v>7.4743587297987357E-3</v>
      </c>
      <c r="AE261" s="13">
        <v>2.9649999999999999</v>
      </c>
      <c r="AF261" s="13">
        <v>0.41</v>
      </c>
      <c r="AG261" s="10">
        <f t="shared" si="49"/>
        <v>2.5445672741758685E-2</v>
      </c>
      <c r="AH261" s="10">
        <f>+SUMPRODUCT(AB261:AD261,Regression_results!$M$17:$O$17)+Regression_results!$L$17</f>
        <v>2.4083293715940604E-2</v>
      </c>
    </row>
    <row r="262" spans="1:34" ht="15" x14ac:dyDescent="0.25">
      <c r="A262" s="3">
        <v>43159</v>
      </c>
      <c r="B262" s="5">
        <f t="shared" si="40"/>
        <v>28</v>
      </c>
      <c r="C262" s="5">
        <f t="shared" si="41"/>
        <v>2</v>
      </c>
      <c r="D262" s="5">
        <f t="shared" si="42"/>
        <v>2018</v>
      </c>
      <c r="E262" s="3">
        <f t="shared" si="43"/>
        <v>43140</v>
      </c>
      <c r="F262" s="5">
        <f t="shared" si="44"/>
        <v>19</v>
      </c>
      <c r="G262" s="5">
        <v>26923.7</v>
      </c>
      <c r="H262" s="6">
        <v>26997.33</v>
      </c>
      <c r="I262" s="6">
        <v>27082</v>
      </c>
      <c r="J262" s="6">
        <v>27120.92</v>
      </c>
      <c r="K262" s="6">
        <v>27157</v>
      </c>
      <c r="L262" s="6">
        <v>27201</v>
      </c>
      <c r="M262" s="6">
        <v>27249.33</v>
      </c>
      <c r="N262" s="6">
        <v>27305</v>
      </c>
      <c r="O262" s="6">
        <v>27374</v>
      </c>
      <c r="P262" s="6">
        <v>27444.5</v>
      </c>
      <c r="Q262" s="6">
        <v>27464.67</v>
      </c>
      <c r="R262" s="6">
        <v>27486.5</v>
      </c>
      <c r="S262" s="6">
        <v>27547</v>
      </c>
      <c r="T262" s="6">
        <v>27593</v>
      </c>
      <c r="U262" s="6">
        <v>27694.33</v>
      </c>
      <c r="V262" s="6">
        <v>27752</v>
      </c>
      <c r="W262" s="6">
        <v>27814.67</v>
      </c>
      <c r="X262" s="6">
        <v>27878.67</v>
      </c>
      <c r="Y262" s="6">
        <v>27940</v>
      </c>
      <c r="Z262" s="8" t="s">
        <v>17</v>
      </c>
      <c r="AA262" s="11">
        <f t="shared" si="45"/>
        <v>1.0575864280442475E-3</v>
      </c>
      <c r="AB262" s="10">
        <f t="shared" si="46"/>
        <v>5.8795782154754672E-3</v>
      </c>
      <c r="AC262" s="10">
        <f t="shared" si="47"/>
        <v>1.0782069271102479E-2</v>
      </c>
      <c r="AD262" s="10">
        <f t="shared" si="48"/>
        <v>7.3774519939096379E-3</v>
      </c>
      <c r="AE262" s="13">
        <v>2.9449999999999998</v>
      </c>
      <c r="AF262" s="13">
        <v>0.39</v>
      </c>
      <c r="AG262" s="10">
        <f t="shared" si="49"/>
        <v>2.5450742105787461E-2</v>
      </c>
      <c r="AH262" s="10">
        <f>+SUMPRODUCT(AB262:AD262,Regression_results!$M$17:$O$17)+Regression_results!$L$17</f>
        <v>2.4060181158028909E-2</v>
      </c>
    </row>
    <row r="263" spans="1:34" ht="15" x14ac:dyDescent="0.25">
      <c r="A263" s="3">
        <v>43158</v>
      </c>
      <c r="B263" s="5">
        <f t="shared" si="40"/>
        <v>27</v>
      </c>
      <c r="C263" s="5">
        <f t="shared" si="41"/>
        <v>2</v>
      </c>
      <c r="D263" s="5">
        <f t="shared" si="42"/>
        <v>2018</v>
      </c>
      <c r="E263" s="3">
        <f t="shared" si="43"/>
        <v>43140</v>
      </c>
      <c r="F263" s="5">
        <f t="shared" si="44"/>
        <v>18</v>
      </c>
      <c r="G263" s="5">
        <v>26918.9</v>
      </c>
      <c r="H263" s="6">
        <v>26996.33</v>
      </c>
      <c r="I263" s="6">
        <v>27081.33</v>
      </c>
      <c r="J263" s="6">
        <v>27121</v>
      </c>
      <c r="K263" s="6">
        <v>27159.33</v>
      </c>
      <c r="L263" s="6">
        <v>27206.5</v>
      </c>
      <c r="M263" s="6">
        <v>27253.33</v>
      </c>
      <c r="N263" s="6">
        <v>27308</v>
      </c>
      <c r="O263" s="6">
        <v>27379</v>
      </c>
      <c r="P263" s="6">
        <v>27454.67</v>
      </c>
      <c r="Q263" s="6">
        <v>27470.33</v>
      </c>
      <c r="R263" s="6">
        <v>27493</v>
      </c>
      <c r="S263" s="6">
        <v>27552.33</v>
      </c>
      <c r="T263" s="6">
        <v>27602</v>
      </c>
      <c r="U263" s="6">
        <v>27688.5</v>
      </c>
      <c r="V263" s="6">
        <v>27748.67</v>
      </c>
      <c r="W263" s="6">
        <v>27811.33</v>
      </c>
      <c r="X263" s="6">
        <v>27874.5</v>
      </c>
      <c r="Y263" s="6">
        <v>27941.67</v>
      </c>
      <c r="Z263" s="8" t="s">
        <v>17</v>
      </c>
      <c r="AA263" s="11">
        <f t="shared" si="45"/>
        <v>1.0816508077538423E-3</v>
      </c>
      <c r="AB263" s="10">
        <f t="shared" si="46"/>
        <v>6.0340504255373961E-3</v>
      </c>
      <c r="AC263" s="10">
        <f t="shared" si="47"/>
        <v>1.099170535568228E-2</v>
      </c>
      <c r="AD263" s="10">
        <f t="shared" si="48"/>
        <v>7.4124152622628168E-3</v>
      </c>
      <c r="AE263" s="13">
        <v>2.9249999999999998</v>
      </c>
      <c r="AF263" s="13">
        <v>0.37</v>
      </c>
      <c r="AG263" s="10">
        <f t="shared" si="49"/>
        <v>2.5455813490086632E-2</v>
      </c>
      <c r="AH263" s="10">
        <f>+SUMPRODUCT(AB263:AD263,Regression_results!$M$17:$O$17)+Regression_results!$L$17</f>
        <v>2.4285746152178551E-2</v>
      </c>
    </row>
    <row r="264" spans="1:34" ht="15" x14ac:dyDescent="0.25">
      <c r="A264" s="3">
        <v>43157</v>
      </c>
      <c r="B264" s="5">
        <f t="shared" si="40"/>
        <v>26</v>
      </c>
      <c r="C264" s="5">
        <f t="shared" si="41"/>
        <v>2</v>
      </c>
      <c r="D264" s="5">
        <f t="shared" si="42"/>
        <v>2018</v>
      </c>
      <c r="E264" s="3">
        <f t="shared" si="43"/>
        <v>43140</v>
      </c>
      <c r="F264" s="5">
        <f t="shared" si="44"/>
        <v>17</v>
      </c>
      <c r="G264" s="5">
        <v>26914.11</v>
      </c>
      <c r="H264" s="6">
        <v>26995.5</v>
      </c>
      <c r="I264" s="6">
        <v>27081.67</v>
      </c>
      <c r="J264" s="6">
        <v>27119.67</v>
      </c>
      <c r="K264" s="6">
        <v>27159.33</v>
      </c>
      <c r="L264" s="6">
        <v>27206.5</v>
      </c>
      <c r="M264" s="6">
        <v>27252.5</v>
      </c>
      <c r="N264" s="6">
        <v>27307.5</v>
      </c>
      <c r="O264" s="6">
        <v>27380.5</v>
      </c>
      <c r="P264" s="6">
        <v>27454</v>
      </c>
      <c r="Q264" s="6">
        <v>27471</v>
      </c>
      <c r="R264" s="6">
        <v>27494</v>
      </c>
      <c r="S264" s="6">
        <v>27550.5</v>
      </c>
      <c r="T264" s="6">
        <v>27601</v>
      </c>
      <c r="U264" s="6">
        <v>27698.33</v>
      </c>
      <c r="V264" s="6">
        <v>27756</v>
      </c>
      <c r="W264" s="6">
        <v>27818.67</v>
      </c>
      <c r="X264" s="6">
        <v>27883.67</v>
      </c>
      <c r="Y264" s="6">
        <v>27949.33</v>
      </c>
      <c r="Z264" s="8" t="s">
        <v>17</v>
      </c>
      <c r="AA264" s="11">
        <f t="shared" si="45"/>
        <v>1.0386986322087715E-3</v>
      </c>
      <c r="AB264" s="10">
        <f t="shared" si="46"/>
        <v>6.2257306669251111E-3</v>
      </c>
      <c r="AC264" s="10">
        <f t="shared" si="47"/>
        <v>1.103440075888984E-2</v>
      </c>
      <c r="AD264" s="10">
        <f t="shared" si="48"/>
        <v>7.2474968645274513E-3</v>
      </c>
      <c r="AE264" s="13">
        <v>2.9050000000000002</v>
      </c>
      <c r="AF264" s="13">
        <v>0.35</v>
      </c>
      <c r="AG264" s="10">
        <f t="shared" si="49"/>
        <v>2.5460886895864343E-2</v>
      </c>
      <c r="AH264" s="10">
        <f>+SUMPRODUCT(AB264:AD264,Regression_results!$M$17:$O$17)+Regression_results!$L$17</f>
        <v>2.4340939978379807E-2</v>
      </c>
    </row>
    <row r="265" spans="1:34" ht="15" x14ac:dyDescent="0.25">
      <c r="A265" s="3">
        <v>43156</v>
      </c>
      <c r="B265" s="5">
        <f t="shared" si="40"/>
        <v>25</v>
      </c>
      <c r="C265" s="5">
        <f t="shared" si="41"/>
        <v>2</v>
      </c>
      <c r="D265" s="5">
        <f t="shared" si="42"/>
        <v>2018</v>
      </c>
      <c r="E265" s="3">
        <f t="shared" si="43"/>
        <v>43140</v>
      </c>
      <c r="F265" s="5">
        <f t="shared" si="44"/>
        <v>16</v>
      </c>
      <c r="G265" s="5">
        <v>26909.31</v>
      </c>
      <c r="H265" s="6">
        <v>26996</v>
      </c>
      <c r="I265" s="6">
        <v>27082.5</v>
      </c>
      <c r="J265" s="6">
        <v>27120.5</v>
      </c>
      <c r="K265" s="6">
        <v>27163</v>
      </c>
      <c r="L265" s="6">
        <v>27212</v>
      </c>
      <c r="M265" s="6">
        <v>27258</v>
      </c>
      <c r="N265" s="6">
        <v>27313.67</v>
      </c>
      <c r="O265" s="6">
        <v>27386</v>
      </c>
      <c r="P265" s="6">
        <v>27456.5</v>
      </c>
      <c r="Q265" s="6">
        <v>27475.67</v>
      </c>
      <c r="R265" s="6">
        <v>27495</v>
      </c>
      <c r="S265" s="6">
        <v>27552.33</v>
      </c>
      <c r="T265" s="6">
        <v>27600.5</v>
      </c>
      <c r="U265" s="6">
        <v>27697.33</v>
      </c>
      <c r="V265" s="6">
        <v>27751</v>
      </c>
      <c r="W265" s="6">
        <v>27813.5</v>
      </c>
      <c r="X265" s="6">
        <v>27882.67</v>
      </c>
      <c r="Y265" s="6">
        <v>27951.67</v>
      </c>
      <c r="Z265" s="8" t="s">
        <v>17</v>
      </c>
      <c r="AA265" s="11">
        <f t="shared" si="45"/>
        <v>9.3243172779449899E-4</v>
      </c>
      <c r="AB265" s="10">
        <f t="shared" si="46"/>
        <v>6.436062463140102E-3</v>
      </c>
      <c r="AC265" s="10">
        <f t="shared" si="47"/>
        <v>1.1206498661497255E-2</v>
      </c>
      <c r="AD265" s="10">
        <f t="shared" si="48"/>
        <v>7.0059729532382896E-3</v>
      </c>
      <c r="AE265" s="13">
        <v>2.9249999999999998</v>
      </c>
      <c r="AF265" s="13">
        <v>0.35</v>
      </c>
      <c r="AG265" s="10">
        <f t="shared" si="49"/>
        <v>2.5660189337319395E-2</v>
      </c>
      <c r="AH265" s="10">
        <f>+SUMPRODUCT(AB265:AD265,Regression_results!$M$17:$O$17)+Regression_results!$L$17</f>
        <v>2.4449753631905068E-2</v>
      </c>
    </row>
    <row r="266" spans="1:34" ht="15" x14ac:dyDescent="0.25">
      <c r="A266" s="3">
        <v>43155</v>
      </c>
      <c r="B266" s="5">
        <f t="shared" si="40"/>
        <v>24</v>
      </c>
      <c r="C266" s="5">
        <f t="shared" si="41"/>
        <v>2</v>
      </c>
      <c r="D266" s="5">
        <f t="shared" si="42"/>
        <v>2018</v>
      </c>
      <c r="E266" s="3">
        <f t="shared" si="43"/>
        <v>43140</v>
      </c>
      <c r="F266" s="5">
        <f t="shared" si="44"/>
        <v>15</v>
      </c>
      <c r="G266" s="5">
        <v>26904.52</v>
      </c>
      <c r="H266" s="6">
        <v>26996</v>
      </c>
      <c r="I266" s="6">
        <v>27082.5</v>
      </c>
      <c r="J266" s="6">
        <v>27120.5</v>
      </c>
      <c r="K266" s="6">
        <v>27163</v>
      </c>
      <c r="L266" s="6">
        <v>27212</v>
      </c>
      <c r="M266" s="6">
        <v>27258</v>
      </c>
      <c r="N266" s="6">
        <v>27313.67</v>
      </c>
      <c r="O266" s="6">
        <v>27386</v>
      </c>
      <c r="P266" s="6">
        <v>27456.5</v>
      </c>
      <c r="Q266" s="6">
        <v>27475.67</v>
      </c>
      <c r="R266" s="6">
        <v>27495</v>
      </c>
      <c r="S266" s="6">
        <v>27552.33</v>
      </c>
      <c r="T266" s="6">
        <v>27600.5</v>
      </c>
      <c r="U266" s="6">
        <v>27700</v>
      </c>
      <c r="V266" s="6">
        <v>27756.67</v>
      </c>
      <c r="W266" s="6">
        <v>27819.33</v>
      </c>
      <c r="X266" s="6">
        <v>27885.33</v>
      </c>
      <c r="Y266" s="6">
        <v>27955</v>
      </c>
      <c r="Z266" s="8" t="s">
        <v>17</v>
      </c>
      <c r="AA266" s="11">
        <f t="shared" si="45"/>
        <v>8.7415474480734279E-4</v>
      </c>
      <c r="AB266" s="10">
        <f t="shared" si="46"/>
        <v>6.6152453193737415E-3</v>
      </c>
      <c r="AC266" s="10">
        <f t="shared" si="47"/>
        <v>1.1206498661497255E-2</v>
      </c>
      <c r="AD266" s="10">
        <f t="shared" si="48"/>
        <v>6.9476959702511332E-3</v>
      </c>
      <c r="AE266" s="13">
        <v>2.9249999999999998</v>
      </c>
      <c r="AF266" s="13">
        <v>0.35</v>
      </c>
      <c r="AG266" s="10">
        <f t="shared" si="49"/>
        <v>2.5660189337319395E-2</v>
      </c>
      <c r="AH266" s="10">
        <f>+SUMPRODUCT(AB266:AD266,Regression_results!$M$17:$O$17)+Regression_results!$L$17</f>
        <v>2.452041420598753E-2</v>
      </c>
    </row>
    <row r="267" spans="1:34" ht="15" x14ac:dyDescent="0.25">
      <c r="A267" s="3">
        <v>43154</v>
      </c>
      <c r="B267" s="5">
        <f t="shared" si="40"/>
        <v>23</v>
      </c>
      <c r="C267" s="5">
        <f t="shared" si="41"/>
        <v>2</v>
      </c>
      <c r="D267" s="5">
        <f t="shared" si="42"/>
        <v>2018</v>
      </c>
      <c r="E267" s="3">
        <f t="shared" si="43"/>
        <v>43140</v>
      </c>
      <c r="F267" s="5">
        <f t="shared" si="44"/>
        <v>14</v>
      </c>
      <c r="G267" s="5">
        <v>26899.73</v>
      </c>
      <c r="H267" s="6">
        <v>26996</v>
      </c>
      <c r="I267" s="6">
        <v>27082.5</v>
      </c>
      <c r="J267" s="6">
        <v>27120.5</v>
      </c>
      <c r="K267" s="6">
        <v>27163</v>
      </c>
      <c r="L267" s="6">
        <v>27212</v>
      </c>
      <c r="M267" s="6">
        <v>27258</v>
      </c>
      <c r="N267" s="6">
        <v>27313.67</v>
      </c>
      <c r="O267" s="6">
        <v>27386</v>
      </c>
      <c r="P267" s="6">
        <v>27456.5</v>
      </c>
      <c r="Q267" s="6">
        <v>27475.67</v>
      </c>
      <c r="R267" s="6">
        <v>27495</v>
      </c>
      <c r="S267" s="6">
        <v>27552.33</v>
      </c>
      <c r="T267" s="6">
        <v>27600.5</v>
      </c>
      <c r="U267" s="6">
        <v>27700</v>
      </c>
      <c r="V267" s="6">
        <v>27756.67</v>
      </c>
      <c r="W267" s="6">
        <v>27819.33</v>
      </c>
      <c r="X267" s="6">
        <v>27885.33</v>
      </c>
      <c r="Y267" s="6">
        <v>27955</v>
      </c>
      <c r="Z267" s="8" t="s">
        <v>17</v>
      </c>
      <c r="AA267" s="11">
        <f t="shared" si="45"/>
        <v>8.1587776182018659E-4</v>
      </c>
      <c r="AB267" s="10">
        <f t="shared" si="46"/>
        <v>6.7944919893248024E-3</v>
      </c>
      <c r="AC267" s="10">
        <f t="shared" si="47"/>
        <v>1.1206498661497255E-2</v>
      </c>
      <c r="AD267" s="10">
        <f t="shared" si="48"/>
        <v>6.8894189872639768E-3</v>
      </c>
      <c r="AE267" s="13">
        <v>2.9249999999999998</v>
      </c>
      <c r="AF267" s="13">
        <v>0.35</v>
      </c>
      <c r="AG267" s="10">
        <f t="shared" si="49"/>
        <v>2.5660189337319395E-2</v>
      </c>
      <c r="AH267" s="10">
        <f>+SUMPRODUCT(AB267:AD267,Regression_results!$M$17:$O$17)+Regression_results!$L$17</f>
        <v>2.4591109277572801E-2</v>
      </c>
    </row>
    <row r="268" spans="1:34" ht="15" x14ac:dyDescent="0.25">
      <c r="A268" s="3">
        <v>43153</v>
      </c>
      <c r="B268" s="5">
        <f t="shared" si="40"/>
        <v>22</v>
      </c>
      <c r="C268" s="5">
        <f t="shared" si="41"/>
        <v>2</v>
      </c>
      <c r="D268" s="5">
        <f t="shared" si="42"/>
        <v>2018</v>
      </c>
      <c r="E268" s="3">
        <f t="shared" si="43"/>
        <v>43140</v>
      </c>
      <c r="F268" s="5">
        <f t="shared" si="44"/>
        <v>13</v>
      </c>
      <c r="G268" s="5">
        <v>26894.94</v>
      </c>
      <c r="H268" s="6">
        <v>27000.33</v>
      </c>
      <c r="I268" s="6">
        <v>27089</v>
      </c>
      <c r="J268" s="6">
        <v>27127</v>
      </c>
      <c r="K268" s="6">
        <v>27170.67</v>
      </c>
      <c r="L268" s="6">
        <v>27216.67</v>
      </c>
      <c r="M268" s="6">
        <v>27264</v>
      </c>
      <c r="N268" s="6">
        <v>27320.33</v>
      </c>
      <c r="O268" s="6">
        <v>27390.33</v>
      </c>
      <c r="P268" s="6">
        <v>27464.67</v>
      </c>
      <c r="Q268" s="6">
        <v>27479.67</v>
      </c>
      <c r="R268" s="6">
        <v>27499.33</v>
      </c>
      <c r="S268" s="6">
        <v>27556.67</v>
      </c>
      <c r="T268" s="6">
        <v>27607</v>
      </c>
      <c r="U268" s="6">
        <v>27700</v>
      </c>
      <c r="V268" s="6">
        <v>27756.67</v>
      </c>
      <c r="W268" s="6">
        <v>27819.33</v>
      </c>
      <c r="X268" s="6">
        <v>27885.33</v>
      </c>
      <c r="Y268" s="6">
        <v>27955</v>
      </c>
      <c r="Z268" s="8" t="s">
        <v>17</v>
      </c>
      <c r="AA268" s="11">
        <f t="shared" si="45"/>
        <v>7.9144782975113512E-4</v>
      </c>
      <c r="AB268" s="10">
        <f t="shared" si="46"/>
        <v>7.2154836560334168E-3</v>
      </c>
      <c r="AC268" s="10">
        <f t="shared" si="47"/>
        <v>1.1123703348222547E-2</v>
      </c>
      <c r="AD268" s="10">
        <f t="shared" si="48"/>
        <v>6.8643940118525478E-3</v>
      </c>
      <c r="AE268" s="13">
        <v>2.95</v>
      </c>
      <c r="AF268" s="13">
        <v>0.36</v>
      </c>
      <c r="AG268" s="10">
        <f t="shared" si="49"/>
        <v>2.5807094459944224E-2</v>
      </c>
      <c r="AH268" s="10">
        <f>+SUMPRODUCT(AB268:AD268,Regression_results!$M$17:$O$17)+Regression_results!$L$17</f>
        <v>2.475754710435793E-2</v>
      </c>
    </row>
    <row r="269" spans="1:34" ht="15" x14ac:dyDescent="0.25">
      <c r="A269" s="3">
        <v>43152</v>
      </c>
      <c r="B269" s="5">
        <f t="shared" si="40"/>
        <v>21</v>
      </c>
      <c r="C269" s="5">
        <f t="shared" si="41"/>
        <v>2</v>
      </c>
      <c r="D269" s="5">
        <f t="shared" si="42"/>
        <v>2018</v>
      </c>
      <c r="E269" s="3">
        <f t="shared" si="43"/>
        <v>43140</v>
      </c>
      <c r="F269" s="5">
        <f t="shared" si="44"/>
        <v>12</v>
      </c>
      <c r="G269" s="5">
        <v>26890.15</v>
      </c>
      <c r="H269" s="6">
        <v>27001.42</v>
      </c>
      <c r="I269" s="6">
        <v>27089.58</v>
      </c>
      <c r="J269" s="6">
        <v>27125.75</v>
      </c>
      <c r="K269" s="6">
        <v>27170.92</v>
      </c>
      <c r="L269" s="6">
        <v>27218.33</v>
      </c>
      <c r="M269" s="6">
        <v>27266</v>
      </c>
      <c r="N269" s="6">
        <v>27322.5</v>
      </c>
      <c r="O269" s="6">
        <v>27393</v>
      </c>
      <c r="P269" s="6">
        <v>27466</v>
      </c>
      <c r="Q269" s="6">
        <v>27483</v>
      </c>
      <c r="R269" s="6">
        <v>27504</v>
      </c>
      <c r="S269" s="6">
        <v>27555.5</v>
      </c>
      <c r="T269" s="6">
        <v>27611</v>
      </c>
      <c r="U269" s="6">
        <v>27705</v>
      </c>
      <c r="V269" s="6">
        <v>27762.33</v>
      </c>
      <c r="W269" s="6">
        <v>27825.33</v>
      </c>
      <c r="X269" s="6">
        <v>27889.67</v>
      </c>
      <c r="Y269" s="6">
        <v>27965.67</v>
      </c>
      <c r="Z269" s="8" t="s">
        <v>17</v>
      </c>
      <c r="AA269" s="11">
        <f t="shared" si="45"/>
        <v>8.0564678557824008E-4</v>
      </c>
      <c r="AB269" s="10">
        <f t="shared" si="46"/>
        <v>7.4164703432297863E-3</v>
      </c>
      <c r="AC269" s="10">
        <f t="shared" si="47"/>
        <v>1.1200616620855586E-2</v>
      </c>
      <c r="AD269" s="10">
        <f t="shared" si="48"/>
        <v>6.7378192383947596E-3</v>
      </c>
      <c r="AE269" s="13">
        <v>2.95</v>
      </c>
      <c r="AF269" s="13">
        <v>0.35</v>
      </c>
      <c r="AG269" s="10">
        <f t="shared" si="49"/>
        <v>2.5909317389138042E-2</v>
      </c>
      <c r="AH269" s="10">
        <f>+SUMPRODUCT(AB269:AD269,Regression_results!$M$17:$O$17)+Regression_results!$L$17</f>
        <v>2.485563497200137E-2</v>
      </c>
    </row>
    <row r="270" spans="1:34" ht="15" x14ac:dyDescent="0.25">
      <c r="A270" s="3">
        <v>43151</v>
      </c>
      <c r="B270" s="5">
        <f t="shared" si="40"/>
        <v>20</v>
      </c>
      <c r="C270" s="5">
        <f t="shared" si="41"/>
        <v>2</v>
      </c>
      <c r="D270" s="5">
        <f t="shared" si="42"/>
        <v>2018</v>
      </c>
      <c r="E270" s="3">
        <f t="shared" si="43"/>
        <v>43140</v>
      </c>
      <c r="F270" s="5">
        <f t="shared" si="44"/>
        <v>11</v>
      </c>
      <c r="G270" s="5">
        <v>26885.360000000001</v>
      </c>
      <c r="H270" s="6">
        <v>27002.92</v>
      </c>
      <c r="I270" s="6">
        <v>27088.5</v>
      </c>
      <c r="J270" s="6">
        <v>27127</v>
      </c>
      <c r="K270" s="6">
        <v>27173</v>
      </c>
      <c r="L270" s="6">
        <v>27222.33</v>
      </c>
      <c r="M270" s="6">
        <v>27270</v>
      </c>
      <c r="N270" s="6">
        <v>27326.33</v>
      </c>
      <c r="O270" s="6">
        <v>27395.33</v>
      </c>
      <c r="P270" s="6">
        <v>27470</v>
      </c>
      <c r="Q270" s="6">
        <v>27486.33</v>
      </c>
      <c r="R270" s="6">
        <v>27506.33</v>
      </c>
      <c r="S270" s="6">
        <v>27553</v>
      </c>
      <c r="T270" s="6">
        <v>27608.67</v>
      </c>
      <c r="U270" s="6">
        <v>27707.5</v>
      </c>
      <c r="V270" s="6">
        <v>27766</v>
      </c>
      <c r="W270" s="6">
        <v>27825</v>
      </c>
      <c r="X270" s="6">
        <v>27889.5</v>
      </c>
      <c r="Y270" s="6">
        <v>27962.33</v>
      </c>
      <c r="Z270" s="8" t="s">
        <v>17</v>
      </c>
      <c r="AA270" s="11">
        <f t="shared" si="45"/>
        <v>7.408388681207893E-4</v>
      </c>
      <c r="AB270" s="10">
        <f t="shared" si="46"/>
        <v>7.5557850071563681E-3</v>
      </c>
      <c r="AC270" s="10">
        <f t="shared" si="47"/>
        <v>1.1326946859368414E-2</v>
      </c>
      <c r="AD270" s="10">
        <f t="shared" si="48"/>
        <v>6.4961993620443453E-3</v>
      </c>
      <c r="AE270" s="13">
        <v>2.96</v>
      </c>
      <c r="AF270" s="13">
        <v>0.36</v>
      </c>
      <c r="AG270" s="10">
        <f t="shared" si="49"/>
        <v>2.5906735751295429E-2</v>
      </c>
      <c r="AH270" s="10">
        <f>+SUMPRODUCT(AB270:AD270,Regression_results!$M$17:$O$17)+Regression_results!$L$17</f>
        <v>2.4898432199018442E-2</v>
      </c>
    </row>
    <row r="271" spans="1:34" ht="15" x14ac:dyDescent="0.25">
      <c r="A271" s="3">
        <v>43150</v>
      </c>
      <c r="B271" s="5">
        <f t="shared" si="40"/>
        <v>19</v>
      </c>
      <c r="C271" s="5">
        <f t="shared" si="41"/>
        <v>2</v>
      </c>
      <c r="D271" s="5">
        <f t="shared" si="42"/>
        <v>2018</v>
      </c>
      <c r="E271" s="3">
        <f t="shared" si="43"/>
        <v>43140</v>
      </c>
      <c r="F271" s="5">
        <f t="shared" si="44"/>
        <v>10</v>
      </c>
      <c r="G271" s="5">
        <v>26880.57</v>
      </c>
      <c r="H271" s="6">
        <v>27005.5</v>
      </c>
      <c r="I271" s="6">
        <v>27088</v>
      </c>
      <c r="J271" s="6">
        <v>27124.67</v>
      </c>
      <c r="K271" s="6">
        <v>27170.42</v>
      </c>
      <c r="L271" s="6">
        <v>27221</v>
      </c>
      <c r="M271" s="6">
        <v>27275</v>
      </c>
      <c r="N271" s="6">
        <v>27326.33</v>
      </c>
      <c r="O271" s="6">
        <v>27395.67</v>
      </c>
      <c r="P271" s="6">
        <v>27470</v>
      </c>
      <c r="Q271" s="6">
        <v>27489.33</v>
      </c>
      <c r="R271" s="6">
        <v>27503.33</v>
      </c>
      <c r="S271" s="6">
        <v>27553.33</v>
      </c>
      <c r="T271" s="6">
        <v>27610.83</v>
      </c>
      <c r="U271" s="6">
        <v>27705.33</v>
      </c>
      <c r="V271" s="6">
        <v>27765</v>
      </c>
      <c r="W271" s="6">
        <v>27826</v>
      </c>
      <c r="X271" s="6">
        <v>27893</v>
      </c>
      <c r="Y271" s="6">
        <v>27968</v>
      </c>
      <c r="Z271" s="8" t="s">
        <v>17</v>
      </c>
      <c r="AA271" s="11">
        <f t="shared" si="45"/>
        <v>6.9562069872016374E-4</v>
      </c>
      <c r="AB271" s="10">
        <f t="shared" si="46"/>
        <v>7.7167262450164031E-3</v>
      </c>
      <c r="AC271" s="10">
        <f t="shared" si="47"/>
        <v>1.1358165977554568E-2</v>
      </c>
      <c r="AD271" s="10">
        <f t="shared" si="48"/>
        <v>6.4505447432863976E-3</v>
      </c>
      <c r="AE271" s="13">
        <v>2.94</v>
      </c>
      <c r="AF271" s="13">
        <v>0.35</v>
      </c>
      <c r="AG271" s="10">
        <f t="shared" si="49"/>
        <v>2.5809666168410628E-2</v>
      </c>
      <c r="AH271" s="10">
        <f>+SUMPRODUCT(AB271:AD271,Regression_results!$M$17:$O$17)+Regression_results!$L$17</f>
        <v>2.498372127568925E-2</v>
      </c>
    </row>
    <row r="272" spans="1:34" ht="15" x14ac:dyDescent="0.25">
      <c r="A272" s="3">
        <v>43149</v>
      </c>
      <c r="B272" s="5">
        <f t="shared" si="40"/>
        <v>18</v>
      </c>
      <c r="C272" s="5">
        <f t="shared" si="41"/>
        <v>2</v>
      </c>
      <c r="D272" s="5">
        <f t="shared" si="42"/>
        <v>2018</v>
      </c>
      <c r="E272" s="3">
        <f t="shared" si="43"/>
        <v>43140</v>
      </c>
      <c r="F272" s="5">
        <f t="shared" si="44"/>
        <v>9</v>
      </c>
      <c r="G272" s="5">
        <v>26875.78</v>
      </c>
      <c r="H272" s="6">
        <v>27002</v>
      </c>
      <c r="I272" s="6">
        <v>27077.33</v>
      </c>
      <c r="J272" s="6">
        <v>27113</v>
      </c>
      <c r="K272" s="6">
        <v>27159.33</v>
      </c>
      <c r="L272" s="6">
        <v>27217</v>
      </c>
      <c r="M272" s="6">
        <v>27268</v>
      </c>
      <c r="N272" s="6">
        <v>27325.5</v>
      </c>
      <c r="O272" s="6">
        <v>27392</v>
      </c>
      <c r="P272" s="6">
        <v>27460.5</v>
      </c>
      <c r="Q272" s="6">
        <v>27482</v>
      </c>
      <c r="R272" s="6">
        <v>27496.5</v>
      </c>
      <c r="S272" s="6">
        <v>27551.5</v>
      </c>
      <c r="T272" s="6">
        <v>27607</v>
      </c>
      <c r="U272" s="6">
        <v>27707.83</v>
      </c>
      <c r="V272" s="6">
        <v>27774.17</v>
      </c>
      <c r="W272" s="6">
        <v>27836.5</v>
      </c>
      <c r="X272" s="6">
        <v>27902.42</v>
      </c>
      <c r="Y272" s="6">
        <v>27975.08</v>
      </c>
      <c r="Z272" s="8" t="s">
        <v>17</v>
      </c>
      <c r="AA272" s="11">
        <f t="shared" si="45"/>
        <v>6.0432281363991262E-4</v>
      </c>
      <c r="AB272" s="10">
        <f t="shared" si="46"/>
        <v>7.4993172291186738E-3</v>
      </c>
      <c r="AC272" s="10">
        <f t="shared" si="47"/>
        <v>1.1621160579717404E-2</v>
      </c>
      <c r="AD272" s="10">
        <f t="shared" si="48"/>
        <v>6.4271908042941471E-3</v>
      </c>
      <c r="AE272" s="13">
        <v>2.93</v>
      </c>
      <c r="AF272" s="13">
        <v>0.37</v>
      </c>
      <c r="AG272" s="10">
        <f t="shared" si="49"/>
        <v>2.5505629172063449E-2</v>
      </c>
      <c r="AH272" s="10">
        <f>+SUMPRODUCT(AB272:AD272,Regression_results!$M$17:$O$17)+Regression_results!$L$17</f>
        <v>2.5014181391425878E-2</v>
      </c>
    </row>
    <row r="273" spans="1:34" ht="15" x14ac:dyDescent="0.25">
      <c r="A273" s="3">
        <v>43148</v>
      </c>
      <c r="B273" s="5">
        <f t="shared" si="40"/>
        <v>17</v>
      </c>
      <c r="C273" s="5">
        <f t="shared" si="41"/>
        <v>2</v>
      </c>
      <c r="D273" s="5">
        <f t="shared" si="42"/>
        <v>2018</v>
      </c>
      <c r="E273" s="3">
        <f t="shared" si="43"/>
        <v>43140</v>
      </c>
      <c r="F273" s="5">
        <f t="shared" si="44"/>
        <v>8</v>
      </c>
      <c r="G273" s="5">
        <v>26870.99</v>
      </c>
      <c r="H273" s="6">
        <v>27002</v>
      </c>
      <c r="I273" s="6">
        <v>27077.33</v>
      </c>
      <c r="J273" s="6">
        <v>27113</v>
      </c>
      <c r="K273" s="6">
        <v>27159.33</v>
      </c>
      <c r="L273" s="6">
        <v>27217</v>
      </c>
      <c r="M273" s="6">
        <v>27268</v>
      </c>
      <c r="N273" s="6">
        <v>27325.5</v>
      </c>
      <c r="O273" s="6">
        <v>27392</v>
      </c>
      <c r="P273" s="6">
        <v>27460.5</v>
      </c>
      <c r="Q273" s="6">
        <v>27482</v>
      </c>
      <c r="R273" s="6">
        <v>27496.5</v>
      </c>
      <c r="S273" s="6">
        <v>27551.5</v>
      </c>
      <c r="T273" s="6">
        <v>27607</v>
      </c>
      <c r="U273" s="6">
        <v>27708.5</v>
      </c>
      <c r="V273" s="6">
        <v>27774.5</v>
      </c>
      <c r="W273" s="6">
        <v>27834.33</v>
      </c>
      <c r="X273" s="6">
        <v>27901</v>
      </c>
      <c r="Y273" s="6">
        <v>27974</v>
      </c>
      <c r="Z273" s="8" t="s">
        <v>17</v>
      </c>
      <c r="AA273" s="11">
        <f t="shared" si="45"/>
        <v>5.3717583434658898E-4</v>
      </c>
      <c r="AB273" s="10">
        <f t="shared" si="46"/>
        <v>7.6789132071426458E-3</v>
      </c>
      <c r="AC273" s="10">
        <f t="shared" si="47"/>
        <v>1.1621160579717404E-2</v>
      </c>
      <c r="AD273" s="10">
        <f t="shared" si="48"/>
        <v>6.3600438250008239E-3</v>
      </c>
      <c r="AE273" s="13">
        <v>2.93</v>
      </c>
      <c r="AF273" s="13">
        <v>0.37</v>
      </c>
      <c r="AG273" s="10">
        <f t="shared" si="49"/>
        <v>2.5505629172063449E-2</v>
      </c>
      <c r="AH273" s="10">
        <f>+SUMPRODUCT(AB273:AD273,Regression_results!$M$17:$O$17)+Regression_results!$L$17</f>
        <v>2.5081076768421889E-2</v>
      </c>
    </row>
    <row r="274" spans="1:34" ht="15" x14ac:dyDescent="0.25">
      <c r="A274" s="3">
        <v>43147</v>
      </c>
      <c r="B274" s="5">
        <f t="shared" si="40"/>
        <v>16</v>
      </c>
      <c r="C274" s="5">
        <f t="shared" si="41"/>
        <v>2</v>
      </c>
      <c r="D274" s="5">
        <f t="shared" si="42"/>
        <v>2018</v>
      </c>
      <c r="E274" s="3">
        <f t="shared" si="43"/>
        <v>43140</v>
      </c>
      <c r="F274" s="5">
        <f t="shared" si="44"/>
        <v>7</v>
      </c>
      <c r="G274" s="5">
        <v>26866.21</v>
      </c>
      <c r="H274" s="6">
        <v>27002</v>
      </c>
      <c r="I274" s="6">
        <v>27077.33</v>
      </c>
      <c r="J274" s="6">
        <v>27113</v>
      </c>
      <c r="K274" s="6">
        <v>27159.33</v>
      </c>
      <c r="L274" s="6">
        <v>27217</v>
      </c>
      <c r="M274" s="6">
        <v>27268</v>
      </c>
      <c r="N274" s="6">
        <v>27325.5</v>
      </c>
      <c r="O274" s="6">
        <v>27392</v>
      </c>
      <c r="P274" s="6">
        <v>27460.5</v>
      </c>
      <c r="Q274" s="6">
        <v>27482</v>
      </c>
      <c r="R274" s="6">
        <v>27496.5</v>
      </c>
      <c r="S274" s="6">
        <v>27551.5</v>
      </c>
      <c r="T274" s="6">
        <v>27607</v>
      </c>
      <c r="U274" s="6">
        <v>27708.5</v>
      </c>
      <c r="V274" s="6">
        <v>27774.5</v>
      </c>
      <c r="W274" s="6">
        <v>27834.33</v>
      </c>
      <c r="X274" s="6">
        <v>27901</v>
      </c>
      <c r="Y274" s="6">
        <v>27974</v>
      </c>
      <c r="Z274" s="8" t="s">
        <v>17</v>
      </c>
      <c r="AA274" s="11">
        <f t="shared" si="45"/>
        <v>4.7002885505326533E-4</v>
      </c>
      <c r="AB274" s="10">
        <f t="shared" si="46"/>
        <v>7.8581980859973033E-3</v>
      </c>
      <c r="AC274" s="10">
        <f t="shared" si="47"/>
        <v>1.1621160579717404E-2</v>
      </c>
      <c r="AD274" s="10">
        <f t="shared" si="48"/>
        <v>6.2928968457074998E-3</v>
      </c>
      <c r="AE274" s="13">
        <v>2.93</v>
      </c>
      <c r="AF274" s="13">
        <v>0.37</v>
      </c>
      <c r="AG274" s="10">
        <f t="shared" si="49"/>
        <v>2.5505629172063449E-2</v>
      </c>
      <c r="AH274" s="10">
        <f>+SUMPRODUCT(AB274:AD274,Regression_results!$M$17:$O$17)+Regression_results!$L$17</f>
        <v>2.5147803966147013E-2</v>
      </c>
    </row>
    <row r="275" spans="1:34" ht="15" x14ac:dyDescent="0.25">
      <c r="A275" s="3">
        <v>43146</v>
      </c>
      <c r="B275" s="5">
        <f t="shared" si="40"/>
        <v>15</v>
      </c>
      <c r="C275" s="5">
        <f t="shared" si="41"/>
        <v>2</v>
      </c>
      <c r="D275" s="5">
        <f t="shared" si="42"/>
        <v>2018</v>
      </c>
      <c r="E275" s="3">
        <f t="shared" si="43"/>
        <v>43140</v>
      </c>
      <c r="F275" s="5">
        <f t="shared" si="44"/>
        <v>6</v>
      </c>
      <c r="G275" s="5">
        <v>26861.42</v>
      </c>
      <c r="H275" s="6">
        <v>27001.5</v>
      </c>
      <c r="I275" s="6">
        <v>27078</v>
      </c>
      <c r="J275" s="6">
        <v>27114.33</v>
      </c>
      <c r="K275" s="6">
        <v>27158</v>
      </c>
      <c r="L275" s="6">
        <v>27218.33</v>
      </c>
      <c r="M275" s="6">
        <v>27269</v>
      </c>
      <c r="N275" s="6">
        <v>27328</v>
      </c>
      <c r="O275" s="6">
        <v>27395.67</v>
      </c>
      <c r="P275" s="6">
        <v>27463.33</v>
      </c>
      <c r="Q275" s="6">
        <v>27480</v>
      </c>
      <c r="R275" s="6">
        <v>27494</v>
      </c>
      <c r="S275" s="6">
        <v>27551</v>
      </c>
      <c r="T275" s="6">
        <v>27609.33</v>
      </c>
      <c r="U275" s="6">
        <v>27708.5</v>
      </c>
      <c r="V275" s="6">
        <v>27774.5</v>
      </c>
      <c r="W275" s="6">
        <v>27834.33</v>
      </c>
      <c r="X275" s="6">
        <v>27901</v>
      </c>
      <c r="Y275" s="6">
        <v>27974</v>
      </c>
      <c r="Z275" s="8" t="s">
        <v>17</v>
      </c>
      <c r="AA275" s="11">
        <f t="shared" si="45"/>
        <v>4.2343290624660137E-4</v>
      </c>
      <c r="AB275" s="10">
        <f t="shared" si="46"/>
        <v>8.0628648820502136E-3</v>
      </c>
      <c r="AC275" s="10">
        <f t="shared" si="47"/>
        <v>1.1731664081542137E-2</v>
      </c>
      <c r="AD275" s="10">
        <f t="shared" si="48"/>
        <v>6.0933070140893001E-3</v>
      </c>
      <c r="AE275" s="13">
        <v>2.9449999999999998</v>
      </c>
      <c r="AF275" s="13">
        <v>0.37</v>
      </c>
      <c r="AG275" s="10">
        <f t="shared" si="49"/>
        <v>2.5655076217993456E-2</v>
      </c>
      <c r="AH275" s="10">
        <f>+SUMPRODUCT(AB275:AD275,Regression_results!$M$17:$O$17)+Regression_results!$L$17</f>
        <v>2.5235291916152983E-2</v>
      </c>
    </row>
    <row r="276" spans="1:34" ht="15" x14ac:dyDescent="0.25">
      <c r="A276" s="3">
        <v>43145</v>
      </c>
      <c r="B276" s="5">
        <f t="shared" si="40"/>
        <v>14</v>
      </c>
      <c r="C276" s="5">
        <f t="shared" si="41"/>
        <v>2</v>
      </c>
      <c r="D276" s="5">
        <f t="shared" si="42"/>
        <v>2018</v>
      </c>
      <c r="E276" s="3">
        <f t="shared" si="43"/>
        <v>43140</v>
      </c>
      <c r="F276" s="5">
        <f t="shared" si="44"/>
        <v>5</v>
      </c>
      <c r="G276" s="5">
        <v>26856.639999999999</v>
      </c>
      <c r="H276" s="6">
        <v>27000.5</v>
      </c>
      <c r="I276" s="6">
        <v>27082</v>
      </c>
      <c r="J276" s="6">
        <v>27118</v>
      </c>
      <c r="K276" s="6">
        <v>27167.67</v>
      </c>
      <c r="L276" s="6">
        <v>27222.67</v>
      </c>
      <c r="M276" s="6">
        <v>27274.5</v>
      </c>
      <c r="N276" s="6">
        <v>27336.5</v>
      </c>
      <c r="O276" s="6">
        <v>27407.67</v>
      </c>
      <c r="P276" s="6">
        <v>27475.33</v>
      </c>
      <c r="Q276" s="6">
        <v>27488.92</v>
      </c>
      <c r="R276" s="6">
        <v>27503</v>
      </c>
      <c r="S276" s="6">
        <v>27559.33</v>
      </c>
      <c r="T276" s="6">
        <v>27618</v>
      </c>
      <c r="U276" s="6">
        <v>27708</v>
      </c>
      <c r="V276" s="6">
        <v>27776</v>
      </c>
      <c r="W276" s="6">
        <v>27838.67</v>
      </c>
      <c r="X276" s="6">
        <v>27906</v>
      </c>
      <c r="Y276" s="6">
        <v>27979</v>
      </c>
      <c r="Z276" s="8" t="s">
        <v>17</v>
      </c>
      <c r="AA276" s="11">
        <f t="shared" si="45"/>
        <v>3.5481027054477349E-4</v>
      </c>
      <c r="AB276" s="10">
        <f t="shared" si="46"/>
        <v>8.3912209420091699E-3</v>
      </c>
      <c r="AC276" s="10">
        <f t="shared" si="47"/>
        <v>1.2025330477808183E-2</v>
      </c>
      <c r="AD276" s="10">
        <f t="shared" si="48"/>
        <v>5.8882977942928223E-3</v>
      </c>
      <c r="AE276" s="13">
        <v>2.9249999999999998</v>
      </c>
      <c r="AF276" s="13">
        <v>0.35</v>
      </c>
      <c r="AG276" s="10">
        <f t="shared" si="49"/>
        <v>2.5660189337319395E-2</v>
      </c>
      <c r="AH276" s="10">
        <f>+SUMPRODUCT(AB276:AD276,Regression_results!$M$17:$O$17)+Regression_results!$L$17</f>
        <v>2.5497591093370679E-2</v>
      </c>
    </row>
    <row r="277" spans="1:34" ht="15" x14ac:dyDescent="0.25">
      <c r="A277" s="3">
        <v>43144</v>
      </c>
      <c r="B277" s="5">
        <f t="shared" si="40"/>
        <v>13</v>
      </c>
      <c r="C277" s="5">
        <f t="shared" si="41"/>
        <v>2</v>
      </c>
      <c r="D277" s="5">
        <f t="shared" si="42"/>
        <v>2018</v>
      </c>
      <c r="E277" s="3">
        <f t="shared" si="43"/>
        <v>43140</v>
      </c>
      <c r="F277" s="5">
        <f t="shared" si="44"/>
        <v>4</v>
      </c>
      <c r="G277" s="5">
        <v>26851.86</v>
      </c>
      <c r="H277" s="6">
        <v>26998</v>
      </c>
      <c r="I277" s="6">
        <v>27082</v>
      </c>
      <c r="J277" s="6">
        <v>27117.5</v>
      </c>
      <c r="K277" s="6">
        <v>27166.67</v>
      </c>
      <c r="L277" s="6">
        <v>27226</v>
      </c>
      <c r="M277" s="6">
        <v>27276</v>
      </c>
      <c r="N277" s="6">
        <v>27335.67</v>
      </c>
      <c r="O277" s="6">
        <v>27409</v>
      </c>
      <c r="P277" s="6">
        <v>27476</v>
      </c>
      <c r="Q277" s="6">
        <v>27492</v>
      </c>
      <c r="R277" s="6">
        <v>27506.5</v>
      </c>
      <c r="S277" s="6">
        <v>27561.5</v>
      </c>
      <c r="T277" s="6">
        <v>27623</v>
      </c>
      <c r="U277" s="6">
        <v>27718</v>
      </c>
      <c r="V277" s="6">
        <v>27786</v>
      </c>
      <c r="W277" s="6">
        <v>27848.67</v>
      </c>
      <c r="X277" s="6">
        <v>27915</v>
      </c>
      <c r="Y277" s="6">
        <v>27992</v>
      </c>
      <c r="Z277" s="8" t="s">
        <v>17</v>
      </c>
      <c r="AA277" s="11">
        <f t="shared" si="45"/>
        <v>2.9751646318233093E-4</v>
      </c>
      <c r="AB277" s="10">
        <f t="shared" si="46"/>
        <v>8.5707284337099843E-3</v>
      </c>
      <c r="AC277" s="10">
        <f t="shared" si="47"/>
        <v>1.2074440587844348E-2</v>
      </c>
      <c r="AD277" s="10">
        <f t="shared" si="48"/>
        <v>5.8613823466512416E-3</v>
      </c>
      <c r="AE277" s="13">
        <v>2.9249999999999998</v>
      </c>
      <c r="AF277" s="13">
        <v>0.35</v>
      </c>
      <c r="AG277" s="10">
        <f t="shared" si="49"/>
        <v>2.5660189337319395E-2</v>
      </c>
      <c r="AH277" s="10">
        <f>+SUMPRODUCT(AB277:AD277,Regression_results!$M$17:$O$17)+Regression_results!$L$17</f>
        <v>2.5612125291961736E-2</v>
      </c>
    </row>
    <row r="278" spans="1:34" ht="15" x14ac:dyDescent="0.25">
      <c r="A278" s="3">
        <v>43143</v>
      </c>
      <c r="B278" s="5">
        <f t="shared" si="40"/>
        <v>12</v>
      </c>
      <c r="C278" s="5">
        <f t="shared" si="41"/>
        <v>2</v>
      </c>
      <c r="D278" s="5">
        <f t="shared" si="42"/>
        <v>2018</v>
      </c>
      <c r="E278" s="3">
        <f t="shared" si="43"/>
        <v>43140</v>
      </c>
      <c r="F278" s="5">
        <f t="shared" si="44"/>
        <v>3</v>
      </c>
      <c r="G278" s="5">
        <v>26847.07</v>
      </c>
      <c r="H278" s="6">
        <v>26994.5</v>
      </c>
      <c r="I278" s="6">
        <v>27080</v>
      </c>
      <c r="J278" s="6">
        <v>27116</v>
      </c>
      <c r="K278" s="6">
        <v>27168</v>
      </c>
      <c r="L278" s="6">
        <v>27228.5</v>
      </c>
      <c r="M278" s="6">
        <v>27277</v>
      </c>
      <c r="N278" s="6">
        <v>27339</v>
      </c>
      <c r="O278" s="6">
        <v>27410</v>
      </c>
      <c r="P278" s="6">
        <v>27477.5</v>
      </c>
      <c r="Q278" s="6">
        <v>27496.5</v>
      </c>
      <c r="R278" s="6">
        <v>27512</v>
      </c>
      <c r="S278" s="6">
        <v>27564.5</v>
      </c>
      <c r="T278" s="6">
        <v>27626</v>
      </c>
      <c r="U278" s="6">
        <v>27723.5</v>
      </c>
      <c r="V278" s="6">
        <v>27792.5</v>
      </c>
      <c r="W278" s="6">
        <v>27854.5</v>
      </c>
      <c r="X278" s="6">
        <v>27920</v>
      </c>
      <c r="Y278" s="6">
        <v>27996.42</v>
      </c>
      <c r="Z278" s="8" t="s">
        <v>17</v>
      </c>
      <c r="AA278" s="11">
        <f t="shared" si="45"/>
        <v>2.2311306209072957E-4</v>
      </c>
      <c r="AB278" s="10">
        <f t="shared" si="46"/>
        <v>8.6761795607490644E-3</v>
      </c>
      <c r="AC278" s="10">
        <f t="shared" si="47"/>
        <v>1.2186115214180226E-2</v>
      </c>
      <c r="AD278" s="10">
        <f t="shared" si="48"/>
        <v>5.8597420296207627E-3</v>
      </c>
      <c r="AE278" s="13">
        <v>2.9550000000000001</v>
      </c>
      <c r="AF278" s="13">
        <v>0.36</v>
      </c>
      <c r="AG278" s="10">
        <f t="shared" si="49"/>
        <v>2.5856915105619604E-2</v>
      </c>
      <c r="AH278" s="10">
        <f>+SUMPRODUCT(AB278:AD278,Regression_results!$M$17:$O$17)+Regression_results!$L$17</f>
        <v>2.5735694348998771E-2</v>
      </c>
    </row>
    <row r="279" spans="1:34" ht="15" x14ac:dyDescent="0.25">
      <c r="A279" s="3">
        <v>43142</v>
      </c>
      <c r="B279" s="5">
        <f t="shared" si="40"/>
        <v>11</v>
      </c>
      <c r="C279" s="5">
        <f t="shared" si="41"/>
        <v>2</v>
      </c>
      <c r="D279" s="5">
        <f t="shared" si="42"/>
        <v>2018</v>
      </c>
      <c r="E279" s="3">
        <f t="shared" si="43"/>
        <v>43140</v>
      </c>
      <c r="F279" s="5">
        <f t="shared" si="44"/>
        <v>2</v>
      </c>
      <c r="G279" s="5">
        <v>26842.29</v>
      </c>
      <c r="H279" s="6">
        <v>26989</v>
      </c>
      <c r="I279" s="6">
        <v>27073.5</v>
      </c>
      <c r="J279" s="6">
        <v>27115.5</v>
      </c>
      <c r="K279" s="6">
        <v>27174</v>
      </c>
      <c r="L279" s="6">
        <v>27234.5</v>
      </c>
      <c r="M279" s="6">
        <v>27283</v>
      </c>
      <c r="N279" s="6">
        <v>27344.5</v>
      </c>
      <c r="O279" s="6">
        <v>27418</v>
      </c>
      <c r="P279" s="6">
        <v>27485.5</v>
      </c>
      <c r="Q279" s="6">
        <v>27504.5</v>
      </c>
      <c r="R279" s="6">
        <v>27518</v>
      </c>
      <c r="S279" s="6">
        <v>27568</v>
      </c>
      <c r="T279" s="6">
        <v>27629.5</v>
      </c>
      <c r="U279" s="6">
        <v>27727.5</v>
      </c>
      <c r="V279" s="6">
        <v>27796</v>
      </c>
      <c r="W279" s="6">
        <v>27858</v>
      </c>
      <c r="X279" s="6">
        <v>27922.5</v>
      </c>
      <c r="Y279" s="6">
        <v>28002.5</v>
      </c>
      <c r="Z279" s="8" t="s">
        <v>17</v>
      </c>
      <c r="AA279" s="11">
        <f t="shared" si="45"/>
        <v>1.4872315728381064E-4</v>
      </c>
      <c r="AB279" s="10">
        <f t="shared" si="46"/>
        <v>8.6136466001969225E-3</v>
      </c>
      <c r="AC279" s="10">
        <f t="shared" si="47"/>
        <v>1.2724620015882593E-2</v>
      </c>
      <c r="AD279" s="10">
        <f t="shared" si="48"/>
        <v>5.6195817173538241E-3</v>
      </c>
      <c r="AE279" s="13">
        <v>2.9750000000000001</v>
      </c>
      <c r="AF279" s="13">
        <v>0.38</v>
      </c>
      <c r="AG279" s="10">
        <f t="shared" si="49"/>
        <v>2.5851763299461927E-2</v>
      </c>
      <c r="AH279" s="10">
        <f>+SUMPRODUCT(AB279:AD279,Regression_results!$M$17:$O$17)+Regression_results!$L$17</f>
        <v>2.5918424374613877E-2</v>
      </c>
    </row>
    <row r="280" spans="1:34" ht="15" x14ac:dyDescent="0.25">
      <c r="A280" s="3">
        <v>43141</v>
      </c>
      <c r="B280" s="5">
        <f t="shared" si="40"/>
        <v>10</v>
      </c>
      <c r="C280" s="5">
        <f t="shared" si="41"/>
        <v>2</v>
      </c>
      <c r="D280" s="5">
        <f t="shared" si="42"/>
        <v>2018</v>
      </c>
      <c r="E280" s="3">
        <f t="shared" si="43"/>
        <v>43140</v>
      </c>
      <c r="F280" s="5">
        <f t="shared" si="44"/>
        <v>1</v>
      </c>
      <c r="G280" s="5">
        <v>26837.51</v>
      </c>
      <c r="H280" s="6">
        <v>26989</v>
      </c>
      <c r="I280" s="6">
        <v>27073.5</v>
      </c>
      <c r="J280" s="6">
        <v>27115.5</v>
      </c>
      <c r="K280" s="6">
        <v>27174</v>
      </c>
      <c r="L280" s="6">
        <v>27234.5</v>
      </c>
      <c r="M280" s="6">
        <v>27283</v>
      </c>
      <c r="N280" s="6">
        <v>27344.5</v>
      </c>
      <c r="O280" s="6">
        <v>27418</v>
      </c>
      <c r="P280" s="6">
        <v>27485.5</v>
      </c>
      <c r="Q280" s="6">
        <v>27504.5</v>
      </c>
      <c r="R280" s="6">
        <v>27518</v>
      </c>
      <c r="S280" s="6">
        <v>27568</v>
      </c>
      <c r="T280" s="6">
        <v>27629.5</v>
      </c>
      <c r="U280" s="6">
        <v>27732</v>
      </c>
      <c r="V280" s="6">
        <v>27801.5</v>
      </c>
      <c r="W280" s="6">
        <v>27863.5</v>
      </c>
      <c r="X280" s="6">
        <v>27928</v>
      </c>
      <c r="Y280" s="6">
        <v>28003.5</v>
      </c>
      <c r="Z280" s="8" t="s">
        <v>17</v>
      </c>
      <c r="AA280" s="11">
        <f t="shared" si="45"/>
        <v>7.4361578641905321E-5</v>
      </c>
      <c r="AB280" s="10">
        <f t="shared" si="46"/>
        <v>8.7932896904370228E-3</v>
      </c>
      <c r="AC280" s="10">
        <f t="shared" si="47"/>
        <v>1.2724620015882593E-2</v>
      </c>
      <c r="AD280" s="10">
        <f t="shared" si="48"/>
        <v>5.5452201387119187E-3</v>
      </c>
      <c r="AE280" s="13">
        <v>2.9750000000000001</v>
      </c>
      <c r="AF280" s="13">
        <v>0.38</v>
      </c>
      <c r="AG280" s="10">
        <f t="shared" si="49"/>
        <v>2.5851763299461927E-2</v>
      </c>
      <c r="AH280" s="10">
        <f>+SUMPRODUCT(AB280:AD280,Regression_results!$M$17:$O$17)+Regression_results!$L$17</f>
        <v>2.5982101065409692E-2</v>
      </c>
    </row>
    <row r="281" spans="1:34" ht="15" x14ac:dyDescent="0.25">
      <c r="A281" s="3">
        <v>43140</v>
      </c>
      <c r="B281" s="5">
        <f t="shared" si="40"/>
        <v>9</v>
      </c>
      <c r="C281" s="5">
        <f t="shared" si="41"/>
        <v>2</v>
      </c>
      <c r="D281" s="5">
        <f t="shared" si="42"/>
        <v>2018</v>
      </c>
      <c r="E281" s="3">
        <f t="shared" si="43"/>
        <v>43140</v>
      </c>
      <c r="F281" s="5">
        <f t="shared" si="44"/>
        <v>0</v>
      </c>
      <c r="G281" s="5">
        <v>26832.73</v>
      </c>
      <c r="H281" s="6">
        <v>26989</v>
      </c>
      <c r="I281" s="6">
        <v>27073.5</v>
      </c>
      <c r="J281" s="6">
        <v>27115.5</v>
      </c>
      <c r="K281" s="6">
        <v>27174</v>
      </c>
      <c r="L281" s="6">
        <v>27234.5</v>
      </c>
      <c r="M281" s="6">
        <v>27283</v>
      </c>
      <c r="N281" s="6">
        <v>27344.5</v>
      </c>
      <c r="O281" s="6">
        <v>27418</v>
      </c>
      <c r="P281" s="6">
        <v>27485.5</v>
      </c>
      <c r="Q281" s="6">
        <v>27504.5</v>
      </c>
      <c r="R281" s="6">
        <v>27518</v>
      </c>
      <c r="S281" s="6">
        <v>27568</v>
      </c>
      <c r="T281" s="6">
        <v>27629.5</v>
      </c>
      <c r="U281" s="6">
        <v>27732</v>
      </c>
      <c r="V281" s="6">
        <v>27801.5</v>
      </c>
      <c r="W281" s="6">
        <v>27863.5</v>
      </c>
      <c r="X281" s="6">
        <v>27928</v>
      </c>
      <c r="Y281" s="6">
        <v>28003.5</v>
      </c>
      <c r="Z281" s="8" t="s">
        <v>17</v>
      </c>
      <c r="AA281" s="11">
        <f t="shared" si="45"/>
        <v>0</v>
      </c>
      <c r="AB281" s="10">
        <f t="shared" si="46"/>
        <v>8.9729967841514213E-3</v>
      </c>
      <c r="AC281" s="10">
        <f t="shared" si="47"/>
        <v>1.2724620015882593E-2</v>
      </c>
      <c r="AD281" s="10">
        <f t="shared" si="48"/>
        <v>5.4708585600700133E-3</v>
      </c>
      <c r="AE281" s="13">
        <v>2.9750000000000001</v>
      </c>
      <c r="AF281" s="13">
        <v>0.38</v>
      </c>
      <c r="AG281" s="10">
        <f t="shared" si="49"/>
        <v>2.5851763299461927E-2</v>
      </c>
      <c r="AH281" s="10">
        <f>+SUMPRODUCT(AB281:AD281,Regression_results!$M$17:$O$17)+Regression_results!$L$17</f>
        <v>2.6045812356290318E-2</v>
      </c>
    </row>
    <row r="282" spans="1:34" ht="15" x14ac:dyDescent="0.25">
      <c r="A282" s="3">
        <v>43139</v>
      </c>
      <c r="B282" s="5">
        <f t="shared" si="40"/>
        <v>8</v>
      </c>
      <c r="C282" s="5">
        <f t="shared" si="41"/>
        <v>2</v>
      </c>
      <c r="D282" s="5">
        <f t="shared" si="42"/>
        <v>2018</v>
      </c>
      <c r="E282" s="3">
        <f t="shared" si="43"/>
        <v>43109</v>
      </c>
      <c r="F282" s="5">
        <f t="shared" si="44"/>
        <v>30</v>
      </c>
      <c r="G282" s="5">
        <v>26831.86</v>
      </c>
      <c r="H282" s="6">
        <v>26979.5</v>
      </c>
      <c r="I282" s="6">
        <v>27066</v>
      </c>
      <c r="J282" s="6">
        <v>27111</v>
      </c>
      <c r="K282" s="6">
        <v>27169.5</v>
      </c>
      <c r="L282" s="6">
        <v>27234</v>
      </c>
      <c r="M282" s="6">
        <v>27282.5</v>
      </c>
      <c r="N282" s="6">
        <v>27342.5</v>
      </c>
      <c r="O282" s="6">
        <v>27421</v>
      </c>
      <c r="P282" s="6">
        <v>27492.5</v>
      </c>
      <c r="Q282" s="6">
        <v>27510.5</v>
      </c>
      <c r="R282" s="6">
        <v>27521.5</v>
      </c>
      <c r="S282" s="6">
        <v>27571.5</v>
      </c>
      <c r="T282" s="6">
        <v>27634</v>
      </c>
      <c r="U282" s="6">
        <v>27732</v>
      </c>
      <c r="V282" s="6">
        <v>27801.5</v>
      </c>
      <c r="W282" s="6">
        <v>27863.5</v>
      </c>
      <c r="X282" s="6">
        <v>27928</v>
      </c>
      <c r="Y282" s="6">
        <v>28003.5</v>
      </c>
      <c r="Z282" s="8" t="s">
        <v>17</v>
      </c>
      <c r="AA282" s="11">
        <f t="shared" si="45"/>
        <v>2.266833505612631E-3</v>
      </c>
      <c r="AB282" s="10">
        <f t="shared" si="46"/>
        <v>8.7261934133526786E-3</v>
      </c>
      <c r="AC282" s="10">
        <f t="shared" si="47"/>
        <v>1.311608660311836E-2</v>
      </c>
      <c r="AD282" s="10">
        <f t="shared" si="48"/>
        <v>7.7553277253712416E-3</v>
      </c>
      <c r="AE282" s="13">
        <v>2.9550000000000001</v>
      </c>
      <c r="AF282" s="13">
        <v>0.37</v>
      </c>
      <c r="AG282" s="10">
        <f t="shared" si="49"/>
        <v>2.5754707581946645E-2</v>
      </c>
      <c r="AH282" s="10">
        <f>+SUMPRODUCT(AB282:AD282,Regression_results!$M$17:$O$17)+Regression_results!$L$17</f>
        <v>2.7175552846877525E-2</v>
      </c>
    </row>
    <row r="283" spans="1:34" ht="15" x14ac:dyDescent="0.25">
      <c r="A283" s="3">
        <v>43138</v>
      </c>
      <c r="B283" s="5">
        <f t="shared" si="40"/>
        <v>7</v>
      </c>
      <c r="C283" s="5">
        <f t="shared" si="41"/>
        <v>2</v>
      </c>
      <c r="D283" s="5">
        <f t="shared" si="42"/>
        <v>2018</v>
      </c>
      <c r="E283" s="3">
        <f t="shared" si="43"/>
        <v>43109</v>
      </c>
      <c r="F283" s="5">
        <f t="shared" si="44"/>
        <v>29</v>
      </c>
      <c r="G283" s="5">
        <v>26831</v>
      </c>
      <c r="H283" s="6">
        <v>26915</v>
      </c>
      <c r="I283" s="6">
        <v>26971</v>
      </c>
      <c r="J283" s="6">
        <v>27036.5</v>
      </c>
      <c r="K283" s="6">
        <v>27091</v>
      </c>
      <c r="L283" s="6">
        <v>27150</v>
      </c>
      <c r="M283" s="6">
        <v>27208</v>
      </c>
      <c r="N283" s="6">
        <v>27265</v>
      </c>
      <c r="O283" s="6">
        <v>27329.5</v>
      </c>
      <c r="P283" s="6">
        <v>27404.5</v>
      </c>
      <c r="Q283" s="6">
        <v>27449.5</v>
      </c>
      <c r="R283" s="6">
        <v>27467</v>
      </c>
      <c r="S283" s="6">
        <v>27494.5</v>
      </c>
      <c r="T283" s="6">
        <v>27556</v>
      </c>
      <c r="U283" s="6">
        <v>27736.5</v>
      </c>
      <c r="V283" s="6">
        <v>27806.5</v>
      </c>
      <c r="W283" s="6">
        <v>27868</v>
      </c>
      <c r="X283" s="6">
        <v>27934</v>
      </c>
      <c r="Y283" s="6">
        <v>28010</v>
      </c>
      <c r="Z283" s="8" t="s">
        <v>17</v>
      </c>
      <c r="AA283" s="11">
        <f t="shared" si="45"/>
        <v>2.1622506319445437E-3</v>
      </c>
      <c r="AB283" s="10">
        <f t="shared" si="46"/>
        <v>5.2178450300026658E-3</v>
      </c>
      <c r="AC283" s="10">
        <f t="shared" si="47"/>
        <v>1.3292054428830857E-2</v>
      </c>
      <c r="AD283" s="10">
        <f t="shared" si="48"/>
        <v>8.199682710833725E-3</v>
      </c>
      <c r="AE283" s="13">
        <v>2.9050000000000002</v>
      </c>
      <c r="AF283" s="13">
        <v>0.36</v>
      </c>
      <c r="AG283" s="10">
        <f t="shared" si="49"/>
        <v>2.5358708648864026E-2</v>
      </c>
      <c r="AH283" s="10">
        <f>+SUMPRODUCT(AB283:AD283,Regression_results!$M$17:$O$17)+Regression_results!$L$17</f>
        <v>2.5584807353833016E-2</v>
      </c>
    </row>
    <row r="284" spans="1:34" ht="15" x14ac:dyDescent="0.25">
      <c r="A284" s="3">
        <v>43137</v>
      </c>
      <c r="B284" s="5">
        <f t="shared" si="40"/>
        <v>6</v>
      </c>
      <c r="C284" s="5">
        <f t="shared" si="41"/>
        <v>2</v>
      </c>
      <c r="D284" s="5">
        <f t="shared" si="42"/>
        <v>2018</v>
      </c>
      <c r="E284" s="3">
        <f t="shared" si="43"/>
        <v>43109</v>
      </c>
      <c r="F284" s="5">
        <f t="shared" si="44"/>
        <v>28</v>
      </c>
      <c r="G284" s="5">
        <v>26830.13</v>
      </c>
      <c r="H284" s="6">
        <v>26904.5</v>
      </c>
      <c r="I284" s="6">
        <v>26934.5</v>
      </c>
      <c r="J284" s="6">
        <v>27020</v>
      </c>
      <c r="K284" s="6">
        <v>27069.5</v>
      </c>
      <c r="L284" s="6">
        <v>27131</v>
      </c>
      <c r="M284" s="6">
        <v>27191</v>
      </c>
      <c r="N284" s="6">
        <v>27239.5</v>
      </c>
      <c r="O284" s="6">
        <v>27296</v>
      </c>
      <c r="P284" s="6">
        <v>27368.5</v>
      </c>
      <c r="Q284" s="6">
        <v>27443</v>
      </c>
      <c r="R284" s="6">
        <v>27460.5</v>
      </c>
      <c r="S284" s="6">
        <v>27476</v>
      </c>
      <c r="T284" s="6">
        <v>27524.5</v>
      </c>
      <c r="U284" s="6">
        <v>27636.5</v>
      </c>
      <c r="V284" s="6">
        <v>27721.5</v>
      </c>
      <c r="W284" s="6">
        <v>27787</v>
      </c>
      <c r="X284" s="6">
        <v>27851</v>
      </c>
      <c r="Y284" s="6">
        <v>27921.5</v>
      </c>
      <c r="Z284" s="8" t="s">
        <v>17</v>
      </c>
      <c r="AA284" s="11">
        <f t="shared" si="45"/>
        <v>1.6474984228660894E-3</v>
      </c>
      <c r="AB284" s="10">
        <f t="shared" si="46"/>
        <v>3.8900296047763572E-3</v>
      </c>
      <c r="AC284" s="10">
        <f t="shared" si="47"/>
        <v>1.3421448328352126E-2</v>
      </c>
      <c r="AD284" s="10">
        <f t="shared" si="48"/>
        <v>8.2418712247418931E-3</v>
      </c>
      <c r="AE284" s="13">
        <v>2.915</v>
      </c>
      <c r="AF284" s="13">
        <v>0.37</v>
      </c>
      <c r="AG284" s="10">
        <f t="shared" si="49"/>
        <v>2.535618212613322E-2</v>
      </c>
      <c r="AH284" s="10">
        <f>+SUMPRODUCT(AB284:AD284,Regression_results!$M$17:$O$17)+Regression_results!$L$17</f>
        <v>2.4963943568691409E-2</v>
      </c>
    </row>
    <row r="285" spans="1:34" ht="15" x14ac:dyDescent="0.25">
      <c r="A285" s="3">
        <v>43136</v>
      </c>
      <c r="B285" s="5">
        <f t="shared" si="40"/>
        <v>5</v>
      </c>
      <c r="C285" s="5">
        <f t="shared" si="41"/>
        <v>2</v>
      </c>
      <c r="D285" s="5">
        <f t="shared" si="42"/>
        <v>2018</v>
      </c>
      <c r="E285" s="3">
        <f t="shared" si="43"/>
        <v>43109</v>
      </c>
      <c r="F285" s="5">
        <f t="shared" si="44"/>
        <v>27</v>
      </c>
      <c r="G285" s="5">
        <v>26829.27</v>
      </c>
      <c r="H285" s="6">
        <v>26900.5</v>
      </c>
      <c r="I285" s="6">
        <v>26933</v>
      </c>
      <c r="J285" s="6">
        <v>27018</v>
      </c>
      <c r="K285" s="6">
        <v>27067</v>
      </c>
      <c r="L285" s="6">
        <v>27127.5</v>
      </c>
      <c r="M285" s="6">
        <v>27189.5</v>
      </c>
      <c r="N285" s="6">
        <v>27238</v>
      </c>
      <c r="O285" s="6">
        <v>27292</v>
      </c>
      <c r="P285" s="6">
        <v>27364.5</v>
      </c>
      <c r="Q285" s="6">
        <v>27439</v>
      </c>
      <c r="R285" s="6">
        <v>27458</v>
      </c>
      <c r="S285" s="6">
        <v>27473.5</v>
      </c>
      <c r="T285" s="6">
        <v>27522</v>
      </c>
      <c r="U285" s="6">
        <v>27587</v>
      </c>
      <c r="V285" s="6">
        <v>27689.5</v>
      </c>
      <c r="W285" s="6">
        <v>27759</v>
      </c>
      <c r="X285" s="6">
        <v>27820.5</v>
      </c>
      <c r="Y285" s="6">
        <v>27886.5</v>
      </c>
      <c r="Z285" s="8" t="s">
        <v>17</v>
      </c>
      <c r="AA285" s="11">
        <f t="shared" si="45"/>
        <v>1.5888037563470902E-3</v>
      </c>
      <c r="AB285" s="10">
        <f t="shared" si="46"/>
        <v>3.8662997539626875E-3</v>
      </c>
      <c r="AC285" s="10">
        <f t="shared" si="47"/>
        <v>1.3329372888278401E-2</v>
      </c>
      <c r="AD285" s="10">
        <f t="shared" si="48"/>
        <v>8.2391042106927607E-3</v>
      </c>
      <c r="AE285" s="13">
        <v>2.9050000000000002</v>
      </c>
      <c r="AF285" s="13">
        <v>0.35</v>
      </c>
      <c r="AG285" s="10">
        <f t="shared" si="49"/>
        <v>2.5460886895864343E-2</v>
      </c>
      <c r="AH285" s="10">
        <f>+SUMPRODUCT(AB285:AD285,Regression_results!$M$17:$O$17)+Regression_results!$L$17</f>
        <v>2.4894382303000666E-2</v>
      </c>
    </row>
    <row r="286" spans="1:34" ht="15" x14ac:dyDescent="0.25">
      <c r="A286" s="3">
        <v>43135</v>
      </c>
      <c r="B286" s="5">
        <f t="shared" si="40"/>
        <v>4</v>
      </c>
      <c r="C286" s="5">
        <f t="shared" si="41"/>
        <v>2</v>
      </c>
      <c r="D286" s="5">
        <f t="shared" si="42"/>
        <v>2018</v>
      </c>
      <c r="E286" s="3">
        <f t="shared" si="43"/>
        <v>43109</v>
      </c>
      <c r="F286" s="5">
        <f t="shared" si="44"/>
        <v>26</v>
      </c>
      <c r="G286" s="5">
        <v>26828.400000000001</v>
      </c>
      <c r="H286" s="6">
        <v>26897</v>
      </c>
      <c r="I286" s="6">
        <v>26930.5</v>
      </c>
      <c r="J286" s="6">
        <v>27016.5</v>
      </c>
      <c r="K286" s="6">
        <v>27065.5</v>
      </c>
      <c r="L286" s="6">
        <v>27126</v>
      </c>
      <c r="M286" s="6">
        <v>27188</v>
      </c>
      <c r="N286" s="6">
        <v>27237.5</v>
      </c>
      <c r="O286" s="6">
        <v>27290</v>
      </c>
      <c r="P286" s="6">
        <v>27363</v>
      </c>
      <c r="Q286" s="6">
        <v>27437.5</v>
      </c>
      <c r="R286" s="6">
        <v>27456</v>
      </c>
      <c r="S286" s="6">
        <v>27470.5</v>
      </c>
      <c r="T286" s="6">
        <v>27519</v>
      </c>
      <c r="U286" s="6">
        <v>27584.5</v>
      </c>
      <c r="V286" s="6">
        <v>27687</v>
      </c>
      <c r="W286" s="6">
        <v>27755.5</v>
      </c>
      <c r="X286" s="6">
        <v>27817</v>
      </c>
      <c r="Y286" s="6">
        <v>27883.5</v>
      </c>
      <c r="Z286" s="8" t="s">
        <v>17</v>
      </c>
      <c r="AA286" s="11">
        <f t="shared" si="45"/>
        <v>1.5301262566511209E-3</v>
      </c>
      <c r="AB286" s="10">
        <f t="shared" si="46"/>
        <v>3.8056686198206791E-3</v>
      </c>
      <c r="AC286" s="10">
        <f t="shared" si="47"/>
        <v>1.3349176584170452E-2</v>
      </c>
      <c r="AD286" s="10">
        <f t="shared" si="48"/>
        <v>8.1442706318801232E-3</v>
      </c>
      <c r="AE286" s="13">
        <v>2.86</v>
      </c>
      <c r="AF286" s="13">
        <v>0.28999999999999998</v>
      </c>
      <c r="AG286" s="10">
        <f t="shared" si="49"/>
        <v>2.5625685512015162E-2</v>
      </c>
      <c r="AH286" s="10">
        <f>+SUMPRODUCT(AB286:AD286,Regression_results!$M$17:$O$17)+Regression_results!$L$17</f>
        <v>2.4830896512951457E-2</v>
      </c>
    </row>
    <row r="287" spans="1:34" ht="15" x14ac:dyDescent="0.25">
      <c r="A287" s="3">
        <v>43134</v>
      </c>
      <c r="B287" s="5">
        <f t="shared" si="40"/>
        <v>3</v>
      </c>
      <c r="C287" s="5">
        <f t="shared" si="41"/>
        <v>2</v>
      </c>
      <c r="D287" s="5">
        <f t="shared" si="42"/>
        <v>2018</v>
      </c>
      <c r="E287" s="3">
        <f t="shared" si="43"/>
        <v>43109</v>
      </c>
      <c r="F287" s="5">
        <f t="shared" si="44"/>
        <v>25</v>
      </c>
      <c r="G287" s="5">
        <v>26827.54</v>
      </c>
      <c r="H287" s="6">
        <v>26897</v>
      </c>
      <c r="I287" s="6">
        <v>26930.5</v>
      </c>
      <c r="J287" s="6">
        <v>27016.5</v>
      </c>
      <c r="K287" s="6">
        <v>27065.5</v>
      </c>
      <c r="L287" s="6">
        <v>27126</v>
      </c>
      <c r="M287" s="6">
        <v>27188</v>
      </c>
      <c r="N287" s="6">
        <v>27237.5</v>
      </c>
      <c r="O287" s="6">
        <v>27290</v>
      </c>
      <c r="P287" s="6">
        <v>27363</v>
      </c>
      <c r="Q287" s="6">
        <v>27437.5</v>
      </c>
      <c r="R287" s="6">
        <v>27456</v>
      </c>
      <c r="S287" s="6">
        <v>27470.5</v>
      </c>
      <c r="T287" s="6">
        <v>27519</v>
      </c>
      <c r="U287" s="6">
        <v>27581.5</v>
      </c>
      <c r="V287" s="6">
        <v>27684</v>
      </c>
      <c r="W287" s="6">
        <v>27753.5</v>
      </c>
      <c r="X287" s="6">
        <v>27815</v>
      </c>
      <c r="Y287" s="6">
        <v>27881.5</v>
      </c>
      <c r="Z287" s="8" t="s">
        <v>17</v>
      </c>
      <c r="AA287" s="11">
        <f t="shared" si="45"/>
        <v>1.4712752467799239E-3</v>
      </c>
      <c r="AB287" s="10">
        <f t="shared" si="46"/>
        <v>3.8378472271405339E-3</v>
      </c>
      <c r="AC287" s="10">
        <f t="shared" si="47"/>
        <v>1.3349176584170452E-2</v>
      </c>
      <c r="AD287" s="10">
        <f t="shared" si="48"/>
        <v>8.0854196220089269E-3</v>
      </c>
      <c r="AE287" s="13">
        <v>2.86</v>
      </c>
      <c r="AF287" s="13">
        <v>0.28999999999999998</v>
      </c>
      <c r="AG287" s="10">
        <f t="shared" si="49"/>
        <v>2.5625685512015162E-2</v>
      </c>
      <c r="AH287" s="10">
        <f>+SUMPRODUCT(AB287:AD287,Regression_results!$M$17:$O$17)+Regression_results!$L$17</f>
        <v>2.4821828914304088E-2</v>
      </c>
    </row>
    <row r="288" spans="1:34" ht="15" x14ac:dyDescent="0.25">
      <c r="A288" s="3">
        <v>43133</v>
      </c>
      <c r="B288" s="5">
        <f t="shared" si="40"/>
        <v>2</v>
      </c>
      <c r="C288" s="5">
        <f t="shared" si="41"/>
        <v>2</v>
      </c>
      <c r="D288" s="5">
        <f t="shared" si="42"/>
        <v>2018</v>
      </c>
      <c r="E288" s="3">
        <f t="shared" si="43"/>
        <v>43109</v>
      </c>
      <c r="F288" s="5">
        <f t="shared" si="44"/>
        <v>24</v>
      </c>
      <c r="G288" s="5">
        <v>26826.67</v>
      </c>
      <c r="H288" s="6">
        <v>26897</v>
      </c>
      <c r="I288" s="6">
        <v>26930.5</v>
      </c>
      <c r="J288" s="6">
        <v>27016.5</v>
      </c>
      <c r="K288" s="6">
        <v>27065.5</v>
      </c>
      <c r="L288" s="6">
        <v>27126</v>
      </c>
      <c r="M288" s="6">
        <v>27188</v>
      </c>
      <c r="N288" s="6">
        <v>27237.5</v>
      </c>
      <c r="O288" s="6">
        <v>27290</v>
      </c>
      <c r="P288" s="6">
        <v>27363</v>
      </c>
      <c r="Q288" s="6">
        <v>27437.5</v>
      </c>
      <c r="R288" s="6">
        <v>27456</v>
      </c>
      <c r="S288" s="6">
        <v>27470.5</v>
      </c>
      <c r="T288" s="6">
        <v>27519</v>
      </c>
      <c r="U288" s="6">
        <v>27581.5</v>
      </c>
      <c r="V288" s="6">
        <v>27684</v>
      </c>
      <c r="W288" s="6">
        <v>27753.5</v>
      </c>
      <c r="X288" s="6">
        <v>27815</v>
      </c>
      <c r="Y288" s="6">
        <v>27881.5</v>
      </c>
      <c r="Z288" s="8" t="s">
        <v>17</v>
      </c>
      <c r="AA288" s="11">
        <f t="shared" si="45"/>
        <v>1.412424236908727E-3</v>
      </c>
      <c r="AB288" s="10">
        <f t="shared" si="46"/>
        <v>3.8704021035782521E-3</v>
      </c>
      <c r="AC288" s="10">
        <f t="shared" si="47"/>
        <v>1.3349176584170452E-2</v>
      </c>
      <c r="AD288" s="10">
        <f t="shared" si="48"/>
        <v>8.0265686121377307E-3</v>
      </c>
      <c r="AE288" s="13">
        <v>2.86</v>
      </c>
      <c r="AF288" s="13">
        <v>0.28999999999999998</v>
      </c>
      <c r="AG288" s="10">
        <f t="shared" si="49"/>
        <v>2.5625685512015162E-2</v>
      </c>
      <c r="AH288" s="10">
        <f>+SUMPRODUCT(AB288:AD288,Regression_results!$M$17:$O$17)+Regression_results!$L$17</f>
        <v>2.4812964725604868E-2</v>
      </c>
    </row>
    <row r="289" spans="1:34" ht="15" x14ac:dyDescent="0.25">
      <c r="A289" s="3">
        <v>43132</v>
      </c>
      <c r="B289" s="5">
        <f t="shared" si="40"/>
        <v>1</v>
      </c>
      <c r="C289" s="5">
        <f t="shared" si="41"/>
        <v>2</v>
      </c>
      <c r="D289" s="5">
        <f t="shared" si="42"/>
        <v>2018</v>
      </c>
      <c r="E289" s="3">
        <f t="shared" si="43"/>
        <v>43109</v>
      </c>
      <c r="F289" s="5">
        <f t="shared" si="44"/>
        <v>23</v>
      </c>
      <c r="G289" s="5">
        <v>26825.81</v>
      </c>
      <c r="H289" s="6">
        <v>26897.5</v>
      </c>
      <c r="I289" s="6">
        <v>26931</v>
      </c>
      <c r="J289" s="6">
        <v>27017</v>
      </c>
      <c r="K289" s="6">
        <v>27066</v>
      </c>
      <c r="L289" s="6">
        <v>27126</v>
      </c>
      <c r="M289" s="6">
        <v>27188</v>
      </c>
      <c r="N289" s="6">
        <v>27237.5</v>
      </c>
      <c r="O289" s="6">
        <v>27290</v>
      </c>
      <c r="P289" s="6">
        <v>27363</v>
      </c>
      <c r="Q289" s="6">
        <v>27437.5</v>
      </c>
      <c r="R289" s="6">
        <v>27460</v>
      </c>
      <c r="S289" s="6">
        <v>27477</v>
      </c>
      <c r="T289" s="6">
        <v>27525.5</v>
      </c>
      <c r="U289" s="6">
        <v>27581.5</v>
      </c>
      <c r="V289" s="6">
        <v>27684</v>
      </c>
      <c r="W289" s="6">
        <v>27753.5</v>
      </c>
      <c r="X289" s="6">
        <v>27815</v>
      </c>
      <c r="Y289" s="6">
        <v>27881.5</v>
      </c>
      <c r="Z289" s="8" t="s">
        <v>17</v>
      </c>
      <c r="AA289" s="11">
        <f t="shared" si="45"/>
        <v>1.3532530237410818E-3</v>
      </c>
      <c r="AB289" s="10">
        <f t="shared" si="46"/>
        <v>3.9212236275436574E-3</v>
      </c>
      <c r="AC289" s="10">
        <f t="shared" si="47"/>
        <v>1.3330362778953608E-2</v>
      </c>
      <c r="AD289" s="10">
        <f t="shared" si="48"/>
        <v>8.2055798833967266E-3</v>
      </c>
      <c r="AE289" s="13">
        <v>2.7549999999999999</v>
      </c>
      <c r="AF289" s="13">
        <v>0.25</v>
      </c>
      <c r="AG289" s="10">
        <f t="shared" si="49"/>
        <v>2.4987531172069755E-2</v>
      </c>
      <c r="AH289" s="10">
        <f>+SUMPRODUCT(AB289:AD289,Regression_results!$M$17:$O$17)+Regression_results!$L$17</f>
        <v>2.4909595808766154E-2</v>
      </c>
    </row>
    <row r="290" spans="1:34" ht="15" x14ac:dyDescent="0.25">
      <c r="A290" s="3">
        <v>43131</v>
      </c>
      <c r="B290" s="5">
        <f t="shared" si="40"/>
        <v>31</v>
      </c>
      <c r="C290" s="5">
        <f t="shared" si="41"/>
        <v>1</v>
      </c>
      <c r="D290" s="5">
        <f t="shared" si="42"/>
        <v>2018</v>
      </c>
      <c r="E290" s="3">
        <f t="shared" si="43"/>
        <v>43109</v>
      </c>
      <c r="F290" s="5">
        <f t="shared" si="44"/>
        <v>22</v>
      </c>
      <c r="G290" s="5">
        <v>26824.94</v>
      </c>
      <c r="H290" s="6">
        <v>26897.5</v>
      </c>
      <c r="I290" s="6">
        <v>26928</v>
      </c>
      <c r="J290" s="6">
        <v>27014</v>
      </c>
      <c r="K290" s="6">
        <v>27063</v>
      </c>
      <c r="L290" s="6">
        <v>27124</v>
      </c>
      <c r="M290" s="6">
        <v>27187.5</v>
      </c>
      <c r="N290" s="6">
        <v>27237.5</v>
      </c>
      <c r="O290" s="6">
        <v>27290</v>
      </c>
      <c r="P290" s="6">
        <v>27362</v>
      </c>
      <c r="Q290" s="6">
        <v>27436.5</v>
      </c>
      <c r="R290" s="6">
        <v>27459.5</v>
      </c>
      <c r="S290" s="6">
        <v>27474.5</v>
      </c>
      <c r="T290" s="6">
        <v>27522</v>
      </c>
      <c r="U290" s="6">
        <v>27588</v>
      </c>
      <c r="V290" s="6">
        <v>27690.5</v>
      </c>
      <c r="W290" s="6">
        <v>27759</v>
      </c>
      <c r="X290" s="6">
        <v>27820.5</v>
      </c>
      <c r="Y290" s="6">
        <v>27885.5</v>
      </c>
      <c r="Z290" s="8" t="s">
        <v>17</v>
      </c>
      <c r="AA290" s="11">
        <f t="shared" si="45"/>
        <v>1.2678423022559541E-3</v>
      </c>
      <c r="AB290" s="10">
        <f t="shared" si="46"/>
        <v>3.8419470835722169E-3</v>
      </c>
      <c r="AC290" s="10">
        <f t="shared" si="47"/>
        <v>1.3443256090314826E-2</v>
      </c>
      <c r="AD290" s="10">
        <f t="shared" si="48"/>
        <v>8.0285605140551983E-3</v>
      </c>
      <c r="AE290" s="13">
        <v>2.7549999999999999</v>
      </c>
      <c r="AF290" s="13">
        <v>0.25</v>
      </c>
      <c r="AG290" s="10">
        <f t="shared" si="49"/>
        <v>2.4987531172069755E-2</v>
      </c>
      <c r="AH290" s="10">
        <f>+SUMPRODUCT(AB290:AD290,Regression_results!$M$17:$O$17)+Regression_results!$L$17</f>
        <v>2.4855174206021298E-2</v>
      </c>
    </row>
    <row r="291" spans="1:34" ht="15" x14ac:dyDescent="0.25">
      <c r="A291" s="3">
        <v>43130</v>
      </c>
      <c r="B291" s="5">
        <f t="shared" si="40"/>
        <v>30</v>
      </c>
      <c r="C291" s="5">
        <f t="shared" si="41"/>
        <v>1</v>
      </c>
      <c r="D291" s="5">
        <f t="shared" si="42"/>
        <v>2018</v>
      </c>
      <c r="E291" s="3">
        <f t="shared" si="43"/>
        <v>43109</v>
      </c>
      <c r="F291" s="5">
        <f t="shared" si="44"/>
        <v>21</v>
      </c>
      <c r="G291" s="5">
        <v>26824.080000000002</v>
      </c>
      <c r="H291" s="6">
        <v>26896</v>
      </c>
      <c r="I291" s="6">
        <v>26926.5</v>
      </c>
      <c r="J291" s="6">
        <v>27013.5</v>
      </c>
      <c r="K291" s="6">
        <v>27062.5</v>
      </c>
      <c r="L291" s="6">
        <v>27123.5</v>
      </c>
      <c r="M291" s="6">
        <v>27187</v>
      </c>
      <c r="N291" s="6">
        <v>27237</v>
      </c>
      <c r="O291" s="6">
        <v>27289.5</v>
      </c>
      <c r="P291" s="6">
        <v>27361.5</v>
      </c>
      <c r="Q291" s="6">
        <v>27436</v>
      </c>
      <c r="R291" s="6">
        <v>27459</v>
      </c>
      <c r="S291" s="6">
        <v>27474</v>
      </c>
      <c r="T291" s="6">
        <v>27521.5</v>
      </c>
      <c r="U291" s="6">
        <v>27584.5</v>
      </c>
      <c r="V291" s="6">
        <v>27687.5</v>
      </c>
      <c r="W291" s="6">
        <v>27756</v>
      </c>
      <c r="X291" s="6">
        <v>27817.5</v>
      </c>
      <c r="Y291" s="6">
        <v>27883.5</v>
      </c>
      <c r="Z291" s="8" t="s">
        <v>17</v>
      </c>
      <c r="AA291" s="11">
        <f t="shared" si="45"/>
        <v>1.2102351313969528E-3</v>
      </c>
      <c r="AB291" s="10">
        <f t="shared" si="46"/>
        <v>3.8182110998774554E-3</v>
      </c>
      <c r="AC291" s="10">
        <f t="shared" si="47"/>
        <v>1.3481143111804261E-2</v>
      </c>
      <c r="AD291" s="10">
        <f t="shared" si="48"/>
        <v>7.9710772135164198E-3</v>
      </c>
      <c r="AE291" s="13">
        <v>2.7349999999999999</v>
      </c>
      <c r="AF291" s="13">
        <v>0.23</v>
      </c>
      <c r="AG291" s="10">
        <f t="shared" si="49"/>
        <v>2.4992517210415954E-2</v>
      </c>
      <c r="AH291" s="10">
        <f>+SUMPRODUCT(AB291:AD291,Regression_results!$M$17:$O$17)+Regression_results!$L$17</f>
        <v>2.4839326761804947E-2</v>
      </c>
    </row>
    <row r="292" spans="1:34" ht="15" x14ac:dyDescent="0.25">
      <c r="A292" s="3">
        <v>43129</v>
      </c>
      <c r="B292" s="5">
        <f t="shared" si="40"/>
        <v>29</v>
      </c>
      <c r="C292" s="5">
        <f t="shared" si="41"/>
        <v>1</v>
      </c>
      <c r="D292" s="5">
        <f t="shared" si="42"/>
        <v>2018</v>
      </c>
      <c r="E292" s="3">
        <f t="shared" si="43"/>
        <v>43109</v>
      </c>
      <c r="F292" s="5">
        <f t="shared" si="44"/>
        <v>20</v>
      </c>
      <c r="G292" s="5">
        <v>26823.21</v>
      </c>
      <c r="H292" s="6">
        <v>26895.5</v>
      </c>
      <c r="I292" s="6">
        <v>26925</v>
      </c>
      <c r="J292" s="6">
        <v>27012</v>
      </c>
      <c r="K292" s="6">
        <v>27059.5</v>
      </c>
      <c r="L292" s="6">
        <v>27120.5</v>
      </c>
      <c r="M292" s="6">
        <v>27185</v>
      </c>
      <c r="N292" s="6">
        <v>27235</v>
      </c>
      <c r="O292" s="6">
        <v>27287.5</v>
      </c>
      <c r="P292" s="6">
        <v>27361.5</v>
      </c>
      <c r="Q292" s="6">
        <v>27436</v>
      </c>
      <c r="R292" s="6">
        <v>27459</v>
      </c>
      <c r="S292" s="6">
        <v>27474.5</v>
      </c>
      <c r="T292" s="6">
        <v>27521.5</v>
      </c>
      <c r="U292" s="6">
        <v>27584</v>
      </c>
      <c r="V292" s="6">
        <v>27687</v>
      </c>
      <c r="W292" s="6">
        <v>27755.5</v>
      </c>
      <c r="X292" s="6">
        <v>27817</v>
      </c>
      <c r="Y292" s="6">
        <v>27883</v>
      </c>
      <c r="Z292" s="8" t="s">
        <v>17</v>
      </c>
      <c r="AA292" s="11">
        <f t="shared" si="45"/>
        <v>1.1404514489193514E-3</v>
      </c>
      <c r="AB292" s="10">
        <f t="shared" si="46"/>
        <v>3.7948478202274316E-3</v>
      </c>
      <c r="AC292" s="10">
        <f t="shared" si="47"/>
        <v>1.346332404828221E-2</v>
      </c>
      <c r="AD292" s="10">
        <f t="shared" si="48"/>
        <v>7.993406098484165E-3</v>
      </c>
      <c r="AE292" s="13">
        <v>2.7450000000000001</v>
      </c>
      <c r="AF292" s="13">
        <v>0.22</v>
      </c>
      <c r="AG292" s="10">
        <f t="shared" si="49"/>
        <v>2.5194571941728139E-2</v>
      </c>
      <c r="AH292" s="10">
        <f>+SUMPRODUCT(AB292:AD292,Regression_results!$M$17:$O$17)+Regression_results!$L$17</f>
        <v>2.48259986088585E-2</v>
      </c>
    </row>
    <row r="293" spans="1:34" ht="15" x14ac:dyDescent="0.25">
      <c r="A293" s="3">
        <v>43128</v>
      </c>
      <c r="B293" s="5">
        <f t="shared" si="40"/>
        <v>28</v>
      </c>
      <c r="C293" s="5">
        <f t="shared" si="41"/>
        <v>1</v>
      </c>
      <c r="D293" s="5">
        <f t="shared" si="42"/>
        <v>2018</v>
      </c>
      <c r="E293" s="3">
        <f t="shared" si="43"/>
        <v>43109</v>
      </c>
      <c r="F293" s="5">
        <f t="shared" si="44"/>
        <v>19</v>
      </c>
      <c r="G293" s="5">
        <v>26822.35</v>
      </c>
      <c r="H293" s="6">
        <v>26893.5</v>
      </c>
      <c r="I293" s="6">
        <v>26920</v>
      </c>
      <c r="J293" s="6">
        <v>27006.67</v>
      </c>
      <c r="K293" s="6">
        <v>27058</v>
      </c>
      <c r="L293" s="6">
        <v>27119.67</v>
      </c>
      <c r="M293" s="6">
        <v>27183</v>
      </c>
      <c r="N293" s="6">
        <v>27227.33</v>
      </c>
      <c r="O293" s="6">
        <v>27280.67</v>
      </c>
      <c r="P293" s="6">
        <v>27358.67</v>
      </c>
      <c r="Q293" s="6">
        <v>27433.33</v>
      </c>
      <c r="R293" s="6">
        <v>27459</v>
      </c>
      <c r="S293" s="6">
        <v>27471.33</v>
      </c>
      <c r="T293" s="6">
        <v>27523</v>
      </c>
      <c r="U293" s="6">
        <v>27584</v>
      </c>
      <c r="V293" s="6">
        <v>27687.5</v>
      </c>
      <c r="W293" s="6">
        <v>27756</v>
      </c>
      <c r="X293" s="6">
        <v>27817.5</v>
      </c>
      <c r="Y293" s="6">
        <v>27883.5</v>
      </c>
      <c r="Z293" s="8" t="s">
        <v>17</v>
      </c>
      <c r="AA293" s="11">
        <f t="shared" si="45"/>
        <v>1.1912176561284997E-3</v>
      </c>
      <c r="AB293" s="10">
        <f t="shared" si="46"/>
        <v>3.6406206018488874E-3</v>
      </c>
      <c r="AC293" s="10">
        <f t="shared" si="47"/>
        <v>1.3397845468053449E-2</v>
      </c>
      <c r="AD293" s="10">
        <f t="shared" si="48"/>
        <v>8.1800489421638353E-3</v>
      </c>
      <c r="AE293" s="13">
        <v>2.7250000000000001</v>
      </c>
      <c r="AF293" s="13">
        <v>0.2</v>
      </c>
      <c r="AG293" s="10">
        <f t="shared" si="49"/>
        <v>2.5199600798403221E-2</v>
      </c>
      <c r="AH293" s="10">
        <f>+SUMPRODUCT(AB293:AD293,Regression_results!$M$17:$O$17)+Regression_results!$L$17</f>
        <v>2.4787090348627715E-2</v>
      </c>
    </row>
    <row r="294" spans="1:34" ht="15" x14ac:dyDescent="0.25">
      <c r="A294" s="3">
        <v>43127</v>
      </c>
      <c r="B294" s="5">
        <f t="shared" si="40"/>
        <v>27</v>
      </c>
      <c r="C294" s="5">
        <f t="shared" si="41"/>
        <v>1</v>
      </c>
      <c r="D294" s="5">
        <f t="shared" si="42"/>
        <v>2018</v>
      </c>
      <c r="E294" s="3">
        <f t="shared" si="43"/>
        <v>43109</v>
      </c>
      <c r="F294" s="5">
        <f t="shared" si="44"/>
        <v>18</v>
      </c>
      <c r="G294" s="5">
        <v>26821.48</v>
      </c>
      <c r="H294" s="6">
        <v>26893.5</v>
      </c>
      <c r="I294" s="6">
        <v>26920</v>
      </c>
      <c r="J294" s="6">
        <v>27006.67</v>
      </c>
      <c r="K294" s="6">
        <v>27058</v>
      </c>
      <c r="L294" s="6">
        <v>27119.67</v>
      </c>
      <c r="M294" s="6">
        <v>27183</v>
      </c>
      <c r="N294" s="6">
        <v>27227.33</v>
      </c>
      <c r="O294" s="6">
        <v>27280.67</v>
      </c>
      <c r="P294" s="6">
        <v>27358.67</v>
      </c>
      <c r="Q294" s="6">
        <v>27433.33</v>
      </c>
      <c r="R294" s="6">
        <v>27459</v>
      </c>
      <c r="S294" s="6">
        <v>27471.33</v>
      </c>
      <c r="T294" s="6">
        <v>27523</v>
      </c>
      <c r="U294" s="6">
        <v>27581.67</v>
      </c>
      <c r="V294" s="6">
        <v>27685</v>
      </c>
      <c r="W294" s="6">
        <v>27753.33</v>
      </c>
      <c r="X294" s="6">
        <v>27814</v>
      </c>
      <c r="Y294" s="6">
        <v>27882.67</v>
      </c>
      <c r="Z294" s="8" t="s">
        <v>17</v>
      </c>
      <c r="AA294" s="11">
        <f t="shared" si="45"/>
        <v>1.1285219900164733E-3</v>
      </c>
      <c r="AB294" s="10">
        <f t="shared" si="46"/>
        <v>3.6731753803294076E-3</v>
      </c>
      <c r="AC294" s="10">
        <f t="shared" si="47"/>
        <v>1.3397845468053449E-2</v>
      </c>
      <c r="AD294" s="10">
        <f t="shared" si="48"/>
        <v>8.1173532760518089E-3</v>
      </c>
      <c r="AE294" s="13">
        <v>2.7250000000000001</v>
      </c>
      <c r="AF294" s="13">
        <v>0.2</v>
      </c>
      <c r="AG294" s="10">
        <f t="shared" si="49"/>
        <v>2.5199600798403221E-2</v>
      </c>
      <c r="AH294" s="10">
        <f>+SUMPRODUCT(AB294:AD294,Regression_results!$M$17:$O$17)+Regression_results!$L$17</f>
        <v>2.4776497298502419E-2</v>
      </c>
    </row>
    <row r="295" spans="1:34" ht="15" x14ac:dyDescent="0.25">
      <c r="A295" s="3">
        <v>43126</v>
      </c>
      <c r="B295" s="5">
        <f t="shared" si="40"/>
        <v>26</v>
      </c>
      <c r="C295" s="5">
        <f t="shared" si="41"/>
        <v>1</v>
      </c>
      <c r="D295" s="5">
        <f t="shared" si="42"/>
        <v>2018</v>
      </c>
      <c r="E295" s="3">
        <f t="shared" si="43"/>
        <v>43109</v>
      </c>
      <c r="F295" s="5">
        <f t="shared" si="44"/>
        <v>17</v>
      </c>
      <c r="G295" s="5">
        <v>26820.62</v>
      </c>
      <c r="H295" s="6">
        <v>26893.5</v>
      </c>
      <c r="I295" s="6">
        <v>26920</v>
      </c>
      <c r="J295" s="6">
        <v>27006.67</v>
      </c>
      <c r="K295" s="6">
        <v>27058</v>
      </c>
      <c r="L295" s="6">
        <v>27119.67</v>
      </c>
      <c r="M295" s="6">
        <v>27183</v>
      </c>
      <c r="N295" s="6">
        <v>27227.33</v>
      </c>
      <c r="O295" s="6">
        <v>27280.67</v>
      </c>
      <c r="P295" s="6">
        <v>27358.67</v>
      </c>
      <c r="Q295" s="6">
        <v>27433.33</v>
      </c>
      <c r="R295" s="6">
        <v>27459</v>
      </c>
      <c r="S295" s="6">
        <v>27471.33</v>
      </c>
      <c r="T295" s="6">
        <v>27523</v>
      </c>
      <c r="U295" s="6">
        <v>27581.67</v>
      </c>
      <c r="V295" s="6">
        <v>27685</v>
      </c>
      <c r="W295" s="6">
        <v>27753.33</v>
      </c>
      <c r="X295" s="6">
        <v>27814</v>
      </c>
      <c r="Y295" s="6">
        <v>27882.67</v>
      </c>
      <c r="Z295" s="8" t="s">
        <v>17</v>
      </c>
      <c r="AA295" s="11">
        <f t="shared" si="45"/>
        <v>1.0658263239044471E-3</v>
      </c>
      <c r="AB295" s="10">
        <f t="shared" si="46"/>
        <v>3.7053580416859244E-3</v>
      </c>
      <c r="AC295" s="10">
        <f t="shared" si="47"/>
        <v>1.3397845468053449E-2</v>
      </c>
      <c r="AD295" s="10">
        <f t="shared" si="48"/>
        <v>8.0546576099397825E-3</v>
      </c>
      <c r="AE295" s="13">
        <v>2.7250000000000001</v>
      </c>
      <c r="AF295" s="13">
        <v>0.2</v>
      </c>
      <c r="AG295" s="10">
        <f t="shared" si="49"/>
        <v>2.5199600798403221E-2</v>
      </c>
      <c r="AH295" s="10">
        <f>+SUMPRODUCT(AB295:AD295,Regression_results!$M$17:$O$17)+Regression_results!$L$17</f>
        <v>2.4765703082984307E-2</v>
      </c>
    </row>
    <row r="296" spans="1:34" ht="15" x14ac:dyDescent="0.25">
      <c r="A296" s="3">
        <v>43125</v>
      </c>
      <c r="B296" s="5">
        <f t="shared" si="40"/>
        <v>25</v>
      </c>
      <c r="C296" s="5">
        <f t="shared" si="41"/>
        <v>1</v>
      </c>
      <c r="D296" s="5">
        <f t="shared" si="42"/>
        <v>2018</v>
      </c>
      <c r="E296" s="3">
        <f t="shared" si="43"/>
        <v>43109</v>
      </c>
      <c r="F296" s="5">
        <f t="shared" si="44"/>
        <v>16</v>
      </c>
      <c r="G296" s="5">
        <v>26819.75</v>
      </c>
      <c r="H296" s="6">
        <v>26893</v>
      </c>
      <c r="I296" s="6">
        <v>26917.5</v>
      </c>
      <c r="J296" s="6">
        <v>27006</v>
      </c>
      <c r="K296" s="6">
        <v>27051.5</v>
      </c>
      <c r="L296" s="6">
        <v>27113</v>
      </c>
      <c r="M296" s="6">
        <v>27182.33</v>
      </c>
      <c r="N296" s="6">
        <v>27226.67</v>
      </c>
      <c r="O296" s="6">
        <v>27280</v>
      </c>
      <c r="P296" s="6">
        <v>27356.5</v>
      </c>
      <c r="Q296" s="6">
        <v>27431</v>
      </c>
      <c r="R296" s="6">
        <v>27459</v>
      </c>
      <c r="S296" s="6">
        <v>27474</v>
      </c>
      <c r="T296" s="6">
        <v>27526.67</v>
      </c>
      <c r="U296" s="6">
        <v>27581.67</v>
      </c>
      <c r="V296" s="6">
        <v>27685</v>
      </c>
      <c r="W296" s="6">
        <v>27753.33</v>
      </c>
      <c r="X296" s="6">
        <v>27814</v>
      </c>
      <c r="Y296" s="6">
        <v>27882.67</v>
      </c>
      <c r="Z296" s="8" t="s">
        <v>17</v>
      </c>
      <c r="AA296" s="11">
        <f t="shared" si="45"/>
        <v>1.0224454635898419E-3</v>
      </c>
      <c r="AB296" s="10">
        <f t="shared" si="46"/>
        <v>3.6447021318244399E-3</v>
      </c>
      <c r="AC296" s="10">
        <f t="shared" si="47"/>
        <v>1.3467075322745492E-2</v>
      </c>
      <c r="AD296" s="10">
        <f t="shared" si="48"/>
        <v>8.1338824137364412E-3</v>
      </c>
      <c r="AE296" s="13">
        <v>2.7250000000000001</v>
      </c>
      <c r="AF296" s="13">
        <v>0.18</v>
      </c>
      <c r="AG296" s="10">
        <f t="shared" si="49"/>
        <v>2.5404272309842213E-2</v>
      </c>
      <c r="AH296" s="10">
        <f>+SUMPRODUCT(AB296:AD296,Regression_results!$M$17:$O$17)+Regression_results!$L$17</f>
        <v>2.4810258311310014E-2</v>
      </c>
    </row>
    <row r="297" spans="1:34" ht="15" x14ac:dyDescent="0.25">
      <c r="A297" s="3">
        <v>43124</v>
      </c>
      <c r="B297" s="5">
        <f t="shared" si="40"/>
        <v>24</v>
      </c>
      <c r="C297" s="5">
        <f t="shared" si="41"/>
        <v>1</v>
      </c>
      <c r="D297" s="5">
        <f t="shared" si="42"/>
        <v>2018</v>
      </c>
      <c r="E297" s="3">
        <f t="shared" si="43"/>
        <v>43109</v>
      </c>
      <c r="F297" s="5">
        <f t="shared" si="44"/>
        <v>15</v>
      </c>
      <c r="G297" s="5">
        <v>26818.89</v>
      </c>
      <c r="H297" s="6">
        <v>26895.33</v>
      </c>
      <c r="I297" s="6">
        <v>26920.67</v>
      </c>
      <c r="J297" s="6">
        <v>27012.67</v>
      </c>
      <c r="K297" s="6">
        <v>27063</v>
      </c>
      <c r="L297" s="6">
        <v>27130</v>
      </c>
      <c r="M297" s="6">
        <v>27191.33</v>
      </c>
      <c r="N297" s="6">
        <v>27239</v>
      </c>
      <c r="O297" s="6">
        <v>27293.5</v>
      </c>
      <c r="P297" s="6">
        <v>27370</v>
      </c>
      <c r="Q297" s="6">
        <v>27444.5</v>
      </c>
      <c r="R297" s="6">
        <v>27468</v>
      </c>
      <c r="S297" s="6">
        <v>27489.67</v>
      </c>
      <c r="T297" s="6">
        <v>27541.33</v>
      </c>
      <c r="U297" s="6">
        <v>27587</v>
      </c>
      <c r="V297" s="6">
        <v>27689.33</v>
      </c>
      <c r="W297" s="6">
        <v>27757.67</v>
      </c>
      <c r="X297" s="6">
        <v>27817.67</v>
      </c>
      <c r="Y297" s="6">
        <v>27882.67</v>
      </c>
      <c r="Z297" s="8" t="s">
        <v>17</v>
      </c>
      <c r="AA297" s="11">
        <f t="shared" si="45"/>
        <v>9.3962568484817766E-4</v>
      </c>
      <c r="AB297" s="10">
        <f t="shared" si="46"/>
        <v>3.7950862246722838E-3</v>
      </c>
      <c r="AC297" s="10">
        <f t="shared" si="47"/>
        <v>1.3849209547905028E-2</v>
      </c>
      <c r="AD297" s="10">
        <f t="shared" si="48"/>
        <v>8.1270512623665692E-3</v>
      </c>
      <c r="AE297" s="13">
        <v>2.7250000000000001</v>
      </c>
      <c r="AF297" s="13">
        <v>0.185</v>
      </c>
      <c r="AG297" s="10">
        <f t="shared" si="49"/>
        <v>2.535309677097386E-2</v>
      </c>
      <c r="AH297" s="10">
        <f>+SUMPRODUCT(AB297:AD297,Regression_results!$M$17:$O$17)+Regression_results!$L$17</f>
        <v>2.5118774822994162E-2</v>
      </c>
    </row>
    <row r="298" spans="1:34" ht="15" x14ac:dyDescent="0.25">
      <c r="A298" s="3">
        <v>43123</v>
      </c>
      <c r="B298" s="5">
        <f t="shared" si="40"/>
        <v>23</v>
      </c>
      <c r="C298" s="5">
        <f t="shared" si="41"/>
        <v>1</v>
      </c>
      <c r="D298" s="5">
        <f t="shared" si="42"/>
        <v>2018</v>
      </c>
      <c r="E298" s="3">
        <f t="shared" si="43"/>
        <v>43109</v>
      </c>
      <c r="F298" s="5">
        <f t="shared" si="44"/>
        <v>14</v>
      </c>
      <c r="G298" s="5">
        <v>26818.02</v>
      </c>
      <c r="H298" s="6">
        <v>26897.67</v>
      </c>
      <c r="I298" s="6">
        <v>26920.67</v>
      </c>
      <c r="J298" s="6">
        <v>27016.5</v>
      </c>
      <c r="K298" s="6">
        <v>27062.5</v>
      </c>
      <c r="L298" s="6">
        <v>27131.33</v>
      </c>
      <c r="M298" s="6">
        <v>27191.5</v>
      </c>
      <c r="N298" s="6">
        <v>27239.67</v>
      </c>
      <c r="O298" s="6">
        <v>27297</v>
      </c>
      <c r="P298" s="6">
        <v>27374</v>
      </c>
      <c r="Q298" s="6">
        <v>27448.5</v>
      </c>
      <c r="R298" s="6">
        <v>27473.5</v>
      </c>
      <c r="S298" s="6">
        <v>27498</v>
      </c>
      <c r="T298" s="6">
        <v>27548.67</v>
      </c>
      <c r="U298" s="6">
        <v>27598</v>
      </c>
      <c r="V298" s="6">
        <v>27703.33</v>
      </c>
      <c r="W298" s="6">
        <v>27770.5</v>
      </c>
      <c r="X298" s="6">
        <v>27830.67</v>
      </c>
      <c r="Y298" s="6">
        <v>27893.33</v>
      </c>
      <c r="Z298" s="8" t="s">
        <v>17</v>
      </c>
      <c r="AA298" s="11">
        <f t="shared" si="45"/>
        <v>8.5991708487889913E-4</v>
      </c>
      <c r="AB298" s="10">
        <f t="shared" si="46"/>
        <v>3.8276502142962077E-3</v>
      </c>
      <c r="AC298" s="10">
        <f t="shared" si="47"/>
        <v>1.3979221170944189E-2</v>
      </c>
      <c r="AD298" s="10">
        <f t="shared" si="48"/>
        <v>8.2233636174649256E-3</v>
      </c>
      <c r="AE298" s="13">
        <v>2.7149999999999999</v>
      </c>
      <c r="AF298" s="13">
        <v>0.18</v>
      </c>
      <c r="AG298" s="10">
        <f t="shared" si="49"/>
        <v>2.5304451986424503E-2</v>
      </c>
      <c r="AH298" s="10">
        <f>+SUMPRODUCT(AB298:AD298,Regression_results!$M$17:$O$17)+Regression_results!$L$17</f>
        <v>2.5258037919369238E-2</v>
      </c>
    </row>
    <row r="299" spans="1:34" ht="15" x14ac:dyDescent="0.25">
      <c r="A299" s="3">
        <v>43122</v>
      </c>
      <c r="B299" s="5">
        <f t="shared" si="40"/>
        <v>22</v>
      </c>
      <c r="C299" s="5">
        <f t="shared" si="41"/>
        <v>1</v>
      </c>
      <c r="D299" s="5">
        <f t="shared" si="42"/>
        <v>2018</v>
      </c>
      <c r="E299" s="3">
        <f t="shared" si="43"/>
        <v>43109</v>
      </c>
      <c r="F299" s="5">
        <f t="shared" si="44"/>
        <v>13</v>
      </c>
      <c r="G299" s="5">
        <v>26817.16</v>
      </c>
      <c r="H299" s="6">
        <v>26890.67</v>
      </c>
      <c r="I299" s="6">
        <v>26912.33</v>
      </c>
      <c r="J299" s="6">
        <v>27006.67</v>
      </c>
      <c r="K299" s="6">
        <v>27057</v>
      </c>
      <c r="L299" s="6">
        <v>27124.67</v>
      </c>
      <c r="M299" s="6">
        <v>27187</v>
      </c>
      <c r="N299" s="6">
        <v>27237.67</v>
      </c>
      <c r="O299" s="6">
        <v>27292.67</v>
      </c>
      <c r="P299" s="6">
        <v>27372.67</v>
      </c>
      <c r="Q299" s="6">
        <v>27447.33</v>
      </c>
      <c r="R299" s="6">
        <v>27473.33</v>
      </c>
      <c r="S299" s="6">
        <v>27492</v>
      </c>
      <c r="T299" s="6">
        <v>27545</v>
      </c>
      <c r="U299" s="6">
        <v>27609</v>
      </c>
      <c r="V299" s="6">
        <v>27710.67</v>
      </c>
      <c r="W299" s="6">
        <v>27779.33</v>
      </c>
      <c r="X299" s="6">
        <v>27840</v>
      </c>
      <c r="Y299" s="6">
        <v>27902.67</v>
      </c>
      <c r="Z299" s="8" t="s">
        <v>17</v>
      </c>
      <c r="AA299" s="11">
        <f t="shared" si="45"/>
        <v>8.3539453901742004E-4</v>
      </c>
      <c r="AB299" s="10">
        <f t="shared" si="46"/>
        <v>3.5488470814957207E-3</v>
      </c>
      <c r="AC299" s="10">
        <f t="shared" si="47"/>
        <v>1.4132555598121543E-2</v>
      </c>
      <c r="AD299" s="10">
        <f t="shared" si="48"/>
        <v>8.1388206970299144E-3</v>
      </c>
      <c r="AE299" s="13">
        <v>2.7349999999999999</v>
      </c>
      <c r="AF299" s="13">
        <v>0.21</v>
      </c>
      <c r="AG299" s="10">
        <f t="shared" si="49"/>
        <v>2.5197086119149725E-2</v>
      </c>
      <c r="AH299" s="10">
        <f>+SUMPRODUCT(AB299:AD299,Regression_results!$M$17:$O$17)+Regression_results!$L$17</f>
        <v>2.5161707907644729E-2</v>
      </c>
    </row>
    <row r="300" spans="1:34" ht="15" x14ac:dyDescent="0.25">
      <c r="A300" s="3">
        <v>43121</v>
      </c>
      <c r="B300" s="5">
        <f t="shared" si="40"/>
        <v>21</v>
      </c>
      <c r="C300" s="5">
        <f t="shared" si="41"/>
        <v>1</v>
      </c>
      <c r="D300" s="5">
        <f t="shared" si="42"/>
        <v>2018</v>
      </c>
      <c r="E300" s="3">
        <f t="shared" si="43"/>
        <v>43109</v>
      </c>
      <c r="F300" s="5">
        <f t="shared" si="44"/>
        <v>12</v>
      </c>
      <c r="G300" s="5">
        <v>26816.29</v>
      </c>
      <c r="H300" s="6">
        <v>26889</v>
      </c>
      <c r="I300" s="6">
        <v>26913</v>
      </c>
      <c r="J300" s="6">
        <v>27010</v>
      </c>
      <c r="K300" s="6">
        <v>27054</v>
      </c>
      <c r="L300" s="6">
        <v>27122</v>
      </c>
      <c r="M300" s="6">
        <v>27184.33</v>
      </c>
      <c r="N300" s="6">
        <v>27235</v>
      </c>
      <c r="O300" s="6">
        <v>27290</v>
      </c>
      <c r="P300" s="6">
        <v>27370.5</v>
      </c>
      <c r="Q300" s="6">
        <v>27444.67</v>
      </c>
      <c r="R300" s="6">
        <v>27470.67</v>
      </c>
      <c r="S300" s="6">
        <v>27495</v>
      </c>
      <c r="T300" s="6">
        <v>27539.5</v>
      </c>
      <c r="U300" s="6">
        <v>27606</v>
      </c>
      <c r="V300" s="6">
        <v>27708.33</v>
      </c>
      <c r="W300" s="6">
        <v>27777</v>
      </c>
      <c r="X300" s="6">
        <v>27837.67</v>
      </c>
      <c r="Y300" s="6">
        <v>27898.67</v>
      </c>
      <c r="Z300" s="8" t="s">
        <v>17</v>
      </c>
      <c r="AA300" s="11">
        <f t="shared" si="45"/>
        <v>6.4739043462447299E-4</v>
      </c>
      <c r="AB300" s="10">
        <f t="shared" si="46"/>
        <v>3.6063899965281809E-3</v>
      </c>
      <c r="AC300" s="10">
        <f t="shared" si="47"/>
        <v>1.4008100174636828E-2</v>
      </c>
      <c r="AD300" s="10">
        <f t="shared" si="48"/>
        <v>8.1592995588457562E-3</v>
      </c>
      <c r="AE300" s="13">
        <v>2.7250000000000001</v>
      </c>
      <c r="AF300" s="13">
        <v>0.22</v>
      </c>
      <c r="AG300" s="10">
        <f t="shared" si="49"/>
        <v>2.4995010975853216E-2</v>
      </c>
      <c r="AH300" s="10">
        <f>+SUMPRODUCT(AB300:AD300,Regression_results!$M$17:$O$17)+Regression_results!$L$17</f>
        <v>2.5127021700934546E-2</v>
      </c>
    </row>
    <row r="301" spans="1:34" ht="15" x14ac:dyDescent="0.25">
      <c r="A301" s="3">
        <v>43120</v>
      </c>
      <c r="B301" s="5">
        <f t="shared" si="40"/>
        <v>20</v>
      </c>
      <c r="C301" s="5">
        <f t="shared" si="41"/>
        <v>1</v>
      </c>
      <c r="D301" s="5">
        <f t="shared" si="42"/>
        <v>2018</v>
      </c>
      <c r="E301" s="3">
        <f t="shared" si="43"/>
        <v>43109</v>
      </c>
      <c r="F301" s="5">
        <f t="shared" si="44"/>
        <v>11</v>
      </c>
      <c r="G301" s="5">
        <v>26815.43</v>
      </c>
      <c r="H301" s="6">
        <v>26889</v>
      </c>
      <c r="I301" s="6">
        <v>26913</v>
      </c>
      <c r="J301" s="6">
        <v>27010</v>
      </c>
      <c r="K301" s="6">
        <v>27054</v>
      </c>
      <c r="L301" s="6">
        <v>27122</v>
      </c>
      <c r="M301" s="6">
        <v>27184.33</v>
      </c>
      <c r="N301" s="6">
        <v>27235</v>
      </c>
      <c r="O301" s="6">
        <v>27290</v>
      </c>
      <c r="P301" s="6">
        <v>27370.5</v>
      </c>
      <c r="Q301" s="6">
        <v>27444.67</v>
      </c>
      <c r="R301" s="6">
        <v>27470.67</v>
      </c>
      <c r="S301" s="6">
        <v>27495</v>
      </c>
      <c r="T301" s="6">
        <v>27539.5</v>
      </c>
      <c r="U301" s="6">
        <v>27605.5</v>
      </c>
      <c r="V301" s="6">
        <v>27712</v>
      </c>
      <c r="W301" s="6">
        <v>27777</v>
      </c>
      <c r="X301" s="6">
        <v>27840</v>
      </c>
      <c r="Y301" s="6">
        <v>27900</v>
      </c>
      <c r="Z301" s="8" t="s">
        <v>17</v>
      </c>
      <c r="AA301" s="11">
        <f t="shared" si="45"/>
        <v>5.9344123173910024E-4</v>
      </c>
      <c r="AB301" s="10">
        <f t="shared" si="46"/>
        <v>3.6385767448070538E-3</v>
      </c>
      <c r="AC301" s="10">
        <f t="shared" si="47"/>
        <v>1.4008100174636828E-2</v>
      </c>
      <c r="AD301" s="10">
        <f t="shared" si="48"/>
        <v>8.1053503559603834E-3</v>
      </c>
      <c r="AE301" s="13">
        <v>2.7250000000000001</v>
      </c>
      <c r="AF301" s="13">
        <v>0.22</v>
      </c>
      <c r="AG301" s="10">
        <f t="shared" si="49"/>
        <v>2.4995010975853216E-2</v>
      </c>
      <c r="AH301" s="10">
        <f>+SUMPRODUCT(AB301:AD301,Regression_results!$M$17:$O$17)+Regression_results!$L$17</f>
        <v>2.512016267573404E-2</v>
      </c>
    </row>
    <row r="302" spans="1:34" ht="15" x14ac:dyDescent="0.25">
      <c r="A302" s="3">
        <v>43119</v>
      </c>
      <c r="B302" s="5">
        <f t="shared" si="40"/>
        <v>19</v>
      </c>
      <c r="C302" s="5">
        <f t="shared" si="41"/>
        <v>1</v>
      </c>
      <c r="D302" s="5">
        <f t="shared" si="42"/>
        <v>2018</v>
      </c>
      <c r="E302" s="3">
        <f t="shared" si="43"/>
        <v>43109</v>
      </c>
      <c r="F302" s="5">
        <f t="shared" si="44"/>
        <v>10</v>
      </c>
      <c r="G302" s="5">
        <v>26814.560000000001</v>
      </c>
      <c r="H302" s="6">
        <v>26889</v>
      </c>
      <c r="I302" s="6">
        <v>26913</v>
      </c>
      <c r="J302" s="6">
        <v>27010</v>
      </c>
      <c r="K302" s="6">
        <v>27054</v>
      </c>
      <c r="L302" s="6">
        <v>27122</v>
      </c>
      <c r="M302" s="6">
        <v>27184.33</v>
      </c>
      <c r="N302" s="6">
        <v>27235</v>
      </c>
      <c r="O302" s="6">
        <v>27290</v>
      </c>
      <c r="P302" s="6">
        <v>27370.5</v>
      </c>
      <c r="Q302" s="6">
        <v>27444.67</v>
      </c>
      <c r="R302" s="6">
        <v>27470.67</v>
      </c>
      <c r="S302" s="6">
        <v>27495</v>
      </c>
      <c r="T302" s="6">
        <v>27539.5</v>
      </c>
      <c r="U302" s="6">
        <v>27605.5</v>
      </c>
      <c r="V302" s="6">
        <v>27712</v>
      </c>
      <c r="W302" s="6">
        <v>27777</v>
      </c>
      <c r="X302" s="6">
        <v>27840</v>
      </c>
      <c r="Y302" s="6">
        <v>27900</v>
      </c>
      <c r="Z302" s="8" t="s">
        <v>17</v>
      </c>
      <c r="AA302" s="11">
        <f t="shared" si="45"/>
        <v>5.3949202885372749E-4</v>
      </c>
      <c r="AB302" s="10">
        <f t="shared" si="46"/>
        <v>3.6711398583455512E-3</v>
      </c>
      <c r="AC302" s="10">
        <f t="shared" si="47"/>
        <v>1.4008100174636828E-2</v>
      </c>
      <c r="AD302" s="10">
        <f t="shared" si="48"/>
        <v>8.0514011530750107E-3</v>
      </c>
      <c r="AE302" s="13">
        <v>2.7250000000000001</v>
      </c>
      <c r="AF302" s="13">
        <v>0.22</v>
      </c>
      <c r="AG302" s="10">
        <f t="shared" si="49"/>
        <v>2.4995010975853216E-2</v>
      </c>
      <c r="AH302" s="10">
        <f>+SUMPRODUCT(AB302:AD302,Regression_results!$M$17:$O$17)+Regression_results!$L$17</f>
        <v>2.5113507112455628E-2</v>
      </c>
    </row>
    <row r="303" spans="1:34" ht="15" x14ac:dyDescent="0.25">
      <c r="A303" s="3">
        <v>43118</v>
      </c>
      <c r="B303" s="5">
        <f t="shared" si="40"/>
        <v>18</v>
      </c>
      <c r="C303" s="5">
        <f t="shared" si="41"/>
        <v>1</v>
      </c>
      <c r="D303" s="5">
        <f t="shared" si="42"/>
        <v>2018</v>
      </c>
      <c r="E303" s="3">
        <f t="shared" si="43"/>
        <v>43109</v>
      </c>
      <c r="F303" s="5">
        <f t="shared" si="44"/>
        <v>9</v>
      </c>
      <c r="G303" s="5">
        <v>26813.7</v>
      </c>
      <c r="H303" s="6">
        <v>26883.67</v>
      </c>
      <c r="I303" s="6">
        <v>26905.67</v>
      </c>
      <c r="J303" s="6">
        <v>27000</v>
      </c>
      <c r="K303" s="6">
        <v>27046</v>
      </c>
      <c r="L303" s="6">
        <v>27113.33</v>
      </c>
      <c r="M303" s="6">
        <v>27175.67</v>
      </c>
      <c r="N303" s="6">
        <v>27222.67</v>
      </c>
      <c r="O303" s="6">
        <v>27277.67</v>
      </c>
      <c r="P303" s="6">
        <v>27359</v>
      </c>
      <c r="Q303" s="6">
        <v>27435</v>
      </c>
      <c r="R303" s="6">
        <v>27461.67</v>
      </c>
      <c r="S303" s="6">
        <v>27482.5</v>
      </c>
      <c r="T303" s="6">
        <v>27536.67</v>
      </c>
      <c r="U303" s="6">
        <v>27605.5</v>
      </c>
      <c r="V303" s="6">
        <v>27712</v>
      </c>
      <c r="W303" s="6">
        <v>27777</v>
      </c>
      <c r="X303" s="6">
        <v>27840</v>
      </c>
      <c r="Y303" s="6">
        <v>27900</v>
      </c>
      <c r="Z303" s="8" t="s">
        <v>17</v>
      </c>
      <c r="AA303" s="11">
        <f t="shared" si="45"/>
        <v>5.9132175020468745E-4</v>
      </c>
      <c r="AB303" s="10">
        <f t="shared" si="46"/>
        <v>3.42996304128107E-3</v>
      </c>
      <c r="AC303" s="10">
        <f t="shared" si="47"/>
        <v>1.3826082011709762E-2</v>
      </c>
      <c r="AD303" s="10">
        <f t="shared" si="48"/>
        <v>8.1003941893096117E-3</v>
      </c>
      <c r="AE303" s="13">
        <v>2.74</v>
      </c>
      <c r="AF303" s="13">
        <v>0.25</v>
      </c>
      <c r="AG303" s="10">
        <f t="shared" si="49"/>
        <v>2.4837905236907876E-2</v>
      </c>
      <c r="AH303" s="10">
        <f>+SUMPRODUCT(AB303:AD303,Regression_results!$M$17:$O$17)+Regression_results!$L$17</f>
        <v>2.489546589224291E-2</v>
      </c>
    </row>
    <row r="304" spans="1:34" ht="15" x14ac:dyDescent="0.25">
      <c r="A304" s="3">
        <v>43117</v>
      </c>
      <c r="B304" s="5">
        <f t="shared" si="40"/>
        <v>17</v>
      </c>
      <c r="C304" s="5">
        <f t="shared" si="41"/>
        <v>1</v>
      </c>
      <c r="D304" s="5">
        <f t="shared" si="42"/>
        <v>2018</v>
      </c>
      <c r="E304" s="3">
        <f t="shared" si="43"/>
        <v>43109</v>
      </c>
      <c r="F304" s="5">
        <f t="shared" si="44"/>
        <v>8</v>
      </c>
      <c r="G304" s="5">
        <v>26812.84</v>
      </c>
      <c r="H304" s="6">
        <v>26883.33</v>
      </c>
      <c r="I304" s="6">
        <v>26905.33</v>
      </c>
      <c r="J304" s="6">
        <v>26998</v>
      </c>
      <c r="K304" s="6">
        <v>27045.67</v>
      </c>
      <c r="L304" s="6">
        <v>27113</v>
      </c>
      <c r="M304" s="6">
        <v>27176</v>
      </c>
      <c r="N304" s="6">
        <v>27224</v>
      </c>
      <c r="O304" s="6">
        <v>27282.5</v>
      </c>
      <c r="P304" s="6">
        <v>27359</v>
      </c>
      <c r="Q304" s="6">
        <v>27432.5</v>
      </c>
      <c r="R304" s="6">
        <v>27462</v>
      </c>
      <c r="S304" s="6">
        <v>27479.67</v>
      </c>
      <c r="T304" s="6">
        <v>27536.67</v>
      </c>
      <c r="U304" s="6">
        <v>27598.5</v>
      </c>
      <c r="V304" s="6">
        <v>27711.33</v>
      </c>
      <c r="W304" s="6">
        <v>27770</v>
      </c>
      <c r="X304" s="6">
        <v>27833</v>
      </c>
      <c r="Y304" s="6">
        <v>27894</v>
      </c>
      <c r="Z304" s="8" t="s">
        <v>17</v>
      </c>
      <c r="AA304" s="11">
        <f t="shared" si="45"/>
        <v>5.5313619122792095E-4</v>
      </c>
      <c r="AB304" s="10">
        <f t="shared" si="46"/>
        <v>3.4494667480207131E-3</v>
      </c>
      <c r="AC304" s="10">
        <f t="shared" si="47"/>
        <v>1.4018411965212696E-2</v>
      </c>
      <c r="AD304" s="10">
        <f t="shared" si="48"/>
        <v>7.7801131911361841E-3</v>
      </c>
      <c r="AE304" s="13">
        <v>2.7349999999999999</v>
      </c>
      <c r="AF304" s="13">
        <v>0.27</v>
      </c>
      <c r="AG304" s="10">
        <f t="shared" si="49"/>
        <v>2.4583624214620681E-2</v>
      </c>
      <c r="AH304" s="10">
        <f>+SUMPRODUCT(AB304:AD304,Regression_results!$M$17:$O$17)+Regression_results!$L$17</f>
        <v>2.4877896861265392E-2</v>
      </c>
    </row>
    <row r="305" spans="1:34" ht="15" x14ac:dyDescent="0.25">
      <c r="A305" s="3">
        <v>43116</v>
      </c>
      <c r="B305" s="5">
        <f t="shared" si="40"/>
        <v>16</v>
      </c>
      <c r="C305" s="5">
        <f t="shared" si="41"/>
        <v>1</v>
      </c>
      <c r="D305" s="5">
        <f t="shared" si="42"/>
        <v>2018</v>
      </c>
      <c r="E305" s="3">
        <f t="shared" si="43"/>
        <v>43109</v>
      </c>
      <c r="F305" s="5">
        <f t="shared" si="44"/>
        <v>7</v>
      </c>
      <c r="G305" s="5">
        <v>26811.97</v>
      </c>
      <c r="H305" s="6">
        <v>26883</v>
      </c>
      <c r="I305" s="6">
        <v>26904</v>
      </c>
      <c r="J305" s="6">
        <v>26998.5</v>
      </c>
      <c r="K305" s="6">
        <v>27048</v>
      </c>
      <c r="L305" s="6">
        <v>27114</v>
      </c>
      <c r="M305" s="6">
        <v>27182</v>
      </c>
      <c r="N305" s="6">
        <v>27232.5</v>
      </c>
      <c r="O305" s="6">
        <v>27291</v>
      </c>
      <c r="P305" s="6">
        <v>27367.5</v>
      </c>
      <c r="Q305" s="6">
        <v>27438.5</v>
      </c>
      <c r="R305" s="6">
        <v>27466.5</v>
      </c>
      <c r="S305" s="6">
        <v>27483</v>
      </c>
      <c r="T305" s="6">
        <v>27538</v>
      </c>
      <c r="U305" s="6">
        <v>27611.67</v>
      </c>
      <c r="V305" s="6">
        <v>27715.33</v>
      </c>
      <c r="W305" s="6">
        <v>27775</v>
      </c>
      <c r="X305" s="6">
        <v>27837</v>
      </c>
      <c r="Y305" s="6">
        <v>27891.67</v>
      </c>
      <c r="Z305" s="8" t="s">
        <v>17</v>
      </c>
      <c r="AA305" s="11">
        <f t="shared" si="45"/>
        <v>4.6695532996154178E-4</v>
      </c>
      <c r="AB305" s="10">
        <f t="shared" si="46"/>
        <v>3.4324221606991667E-3</v>
      </c>
      <c r="AC305" s="10">
        <f t="shared" si="47"/>
        <v>1.4384478144513935E-2</v>
      </c>
      <c r="AD305" s="10">
        <f t="shared" si="48"/>
        <v>7.502241688101533E-3</v>
      </c>
      <c r="AE305" s="13">
        <v>2.7749999999999999</v>
      </c>
      <c r="AF305" s="13">
        <v>0.28000000000000003</v>
      </c>
      <c r="AG305" s="10">
        <f t="shared" si="49"/>
        <v>2.4880335061826964E-2</v>
      </c>
      <c r="AH305" s="10">
        <f>+SUMPRODUCT(AB305:AD305,Regression_results!$M$17:$O$17)+Regression_results!$L$17</f>
        <v>2.496434117740096E-2</v>
      </c>
    </row>
    <row r="306" spans="1:34" ht="15" x14ac:dyDescent="0.25">
      <c r="A306" s="3">
        <v>43115</v>
      </c>
      <c r="B306" s="5">
        <f t="shared" si="40"/>
        <v>15</v>
      </c>
      <c r="C306" s="5">
        <f t="shared" si="41"/>
        <v>1</v>
      </c>
      <c r="D306" s="5">
        <f t="shared" si="42"/>
        <v>2018</v>
      </c>
      <c r="E306" s="3">
        <f t="shared" si="43"/>
        <v>43109</v>
      </c>
      <c r="F306" s="5">
        <f t="shared" si="44"/>
        <v>6</v>
      </c>
      <c r="G306" s="5">
        <v>26811.11</v>
      </c>
      <c r="H306" s="6">
        <v>26883.33</v>
      </c>
      <c r="I306" s="6">
        <v>26904</v>
      </c>
      <c r="J306" s="6">
        <v>26998.5</v>
      </c>
      <c r="K306" s="6">
        <v>27048</v>
      </c>
      <c r="L306" s="6">
        <v>27116.67</v>
      </c>
      <c r="M306" s="6">
        <v>27182</v>
      </c>
      <c r="N306" s="6">
        <v>27229.33</v>
      </c>
      <c r="O306" s="6">
        <v>27284</v>
      </c>
      <c r="P306" s="6">
        <v>27364.67</v>
      </c>
      <c r="Q306" s="6">
        <v>27437</v>
      </c>
      <c r="R306" s="6">
        <v>27467.33</v>
      </c>
      <c r="S306" s="6">
        <v>27485</v>
      </c>
      <c r="T306" s="6">
        <v>27543.33</v>
      </c>
      <c r="U306" s="6">
        <v>27611</v>
      </c>
      <c r="V306" s="6">
        <v>27717.5</v>
      </c>
      <c r="W306" s="6">
        <v>27778.5</v>
      </c>
      <c r="X306" s="6">
        <v>27841</v>
      </c>
      <c r="Y306" s="6">
        <v>27897.5</v>
      </c>
      <c r="Z306" s="8" t="s">
        <v>17</v>
      </c>
      <c r="AA306" s="11">
        <f t="shared" si="45"/>
        <v>4.2444969983628232E-4</v>
      </c>
      <c r="AB306" s="10">
        <f t="shared" si="46"/>
        <v>3.4646085149030448E-3</v>
      </c>
      <c r="AC306" s="10">
        <f t="shared" si="47"/>
        <v>1.4124293785310771E-2</v>
      </c>
      <c r="AD306" s="10">
        <f t="shared" si="48"/>
        <v>7.7914046917729072E-3</v>
      </c>
      <c r="AE306" s="13">
        <v>2.7800000000000002</v>
      </c>
      <c r="AF306" s="13">
        <v>0.28000000000000003</v>
      </c>
      <c r="AG306" s="10">
        <f t="shared" si="49"/>
        <v>2.4930195452732562E-2</v>
      </c>
      <c r="AH306" s="10">
        <f>+SUMPRODUCT(AB306:AD306,Regression_results!$M$17:$O$17)+Regression_results!$L$17</f>
        <v>2.4954968938317681E-2</v>
      </c>
    </row>
    <row r="307" spans="1:34" ht="15" x14ac:dyDescent="0.25">
      <c r="A307" s="3">
        <v>43114</v>
      </c>
      <c r="B307" s="5">
        <f t="shared" si="40"/>
        <v>14</v>
      </c>
      <c r="C307" s="5">
        <f t="shared" si="41"/>
        <v>1</v>
      </c>
      <c r="D307" s="5">
        <f t="shared" si="42"/>
        <v>2018</v>
      </c>
      <c r="E307" s="3">
        <f t="shared" si="43"/>
        <v>43109</v>
      </c>
      <c r="F307" s="5">
        <f t="shared" si="44"/>
        <v>5</v>
      </c>
      <c r="G307" s="5">
        <v>26810.240000000002</v>
      </c>
      <c r="H307" s="6">
        <v>26881.67</v>
      </c>
      <c r="I307" s="6">
        <v>26903.33</v>
      </c>
      <c r="J307" s="6">
        <v>26997.33</v>
      </c>
      <c r="K307" s="6">
        <v>27047</v>
      </c>
      <c r="L307" s="6">
        <v>27114.33</v>
      </c>
      <c r="M307" s="6">
        <v>27179.67</v>
      </c>
      <c r="N307" s="6">
        <v>27227</v>
      </c>
      <c r="O307" s="6">
        <v>27281.67</v>
      </c>
      <c r="P307" s="6">
        <v>27362.33</v>
      </c>
      <c r="Q307" s="6">
        <v>27434.67</v>
      </c>
      <c r="R307" s="6">
        <v>27465</v>
      </c>
      <c r="S307" s="6">
        <v>27482.67</v>
      </c>
      <c r="T307" s="6">
        <v>27541</v>
      </c>
      <c r="U307" s="6">
        <v>27619.33</v>
      </c>
      <c r="V307" s="6">
        <v>27723.67</v>
      </c>
      <c r="W307" s="6">
        <v>27779.67</v>
      </c>
      <c r="X307" s="6">
        <v>27843</v>
      </c>
      <c r="Y307" s="6">
        <v>27896.33</v>
      </c>
      <c r="Z307" s="8" t="s">
        <v>17</v>
      </c>
      <c r="AA307" s="11">
        <f t="shared" si="45"/>
        <v>3.5373807081577152E-4</v>
      </c>
      <c r="AB307" s="10">
        <f t="shared" si="46"/>
        <v>3.4721807786874948E-3</v>
      </c>
      <c r="AC307" s="10">
        <f t="shared" si="47"/>
        <v>1.4062943137522321E-2</v>
      </c>
      <c r="AD307" s="10">
        <f t="shared" si="48"/>
        <v>7.7213222399667254E-3</v>
      </c>
      <c r="AE307" s="13">
        <v>2.7949999999999999</v>
      </c>
      <c r="AF307" s="13">
        <v>0.28000000000000003</v>
      </c>
      <c r="AG307" s="10">
        <f t="shared" si="49"/>
        <v>2.5079776625448691E-2</v>
      </c>
      <c r="AH307" s="10">
        <f>+SUMPRODUCT(AB307:AD307,Regression_results!$M$17:$O$17)+Regression_results!$L$17</f>
        <v>2.4890576209748161E-2</v>
      </c>
    </row>
    <row r="308" spans="1:34" ht="15" x14ac:dyDescent="0.25">
      <c r="A308" s="3">
        <v>43113</v>
      </c>
      <c r="B308" s="5">
        <f t="shared" si="40"/>
        <v>13</v>
      </c>
      <c r="C308" s="5">
        <f t="shared" si="41"/>
        <v>1</v>
      </c>
      <c r="D308" s="5">
        <f t="shared" si="42"/>
        <v>2018</v>
      </c>
      <c r="E308" s="3">
        <f t="shared" si="43"/>
        <v>43109</v>
      </c>
      <c r="F308" s="5">
        <f t="shared" si="44"/>
        <v>4</v>
      </c>
      <c r="G308" s="5">
        <v>26809.38</v>
      </c>
      <c r="H308" s="6">
        <v>26881.67</v>
      </c>
      <c r="I308" s="6">
        <v>26903.33</v>
      </c>
      <c r="J308" s="6">
        <v>26997.33</v>
      </c>
      <c r="K308" s="6">
        <v>27047</v>
      </c>
      <c r="L308" s="6">
        <v>27114.33</v>
      </c>
      <c r="M308" s="6">
        <v>27179.67</v>
      </c>
      <c r="N308" s="6">
        <v>27227</v>
      </c>
      <c r="O308" s="6">
        <v>27281.67</v>
      </c>
      <c r="P308" s="6">
        <v>27362.33</v>
      </c>
      <c r="Q308" s="6">
        <v>27434.67</v>
      </c>
      <c r="R308" s="6">
        <v>27465</v>
      </c>
      <c r="S308" s="6">
        <v>27482.67</v>
      </c>
      <c r="T308" s="6">
        <v>27541</v>
      </c>
      <c r="U308" s="6">
        <v>27617</v>
      </c>
      <c r="V308" s="6">
        <v>27721.33</v>
      </c>
      <c r="W308" s="6">
        <v>27777.33</v>
      </c>
      <c r="X308" s="6">
        <v>27840.67</v>
      </c>
      <c r="Y308" s="6">
        <v>27894</v>
      </c>
      <c r="Z308" s="8" t="s">
        <v>17</v>
      </c>
      <c r="AA308" s="11">
        <f t="shared" si="45"/>
        <v>2.829904566526172E-4</v>
      </c>
      <c r="AB308" s="10">
        <f t="shared" si="46"/>
        <v>3.5043704852555368E-3</v>
      </c>
      <c r="AC308" s="10">
        <f t="shared" si="47"/>
        <v>1.4062943137522321E-2</v>
      </c>
      <c r="AD308" s="10">
        <f t="shared" si="48"/>
        <v>7.6505746258035707E-3</v>
      </c>
      <c r="AE308" s="13">
        <v>2.7949999999999999</v>
      </c>
      <c r="AF308" s="13">
        <v>0.28000000000000003</v>
      </c>
      <c r="AG308" s="10">
        <f t="shared" si="49"/>
        <v>2.5079776625448691E-2</v>
      </c>
      <c r="AH308" s="10">
        <f>+SUMPRODUCT(AB308:AD308,Regression_results!$M$17:$O$17)+Regression_results!$L$17</f>
        <v>2.4876165121279499E-2</v>
      </c>
    </row>
    <row r="309" spans="1:34" ht="15" x14ac:dyDescent="0.25">
      <c r="A309" s="3">
        <v>43112</v>
      </c>
      <c r="B309" s="5">
        <f t="shared" si="40"/>
        <v>12</v>
      </c>
      <c r="C309" s="5">
        <f t="shared" si="41"/>
        <v>1</v>
      </c>
      <c r="D309" s="5">
        <f t="shared" si="42"/>
        <v>2018</v>
      </c>
      <c r="E309" s="3">
        <f t="shared" si="43"/>
        <v>43109</v>
      </c>
      <c r="F309" s="5">
        <f t="shared" si="44"/>
        <v>3</v>
      </c>
      <c r="G309" s="5">
        <v>26808.51</v>
      </c>
      <c r="H309" s="6">
        <v>26881.67</v>
      </c>
      <c r="I309" s="6">
        <v>26903.33</v>
      </c>
      <c r="J309" s="6">
        <v>26997.33</v>
      </c>
      <c r="K309" s="6">
        <v>27047</v>
      </c>
      <c r="L309" s="6">
        <v>27114.33</v>
      </c>
      <c r="M309" s="6">
        <v>27179.67</v>
      </c>
      <c r="N309" s="6">
        <v>27227</v>
      </c>
      <c r="O309" s="6">
        <v>27281.67</v>
      </c>
      <c r="P309" s="6">
        <v>27362.33</v>
      </c>
      <c r="Q309" s="6">
        <v>27434.67</v>
      </c>
      <c r="R309" s="6">
        <v>27465</v>
      </c>
      <c r="S309" s="6">
        <v>27482.67</v>
      </c>
      <c r="T309" s="6">
        <v>27541</v>
      </c>
      <c r="U309" s="6">
        <v>27617</v>
      </c>
      <c r="V309" s="6">
        <v>27721.33</v>
      </c>
      <c r="W309" s="6">
        <v>27777.33</v>
      </c>
      <c r="X309" s="6">
        <v>27840.67</v>
      </c>
      <c r="Y309" s="6">
        <v>27894</v>
      </c>
      <c r="Z309" s="8" t="s">
        <v>17</v>
      </c>
      <c r="AA309" s="11">
        <f t="shared" si="45"/>
        <v>2.122428424894629E-4</v>
      </c>
      <c r="AB309" s="10">
        <f t="shared" si="46"/>
        <v>3.5369365921493756E-3</v>
      </c>
      <c r="AC309" s="10">
        <f t="shared" si="47"/>
        <v>1.4062943137522321E-2</v>
      </c>
      <c r="AD309" s="10">
        <f t="shared" si="48"/>
        <v>7.5798270116404168E-3</v>
      </c>
      <c r="AE309" s="13">
        <v>2.7949999999999999</v>
      </c>
      <c r="AF309" s="13">
        <v>0.28000000000000003</v>
      </c>
      <c r="AG309" s="10">
        <f t="shared" si="49"/>
        <v>2.5079776625448691E-2</v>
      </c>
      <c r="AH309" s="10">
        <f>+SUMPRODUCT(AB309:AD309,Regression_results!$M$17:$O$17)+Regression_results!$L$17</f>
        <v>2.4861957513689609E-2</v>
      </c>
    </row>
    <row r="310" spans="1:34" ht="15" x14ac:dyDescent="0.25">
      <c r="A310" s="3">
        <v>43111</v>
      </c>
      <c r="B310" s="5">
        <f t="shared" si="40"/>
        <v>11</v>
      </c>
      <c r="C310" s="5">
        <f t="shared" si="41"/>
        <v>1</v>
      </c>
      <c r="D310" s="5">
        <f t="shared" si="42"/>
        <v>2018</v>
      </c>
      <c r="E310" s="3">
        <f t="shared" si="43"/>
        <v>43109</v>
      </c>
      <c r="F310" s="5">
        <f t="shared" si="44"/>
        <v>2</v>
      </c>
      <c r="G310" s="5">
        <v>26807.65</v>
      </c>
      <c r="H310" s="6">
        <v>26871</v>
      </c>
      <c r="I310" s="6">
        <v>26896.33</v>
      </c>
      <c r="J310" s="6">
        <v>26991</v>
      </c>
      <c r="K310" s="6">
        <v>27040.67</v>
      </c>
      <c r="L310" s="6">
        <v>27106.67</v>
      </c>
      <c r="M310" s="6">
        <v>27172.33</v>
      </c>
      <c r="N310" s="6">
        <v>27220.67</v>
      </c>
      <c r="O310" s="6">
        <v>27275</v>
      </c>
      <c r="P310" s="6">
        <v>27355</v>
      </c>
      <c r="Q310" s="6">
        <v>27425.67</v>
      </c>
      <c r="R310" s="6">
        <v>27455</v>
      </c>
      <c r="S310" s="6">
        <v>27473.67</v>
      </c>
      <c r="T310" s="6">
        <v>27532.67</v>
      </c>
      <c r="U310" s="6">
        <v>27617</v>
      </c>
      <c r="V310" s="6">
        <v>27721.33</v>
      </c>
      <c r="W310" s="6">
        <v>27777.33</v>
      </c>
      <c r="X310" s="6">
        <v>27840.67</v>
      </c>
      <c r="Y310" s="6">
        <v>27894</v>
      </c>
      <c r="Z310" s="8" t="s">
        <v>17</v>
      </c>
      <c r="AA310" s="11">
        <f t="shared" si="45"/>
        <v>1.4316737928835957E-4</v>
      </c>
      <c r="AB310" s="10">
        <f t="shared" si="46"/>
        <v>3.3080109595582385E-3</v>
      </c>
      <c r="AC310" s="10">
        <f t="shared" si="47"/>
        <v>1.4078872470705051E-2</v>
      </c>
      <c r="AD310" s="10">
        <f t="shared" si="48"/>
        <v>7.4271270493157333E-3</v>
      </c>
      <c r="AE310" s="13">
        <v>2.8149999999999999</v>
      </c>
      <c r="AF310" s="13">
        <v>0.3</v>
      </c>
      <c r="AG310" s="10">
        <f t="shared" si="49"/>
        <v>2.5074775672980998E-2</v>
      </c>
      <c r="AH310" s="10">
        <f>+SUMPRODUCT(AB310:AD310,Regression_results!$M$17:$O$17)+Regression_results!$L$17</f>
        <v>2.4679136859023829E-2</v>
      </c>
    </row>
    <row r="311" spans="1:34" ht="15" x14ac:dyDescent="0.25">
      <c r="A311" s="3">
        <v>43110</v>
      </c>
      <c r="B311" s="5">
        <f t="shared" si="40"/>
        <v>10</v>
      </c>
      <c r="C311" s="5">
        <f t="shared" si="41"/>
        <v>1</v>
      </c>
      <c r="D311" s="5">
        <f t="shared" si="42"/>
        <v>2018</v>
      </c>
      <c r="E311" s="3">
        <f t="shared" si="43"/>
        <v>43109</v>
      </c>
      <c r="F311" s="5">
        <f t="shared" si="44"/>
        <v>1</v>
      </c>
      <c r="G311" s="5">
        <v>26806.78</v>
      </c>
      <c r="H311" s="6">
        <v>26872.67</v>
      </c>
      <c r="I311" s="6">
        <v>26901</v>
      </c>
      <c r="J311" s="6">
        <v>26995</v>
      </c>
      <c r="K311" s="6">
        <v>27046.33</v>
      </c>
      <c r="L311" s="6">
        <v>27111.33</v>
      </c>
      <c r="M311" s="6">
        <v>27177</v>
      </c>
      <c r="N311" s="6">
        <v>27225.33</v>
      </c>
      <c r="O311" s="6">
        <v>27277.67</v>
      </c>
      <c r="P311" s="6">
        <v>27358</v>
      </c>
      <c r="Q311" s="6">
        <v>27426.33</v>
      </c>
      <c r="R311" s="6">
        <v>27455.33</v>
      </c>
      <c r="S311" s="6">
        <v>27474</v>
      </c>
      <c r="T311" s="6">
        <v>27537</v>
      </c>
      <c r="U311" s="6">
        <v>27608.33</v>
      </c>
      <c r="V311" s="6">
        <v>27713</v>
      </c>
      <c r="W311" s="6">
        <v>27767.33</v>
      </c>
      <c r="X311" s="6">
        <v>27832</v>
      </c>
      <c r="Y311" s="6">
        <v>27885.67</v>
      </c>
      <c r="Z311" s="8" t="s">
        <v>17</v>
      </c>
      <c r="AA311" s="11">
        <f t="shared" si="45"/>
        <v>7.6435903035595068E-5</v>
      </c>
      <c r="AB311" s="10">
        <f t="shared" si="46"/>
        <v>3.5147824542896E-3</v>
      </c>
      <c r="AC311" s="10">
        <f t="shared" si="47"/>
        <v>1.4002081706999681E-2</v>
      </c>
      <c r="AD311" s="10">
        <f t="shared" si="48"/>
        <v>7.2738981496278292E-3</v>
      </c>
      <c r="AE311" s="13">
        <v>2.8149999999999999</v>
      </c>
      <c r="AF311" s="13">
        <v>0.307</v>
      </c>
      <c r="AG311" s="10">
        <f t="shared" si="49"/>
        <v>2.5003240053037112E-2</v>
      </c>
      <c r="AH311" s="10">
        <f>+SUMPRODUCT(AB311:AD311,Regression_results!$M$17:$O$17)+Regression_results!$L$17</f>
        <v>2.4675737661384332E-2</v>
      </c>
    </row>
    <row r="312" spans="1:34" ht="15" x14ac:dyDescent="0.25">
      <c r="A312" s="3">
        <v>43109</v>
      </c>
      <c r="B312" s="5">
        <f t="shared" si="40"/>
        <v>9</v>
      </c>
      <c r="C312" s="5">
        <f t="shared" si="41"/>
        <v>1</v>
      </c>
      <c r="D312" s="5">
        <f t="shared" si="42"/>
        <v>2018</v>
      </c>
      <c r="E312" s="3">
        <f t="shared" si="43"/>
        <v>43109</v>
      </c>
      <c r="F312" s="5">
        <f t="shared" si="44"/>
        <v>0</v>
      </c>
      <c r="G312" s="5">
        <v>26805.919999999998</v>
      </c>
      <c r="H312" s="6">
        <v>26878</v>
      </c>
      <c r="I312" s="6">
        <v>26910</v>
      </c>
      <c r="J312" s="6">
        <v>27007</v>
      </c>
      <c r="K312" s="6">
        <v>27058.33</v>
      </c>
      <c r="L312" s="6">
        <v>27121.67</v>
      </c>
      <c r="M312" s="6">
        <v>27187.33</v>
      </c>
      <c r="N312" s="6">
        <v>27234.67</v>
      </c>
      <c r="O312" s="6">
        <v>27287</v>
      </c>
      <c r="P312" s="6">
        <v>27365.67</v>
      </c>
      <c r="Q312" s="6">
        <v>27434</v>
      </c>
      <c r="R312" s="6">
        <v>27463</v>
      </c>
      <c r="S312" s="6">
        <v>27482</v>
      </c>
      <c r="T312" s="6">
        <v>27545.67</v>
      </c>
      <c r="U312" s="6">
        <v>27613.67</v>
      </c>
      <c r="V312" s="6">
        <v>27719</v>
      </c>
      <c r="W312" s="6">
        <v>27769.33</v>
      </c>
      <c r="X312" s="6">
        <v>27834</v>
      </c>
      <c r="Y312" s="6">
        <v>27887</v>
      </c>
      <c r="Z312" s="8" t="s">
        <v>17</v>
      </c>
      <c r="AA312" s="11">
        <f t="shared" si="45"/>
        <v>0</v>
      </c>
      <c r="AB312" s="10">
        <f t="shared" si="46"/>
        <v>3.8827244131147687E-3</v>
      </c>
      <c r="AC312" s="10">
        <f t="shared" si="47"/>
        <v>1.400966183574881E-2</v>
      </c>
      <c r="AD312" s="10">
        <f t="shared" si="48"/>
        <v>7.1462601238685419E-3</v>
      </c>
      <c r="AE312" s="13">
        <v>2.7949999999999999</v>
      </c>
      <c r="AF312" s="13">
        <v>0.3</v>
      </c>
      <c r="AG312" s="10">
        <f t="shared" si="49"/>
        <v>2.4875373878364915E-2</v>
      </c>
      <c r="AH312" s="10">
        <f>+SUMPRODUCT(AB312:AD312,Regression_results!$M$17:$O$17)+Regression_results!$L$17</f>
        <v>2.4821819704683223E-2</v>
      </c>
    </row>
    <row r="313" spans="1:34" ht="15" x14ac:dyDescent="0.25">
      <c r="A313" s="3">
        <v>43108</v>
      </c>
      <c r="B313" s="5">
        <f t="shared" si="40"/>
        <v>8</v>
      </c>
      <c r="C313" s="5">
        <f t="shared" si="41"/>
        <v>1</v>
      </c>
      <c r="D313" s="5">
        <f t="shared" si="42"/>
        <v>2018</v>
      </c>
      <c r="E313" s="3">
        <f t="shared" si="43"/>
        <v>43078</v>
      </c>
      <c r="F313" s="5">
        <f t="shared" si="44"/>
        <v>30</v>
      </c>
      <c r="G313" s="5">
        <v>26805.05</v>
      </c>
      <c r="H313" s="6">
        <v>26875.33</v>
      </c>
      <c r="I313" s="6">
        <v>26908.33</v>
      </c>
      <c r="J313" s="6">
        <v>27006.67</v>
      </c>
      <c r="K313" s="6">
        <v>27057.67</v>
      </c>
      <c r="L313" s="6">
        <v>27122.67</v>
      </c>
      <c r="M313" s="6">
        <v>27188.33</v>
      </c>
      <c r="N313" s="6">
        <v>27235.67</v>
      </c>
      <c r="O313" s="6">
        <v>27287.33</v>
      </c>
      <c r="P313" s="6">
        <v>27370</v>
      </c>
      <c r="Q313" s="6">
        <v>27436.33</v>
      </c>
      <c r="R313" s="6">
        <v>27459.33</v>
      </c>
      <c r="S313" s="6">
        <v>27478.67</v>
      </c>
      <c r="T313" s="6">
        <v>27543</v>
      </c>
      <c r="U313" s="6">
        <v>27622.67</v>
      </c>
      <c r="V313" s="6">
        <v>27732.33</v>
      </c>
      <c r="W313" s="6">
        <v>27779.67</v>
      </c>
      <c r="X313" s="6">
        <v>27843.33</v>
      </c>
      <c r="Y313" s="6">
        <v>27894.33</v>
      </c>
      <c r="Z313" s="8" t="s">
        <v>17</v>
      </c>
      <c r="AA313" s="11">
        <f t="shared" si="45"/>
        <v>2.3410885606909293E-3</v>
      </c>
      <c r="AB313" s="10">
        <f t="shared" si="46"/>
        <v>3.8530053105665374E-3</v>
      </c>
      <c r="AC313" s="10">
        <f t="shared" si="47"/>
        <v>1.4084857737362455E-2</v>
      </c>
      <c r="AD313" s="10">
        <f t="shared" si="48"/>
        <v>9.3531340777861516E-3</v>
      </c>
      <c r="AE313" s="13">
        <v>2.7850000000000001</v>
      </c>
      <c r="AF313" s="13">
        <v>0.3</v>
      </c>
      <c r="AG313" s="10">
        <f t="shared" si="49"/>
        <v>2.4775672981056873E-2</v>
      </c>
      <c r="AH313" s="10">
        <f>+SUMPRODUCT(AB313:AD313,Regression_results!$M$17:$O$17)+Regression_results!$L$17</f>
        <v>2.5843424658534141E-2</v>
      </c>
    </row>
    <row r="314" spans="1:34" ht="15" x14ac:dyDescent="0.25">
      <c r="A314" s="3">
        <v>43107</v>
      </c>
      <c r="B314" s="5">
        <f t="shared" si="40"/>
        <v>7</v>
      </c>
      <c r="C314" s="5">
        <f t="shared" si="41"/>
        <v>1</v>
      </c>
      <c r="D314" s="5">
        <f t="shared" si="42"/>
        <v>2018</v>
      </c>
      <c r="E314" s="3">
        <f t="shared" si="43"/>
        <v>43078</v>
      </c>
      <c r="F314" s="5">
        <f t="shared" si="44"/>
        <v>29</v>
      </c>
      <c r="G314" s="5">
        <v>26804.19</v>
      </c>
      <c r="H314" s="6">
        <v>26861</v>
      </c>
      <c r="I314" s="6">
        <v>26899.67</v>
      </c>
      <c r="J314" s="6">
        <v>26928.67</v>
      </c>
      <c r="K314" s="6">
        <v>27023</v>
      </c>
      <c r="L314" s="6">
        <v>27074</v>
      </c>
      <c r="M314" s="6">
        <v>27138.33</v>
      </c>
      <c r="N314" s="6">
        <v>27204</v>
      </c>
      <c r="O314" s="6">
        <v>27251.33</v>
      </c>
      <c r="P314" s="6">
        <v>27304.67</v>
      </c>
      <c r="Q314" s="6">
        <v>27386.67</v>
      </c>
      <c r="R314" s="6">
        <v>27453</v>
      </c>
      <c r="S314" s="6">
        <v>27474.67</v>
      </c>
      <c r="T314" s="6">
        <v>27494</v>
      </c>
      <c r="U314" s="6">
        <v>27620</v>
      </c>
      <c r="V314" s="6">
        <v>27729.33</v>
      </c>
      <c r="W314" s="6">
        <v>27775.33</v>
      </c>
      <c r="X314" s="6">
        <v>27839</v>
      </c>
      <c r="Y314" s="6">
        <v>27890.67</v>
      </c>
      <c r="Z314" s="8" t="s">
        <v>17</v>
      </c>
      <c r="AA314" s="11">
        <f t="shared" si="45"/>
        <v>6.80105226620357E-4</v>
      </c>
      <c r="AB314" s="10">
        <f t="shared" si="46"/>
        <v>3.5621296521177737E-3</v>
      </c>
      <c r="AC314" s="10">
        <f t="shared" si="47"/>
        <v>1.3073022828904657E-2</v>
      </c>
      <c r="AD314" s="10">
        <f t="shared" si="48"/>
        <v>8.8756685257325527E-3</v>
      </c>
      <c r="AE314" s="13">
        <v>2.8050000000000002</v>
      </c>
      <c r="AF314" s="13">
        <v>0.31</v>
      </c>
      <c r="AG314" s="10">
        <f t="shared" si="49"/>
        <v>2.487289402851145E-2</v>
      </c>
      <c r="AH314" s="10">
        <f>+SUMPRODUCT(AB314:AD314,Regression_results!$M$17:$O$17)+Regression_results!$L$17</f>
        <v>2.4861701811597393E-2</v>
      </c>
    </row>
    <row r="315" spans="1:34" ht="15" x14ac:dyDescent="0.25">
      <c r="A315" s="3">
        <v>43106</v>
      </c>
      <c r="B315" s="5">
        <f t="shared" si="40"/>
        <v>6</v>
      </c>
      <c r="C315" s="5">
        <f t="shared" si="41"/>
        <v>1</v>
      </c>
      <c r="D315" s="5">
        <f t="shared" si="42"/>
        <v>2018</v>
      </c>
      <c r="E315" s="3">
        <f t="shared" si="43"/>
        <v>43078</v>
      </c>
      <c r="F315" s="5">
        <f t="shared" si="44"/>
        <v>28</v>
      </c>
      <c r="G315" s="5">
        <v>26803.33</v>
      </c>
      <c r="H315" s="6">
        <v>26861</v>
      </c>
      <c r="I315" s="6">
        <v>26899.67</v>
      </c>
      <c r="J315" s="6">
        <v>26928.67</v>
      </c>
      <c r="K315" s="6">
        <v>27023</v>
      </c>
      <c r="L315" s="6">
        <v>27074</v>
      </c>
      <c r="M315" s="6">
        <v>27138.33</v>
      </c>
      <c r="N315" s="6">
        <v>27204</v>
      </c>
      <c r="O315" s="6">
        <v>27251.33</v>
      </c>
      <c r="P315" s="6">
        <v>27304.67</v>
      </c>
      <c r="Q315" s="6">
        <v>27386.67</v>
      </c>
      <c r="R315" s="6">
        <v>27453</v>
      </c>
      <c r="S315" s="6">
        <v>27474.67</v>
      </c>
      <c r="T315" s="6">
        <v>27494</v>
      </c>
      <c r="U315" s="6">
        <v>27558</v>
      </c>
      <c r="V315" s="6">
        <v>27635</v>
      </c>
      <c r="W315" s="6">
        <v>27744.33</v>
      </c>
      <c r="X315" s="6">
        <v>27790.33</v>
      </c>
      <c r="Y315" s="6">
        <v>27854</v>
      </c>
      <c r="Z315" s="8" t="s">
        <v>17</v>
      </c>
      <c r="AA315" s="11">
        <f t="shared" si="45"/>
        <v>6.5665332225413786E-4</v>
      </c>
      <c r="AB315" s="10">
        <f t="shared" si="46"/>
        <v>3.5943295105493878E-3</v>
      </c>
      <c r="AC315" s="10">
        <f t="shared" si="47"/>
        <v>1.3073022828904657E-2</v>
      </c>
      <c r="AD315" s="10">
        <f t="shared" si="48"/>
        <v>8.8522166213663347E-3</v>
      </c>
      <c r="AE315" s="13">
        <v>2.8050000000000002</v>
      </c>
      <c r="AF315" s="13">
        <v>0.31</v>
      </c>
      <c r="AG315" s="10">
        <f t="shared" si="49"/>
        <v>2.487289402851145E-2</v>
      </c>
      <c r="AH315" s="10">
        <f>+SUMPRODUCT(AB315:AD315,Regression_results!$M$17:$O$17)+Regression_results!$L$17</f>
        <v>2.4868563450345993E-2</v>
      </c>
    </row>
    <row r="316" spans="1:34" ht="15" x14ac:dyDescent="0.25">
      <c r="A316" s="3">
        <v>43105</v>
      </c>
      <c r="B316" s="5">
        <f t="shared" si="40"/>
        <v>5</v>
      </c>
      <c r="C316" s="5">
        <f t="shared" si="41"/>
        <v>1</v>
      </c>
      <c r="D316" s="5">
        <f t="shared" si="42"/>
        <v>2018</v>
      </c>
      <c r="E316" s="3">
        <f t="shared" si="43"/>
        <v>43078</v>
      </c>
      <c r="F316" s="5">
        <f t="shared" si="44"/>
        <v>27</v>
      </c>
      <c r="G316" s="5">
        <v>26802.46</v>
      </c>
      <c r="H316" s="6">
        <v>26861</v>
      </c>
      <c r="I316" s="6">
        <v>26899.67</v>
      </c>
      <c r="J316" s="6">
        <v>26928.67</v>
      </c>
      <c r="K316" s="6">
        <v>27023</v>
      </c>
      <c r="L316" s="6">
        <v>27074</v>
      </c>
      <c r="M316" s="6">
        <v>27138.33</v>
      </c>
      <c r="N316" s="6">
        <v>27204</v>
      </c>
      <c r="O316" s="6">
        <v>27251.33</v>
      </c>
      <c r="P316" s="6">
        <v>27304.67</v>
      </c>
      <c r="Q316" s="6">
        <v>27386.67</v>
      </c>
      <c r="R316" s="6">
        <v>27453</v>
      </c>
      <c r="S316" s="6">
        <v>27474.67</v>
      </c>
      <c r="T316" s="6">
        <v>27494</v>
      </c>
      <c r="U316" s="6">
        <v>27558</v>
      </c>
      <c r="V316" s="6">
        <v>27635</v>
      </c>
      <c r="W316" s="6">
        <v>27744.33</v>
      </c>
      <c r="X316" s="6">
        <v>27790.33</v>
      </c>
      <c r="Y316" s="6">
        <v>27854</v>
      </c>
      <c r="Z316" s="8" t="s">
        <v>17</v>
      </c>
      <c r="AA316" s="11">
        <f t="shared" si="45"/>
        <v>6.3320141788791862E-4</v>
      </c>
      <c r="AB316" s="10">
        <f t="shared" si="46"/>
        <v>3.6269058884892402E-3</v>
      </c>
      <c r="AC316" s="10">
        <f t="shared" si="47"/>
        <v>1.3073022828904657E-2</v>
      </c>
      <c r="AD316" s="10">
        <f t="shared" si="48"/>
        <v>8.8287647170001149E-3</v>
      </c>
      <c r="AE316" s="13">
        <v>2.8050000000000002</v>
      </c>
      <c r="AF316" s="13">
        <v>0.31</v>
      </c>
      <c r="AG316" s="10">
        <f t="shared" si="49"/>
        <v>2.487289402851145E-2</v>
      </c>
      <c r="AH316" s="10">
        <f>+SUMPRODUCT(AB316:AD316,Regression_results!$M$17:$O$17)+Regression_results!$L$17</f>
        <v>2.4875628634403027E-2</v>
      </c>
    </row>
    <row r="317" spans="1:34" ht="15" x14ac:dyDescent="0.25">
      <c r="A317" s="3">
        <v>43104</v>
      </c>
      <c r="B317" s="5">
        <f t="shared" si="40"/>
        <v>4</v>
      </c>
      <c r="C317" s="5">
        <f t="shared" si="41"/>
        <v>1</v>
      </c>
      <c r="D317" s="5">
        <f t="shared" si="42"/>
        <v>2018</v>
      </c>
      <c r="E317" s="3">
        <f t="shared" si="43"/>
        <v>43078</v>
      </c>
      <c r="F317" s="5">
        <f t="shared" si="44"/>
        <v>26</v>
      </c>
      <c r="G317" s="5">
        <v>26801.599999999999</v>
      </c>
      <c r="H317" s="6">
        <v>26852</v>
      </c>
      <c r="I317" s="6">
        <v>26882.67</v>
      </c>
      <c r="J317" s="6">
        <v>26910.67</v>
      </c>
      <c r="K317" s="6">
        <v>27012</v>
      </c>
      <c r="L317" s="6">
        <v>27063</v>
      </c>
      <c r="M317" s="6">
        <v>27126.67</v>
      </c>
      <c r="N317" s="6">
        <v>27195</v>
      </c>
      <c r="O317" s="6">
        <v>27240.67</v>
      </c>
      <c r="P317" s="6">
        <v>27291.33</v>
      </c>
      <c r="Q317" s="6">
        <v>27373.33</v>
      </c>
      <c r="R317" s="6">
        <v>27438.33</v>
      </c>
      <c r="S317" s="6">
        <v>27458.33</v>
      </c>
      <c r="T317" s="6">
        <v>27475.67</v>
      </c>
      <c r="U317" s="6">
        <v>27558</v>
      </c>
      <c r="V317" s="6">
        <v>27635</v>
      </c>
      <c r="W317" s="6">
        <v>27744.33</v>
      </c>
      <c r="X317" s="6">
        <v>27790.33</v>
      </c>
      <c r="Y317" s="6">
        <v>27854</v>
      </c>
      <c r="Z317" s="8" t="s">
        <v>17</v>
      </c>
      <c r="AA317" s="11">
        <f t="shared" si="45"/>
        <v>5.4730203912611115E-4</v>
      </c>
      <c r="AB317" s="10">
        <f t="shared" si="46"/>
        <v>3.0248194137663109E-3</v>
      </c>
      <c r="AC317" s="10">
        <f t="shared" si="47"/>
        <v>1.3317129585714405E-2</v>
      </c>
      <c r="AD317" s="10">
        <f t="shared" si="48"/>
        <v>8.5375607221910219E-3</v>
      </c>
      <c r="AE317" s="13">
        <v>2.7749999999999999</v>
      </c>
      <c r="AF317" s="13">
        <v>0.37</v>
      </c>
      <c r="AG317" s="10">
        <f t="shared" si="49"/>
        <v>2.3961343030785898E-2</v>
      </c>
      <c r="AH317" s="10">
        <f>+SUMPRODUCT(AB317:AD317,Regression_results!$M$17:$O$17)+Regression_results!$L$17</f>
        <v>2.4566307750197559E-2</v>
      </c>
    </row>
    <row r="318" spans="1:34" ht="15" x14ac:dyDescent="0.25">
      <c r="A318" s="3">
        <v>43103</v>
      </c>
      <c r="B318" s="5">
        <f t="shared" si="40"/>
        <v>3</v>
      </c>
      <c r="C318" s="5">
        <f t="shared" si="41"/>
        <v>1</v>
      </c>
      <c r="D318" s="5">
        <f t="shared" si="42"/>
        <v>2018</v>
      </c>
      <c r="E318" s="3">
        <f t="shared" si="43"/>
        <v>43078</v>
      </c>
      <c r="F318" s="5">
        <f t="shared" si="44"/>
        <v>25</v>
      </c>
      <c r="G318" s="5">
        <v>26800.73</v>
      </c>
      <c r="H318" s="6">
        <v>26850.33</v>
      </c>
      <c r="I318" s="6">
        <v>26874</v>
      </c>
      <c r="J318" s="6">
        <v>26910</v>
      </c>
      <c r="K318" s="6">
        <v>27013.33</v>
      </c>
      <c r="L318" s="6">
        <v>27063.33</v>
      </c>
      <c r="M318" s="6">
        <v>27127.67</v>
      </c>
      <c r="N318" s="6">
        <v>27196.67</v>
      </c>
      <c r="O318" s="6">
        <v>27241.33</v>
      </c>
      <c r="P318" s="6">
        <v>27291.33</v>
      </c>
      <c r="Q318" s="6">
        <v>27373.33</v>
      </c>
      <c r="R318" s="6">
        <v>27436.33</v>
      </c>
      <c r="S318" s="6">
        <v>27454.67</v>
      </c>
      <c r="T318" s="6">
        <v>27472</v>
      </c>
      <c r="U318" s="6">
        <v>27542</v>
      </c>
      <c r="V318" s="6">
        <v>27618.33</v>
      </c>
      <c r="W318" s="6">
        <v>27728</v>
      </c>
      <c r="X318" s="6">
        <v>27774</v>
      </c>
      <c r="Y318" s="6">
        <v>27841.33</v>
      </c>
      <c r="Z318" s="8" t="s">
        <v>17</v>
      </c>
      <c r="AA318" s="11">
        <f t="shared" si="45"/>
        <v>5.2601858505918475E-4</v>
      </c>
      <c r="AB318" s="10">
        <f t="shared" si="46"/>
        <v>2.7338807562331535E-3</v>
      </c>
      <c r="AC318" s="10">
        <f t="shared" si="47"/>
        <v>1.3668601622385923E-2</v>
      </c>
      <c r="AD318" s="10">
        <f t="shared" si="48"/>
        <v>8.3575011154640722E-3</v>
      </c>
      <c r="AE318" s="13">
        <v>2.7850000000000001</v>
      </c>
      <c r="AF318" s="13">
        <v>0.39</v>
      </c>
      <c r="AG318" s="10">
        <f t="shared" si="49"/>
        <v>2.3856957864329065E-2</v>
      </c>
      <c r="AH318" s="10">
        <f>+SUMPRODUCT(AB318:AD318,Regression_results!$M$17:$O$17)+Regression_results!$L$17</f>
        <v>2.4539873295927953E-2</v>
      </c>
    </row>
    <row r="319" spans="1:34" ht="15" x14ac:dyDescent="0.25">
      <c r="A319" s="3">
        <v>43102</v>
      </c>
      <c r="B319" s="5">
        <f t="shared" si="40"/>
        <v>2</v>
      </c>
      <c r="C319" s="5">
        <f t="shared" si="41"/>
        <v>1</v>
      </c>
      <c r="D319" s="5">
        <f t="shared" si="42"/>
        <v>2018</v>
      </c>
      <c r="E319" s="3">
        <f t="shared" si="43"/>
        <v>43078</v>
      </c>
      <c r="F319" s="5">
        <f t="shared" si="44"/>
        <v>24</v>
      </c>
      <c r="G319" s="5">
        <v>26799.87</v>
      </c>
      <c r="H319" s="6">
        <v>26851.67</v>
      </c>
      <c r="I319" s="6">
        <v>26880.67</v>
      </c>
      <c r="J319" s="6">
        <v>26918.33</v>
      </c>
      <c r="K319" s="6">
        <v>27025</v>
      </c>
      <c r="L319" s="6">
        <v>27076</v>
      </c>
      <c r="M319" s="6">
        <v>27140</v>
      </c>
      <c r="N319" s="6">
        <v>27213</v>
      </c>
      <c r="O319" s="6">
        <v>27251.67</v>
      </c>
      <c r="P319" s="6">
        <v>27303</v>
      </c>
      <c r="Q319" s="6">
        <v>27384.33</v>
      </c>
      <c r="R319" s="6">
        <v>27447</v>
      </c>
      <c r="S319" s="6">
        <v>27465.33</v>
      </c>
      <c r="T319" s="6">
        <v>27479.67</v>
      </c>
      <c r="U319" s="6">
        <v>27535.33</v>
      </c>
      <c r="V319" s="6">
        <v>27611.67</v>
      </c>
      <c r="W319" s="6">
        <v>27721.33</v>
      </c>
      <c r="X319" s="6">
        <v>27767.33</v>
      </c>
      <c r="Y319" s="6">
        <v>27832.33</v>
      </c>
      <c r="Z319" s="8" t="s">
        <v>17</v>
      </c>
      <c r="AA319" s="11">
        <f t="shared" si="45"/>
        <v>4.1769022982780514E-4</v>
      </c>
      <c r="AB319" s="10">
        <f t="shared" si="46"/>
        <v>3.0149399978431912E-3</v>
      </c>
      <c r="AC319" s="10">
        <f t="shared" si="47"/>
        <v>1.3801739316765538E-2</v>
      </c>
      <c r="AD319" s="10">
        <f t="shared" si="48"/>
        <v>8.2579436895242157E-3</v>
      </c>
      <c r="AE319" s="13">
        <v>2.8149999999999999</v>
      </c>
      <c r="AF319" s="13">
        <v>0.35</v>
      </c>
      <c r="AG319" s="10">
        <f t="shared" si="49"/>
        <v>2.4564025909317166E-2</v>
      </c>
      <c r="AH319" s="10">
        <f>+SUMPRODUCT(AB319:AD319,Regression_results!$M$17:$O$17)+Regression_results!$L$17</f>
        <v>2.4727280241832642E-2</v>
      </c>
    </row>
    <row r="320" spans="1:34" ht="15" x14ac:dyDescent="0.25">
      <c r="A320" s="3">
        <v>43101</v>
      </c>
      <c r="B320" s="5">
        <f t="shared" si="40"/>
        <v>1</v>
      </c>
      <c r="C320" s="5">
        <f t="shared" si="41"/>
        <v>1</v>
      </c>
      <c r="D320" s="5">
        <f t="shared" si="42"/>
        <v>2018</v>
      </c>
      <c r="E320" s="3">
        <f t="shared" si="43"/>
        <v>43078</v>
      </c>
      <c r="F320" s="5">
        <f t="shared" si="44"/>
        <v>23</v>
      </c>
      <c r="G320" s="5">
        <v>26799.01</v>
      </c>
      <c r="H320" s="6">
        <v>26849.33</v>
      </c>
      <c r="I320" s="6">
        <v>26883</v>
      </c>
      <c r="J320" s="6">
        <v>26928</v>
      </c>
      <c r="K320" s="6">
        <v>27035.33</v>
      </c>
      <c r="L320" s="6">
        <v>27093</v>
      </c>
      <c r="M320" s="6">
        <v>27155</v>
      </c>
      <c r="N320" s="6">
        <v>27223.33</v>
      </c>
      <c r="O320" s="6">
        <v>27261</v>
      </c>
      <c r="P320" s="6">
        <v>27310.33</v>
      </c>
      <c r="Q320" s="6">
        <v>27397.33</v>
      </c>
      <c r="R320" s="6">
        <v>27459.33</v>
      </c>
      <c r="S320" s="6">
        <v>27474</v>
      </c>
      <c r="T320" s="6">
        <v>27487.67</v>
      </c>
      <c r="U320" s="6">
        <v>27544.67</v>
      </c>
      <c r="V320" s="6">
        <v>27622.33</v>
      </c>
      <c r="W320" s="6">
        <v>27732.67</v>
      </c>
      <c r="X320" s="6">
        <v>27778.67</v>
      </c>
      <c r="Y320" s="6">
        <v>27841</v>
      </c>
      <c r="Z320" s="8" t="s">
        <v>17</v>
      </c>
      <c r="AA320" s="11">
        <f t="shared" si="45"/>
        <v>3.8146368687962026E-4</v>
      </c>
      <c r="AB320" s="10">
        <f t="shared" si="46"/>
        <v>3.134070997398819E-3</v>
      </c>
      <c r="AC320" s="10">
        <f t="shared" si="47"/>
        <v>1.4060930699698604E-2</v>
      </c>
      <c r="AD320" s="10">
        <f t="shared" si="48"/>
        <v>8.1948234315697265E-3</v>
      </c>
      <c r="AE320" s="13">
        <v>2.8449999999999998</v>
      </c>
      <c r="AF320" s="13">
        <v>0.31</v>
      </c>
      <c r="AG320" s="10">
        <f t="shared" si="49"/>
        <v>2.5271657860632013E-2</v>
      </c>
      <c r="AH320" s="10">
        <f>+SUMPRODUCT(AB320:AD320,Regression_results!$M$17:$O$17)+Regression_results!$L$17</f>
        <v>2.4919499350751238E-2</v>
      </c>
    </row>
    <row r="321" spans="1:34" ht="15" x14ac:dyDescent="0.25">
      <c r="A321" s="3">
        <v>43100</v>
      </c>
      <c r="B321" s="5">
        <f t="shared" si="40"/>
        <v>31</v>
      </c>
      <c r="C321" s="5">
        <f t="shared" si="41"/>
        <v>12</v>
      </c>
      <c r="D321" s="5">
        <f t="shared" si="42"/>
        <v>2017</v>
      </c>
      <c r="E321" s="3">
        <f t="shared" si="43"/>
        <v>43078</v>
      </c>
      <c r="F321" s="5">
        <f t="shared" si="44"/>
        <v>22</v>
      </c>
      <c r="G321" s="5">
        <v>26798.14</v>
      </c>
      <c r="H321" s="6">
        <v>26849.33</v>
      </c>
      <c r="I321" s="6">
        <v>26883</v>
      </c>
      <c r="J321" s="6">
        <v>26928</v>
      </c>
      <c r="K321" s="6">
        <v>27035.33</v>
      </c>
      <c r="L321" s="6">
        <v>27093</v>
      </c>
      <c r="M321" s="6">
        <v>27155</v>
      </c>
      <c r="N321" s="6">
        <v>27223.33</v>
      </c>
      <c r="O321" s="6">
        <v>27261</v>
      </c>
      <c r="P321" s="6">
        <v>27310.33</v>
      </c>
      <c r="Q321" s="6">
        <v>27397.33</v>
      </c>
      <c r="R321" s="6">
        <v>27459.33</v>
      </c>
      <c r="S321" s="6">
        <v>27474</v>
      </c>
      <c r="T321" s="6">
        <v>27487.67</v>
      </c>
      <c r="U321" s="6">
        <v>27552.67</v>
      </c>
      <c r="V321" s="6">
        <v>27630.33</v>
      </c>
      <c r="W321" s="6">
        <v>27741.67</v>
      </c>
      <c r="X321" s="6">
        <v>27787.67</v>
      </c>
      <c r="Y321" s="6">
        <v>27846.33</v>
      </c>
      <c r="Z321" s="8" t="s">
        <v>17</v>
      </c>
      <c r="AA321" s="11">
        <f t="shared" si="45"/>
        <v>3.6487830918920198E-4</v>
      </c>
      <c r="AB321" s="10">
        <f t="shared" si="46"/>
        <v>3.1666376845558286E-3</v>
      </c>
      <c r="AC321" s="10">
        <f t="shared" si="47"/>
        <v>1.4060930699698604E-2</v>
      </c>
      <c r="AD321" s="10">
        <f t="shared" si="48"/>
        <v>8.1782380538793099E-3</v>
      </c>
      <c r="AE321" s="13">
        <v>2.84</v>
      </c>
      <c r="AF321" s="13">
        <v>0.31</v>
      </c>
      <c r="AG321" s="10">
        <f t="shared" si="49"/>
        <v>2.5221812381616804E-2</v>
      </c>
      <c r="AH321" s="10">
        <f>+SUMPRODUCT(AB321:AD321,Regression_results!$M$17:$O$17)+Regression_results!$L$17</f>
        <v>2.4929646934722223E-2</v>
      </c>
    </row>
    <row r="322" spans="1:34" ht="15" x14ac:dyDescent="0.25">
      <c r="A322" s="3">
        <v>43099</v>
      </c>
      <c r="B322" s="5">
        <f t="shared" si="40"/>
        <v>30</v>
      </c>
      <c r="C322" s="5">
        <f t="shared" si="41"/>
        <v>12</v>
      </c>
      <c r="D322" s="5">
        <f t="shared" si="42"/>
        <v>2017</v>
      </c>
      <c r="E322" s="3">
        <f t="shared" si="43"/>
        <v>43078</v>
      </c>
      <c r="F322" s="5">
        <f t="shared" si="44"/>
        <v>21</v>
      </c>
      <c r="G322" s="5">
        <v>26797.279999999999</v>
      </c>
      <c r="H322" s="6">
        <v>26849.33</v>
      </c>
      <c r="I322" s="6">
        <v>26883</v>
      </c>
      <c r="J322" s="6">
        <v>26928</v>
      </c>
      <c r="K322" s="6">
        <v>27035.33</v>
      </c>
      <c r="L322" s="6">
        <v>27093</v>
      </c>
      <c r="M322" s="6">
        <v>27155</v>
      </c>
      <c r="N322" s="6">
        <v>27223.33</v>
      </c>
      <c r="O322" s="6">
        <v>27261</v>
      </c>
      <c r="P322" s="6">
        <v>27310.33</v>
      </c>
      <c r="Q322" s="6">
        <v>27397.33</v>
      </c>
      <c r="R322" s="6">
        <v>27459.33</v>
      </c>
      <c r="S322" s="6">
        <v>27474</v>
      </c>
      <c r="T322" s="6">
        <v>27487.67</v>
      </c>
      <c r="U322" s="6">
        <v>27552.67</v>
      </c>
      <c r="V322" s="6">
        <v>27630.33</v>
      </c>
      <c r="W322" s="6">
        <v>27741.67</v>
      </c>
      <c r="X322" s="6">
        <v>27787.67</v>
      </c>
      <c r="Y322" s="6">
        <v>27846.33</v>
      </c>
      <c r="Z322" s="8" t="s">
        <v>17</v>
      </c>
      <c r="AA322" s="11">
        <f t="shared" si="45"/>
        <v>3.482929314987837E-4</v>
      </c>
      <c r="AB322" s="10">
        <f t="shared" si="46"/>
        <v>3.1988321202749415E-3</v>
      </c>
      <c r="AC322" s="10">
        <f t="shared" si="47"/>
        <v>1.4060930699698604E-2</v>
      </c>
      <c r="AD322" s="10">
        <f t="shared" si="48"/>
        <v>8.1616526761888915E-3</v>
      </c>
      <c r="AE322" s="13">
        <v>2.84</v>
      </c>
      <c r="AF322" s="13">
        <v>0.31</v>
      </c>
      <c r="AG322" s="10">
        <f t="shared" si="49"/>
        <v>2.5221812381616804E-2</v>
      </c>
      <c r="AH322" s="10">
        <f>+SUMPRODUCT(AB322:AD322,Regression_results!$M$17:$O$17)+Regression_results!$L$17</f>
        <v>2.4939593280690703E-2</v>
      </c>
    </row>
    <row r="323" spans="1:34" ht="15" x14ac:dyDescent="0.25">
      <c r="A323" s="3">
        <v>43098</v>
      </c>
      <c r="B323" s="5">
        <f t="shared" ref="B323:B385" si="50">+DAY(A323)</f>
        <v>29</v>
      </c>
      <c r="C323" s="5">
        <f t="shared" ref="C323:C385" si="51">+MONTH(A323)</f>
        <v>12</v>
      </c>
      <c r="D323" s="5">
        <f t="shared" ref="D323:D385" si="52">+YEAR(A323)</f>
        <v>2017</v>
      </c>
      <c r="E323" s="3">
        <f t="shared" ref="E323:E385" si="53">+IF(DAY(A323)&gt;=9, DATE(D323,C323,9), IF(MONTH(A323)=1, DATE(D323-1,12,9),DATE(D323,C323-1,9)))</f>
        <v>43078</v>
      </c>
      <c r="F323" s="5">
        <f t="shared" ref="F323:F386" si="54">+A323-E323</f>
        <v>20</v>
      </c>
      <c r="G323" s="5">
        <v>26796.41</v>
      </c>
      <c r="H323" s="6">
        <v>26849.33</v>
      </c>
      <c r="I323" s="6">
        <v>26883</v>
      </c>
      <c r="J323" s="6">
        <v>26928</v>
      </c>
      <c r="K323" s="6">
        <v>27035.33</v>
      </c>
      <c r="L323" s="6">
        <v>27093</v>
      </c>
      <c r="M323" s="6">
        <v>27155</v>
      </c>
      <c r="N323" s="6">
        <v>27223.33</v>
      </c>
      <c r="O323" s="6">
        <v>27261</v>
      </c>
      <c r="P323" s="6">
        <v>27310.33</v>
      </c>
      <c r="Q323" s="6">
        <v>27397.33</v>
      </c>
      <c r="R323" s="6">
        <v>27459.33</v>
      </c>
      <c r="S323" s="6">
        <v>27474</v>
      </c>
      <c r="T323" s="6">
        <v>27487.67</v>
      </c>
      <c r="U323" s="6">
        <v>27552.67</v>
      </c>
      <c r="V323" s="6">
        <v>27630.33</v>
      </c>
      <c r="W323" s="6">
        <v>27741.67</v>
      </c>
      <c r="X323" s="6">
        <v>27787.67</v>
      </c>
      <c r="Y323" s="6">
        <v>27846.33</v>
      </c>
      <c r="Z323" s="8" t="s">
        <v>17</v>
      </c>
      <c r="AA323" s="11">
        <f t="shared" ref="AA323:AA386" si="55">+(T323/S323-1)*F323/30</f>
        <v>3.3170755380836542E-4</v>
      </c>
      <c r="AB323" s="10">
        <f t="shared" ref="AB323:AB386" si="56">+I323/G323-1</f>
        <v>3.2314030125677462E-3</v>
      </c>
      <c r="AC323" s="10">
        <f t="shared" ref="AC323:AC385" si="57">+O323/I323-1</f>
        <v>1.4060930699698604E-2</v>
      </c>
      <c r="AD323" s="10">
        <f t="shared" ref="AD323:AD385" si="58">+S323/O323-1+AA323</f>
        <v>8.1450672984984731E-3</v>
      </c>
      <c r="AE323" s="13">
        <v>2.84</v>
      </c>
      <c r="AF323" s="13">
        <v>0.31</v>
      </c>
      <c r="AG323" s="10">
        <f t="shared" ref="AG323:AG385" si="59">+(1+AE323/100)/(1+AF323/100)-1</f>
        <v>2.5221812381616804E-2</v>
      </c>
      <c r="AH323" s="10">
        <f>+SUMPRODUCT(AB323:AD323,Regression_results!$M$17:$O$17)+Regression_results!$L$17</f>
        <v>2.4949743137945391E-2</v>
      </c>
    </row>
    <row r="324" spans="1:34" ht="15" x14ac:dyDescent="0.25">
      <c r="A324" s="3">
        <v>43097</v>
      </c>
      <c r="B324" s="5">
        <f t="shared" si="50"/>
        <v>28</v>
      </c>
      <c r="C324" s="5">
        <f t="shared" si="51"/>
        <v>12</v>
      </c>
      <c r="D324" s="5">
        <f t="shared" si="52"/>
        <v>2017</v>
      </c>
      <c r="E324" s="3">
        <f t="shared" si="53"/>
        <v>43078</v>
      </c>
      <c r="F324" s="5">
        <f t="shared" si="54"/>
        <v>19</v>
      </c>
      <c r="G324" s="5">
        <v>26795.55</v>
      </c>
      <c r="H324" s="6">
        <v>26847.33</v>
      </c>
      <c r="I324" s="6">
        <v>26878.67</v>
      </c>
      <c r="J324" s="6">
        <v>26924</v>
      </c>
      <c r="K324" s="6">
        <v>27030.33</v>
      </c>
      <c r="L324" s="6">
        <v>27090.67</v>
      </c>
      <c r="M324" s="6">
        <v>27149</v>
      </c>
      <c r="N324" s="6">
        <v>27219.33</v>
      </c>
      <c r="O324" s="6">
        <v>27255</v>
      </c>
      <c r="P324" s="6">
        <v>27304.67</v>
      </c>
      <c r="Q324" s="6">
        <v>27395</v>
      </c>
      <c r="R324" s="6">
        <v>27458</v>
      </c>
      <c r="S324" s="6">
        <v>27469.33</v>
      </c>
      <c r="T324" s="6">
        <v>27483.33</v>
      </c>
      <c r="U324" s="6">
        <v>27552.67</v>
      </c>
      <c r="V324" s="6">
        <v>27630.33</v>
      </c>
      <c r="W324" s="6">
        <v>27741.67</v>
      </c>
      <c r="X324" s="6">
        <v>27787.67</v>
      </c>
      <c r="Y324" s="6">
        <v>27846.33</v>
      </c>
      <c r="Z324" s="8" t="s">
        <v>17</v>
      </c>
      <c r="AA324" s="11">
        <f t="shared" si="55"/>
        <v>3.2278423487822245E-4</v>
      </c>
      <c r="AB324" s="10">
        <f t="shared" si="56"/>
        <v>3.1020076094723237E-3</v>
      </c>
      <c r="AC324" s="10">
        <f t="shared" si="57"/>
        <v>1.4001064784827655E-2</v>
      </c>
      <c r="AD324" s="10">
        <f t="shared" si="58"/>
        <v>8.1866624223669044E-3</v>
      </c>
      <c r="AE324" s="13">
        <v>2.84</v>
      </c>
      <c r="AF324" s="13">
        <v>0.28000000000000003</v>
      </c>
      <c r="AG324" s="10">
        <f t="shared" si="59"/>
        <v>2.5528520143597966E-2</v>
      </c>
      <c r="AH324" s="10">
        <f>+SUMPRODUCT(AB324:AD324,Regression_results!$M$17:$O$17)+Regression_results!$L$17</f>
        <v>2.486241839819759E-2</v>
      </c>
    </row>
    <row r="325" spans="1:34" ht="15" x14ac:dyDescent="0.25">
      <c r="A325" s="3">
        <v>43096</v>
      </c>
      <c r="B325" s="5">
        <f t="shared" si="50"/>
        <v>27</v>
      </c>
      <c r="C325" s="5">
        <f t="shared" si="51"/>
        <v>12</v>
      </c>
      <c r="D325" s="5">
        <f t="shared" si="52"/>
        <v>2017</v>
      </c>
      <c r="E325" s="3">
        <f t="shared" si="53"/>
        <v>43078</v>
      </c>
      <c r="F325" s="5">
        <f t="shared" si="54"/>
        <v>18</v>
      </c>
      <c r="G325" s="5">
        <v>26794.69</v>
      </c>
      <c r="H325" s="6">
        <v>26844.67</v>
      </c>
      <c r="I325" s="6">
        <v>26885.67</v>
      </c>
      <c r="J325" s="6">
        <v>26932.67</v>
      </c>
      <c r="K325" s="6">
        <v>27036.67</v>
      </c>
      <c r="L325" s="6">
        <v>27099.67</v>
      </c>
      <c r="M325" s="6">
        <v>27162.67</v>
      </c>
      <c r="N325" s="6">
        <v>27225</v>
      </c>
      <c r="O325" s="6">
        <v>27261.33</v>
      </c>
      <c r="P325" s="6">
        <v>27312</v>
      </c>
      <c r="Q325" s="6">
        <v>27403.67</v>
      </c>
      <c r="R325" s="6">
        <v>27461.67</v>
      </c>
      <c r="S325" s="6">
        <v>27474.67</v>
      </c>
      <c r="T325" s="6">
        <v>27490</v>
      </c>
      <c r="U325" s="6">
        <v>27547</v>
      </c>
      <c r="V325" s="6">
        <v>27624.67</v>
      </c>
      <c r="W325" s="6">
        <v>27735.33</v>
      </c>
      <c r="X325" s="6">
        <v>27781.33</v>
      </c>
      <c r="Y325" s="6">
        <v>27840.67</v>
      </c>
      <c r="Z325" s="8" t="s">
        <v>17</v>
      </c>
      <c r="AA325" s="11">
        <f t="shared" si="55"/>
        <v>3.3478109109226218E-4</v>
      </c>
      <c r="AB325" s="10">
        <f t="shared" si="56"/>
        <v>3.395448874385254E-3</v>
      </c>
      <c r="AC325" s="10">
        <f t="shared" si="57"/>
        <v>1.3972499104541791E-2</v>
      </c>
      <c r="AD325" s="10">
        <f t="shared" si="58"/>
        <v>8.1605181332686343E-3</v>
      </c>
      <c r="AE325" s="13">
        <v>2.84</v>
      </c>
      <c r="AF325" s="13">
        <v>0.27</v>
      </c>
      <c r="AG325" s="10">
        <f t="shared" si="59"/>
        <v>2.5630796848508997E-2</v>
      </c>
      <c r="AH325" s="10">
        <f>+SUMPRODUCT(AB325:AD325,Regression_results!$M$17:$O$17)+Regression_results!$L$17</f>
        <v>2.4992080732206379E-2</v>
      </c>
    </row>
    <row r="326" spans="1:34" ht="15" x14ac:dyDescent="0.25">
      <c r="A326" s="3">
        <v>43095</v>
      </c>
      <c r="B326" s="5">
        <f t="shared" si="50"/>
        <v>26</v>
      </c>
      <c r="C326" s="5">
        <f t="shared" si="51"/>
        <v>12</v>
      </c>
      <c r="D326" s="5">
        <f t="shared" si="52"/>
        <v>2017</v>
      </c>
      <c r="E326" s="3">
        <f t="shared" si="53"/>
        <v>43078</v>
      </c>
      <c r="F326" s="5">
        <f t="shared" si="54"/>
        <v>17</v>
      </c>
      <c r="G326" s="5">
        <v>26793.82</v>
      </c>
      <c r="H326" s="6">
        <v>26844</v>
      </c>
      <c r="I326" s="6">
        <v>26885</v>
      </c>
      <c r="J326" s="6">
        <v>26932.33</v>
      </c>
      <c r="K326" s="6">
        <v>27036</v>
      </c>
      <c r="L326" s="6">
        <v>27099.67</v>
      </c>
      <c r="M326" s="6">
        <v>27165.67</v>
      </c>
      <c r="N326" s="6">
        <v>27228</v>
      </c>
      <c r="O326" s="6">
        <v>27268.33</v>
      </c>
      <c r="P326" s="6">
        <v>27319</v>
      </c>
      <c r="Q326" s="6">
        <v>27407.67</v>
      </c>
      <c r="R326" s="6">
        <v>27464.67</v>
      </c>
      <c r="S326" s="6">
        <v>27477.67</v>
      </c>
      <c r="T326" s="6">
        <v>27493</v>
      </c>
      <c r="U326" s="6">
        <v>27553.67</v>
      </c>
      <c r="V326" s="6">
        <v>27631.67</v>
      </c>
      <c r="W326" s="6">
        <v>27746.67</v>
      </c>
      <c r="X326" s="6">
        <v>27791.33</v>
      </c>
      <c r="Y326" s="6">
        <v>27848.67</v>
      </c>
      <c r="Z326" s="8" t="s">
        <v>17</v>
      </c>
      <c r="AA326" s="11">
        <f t="shared" si="55"/>
        <v>3.1614762095921733E-4</v>
      </c>
      <c r="AB326" s="10">
        <f t="shared" si="56"/>
        <v>3.4030235330386738E-3</v>
      </c>
      <c r="AC326" s="10">
        <f t="shared" si="57"/>
        <v>1.4258136507346197E-2</v>
      </c>
      <c r="AD326" s="10">
        <f t="shared" si="58"/>
        <v>7.9931854153527659E-3</v>
      </c>
      <c r="AE326" s="13">
        <v>2.8449999999999998</v>
      </c>
      <c r="AF326" s="13">
        <v>0.27</v>
      </c>
      <c r="AG326" s="10">
        <f t="shared" si="59"/>
        <v>2.5680662212027583E-2</v>
      </c>
      <c r="AH326" s="10">
        <f>+SUMPRODUCT(AB326:AD326,Regression_results!$M$17:$O$17)+Regression_results!$L$17</f>
        <v>2.5093069640310703E-2</v>
      </c>
    </row>
    <row r="327" spans="1:34" ht="15" x14ac:dyDescent="0.25">
      <c r="A327" s="3">
        <v>43094</v>
      </c>
      <c r="B327" s="5">
        <f t="shared" si="50"/>
        <v>25</v>
      </c>
      <c r="C327" s="5">
        <f t="shared" si="51"/>
        <v>12</v>
      </c>
      <c r="D327" s="5">
        <f t="shared" si="52"/>
        <v>2017</v>
      </c>
      <c r="E327" s="3">
        <f t="shared" si="53"/>
        <v>43078</v>
      </c>
      <c r="F327" s="5">
        <f t="shared" si="54"/>
        <v>16</v>
      </c>
      <c r="G327" s="5">
        <v>26792.959999999999</v>
      </c>
      <c r="H327" s="6">
        <v>26840.67</v>
      </c>
      <c r="I327" s="6">
        <v>26882.67</v>
      </c>
      <c r="J327" s="6">
        <v>26930.33</v>
      </c>
      <c r="K327" s="6">
        <v>27034</v>
      </c>
      <c r="L327" s="6">
        <v>27096.33</v>
      </c>
      <c r="M327" s="6">
        <v>27163.33</v>
      </c>
      <c r="N327" s="6">
        <v>27225.67</v>
      </c>
      <c r="O327" s="6">
        <v>27266</v>
      </c>
      <c r="P327" s="6">
        <v>27317.33</v>
      </c>
      <c r="Q327" s="6">
        <v>27406</v>
      </c>
      <c r="R327" s="6">
        <v>27463.67</v>
      </c>
      <c r="S327" s="6">
        <v>27476.67</v>
      </c>
      <c r="T327" s="6">
        <v>27486.67</v>
      </c>
      <c r="U327" s="6">
        <v>27556.67</v>
      </c>
      <c r="V327" s="6">
        <v>27634.67</v>
      </c>
      <c r="W327" s="6">
        <v>27746.33</v>
      </c>
      <c r="X327" s="6">
        <v>27791</v>
      </c>
      <c r="Y327" s="6">
        <v>27848.33</v>
      </c>
      <c r="Z327" s="8" t="s">
        <v>17</v>
      </c>
      <c r="AA327" s="11">
        <f t="shared" si="55"/>
        <v>1.9410406476959944E-4</v>
      </c>
      <c r="AB327" s="10">
        <f t="shared" si="56"/>
        <v>3.3482676046243665E-3</v>
      </c>
      <c r="AC327" s="10">
        <f t="shared" si="57"/>
        <v>1.425937230193286E-2</v>
      </c>
      <c r="AD327" s="10">
        <f t="shared" si="58"/>
        <v>7.920576594660271E-3</v>
      </c>
      <c r="AE327" s="13">
        <v>2.8449999999999998</v>
      </c>
      <c r="AF327" s="13">
        <v>0.27</v>
      </c>
      <c r="AG327" s="10">
        <f t="shared" si="59"/>
        <v>2.5680662212027583E-2</v>
      </c>
      <c r="AH327" s="10">
        <f>+SUMPRODUCT(AB327:AD327,Regression_results!$M$17:$O$17)+Regression_results!$L$17</f>
        <v>2.5031563829022621E-2</v>
      </c>
    </row>
    <row r="328" spans="1:34" ht="15" x14ac:dyDescent="0.25">
      <c r="A328" s="3">
        <v>43093</v>
      </c>
      <c r="B328" s="5">
        <f t="shared" si="50"/>
        <v>24</v>
      </c>
      <c r="C328" s="5">
        <f t="shared" si="51"/>
        <v>12</v>
      </c>
      <c r="D328" s="5">
        <f t="shared" si="52"/>
        <v>2017</v>
      </c>
      <c r="E328" s="3">
        <f t="shared" si="53"/>
        <v>43078</v>
      </c>
      <c r="F328" s="5">
        <f t="shared" si="54"/>
        <v>15</v>
      </c>
      <c r="G328" s="5">
        <v>26792.09</v>
      </c>
      <c r="H328" s="6">
        <v>26840.67</v>
      </c>
      <c r="I328" s="6">
        <v>26882.67</v>
      </c>
      <c r="J328" s="6">
        <v>26930.33</v>
      </c>
      <c r="K328" s="6">
        <v>27034</v>
      </c>
      <c r="L328" s="6">
        <v>27096.33</v>
      </c>
      <c r="M328" s="6">
        <v>27163.33</v>
      </c>
      <c r="N328" s="6">
        <v>27225.67</v>
      </c>
      <c r="O328" s="6">
        <v>27266</v>
      </c>
      <c r="P328" s="6">
        <v>27317.33</v>
      </c>
      <c r="Q328" s="6">
        <v>27406</v>
      </c>
      <c r="R328" s="6">
        <v>27463.67</v>
      </c>
      <c r="S328" s="6">
        <v>27476.67</v>
      </c>
      <c r="T328" s="6">
        <v>27486.67</v>
      </c>
      <c r="U328" s="6">
        <v>27550.33</v>
      </c>
      <c r="V328" s="6">
        <v>27628.33</v>
      </c>
      <c r="W328" s="6">
        <v>27740</v>
      </c>
      <c r="X328" s="6">
        <v>27784.67</v>
      </c>
      <c r="Y328" s="6">
        <v>27842.33</v>
      </c>
      <c r="Z328" s="8" t="s">
        <v>17</v>
      </c>
      <c r="AA328" s="11">
        <f t="shared" si="55"/>
        <v>1.8197256072149948E-4</v>
      </c>
      <c r="AB328" s="10">
        <f t="shared" si="56"/>
        <v>3.3808486012101291E-3</v>
      </c>
      <c r="AC328" s="10">
        <f t="shared" si="57"/>
        <v>1.425937230193286E-2</v>
      </c>
      <c r="AD328" s="10">
        <f t="shared" si="58"/>
        <v>7.9084450906121706E-3</v>
      </c>
      <c r="AE328" s="13">
        <v>2.84</v>
      </c>
      <c r="AF328" s="13">
        <v>0.27</v>
      </c>
      <c r="AG328" s="10">
        <f t="shared" si="59"/>
        <v>2.5630796848508997E-2</v>
      </c>
      <c r="AH328" s="10">
        <f>+SUMPRODUCT(AB328:AD328,Regression_results!$M$17:$O$17)+Regression_results!$L$17</f>
        <v>2.5043721901018917E-2</v>
      </c>
    </row>
    <row r="329" spans="1:34" ht="15" x14ac:dyDescent="0.25">
      <c r="A329" s="3">
        <v>43092</v>
      </c>
      <c r="B329" s="5">
        <f t="shared" si="50"/>
        <v>23</v>
      </c>
      <c r="C329" s="5">
        <f t="shared" si="51"/>
        <v>12</v>
      </c>
      <c r="D329" s="5">
        <f t="shared" si="52"/>
        <v>2017</v>
      </c>
      <c r="E329" s="3">
        <f t="shared" si="53"/>
        <v>43078</v>
      </c>
      <c r="F329" s="5">
        <f t="shared" si="54"/>
        <v>14</v>
      </c>
      <c r="G329" s="5">
        <v>26791.23</v>
      </c>
      <c r="H329" s="6">
        <v>26840.67</v>
      </c>
      <c r="I329" s="6">
        <v>26882.67</v>
      </c>
      <c r="J329" s="6">
        <v>26930.33</v>
      </c>
      <c r="K329" s="6">
        <v>27034</v>
      </c>
      <c r="L329" s="6">
        <v>27096.33</v>
      </c>
      <c r="M329" s="6">
        <v>27163.33</v>
      </c>
      <c r="N329" s="6">
        <v>27225.67</v>
      </c>
      <c r="O329" s="6">
        <v>27266</v>
      </c>
      <c r="P329" s="6">
        <v>27317.33</v>
      </c>
      <c r="Q329" s="6">
        <v>27406</v>
      </c>
      <c r="R329" s="6">
        <v>27463.67</v>
      </c>
      <c r="S329" s="6">
        <v>27476.67</v>
      </c>
      <c r="T329" s="6">
        <v>27486.67</v>
      </c>
      <c r="U329" s="6">
        <v>27550.33</v>
      </c>
      <c r="V329" s="6">
        <v>27628.33</v>
      </c>
      <c r="W329" s="6">
        <v>27740</v>
      </c>
      <c r="X329" s="6">
        <v>27784.67</v>
      </c>
      <c r="Y329" s="6">
        <v>27842.33</v>
      </c>
      <c r="Z329" s="8" t="s">
        <v>17</v>
      </c>
      <c r="AA329" s="11">
        <f t="shared" si="55"/>
        <v>1.6984105667339951E-4</v>
      </c>
      <c r="AB329" s="10">
        <f t="shared" si="56"/>
        <v>3.4130571832646783E-3</v>
      </c>
      <c r="AC329" s="10">
        <f t="shared" si="57"/>
        <v>1.425937230193286E-2</v>
      </c>
      <c r="AD329" s="10">
        <f t="shared" si="58"/>
        <v>7.8963135865640702E-3</v>
      </c>
      <c r="AE329" s="13">
        <v>2.84</v>
      </c>
      <c r="AF329" s="13">
        <v>0.27</v>
      </c>
      <c r="AG329" s="10">
        <f t="shared" si="59"/>
        <v>2.5630796848508997E-2</v>
      </c>
      <c r="AH329" s="10">
        <f>+SUMPRODUCT(AB329:AD329,Regression_results!$M$17:$O$17)+Regression_results!$L$17</f>
        <v>2.5055678646844957E-2</v>
      </c>
    </row>
    <row r="330" spans="1:34" ht="15" x14ac:dyDescent="0.25">
      <c r="A330" s="3">
        <v>43091</v>
      </c>
      <c r="B330" s="5">
        <f t="shared" si="50"/>
        <v>22</v>
      </c>
      <c r="C330" s="5">
        <f t="shared" si="51"/>
        <v>12</v>
      </c>
      <c r="D330" s="5">
        <f t="shared" si="52"/>
        <v>2017</v>
      </c>
      <c r="E330" s="3">
        <f t="shared" si="53"/>
        <v>43078</v>
      </c>
      <c r="F330" s="5">
        <f t="shared" si="54"/>
        <v>13</v>
      </c>
      <c r="G330" s="5">
        <v>26790.37</v>
      </c>
      <c r="H330" s="6">
        <v>26840.67</v>
      </c>
      <c r="I330" s="6">
        <v>26882.67</v>
      </c>
      <c r="J330" s="6">
        <v>26930.33</v>
      </c>
      <c r="K330" s="6">
        <v>27034</v>
      </c>
      <c r="L330" s="6">
        <v>27096.33</v>
      </c>
      <c r="M330" s="6">
        <v>27163.33</v>
      </c>
      <c r="N330" s="6">
        <v>27225.67</v>
      </c>
      <c r="O330" s="6">
        <v>27266</v>
      </c>
      <c r="P330" s="6">
        <v>27317.33</v>
      </c>
      <c r="Q330" s="6">
        <v>27406</v>
      </c>
      <c r="R330" s="6">
        <v>27463.67</v>
      </c>
      <c r="S330" s="6">
        <v>27476.67</v>
      </c>
      <c r="T330" s="6">
        <v>27486.67</v>
      </c>
      <c r="U330" s="6">
        <v>27550.33</v>
      </c>
      <c r="V330" s="6">
        <v>27628.33</v>
      </c>
      <c r="W330" s="6">
        <v>27740</v>
      </c>
      <c r="X330" s="6">
        <v>27784.67</v>
      </c>
      <c r="Y330" s="6">
        <v>27842.33</v>
      </c>
      <c r="Z330" s="8" t="s">
        <v>17</v>
      </c>
      <c r="AA330" s="11">
        <f t="shared" si="55"/>
        <v>1.5770955262529954E-4</v>
      </c>
      <c r="AB330" s="10">
        <f t="shared" si="56"/>
        <v>3.4452678331802211E-3</v>
      </c>
      <c r="AC330" s="10">
        <f t="shared" si="57"/>
        <v>1.425937230193286E-2</v>
      </c>
      <c r="AD330" s="10">
        <f t="shared" si="58"/>
        <v>7.8841820825159715E-3</v>
      </c>
      <c r="AE330" s="13">
        <v>2.84</v>
      </c>
      <c r="AF330" s="13">
        <v>0.27</v>
      </c>
      <c r="AG330" s="10">
        <f t="shared" si="59"/>
        <v>2.5630796848508997E-2</v>
      </c>
      <c r="AH330" s="10">
        <f>+SUMPRODUCT(AB330:AD330,Regression_results!$M$17:$O$17)+Regression_results!$L$17</f>
        <v>2.5067636510550405E-2</v>
      </c>
    </row>
    <row r="331" spans="1:34" ht="15" x14ac:dyDescent="0.25">
      <c r="A331" s="3">
        <v>43090</v>
      </c>
      <c r="B331" s="5">
        <f t="shared" si="50"/>
        <v>21</v>
      </c>
      <c r="C331" s="5">
        <f t="shared" si="51"/>
        <v>12</v>
      </c>
      <c r="D331" s="5">
        <f t="shared" si="52"/>
        <v>2017</v>
      </c>
      <c r="E331" s="3">
        <f t="shared" si="53"/>
        <v>43078</v>
      </c>
      <c r="F331" s="5">
        <f t="shared" si="54"/>
        <v>12</v>
      </c>
      <c r="G331" s="5">
        <v>26789.5</v>
      </c>
      <c r="H331" s="6">
        <v>26838</v>
      </c>
      <c r="I331" s="6">
        <v>26886.33</v>
      </c>
      <c r="J331" s="6">
        <v>26933</v>
      </c>
      <c r="K331" s="6">
        <v>27036</v>
      </c>
      <c r="L331" s="6">
        <v>27104</v>
      </c>
      <c r="M331" s="6">
        <v>27167.67</v>
      </c>
      <c r="N331" s="6">
        <v>27228.33</v>
      </c>
      <c r="O331" s="6">
        <v>27268.67</v>
      </c>
      <c r="P331" s="6">
        <v>27321</v>
      </c>
      <c r="Q331" s="6">
        <v>27408</v>
      </c>
      <c r="R331" s="6">
        <v>27464.33</v>
      </c>
      <c r="S331" s="6">
        <v>27477.33</v>
      </c>
      <c r="T331" s="6">
        <v>27487.33</v>
      </c>
      <c r="U331" s="6">
        <v>27550.33</v>
      </c>
      <c r="V331" s="6">
        <v>27628.33</v>
      </c>
      <c r="W331" s="6">
        <v>27740</v>
      </c>
      <c r="X331" s="6">
        <v>27784.67</v>
      </c>
      <c r="Y331" s="6">
        <v>27842.33</v>
      </c>
      <c r="Z331" s="8" t="s">
        <v>17</v>
      </c>
      <c r="AA331" s="11">
        <f t="shared" si="55"/>
        <v>1.4557455182142575E-4</v>
      </c>
      <c r="AB331" s="10">
        <f t="shared" si="56"/>
        <v>3.6144758207508065E-3</v>
      </c>
      <c r="AC331" s="10">
        <f t="shared" si="57"/>
        <v>1.422060950676407E-2</v>
      </c>
      <c r="AD331" s="10">
        <f t="shared" si="58"/>
        <v>7.797579581769876E-3</v>
      </c>
      <c r="AE331" s="13">
        <v>2.8449999999999998</v>
      </c>
      <c r="AF331" s="13">
        <v>0.28000000000000003</v>
      </c>
      <c r="AG331" s="10">
        <f t="shared" si="59"/>
        <v>2.5578380534503564E-2</v>
      </c>
      <c r="AH331" s="10">
        <f>+SUMPRODUCT(AB331:AD331,Regression_results!$M$17:$O$17)+Regression_results!$L$17</f>
        <v>2.5096807516484149E-2</v>
      </c>
    </row>
    <row r="332" spans="1:34" ht="15" x14ac:dyDescent="0.25">
      <c r="A332" s="3">
        <v>43089</v>
      </c>
      <c r="B332" s="5">
        <f t="shared" si="50"/>
        <v>20</v>
      </c>
      <c r="C332" s="5">
        <f t="shared" si="51"/>
        <v>12</v>
      </c>
      <c r="D332" s="5">
        <f t="shared" si="52"/>
        <v>2017</v>
      </c>
      <c r="E332" s="3">
        <f t="shared" si="53"/>
        <v>43078</v>
      </c>
      <c r="F332" s="5">
        <f t="shared" si="54"/>
        <v>11</v>
      </c>
      <c r="G332" s="5">
        <v>26788.639999999999</v>
      </c>
      <c r="H332" s="6">
        <v>26836.67</v>
      </c>
      <c r="I332" s="6">
        <v>26885.67</v>
      </c>
      <c r="J332" s="6">
        <v>26931</v>
      </c>
      <c r="K332" s="6">
        <v>27034.33</v>
      </c>
      <c r="L332" s="6">
        <v>27102.33</v>
      </c>
      <c r="M332" s="6">
        <v>27166</v>
      </c>
      <c r="N332" s="6">
        <v>27226.67</v>
      </c>
      <c r="O332" s="6">
        <v>27267.33</v>
      </c>
      <c r="P332" s="6">
        <v>27318.67</v>
      </c>
      <c r="Q332" s="6">
        <v>27405.67</v>
      </c>
      <c r="R332" s="6">
        <v>27462</v>
      </c>
      <c r="S332" s="6">
        <v>27474</v>
      </c>
      <c r="T332" s="6">
        <v>27483.67</v>
      </c>
      <c r="U332" s="6">
        <v>27551</v>
      </c>
      <c r="V332" s="6">
        <v>27629</v>
      </c>
      <c r="W332" s="6">
        <v>27734.33</v>
      </c>
      <c r="X332" s="6">
        <v>27780</v>
      </c>
      <c r="Y332" s="6">
        <v>27837.67</v>
      </c>
      <c r="Z332" s="8" t="s">
        <v>17</v>
      </c>
      <c r="AA332" s="11">
        <f t="shared" si="55"/>
        <v>1.2905534929988545E-4</v>
      </c>
      <c r="AB332" s="10">
        <f t="shared" si="56"/>
        <v>3.622057708043469E-3</v>
      </c>
      <c r="AC332" s="10">
        <f t="shared" si="57"/>
        <v>1.4195666315922395E-2</v>
      </c>
      <c r="AD332" s="10">
        <f t="shared" si="58"/>
        <v>7.7084553125526274E-3</v>
      </c>
      <c r="AE332" s="13">
        <v>2.835</v>
      </c>
      <c r="AF332" s="13">
        <v>0.31</v>
      </c>
      <c r="AG332" s="10">
        <f t="shared" si="59"/>
        <v>2.5171966902601817E-2</v>
      </c>
      <c r="AH332" s="10">
        <f>+SUMPRODUCT(AB332:AD332,Regression_results!$M$17:$O$17)+Regression_results!$L$17</f>
        <v>2.5045798296620951E-2</v>
      </c>
    </row>
    <row r="333" spans="1:34" ht="15" x14ac:dyDescent="0.25">
      <c r="A333" s="3">
        <v>43088</v>
      </c>
      <c r="B333" s="5">
        <f t="shared" si="50"/>
        <v>19</v>
      </c>
      <c r="C333" s="5">
        <f t="shared" si="51"/>
        <v>12</v>
      </c>
      <c r="D333" s="5">
        <f t="shared" si="52"/>
        <v>2017</v>
      </c>
      <c r="E333" s="3">
        <f t="shared" si="53"/>
        <v>43078</v>
      </c>
      <c r="F333" s="5">
        <f t="shared" si="54"/>
        <v>10</v>
      </c>
      <c r="G333" s="5">
        <v>26787.78</v>
      </c>
      <c r="H333" s="6">
        <v>26835</v>
      </c>
      <c r="I333" s="6">
        <v>26890</v>
      </c>
      <c r="J333" s="6">
        <v>26933</v>
      </c>
      <c r="K333" s="6">
        <v>27036.5</v>
      </c>
      <c r="L333" s="6">
        <v>27101</v>
      </c>
      <c r="M333" s="6">
        <v>27162</v>
      </c>
      <c r="N333" s="6">
        <v>27222.5</v>
      </c>
      <c r="O333" s="6">
        <v>27270.5</v>
      </c>
      <c r="P333" s="6">
        <v>27323</v>
      </c>
      <c r="Q333" s="6">
        <v>27408</v>
      </c>
      <c r="R333" s="6">
        <v>27462</v>
      </c>
      <c r="S333" s="6">
        <v>27475.5</v>
      </c>
      <c r="T333" s="6">
        <v>27486</v>
      </c>
      <c r="U333" s="6">
        <v>27547.33</v>
      </c>
      <c r="V333" s="6">
        <v>27625.33</v>
      </c>
      <c r="W333" s="6">
        <v>27729.33</v>
      </c>
      <c r="X333" s="6">
        <v>27774.67</v>
      </c>
      <c r="Y333" s="6">
        <v>27831.33</v>
      </c>
      <c r="Z333" s="8" t="s">
        <v>17</v>
      </c>
      <c r="AA333" s="11">
        <f t="shared" si="55"/>
        <v>1.2738621681133525E-4</v>
      </c>
      <c r="AB333" s="10">
        <f t="shared" si="56"/>
        <v>3.81591904965628E-3</v>
      </c>
      <c r="AC333" s="10">
        <f t="shared" si="57"/>
        <v>1.4150241725548574E-2</v>
      </c>
      <c r="AD333" s="10">
        <f t="shared" si="58"/>
        <v>7.644666794725123E-3</v>
      </c>
      <c r="AE333" s="13">
        <v>2.85</v>
      </c>
      <c r="AF333" s="13">
        <v>0.34</v>
      </c>
      <c r="AG333" s="10">
        <f t="shared" si="59"/>
        <v>2.501494917281244E-2</v>
      </c>
      <c r="AH333" s="10">
        <f>+SUMPRODUCT(AB333:AD333,Regression_results!$M$17:$O$17)+Regression_results!$L$17</f>
        <v>2.5094540793858755E-2</v>
      </c>
    </row>
    <row r="334" spans="1:34" ht="15" x14ac:dyDescent="0.25">
      <c r="A334" s="3">
        <v>43087</v>
      </c>
      <c r="B334" s="5">
        <f t="shared" si="50"/>
        <v>18</v>
      </c>
      <c r="C334" s="5">
        <f t="shared" si="51"/>
        <v>12</v>
      </c>
      <c r="D334" s="5">
        <f t="shared" si="52"/>
        <v>2017</v>
      </c>
      <c r="E334" s="3">
        <f t="shared" si="53"/>
        <v>43078</v>
      </c>
      <c r="F334" s="5">
        <f t="shared" si="54"/>
        <v>9</v>
      </c>
      <c r="G334" s="5">
        <v>26786.91</v>
      </c>
      <c r="H334" s="6">
        <v>26838</v>
      </c>
      <c r="I334" s="6">
        <v>26897</v>
      </c>
      <c r="J334" s="6">
        <v>26940.5</v>
      </c>
      <c r="K334" s="6">
        <v>27044</v>
      </c>
      <c r="L334" s="6">
        <v>27108.5</v>
      </c>
      <c r="M334" s="6">
        <v>27169</v>
      </c>
      <c r="N334" s="6">
        <v>27229.5</v>
      </c>
      <c r="O334" s="6">
        <v>27277</v>
      </c>
      <c r="P334" s="6">
        <v>27329.5</v>
      </c>
      <c r="Q334" s="6">
        <v>27410.5</v>
      </c>
      <c r="R334" s="6">
        <v>27467</v>
      </c>
      <c r="S334" s="6">
        <v>27480</v>
      </c>
      <c r="T334" s="6">
        <v>27490.5</v>
      </c>
      <c r="U334" s="6">
        <v>27552</v>
      </c>
      <c r="V334" s="6">
        <v>27628.5</v>
      </c>
      <c r="W334" s="6">
        <v>27733.5</v>
      </c>
      <c r="X334" s="6">
        <v>27778</v>
      </c>
      <c r="Y334" s="6">
        <v>27830.5</v>
      </c>
      <c r="Z334" s="8" t="s">
        <v>17</v>
      </c>
      <c r="AA334" s="11">
        <f t="shared" si="55"/>
        <v>1.1462882096071602E-4</v>
      </c>
      <c r="AB334" s="10">
        <f t="shared" si="56"/>
        <v>4.109843203266017E-3</v>
      </c>
      <c r="AC334" s="10">
        <f t="shared" si="57"/>
        <v>1.4127969662043993E-2</v>
      </c>
      <c r="AD334" s="10">
        <f t="shared" si="58"/>
        <v>7.5567962147357285E-3</v>
      </c>
      <c r="AE334" s="13">
        <v>2.835</v>
      </c>
      <c r="AF334" s="13">
        <v>0.32</v>
      </c>
      <c r="AG334" s="10">
        <f t="shared" si="59"/>
        <v>2.5069776714513603E-2</v>
      </c>
      <c r="AH334" s="10">
        <f>+SUMPRODUCT(AB334:AD334,Regression_results!$M$17:$O$17)+Regression_results!$L$17</f>
        <v>2.5200500818441052E-2</v>
      </c>
    </row>
    <row r="335" spans="1:34" ht="15" x14ac:dyDescent="0.25">
      <c r="A335" s="3">
        <v>43086</v>
      </c>
      <c r="B335" s="5">
        <f t="shared" si="50"/>
        <v>17</v>
      </c>
      <c r="C335" s="5">
        <f t="shared" si="51"/>
        <v>12</v>
      </c>
      <c r="D335" s="5">
        <f t="shared" si="52"/>
        <v>2017</v>
      </c>
      <c r="E335" s="3">
        <f t="shared" si="53"/>
        <v>43078</v>
      </c>
      <c r="F335" s="5">
        <f t="shared" si="54"/>
        <v>8</v>
      </c>
      <c r="G335" s="5">
        <v>26786.05</v>
      </c>
      <c r="H335" s="6">
        <v>26834</v>
      </c>
      <c r="I335" s="6">
        <v>26897</v>
      </c>
      <c r="J335" s="6">
        <v>26945.5</v>
      </c>
      <c r="K335" s="6">
        <v>27049</v>
      </c>
      <c r="L335" s="6">
        <v>27113.5</v>
      </c>
      <c r="M335" s="6">
        <v>27174</v>
      </c>
      <c r="N335" s="6">
        <v>27232.5</v>
      </c>
      <c r="O335" s="6">
        <v>27280</v>
      </c>
      <c r="P335" s="6">
        <v>27335.33</v>
      </c>
      <c r="Q335" s="6">
        <v>27418</v>
      </c>
      <c r="R335" s="6">
        <v>27476</v>
      </c>
      <c r="S335" s="6">
        <v>27488</v>
      </c>
      <c r="T335" s="6">
        <v>27497.67</v>
      </c>
      <c r="U335" s="6">
        <v>27554.5</v>
      </c>
      <c r="V335" s="6">
        <v>27631</v>
      </c>
      <c r="W335" s="6">
        <v>27736</v>
      </c>
      <c r="X335" s="6">
        <v>27780.5</v>
      </c>
      <c r="Y335" s="6">
        <v>27829.5</v>
      </c>
      <c r="Z335" s="8" t="s">
        <v>17</v>
      </c>
      <c r="AA335" s="11">
        <f t="shared" si="55"/>
        <v>9.3810632518416995E-5</v>
      </c>
      <c r="AB335" s="10">
        <f t="shared" si="56"/>
        <v>4.142081419246324E-3</v>
      </c>
      <c r="AC335" s="10">
        <f t="shared" si="57"/>
        <v>1.4239506264639212E-2</v>
      </c>
      <c r="AD335" s="10">
        <f t="shared" si="58"/>
        <v>7.7184440636034095E-3</v>
      </c>
      <c r="AE335" s="13">
        <v>2.855</v>
      </c>
      <c r="AF335" s="13">
        <v>0.36</v>
      </c>
      <c r="AG335" s="10">
        <f t="shared" si="59"/>
        <v>2.4860502192108447E-2</v>
      </c>
      <c r="AH335" s="10">
        <f>+SUMPRODUCT(AB335:AD335,Regression_results!$M$17:$O$17)+Regression_results!$L$17</f>
        <v>2.5357833038527865E-2</v>
      </c>
    </row>
    <row r="336" spans="1:34" ht="15" x14ac:dyDescent="0.25">
      <c r="A336" s="3">
        <v>43085</v>
      </c>
      <c r="B336" s="5">
        <f t="shared" si="50"/>
        <v>16</v>
      </c>
      <c r="C336" s="5">
        <f t="shared" si="51"/>
        <v>12</v>
      </c>
      <c r="D336" s="5">
        <f t="shared" si="52"/>
        <v>2017</v>
      </c>
      <c r="E336" s="3">
        <f t="shared" si="53"/>
        <v>43078</v>
      </c>
      <c r="F336" s="5">
        <f t="shared" si="54"/>
        <v>7</v>
      </c>
      <c r="G336" s="5">
        <v>26785.18</v>
      </c>
      <c r="H336" s="6">
        <v>26834</v>
      </c>
      <c r="I336" s="6">
        <v>26897</v>
      </c>
      <c r="J336" s="6">
        <v>26945.5</v>
      </c>
      <c r="K336" s="6">
        <v>27049</v>
      </c>
      <c r="L336" s="6">
        <v>27113.5</v>
      </c>
      <c r="M336" s="6">
        <v>27174</v>
      </c>
      <c r="N336" s="6">
        <v>27232.5</v>
      </c>
      <c r="O336" s="6">
        <v>27280</v>
      </c>
      <c r="P336" s="6">
        <v>27335.33</v>
      </c>
      <c r="Q336" s="6">
        <v>27418</v>
      </c>
      <c r="R336" s="6">
        <v>27476</v>
      </c>
      <c r="S336" s="6">
        <v>27488</v>
      </c>
      <c r="T336" s="6">
        <v>27497.67</v>
      </c>
      <c r="U336" s="6">
        <v>27558</v>
      </c>
      <c r="V336" s="6">
        <v>27634</v>
      </c>
      <c r="W336" s="6">
        <v>27737.33</v>
      </c>
      <c r="X336" s="6">
        <v>27779.67</v>
      </c>
      <c r="Y336" s="6">
        <v>27828.67</v>
      </c>
      <c r="Z336" s="8" t="s">
        <v>17</v>
      </c>
      <c r="AA336" s="11">
        <f t="shared" si="55"/>
        <v>8.2084303453614879E-5</v>
      </c>
      <c r="AB336" s="10">
        <f t="shared" si="56"/>
        <v>4.1746966046150025E-3</v>
      </c>
      <c r="AC336" s="10">
        <f t="shared" si="57"/>
        <v>1.4239506264639212E-2</v>
      </c>
      <c r="AD336" s="10">
        <f t="shared" si="58"/>
        <v>7.706717734538608E-3</v>
      </c>
      <c r="AE336" s="13">
        <v>2.855</v>
      </c>
      <c r="AF336" s="13">
        <v>0.36</v>
      </c>
      <c r="AG336" s="10">
        <f t="shared" si="59"/>
        <v>2.4860502192108447E-2</v>
      </c>
      <c r="AH336" s="10">
        <f>+SUMPRODUCT(AB336:AD336,Regression_results!$M$17:$O$17)+Regression_results!$L$17</f>
        <v>2.5370191786004026E-2</v>
      </c>
    </row>
    <row r="337" spans="1:34" ht="15" x14ac:dyDescent="0.25">
      <c r="A337" s="3">
        <v>43084</v>
      </c>
      <c r="B337" s="5">
        <f t="shared" si="50"/>
        <v>15</v>
      </c>
      <c r="C337" s="5">
        <f t="shared" si="51"/>
        <v>12</v>
      </c>
      <c r="D337" s="5">
        <f t="shared" si="52"/>
        <v>2017</v>
      </c>
      <c r="E337" s="3">
        <f t="shared" si="53"/>
        <v>43078</v>
      </c>
      <c r="F337" s="5">
        <f t="shared" si="54"/>
        <v>6</v>
      </c>
      <c r="G337" s="5">
        <v>26784.32</v>
      </c>
      <c r="H337" s="6">
        <v>26834</v>
      </c>
      <c r="I337" s="6">
        <v>26897</v>
      </c>
      <c r="J337" s="6">
        <v>26945.5</v>
      </c>
      <c r="K337" s="6">
        <v>27049</v>
      </c>
      <c r="L337" s="6">
        <v>27113.5</v>
      </c>
      <c r="M337" s="6">
        <v>27174</v>
      </c>
      <c r="N337" s="6">
        <v>27232.5</v>
      </c>
      <c r="O337" s="6">
        <v>27280</v>
      </c>
      <c r="P337" s="6">
        <v>27335.33</v>
      </c>
      <c r="Q337" s="6">
        <v>27418</v>
      </c>
      <c r="R337" s="6">
        <v>27476</v>
      </c>
      <c r="S337" s="6">
        <v>27488</v>
      </c>
      <c r="T337" s="6">
        <v>27497.67</v>
      </c>
      <c r="U337" s="6">
        <v>27558</v>
      </c>
      <c r="V337" s="6">
        <v>27634</v>
      </c>
      <c r="W337" s="6">
        <v>27737.33</v>
      </c>
      <c r="X337" s="6">
        <v>27779.67</v>
      </c>
      <c r="Y337" s="6">
        <v>27828.67</v>
      </c>
      <c r="Z337" s="8" t="s">
        <v>17</v>
      </c>
      <c r="AA337" s="11">
        <f t="shared" si="55"/>
        <v>7.035797438881275E-5</v>
      </c>
      <c r="AB337" s="10">
        <f t="shared" si="56"/>
        <v>4.206938985197306E-3</v>
      </c>
      <c r="AC337" s="10">
        <f t="shared" si="57"/>
        <v>1.4239506264639212E-2</v>
      </c>
      <c r="AD337" s="10">
        <f t="shared" si="58"/>
        <v>7.6949914054738056E-3</v>
      </c>
      <c r="AE337" s="13">
        <v>2.855</v>
      </c>
      <c r="AF337" s="13">
        <v>0.36</v>
      </c>
      <c r="AG337" s="10">
        <f t="shared" si="59"/>
        <v>2.4860502192108447E-2</v>
      </c>
      <c r="AH337" s="10">
        <f>+SUMPRODUCT(AB337:AD337,Regression_results!$M$17:$O$17)+Regression_results!$L$17</f>
        <v>2.538234899633917E-2</v>
      </c>
    </row>
    <row r="338" spans="1:34" ht="15" x14ac:dyDescent="0.25">
      <c r="A338" s="3">
        <v>43083</v>
      </c>
      <c r="B338" s="5">
        <f t="shared" si="50"/>
        <v>14</v>
      </c>
      <c r="C338" s="5">
        <f t="shared" si="51"/>
        <v>12</v>
      </c>
      <c r="D338" s="5">
        <f t="shared" si="52"/>
        <v>2017</v>
      </c>
      <c r="E338" s="3">
        <f t="shared" si="53"/>
        <v>43078</v>
      </c>
      <c r="F338" s="5">
        <f t="shared" si="54"/>
        <v>5</v>
      </c>
      <c r="G338" s="5">
        <v>26783.46</v>
      </c>
      <c r="H338" s="6">
        <v>26834</v>
      </c>
      <c r="I338" s="6">
        <v>26897</v>
      </c>
      <c r="J338" s="6">
        <v>26945.5</v>
      </c>
      <c r="K338" s="6">
        <v>27049</v>
      </c>
      <c r="L338" s="6">
        <v>27113.5</v>
      </c>
      <c r="M338" s="6">
        <v>27174</v>
      </c>
      <c r="N338" s="6">
        <v>27234.5</v>
      </c>
      <c r="O338" s="6">
        <v>27275.5</v>
      </c>
      <c r="P338" s="6">
        <v>27327</v>
      </c>
      <c r="Q338" s="6">
        <v>27408</v>
      </c>
      <c r="R338" s="6">
        <v>27464.5</v>
      </c>
      <c r="S338" s="6">
        <v>27475.5</v>
      </c>
      <c r="T338" s="6">
        <v>27486</v>
      </c>
      <c r="U338" s="6">
        <v>27558</v>
      </c>
      <c r="V338" s="6">
        <v>27634</v>
      </c>
      <c r="W338" s="6">
        <v>27737.33</v>
      </c>
      <c r="X338" s="6">
        <v>27779.67</v>
      </c>
      <c r="Y338" s="6">
        <v>27828.67</v>
      </c>
      <c r="Z338" s="8" t="s">
        <v>17</v>
      </c>
      <c r="AA338" s="11">
        <f t="shared" si="55"/>
        <v>6.3693108405667623E-5</v>
      </c>
      <c r="AB338" s="10">
        <f t="shared" si="56"/>
        <v>4.2391834363446623E-3</v>
      </c>
      <c r="AC338" s="10">
        <f t="shared" si="57"/>
        <v>1.4072201360746606E-2</v>
      </c>
      <c r="AD338" s="10">
        <f t="shared" si="58"/>
        <v>7.3962809619738295E-3</v>
      </c>
      <c r="AE338" s="13">
        <v>2.8650000000000002</v>
      </c>
      <c r="AF338" s="13">
        <v>0.38</v>
      </c>
      <c r="AG338" s="10">
        <f t="shared" si="59"/>
        <v>2.4755927475592854E-2</v>
      </c>
      <c r="AH338" s="10">
        <f>+SUMPRODUCT(AB338:AD338,Regression_results!$M$17:$O$17)+Regression_results!$L$17</f>
        <v>2.516463516423556E-2</v>
      </c>
    </row>
    <row r="339" spans="1:34" ht="15" x14ac:dyDescent="0.25">
      <c r="A339" s="3">
        <v>43082</v>
      </c>
      <c r="B339" s="5">
        <f t="shared" si="50"/>
        <v>13</v>
      </c>
      <c r="C339" s="5">
        <f t="shared" si="51"/>
        <v>12</v>
      </c>
      <c r="D339" s="5">
        <f t="shared" si="52"/>
        <v>2017</v>
      </c>
      <c r="E339" s="3">
        <f t="shared" si="53"/>
        <v>43078</v>
      </c>
      <c r="F339" s="5">
        <f t="shared" si="54"/>
        <v>4</v>
      </c>
      <c r="G339" s="5">
        <v>26782.59</v>
      </c>
      <c r="H339" s="6">
        <v>26832.5</v>
      </c>
      <c r="I339" s="6">
        <v>26894.67</v>
      </c>
      <c r="J339" s="6">
        <v>26941</v>
      </c>
      <c r="K339" s="6">
        <v>27044.33</v>
      </c>
      <c r="L339" s="6">
        <v>27108</v>
      </c>
      <c r="M339" s="6">
        <v>27170</v>
      </c>
      <c r="N339" s="6">
        <v>27231</v>
      </c>
      <c r="O339" s="6">
        <v>27270.67</v>
      </c>
      <c r="P339" s="6">
        <v>27323.33</v>
      </c>
      <c r="Q339" s="6">
        <v>27406</v>
      </c>
      <c r="R339" s="6">
        <v>27464.67</v>
      </c>
      <c r="S339" s="6">
        <v>27476</v>
      </c>
      <c r="T339" s="6">
        <v>27485.67</v>
      </c>
      <c r="U339" s="6">
        <v>27550.33</v>
      </c>
      <c r="V339" s="6">
        <v>27626.5</v>
      </c>
      <c r="W339" s="6">
        <v>27729.5</v>
      </c>
      <c r="X339" s="6">
        <v>27767</v>
      </c>
      <c r="Y339" s="6">
        <v>27817.33</v>
      </c>
      <c r="Z339" s="8" t="s">
        <v>17</v>
      </c>
      <c r="AA339" s="11">
        <f t="shared" si="55"/>
        <v>4.6925801911967821E-5</v>
      </c>
      <c r="AB339" s="10">
        <f t="shared" si="56"/>
        <v>4.1848081160185124E-3</v>
      </c>
      <c r="AC339" s="10">
        <f t="shared" si="57"/>
        <v>1.3980465274346265E-2</v>
      </c>
      <c r="AD339" s="10">
        <f t="shared" si="58"/>
        <v>7.5762604313875494E-3</v>
      </c>
      <c r="AE339" s="13">
        <v>2.855</v>
      </c>
      <c r="AF339" s="13">
        <v>0.41</v>
      </c>
      <c r="AG339" s="10">
        <f t="shared" si="59"/>
        <v>2.4350164326262469E-2</v>
      </c>
      <c r="AH339" s="10">
        <f>+SUMPRODUCT(AB339:AD339,Regression_results!$M$17:$O$17)+Regression_results!$L$17</f>
        <v>2.5160886310749864E-2</v>
      </c>
    </row>
    <row r="340" spans="1:34" ht="15" x14ac:dyDescent="0.25">
      <c r="A340" s="3">
        <v>43081</v>
      </c>
      <c r="B340" s="5">
        <f t="shared" si="50"/>
        <v>12</v>
      </c>
      <c r="C340" s="5">
        <f t="shared" si="51"/>
        <v>12</v>
      </c>
      <c r="D340" s="5">
        <f t="shared" si="52"/>
        <v>2017</v>
      </c>
      <c r="E340" s="3">
        <f t="shared" si="53"/>
        <v>43078</v>
      </c>
      <c r="F340" s="5">
        <f t="shared" si="54"/>
        <v>3</v>
      </c>
      <c r="G340" s="5">
        <v>26781.73</v>
      </c>
      <c r="H340" s="6">
        <v>26826</v>
      </c>
      <c r="I340" s="6">
        <v>26888</v>
      </c>
      <c r="J340" s="6">
        <v>26936</v>
      </c>
      <c r="K340" s="6">
        <v>27040</v>
      </c>
      <c r="L340" s="6">
        <v>27099.5</v>
      </c>
      <c r="M340" s="6">
        <v>27158.33</v>
      </c>
      <c r="N340" s="6">
        <v>27219.33</v>
      </c>
      <c r="O340" s="6">
        <v>27260.67</v>
      </c>
      <c r="P340" s="6">
        <v>27313.33</v>
      </c>
      <c r="Q340" s="6">
        <v>27398</v>
      </c>
      <c r="R340" s="6">
        <v>27459.67</v>
      </c>
      <c r="S340" s="6">
        <v>27472</v>
      </c>
      <c r="T340" s="6">
        <v>27481.67</v>
      </c>
      <c r="U340" s="6">
        <v>27546</v>
      </c>
      <c r="V340" s="6">
        <v>27620.33</v>
      </c>
      <c r="W340" s="6">
        <v>27722.33</v>
      </c>
      <c r="X340" s="6">
        <v>27759.33</v>
      </c>
      <c r="Y340" s="6">
        <v>27803</v>
      </c>
      <c r="Z340" s="8" t="s">
        <v>17</v>
      </c>
      <c r="AA340" s="11">
        <f t="shared" si="55"/>
        <v>3.5199475829927882E-5</v>
      </c>
      <c r="AB340" s="10">
        <f t="shared" si="56"/>
        <v>3.9680035606364239E-3</v>
      </c>
      <c r="AC340" s="10">
        <f t="shared" si="57"/>
        <v>1.3860086283844053E-2</v>
      </c>
      <c r="AD340" s="10">
        <f t="shared" si="58"/>
        <v>7.7873933874249126E-3</v>
      </c>
      <c r="AE340" s="13">
        <v>2.8149999999999999</v>
      </c>
      <c r="AF340" s="13">
        <v>0.4</v>
      </c>
      <c r="AG340" s="10">
        <f t="shared" si="59"/>
        <v>2.4053784860557759E-2</v>
      </c>
      <c r="AH340" s="10">
        <f>+SUMPRODUCT(AB340:AD340,Regression_results!$M$17:$O$17)+Regression_results!$L$17</f>
        <v>2.5066075859025563E-2</v>
      </c>
    </row>
    <row r="341" spans="1:34" ht="15" x14ac:dyDescent="0.25">
      <c r="A341" s="3">
        <v>43080</v>
      </c>
      <c r="B341" s="5">
        <f t="shared" si="50"/>
        <v>11</v>
      </c>
      <c r="C341" s="5">
        <f t="shared" si="51"/>
        <v>12</v>
      </c>
      <c r="D341" s="5">
        <f t="shared" si="52"/>
        <v>2017</v>
      </c>
      <c r="E341" s="3">
        <f t="shared" si="53"/>
        <v>43078</v>
      </c>
      <c r="F341" s="5">
        <f t="shared" si="54"/>
        <v>2</v>
      </c>
      <c r="G341" s="5">
        <v>26780.87</v>
      </c>
      <c r="H341" s="6">
        <v>26821.33</v>
      </c>
      <c r="I341" s="6">
        <v>26883.33</v>
      </c>
      <c r="J341" s="6">
        <v>26933.5</v>
      </c>
      <c r="K341" s="6">
        <v>27031</v>
      </c>
      <c r="L341" s="6">
        <v>27089.67</v>
      </c>
      <c r="M341" s="6">
        <v>27142.33</v>
      </c>
      <c r="N341" s="6">
        <v>27204.33</v>
      </c>
      <c r="O341" s="6">
        <v>27245.67</v>
      </c>
      <c r="P341" s="6">
        <v>27298.33</v>
      </c>
      <c r="Q341" s="6">
        <v>27383</v>
      </c>
      <c r="R341" s="6">
        <v>27446</v>
      </c>
      <c r="S341" s="6">
        <v>27458.33</v>
      </c>
      <c r="T341" s="6">
        <v>27466.33</v>
      </c>
      <c r="U341" s="6">
        <v>27542</v>
      </c>
      <c r="V341" s="6">
        <v>27616.33</v>
      </c>
      <c r="W341" s="6">
        <v>27718.33</v>
      </c>
      <c r="X341" s="6">
        <v>27755.33</v>
      </c>
      <c r="Y341" s="6">
        <v>27800.33</v>
      </c>
      <c r="Z341" s="8" t="s">
        <v>17</v>
      </c>
      <c r="AA341" s="11">
        <f t="shared" si="55"/>
        <v>1.9423371098437058E-5</v>
      </c>
      <c r="AB341" s="10">
        <f t="shared" si="56"/>
        <v>3.8258652538174509E-3</v>
      </c>
      <c r="AC341" s="10">
        <f t="shared" si="57"/>
        <v>1.3478240976843248E-2</v>
      </c>
      <c r="AD341" s="10">
        <f t="shared" si="58"/>
        <v>7.8247003196925576E-3</v>
      </c>
      <c r="AE341" s="13">
        <v>2.8250000000000002</v>
      </c>
      <c r="AF341" s="13">
        <v>0.4</v>
      </c>
      <c r="AG341" s="10">
        <f t="shared" si="59"/>
        <v>2.4153386454183412E-2</v>
      </c>
      <c r="AH341" s="10">
        <f>+SUMPRODUCT(AB341:AD341,Regression_results!$M$17:$O$17)+Regression_results!$L$17</f>
        <v>2.4775895010180383E-2</v>
      </c>
    </row>
    <row r="342" spans="1:34" ht="15" x14ac:dyDescent="0.25">
      <c r="A342" s="3">
        <v>43079</v>
      </c>
      <c r="B342" s="5">
        <f t="shared" si="50"/>
        <v>10</v>
      </c>
      <c r="C342" s="5">
        <f t="shared" si="51"/>
        <v>12</v>
      </c>
      <c r="D342" s="5">
        <f t="shared" si="52"/>
        <v>2017</v>
      </c>
      <c r="E342" s="3">
        <f t="shared" si="53"/>
        <v>43078</v>
      </c>
      <c r="F342" s="5">
        <f t="shared" si="54"/>
        <v>1</v>
      </c>
      <c r="G342" s="5">
        <v>26780</v>
      </c>
      <c r="H342" s="6">
        <v>26816.33</v>
      </c>
      <c r="I342" s="6">
        <v>26878</v>
      </c>
      <c r="J342" s="6">
        <v>26925</v>
      </c>
      <c r="K342" s="6">
        <v>27027.5</v>
      </c>
      <c r="L342" s="6">
        <v>27083.67</v>
      </c>
      <c r="M342" s="6">
        <v>27136.33</v>
      </c>
      <c r="N342" s="6">
        <v>27206</v>
      </c>
      <c r="O342" s="6">
        <v>27241</v>
      </c>
      <c r="P342" s="6">
        <v>27293.67</v>
      </c>
      <c r="Q342" s="6">
        <v>27378.67</v>
      </c>
      <c r="R342" s="6">
        <v>27444.5</v>
      </c>
      <c r="S342" s="6">
        <v>27451.67</v>
      </c>
      <c r="T342" s="6">
        <v>27459.67</v>
      </c>
      <c r="U342" s="6">
        <v>27526.67</v>
      </c>
      <c r="V342" s="6">
        <v>27601</v>
      </c>
      <c r="W342" s="6">
        <v>27703</v>
      </c>
      <c r="X342" s="6">
        <v>27740</v>
      </c>
      <c r="Y342" s="6">
        <v>27786.67</v>
      </c>
      <c r="Z342" s="8" t="s">
        <v>17</v>
      </c>
      <c r="AA342" s="11">
        <f t="shared" si="55"/>
        <v>9.7140416836838387E-6</v>
      </c>
      <c r="AB342" s="10">
        <f t="shared" si="56"/>
        <v>3.6594473487676638E-3</v>
      </c>
      <c r="AC342" s="10">
        <f t="shared" si="57"/>
        <v>1.3505469156931404E-2</v>
      </c>
      <c r="AD342" s="10">
        <f t="shared" si="58"/>
        <v>7.7432774204142293E-3</v>
      </c>
      <c r="AE342" s="13">
        <v>2.8050000000000002</v>
      </c>
      <c r="AF342" s="13">
        <v>0.4</v>
      </c>
      <c r="AG342" s="10">
        <f t="shared" si="59"/>
        <v>2.3954183266932105E-2</v>
      </c>
      <c r="AH342" s="10">
        <f>+SUMPRODUCT(AB342:AD342,Regression_results!$M$17:$O$17)+Regression_results!$L$17</f>
        <v>2.4665725852505739E-2</v>
      </c>
    </row>
    <row r="343" spans="1:34" ht="15" x14ac:dyDescent="0.25">
      <c r="A343" s="3">
        <v>43078</v>
      </c>
      <c r="B343" s="5">
        <f t="shared" si="50"/>
        <v>9</v>
      </c>
      <c r="C343" s="5">
        <f t="shared" si="51"/>
        <v>12</v>
      </c>
      <c r="D343" s="5">
        <f t="shared" si="52"/>
        <v>2017</v>
      </c>
      <c r="E343" s="3">
        <f t="shared" si="53"/>
        <v>43078</v>
      </c>
      <c r="F343" s="5">
        <f t="shared" si="54"/>
        <v>0</v>
      </c>
      <c r="G343" s="5">
        <v>26779.14</v>
      </c>
      <c r="H343" s="6">
        <v>26816.33</v>
      </c>
      <c r="I343" s="6">
        <v>26878</v>
      </c>
      <c r="J343" s="6">
        <v>26925</v>
      </c>
      <c r="K343" s="6">
        <v>27027.5</v>
      </c>
      <c r="L343" s="6">
        <v>27083.67</v>
      </c>
      <c r="M343" s="6">
        <v>27136.33</v>
      </c>
      <c r="N343" s="6">
        <v>27206</v>
      </c>
      <c r="O343" s="6">
        <v>27241</v>
      </c>
      <c r="P343" s="6">
        <v>27293.67</v>
      </c>
      <c r="Q343" s="6">
        <v>27378.67</v>
      </c>
      <c r="R343" s="6">
        <v>27444.5</v>
      </c>
      <c r="S343" s="6">
        <v>27451.67</v>
      </c>
      <c r="T343" s="6">
        <v>27459.67</v>
      </c>
      <c r="U343" s="6">
        <v>27520</v>
      </c>
      <c r="V343" s="6">
        <v>27594.33</v>
      </c>
      <c r="W343" s="6">
        <v>27696.33</v>
      </c>
      <c r="X343" s="6">
        <v>27732.67</v>
      </c>
      <c r="Y343" s="6">
        <v>27779.33</v>
      </c>
      <c r="Z343" s="8" t="s">
        <v>17</v>
      </c>
      <c r="AA343" s="11">
        <f t="shared" si="55"/>
        <v>0</v>
      </c>
      <c r="AB343" s="10">
        <f t="shared" si="56"/>
        <v>3.6916794191299562E-3</v>
      </c>
      <c r="AC343" s="10">
        <f t="shared" si="57"/>
        <v>1.3505469156931404E-2</v>
      </c>
      <c r="AD343" s="10">
        <f t="shared" si="58"/>
        <v>7.7335633787305458E-3</v>
      </c>
      <c r="AE343" s="13">
        <v>2.8050000000000002</v>
      </c>
      <c r="AF343" s="13">
        <v>0.4</v>
      </c>
      <c r="AG343" s="10">
        <f t="shared" si="59"/>
        <v>2.3954183266932105E-2</v>
      </c>
      <c r="AH343" s="10">
        <f>+SUMPRODUCT(AB343:AD343,Regression_results!$M$17:$O$17)+Regression_results!$L$17</f>
        <v>2.4678782344959672E-2</v>
      </c>
    </row>
    <row r="344" spans="1:34" ht="15" x14ac:dyDescent="0.25">
      <c r="A344" s="3">
        <v>43077</v>
      </c>
      <c r="B344" s="5">
        <f t="shared" si="50"/>
        <v>8</v>
      </c>
      <c r="C344" s="5">
        <f t="shared" si="51"/>
        <v>12</v>
      </c>
      <c r="D344" s="5">
        <f t="shared" si="52"/>
        <v>2017</v>
      </c>
      <c r="E344" s="3">
        <f t="shared" si="53"/>
        <v>43048</v>
      </c>
      <c r="F344" s="5">
        <f t="shared" si="54"/>
        <v>29</v>
      </c>
      <c r="G344" s="5">
        <v>26773.8</v>
      </c>
      <c r="H344" s="6">
        <v>26816.33</v>
      </c>
      <c r="I344" s="6">
        <v>26878</v>
      </c>
      <c r="J344" s="6">
        <v>26925</v>
      </c>
      <c r="K344" s="6">
        <v>27027.5</v>
      </c>
      <c r="L344" s="6">
        <v>27083.67</v>
      </c>
      <c r="M344" s="6">
        <v>27136.33</v>
      </c>
      <c r="N344" s="6">
        <v>27206</v>
      </c>
      <c r="O344" s="6">
        <v>27241</v>
      </c>
      <c r="P344" s="6">
        <v>27293.67</v>
      </c>
      <c r="Q344" s="6">
        <v>27378.67</v>
      </c>
      <c r="R344" s="6">
        <v>27444.5</v>
      </c>
      <c r="S344" s="6">
        <v>27451.67</v>
      </c>
      <c r="T344" s="6">
        <v>27459.67</v>
      </c>
      <c r="U344" s="6">
        <v>27520</v>
      </c>
      <c r="V344" s="6">
        <v>27594.33</v>
      </c>
      <c r="W344" s="6">
        <v>27696.33</v>
      </c>
      <c r="X344" s="6">
        <v>27732.67</v>
      </c>
      <c r="Y344" s="6">
        <v>27779.33</v>
      </c>
      <c r="Z344" s="8" t="s">
        <v>17</v>
      </c>
      <c r="AA344" s="11">
        <f t="shared" si="55"/>
        <v>2.8170720882683133E-4</v>
      </c>
      <c r="AB344" s="10">
        <f t="shared" si="56"/>
        <v>3.8918644346339626E-3</v>
      </c>
      <c r="AC344" s="10">
        <f t="shared" si="57"/>
        <v>1.3505469156931404E-2</v>
      </c>
      <c r="AD344" s="10">
        <f t="shared" si="58"/>
        <v>8.0152705875573774E-3</v>
      </c>
      <c r="AE344" s="13">
        <v>2.8050000000000002</v>
      </c>
      <c r="AF344" s="13">
        <v>0.4</v>
      </c>
      <c r="AG344" s="10">
        <f t="shared" si="59"/>
        <v>2.3954183266932105E-2</v>
      </c>
      <c r="AH344" s="10">
        <f>+SUMPRODUCT(AB344:AD344,Regression_results!$M$17:$O$17)+Regression_results!$L$17</f>
        <v>2.4913675713728413E-2</v>
      </c>
    </row>
    <row r="345" spans="1:34" ht="15" x14ac:dyDescent="0.25">
      <c r="A345" s="3">
        <v>43076</v>
      </c>
      <c r="B345" s="5">
        <f t="shared" si="50"/>
        <v>7</v>
      </c>
      <c r="C345" s="5">
        <f t="shared" si="51"/>
        <v>12</v>
      </c>
      <c r="D345" s="5">
        <f t="shared" si="52"/>
        <v>2017</v>
      </c>
      <c r="E345" s="3">
        <f t="shared" si="53"/>
        <v>43048</v>
      </c>
      <c r="F345" s="5">
        <f t="shared" si="54"/>
        <v>28</v>
      </c>
      <c r="G345" s="5">
        <v>26768.46</v>
      </c>
      <c r="H345" s="6">
        <v>26816.33</v>
      </c>
      <c r="I345" s="6">
        <v>26878</v>
      </c>
      <c r="J345" s="6">
        <v>26925</v>
      </c>
      <c r="K345" s="6">
        <v>27027.5</v>
      </c>
      <c r="L345" s="6">
        <v>27083.67</v>
      </c>
      <c r="M345" s="6">
        <v>27136.33</v>
      </c>
      <c r="N345" s="6">
        <v>27206</v>
      </c>
      <c r="O345" s="6">
        <v>27241</v>
      </c>
      <c r="P345" s="6">
        <v>27293.67</v>
      </c>
      <c r="Q345" s="6">
        <v>27378.67</v>
      </c>
      <c r="R345" s="6">
        <v>27444.5</v>
      </c>
      <c r="S345" s="6">
        <v>27451.67</v>
      </c>
      <c r="T345" s="6">
        <v>27459.67</v>
      </c>
      <c r="U345" s="6">
        <v>27520</v>
      </c>
      <c r="V345" s="6">
        <v>27594.33</v>
      </c>
      <c r="W345" s="6">
        <v>27696.33</v>
      </c>
      <c r="X345" s="6">
        <v>27732.67</v>
      </c>
      <c r="Y345" s="6">
        <v>27779.33</v>
      </c>
      <c r="Z345" s="8" t="s">
        <v>17</v>
      </c>
      <c r="AA345" s="11">
        <f t="shared" si="55"/>
        <v>2.7199316714314746E-4</v>
      </c>
      <c r="AB345" s="10">
        <f t="shared" si="56"/>
        <v>4.0921293193556529E-3</v>
      </c>
      <c r="AC345" s="10">
        <f t="shared" si="57"/>
        <v>1.3505469156931404E-2</v>
      </c>
      <c r="AD345" s="10">
        <f t="shared" si="58"/>
        <v>8.0055565458736939E-3</v>
      </c>
      <c r="AE345" s="13">
        <v>2.8149999999999999</v>
      </c>
      <c r="AF345" s="13">
        <v>0.4</v>
      </c>
      <c r="AG345" s="10">
        <f t="shared" si="59"/>
        <v>2.4053784860557759E-2</v>
      </c>
      <c r="AH345" s="10">
        <f>+SUMPRODUCT(AB345:AD345,Regression_results!$M$17:$O$17)+Regression_results!$L$17</f>
        <v>2.5017570237884194E-2</v>
      </c>
    </row>
    <row r="346" spans="1:34" ht="15" x14ac:dyDescent="0.25">
      <c r="A346" s="3">
        <v>43075</v>
      </c>
      <c r="B346" s="5">
        <f t="shared" si="50"/>
        <v>6</v>
      </c>
      <c r="C346" s="5">
        <f t="shared" si="51"/>
        <v>12</v>
      </c>
      <c r="D346" s="5">
        <f t="shared" si="52"/>
        <v>2017</v>
      </c>
      <c r="E346" s="3">
        <f t="shared" si="53"/>
        <v>43048</v>
      </c>
      <c r="F346" s="5">
        <f t="shared" si="54"/>
        <v>27</v>
      </c>
      <c r="G346" s="5">
        <v>26763.119999999999</v>
      </c>
      <c r="H346" s="6">
        <v>26772.5</v>
      </c>
      <c r="I346" s="6">
        <v>26810</v>
      </c>
      <c r="J346" s="6">
        <v>39865</v>
      </c>
      <c r="K346" s="6">
        <v>26926.67</v>
      </c>
      <c r="L346" s="6">
        <v>27010.67</v>
      </c>
      <c r="M346" s="6">
        <v>27069.67</v>
      </c>
      <c r="N346" s="6">
        <v>27124.33</v>
      </c>
      <c r="O346" s="6">
        <v>27178.67</v>
      </c>
      <c r="P346" s="6">
        <v>27227</v>
      </c>
      <c r="Q346" s="6">
        <v>27289.67</v>
      </c>
      <c r="R346" s="6">
        <v>27366</v>
      </c>
      <c r="S346" s="6">
        <v>27412</v>
      </c>
      <c r="T346" s="6">
        <v>27420.67</v>
      </c>
      <c r="U346" s="6">
        <v>27520</v>
      </c>
      <c r="V346" s="6">
        <v>27594.33</v>
      </c>
      <c r="W346" s="6">
        <v>27696.33</v>
      </c>
      <c r="X346" s="6">
        <v>27732.67</v>
      </c>
      <c r="Y346" s="6">
        <v>27779.33</v>
      </c>
      <c r="Z346" s="8" t="s">
        <v>17</v>
      </c>
      <c r="AA346" s="11">
        <f t="shared" si="55"/>
        <v>2.8465635488110762E-4</v>
      </c>
      <c r="AB346" s="10">
        <f t="shared" si="56"/>
        <v>1.7516642304784558E-3</v>
      </c>
      <c r="AC346" s="10">
        <f t="shared" si="57"/>
        <v>1.3751212234240917E-2</v>
      </c>
      <c r="AD346" s="10">
        <f t="shared" si="58"/>
        <v>8.8696974919198375E-3</v>
      </c>
      <c r="AE346" s="13">
        <v>2.7650000000000001</v>
      </c>
      <c r="AF346" s="13">
        <v>0.38</v>
      </c>
      <c r="AG346" s="10">
        <f t="shared" si="59"/>
        <v>2.3759713090256929E-2</v>
      </c>
      <c r="AH346" s="10">
        <f>+SUMPRODUCT(AB346:AD346,Regression_results!$M$17:$O$17)+Regression_results!$L$17</f>
        <v>2.4288991767149236E-2</v>
      </c>
    </row>
    <row r="347" spans="1:34" ht="15" x14ac:dyDescent="0.25">
      <c r="A347" s="3">
        <v>43074</v>
      </c>
      <c r="B347" s="5">
        <f t="shared" si="50"/>
        <v>5</v>
      </c>
      <c r="C347" s="5">
        <f t="shared" si="51"/>
        <v>12</v>
      </c>
      <c r="D347" s="5">
        <f t="shared" si="52"/>
        <v>2017</v>
      </c>
      <c r="E347" s="3">
        <f t="shared" si="53"/>
        <v>43048</v>
      </c>
      <c r="F347" s="5">
        <f t="shared" si="54"/>
        <v>26</v>
      </c>
      <c r="G347" s="5">
        <v>26757.79</v>
      </c>
      <c r="H347" s="6">
        <v>26773</v>
      </c>
      <c r="I347" s="6">
        <v>26785</v>
      </c>
      <c r="J347" s="6">
        <v>26847</v>
      </c>
      <c r="K347" s="6">
        <v>26899</v>
      </c>
      <c r="L347" s="6">
        <v>27001.67</v>
      </c>
      <c r="M347" s="6">
        <v>27062.33</v>
      </c>
      <c r="N347" s="6">
        <v>27115</v>
      </c>
      <c r="O347" s="6">
        <v>27177</v>
      </c>
      <c r="P347" s="6">
        <v>27219.67</v>
      </c>
      <c r="Q347" s="6">
        <v>27272.33</v>
      </c>
      <c r="R347" s="6">
        <v>27358</v>
      </c>
      <c r="S347" s="6">
        <v>27418.67</v>
      </c>
      <c r="T347" s="6">
        <v>27427.5</v>
      </c>
      <c r="U347" s="6">
        <v>27447.67</v>
      </c>
      <c r="V347" s="6">
        <v>27513.33</v>
      </c>
      <c r="W347" s="6">
        <v>27595.33</v>
      </c>
      <c r="X347" s="6">
        <v>27675.33</v>
      </c>
      <c r="Y347" s="6">
        <v>27713.67</v>
      </c>
      <c r="Z347" s="8" t="s">
        <v>17</v>
      </c>
      <c r="AA347" s="11">
        <f t="shared" si="55"/>
        <v>2.7910422594049262E-4</v>
      </c>
      <c r="AB347" s="10">
        <f t="shared" si="56"/>
        <v>1.0169001251598697E-3</v>
      </c>
      <c r="AC347" s="10">
        <f t="shared" si="57"/>
        <v>1.4635056934851676E-2</v>
      </c>
      <c r="AD347" s="10">
        <f t="shared" si="58"/>
        <v>9.1715500440954518E-3</v>
      </c>
      <c r="AE347" s="13">
        <v>2.7549999999999999</v>
      </c>
      <c r="AF347" s="13">
        <v>0.38</v>
      </c>
      <c r="AG347" s="10">
        <f t="shared" si="59"/>
        <v>2.3660091651723336E-2</v>
      </c>
      <c r="AH347" s="10">
        <f>+SUMPRODUCT(AB347:AD347,Regression_results!$M$17:$O$17)+Regression_results!$L$17</f>
        <v>2.4560157201960989E-2</v>
      </c>
    </row>
    <row r="348" spans="1:34" ht="15" x14ac:dyDescent="0.25">
      <c r="A348" s="3">
        <v>43073</v>
      </c>
      <c r="B348" s="5">
        <f t="shared" si="50"/>
        <v>4</v>
      </c>
      <c r="C348" s="5">
        <f t="shared" si="51"/>
        <v>12</v>
      </c>
      <c r="D348" s="5">
        <f t="shared" si="52"/>
        <v>2017</v>
      </c>
      <c r="E348" s="3">
        <f t="shared" si="53"/>
        <v>43048</v>
      </c>
      <c r="F348" s="5">
        <f t="shared" si="54"/>
        <v>25</v>
      </c>
      <c r="G348" s="5">
        <v>26752.45</v>
      </c>
      <c r="H348" s="6">
        <v>26774.67</v>
      </c>
      <c r="I348" s="6">
        <v>26786</v>
      </c>
      <c r="J348" s="6">
        <v>26846</v>
      </c>
      <c r="K348" s="6">
        <v>26901</v>
      </c>
      <c r="L348" s="6">
        <v>27001</v>
      </c>
      <c r="M348" s="6">
        <v>27064.33</v>
      </c>
      <c r="N348" s="6">
        <v>27118.33</v>
      </c>
      <c r="O348" s="6">
        <v>27180.33</v>
      </c>
      <c r="P348" s="6">
        <v>27222</v>
      </c>
      <c r="Q348" s="6">
        <v>27277.5</v>
      </c>
      <c r="R348" s="6">
        <v>27360.5</v>
      </c>
      <c r="S348" s="6">
        <v>27420.33</v>
      </c>
      <c r="T348" s="6">
        <v>27430</v>
      </c>
      <c r="U348" s="6">
        <v>27437</v>
      </c>
      <c r="V348" s="6">
        <v>27501</v>
      </c>
      <c r="W348" s="6">
        <v>27575</v>
      </c>
      <c r="X348" s="6">
        <v>27676</v>
      </c>
      <c r="Y348" s="6">
        <v>27714</v>
      </c>
      <c r="Z348" s="8" t="s">
        <v>17</v>
      </c>
      <c r="AA348" s="11">
        <f t="shared" si="55"/>
        <v>2.9388170504629496E-4</v>
      </c>
      <c r="AB348" s="10">
        <f t="shared" si="56"/>
        <v>1.2540907468288065E-3</v>
      </c>
      <c r="AC348" s="10">
        <f t="shared" si="57"/>
        <v>1.4721496304039405E-2</v>
      </c>
      <c r="AD348" s="10">
        <f t="shared" si="58"/>
        <v>9.1237965736296056E-3</v>
      </c>
      <c r="AE348" s="13">
        <v>2.7650000000000001</v>
      </c>
      <c r="AF348" s="13">
        <v>0.37</v>
      </c>
      <c r="AG348" s="10">
        <f t="shared" si="59"/>
        <v>2.3861711666832708E-2</v>
      </c>
      <c r="AH348" s="10">
        <f>+SUMPRODUCT(AB348:AD348,Regression_results!$M$17:$O$17)+Regression_results!$L$17</f>
        <v>2.4719000860300416E-2</v>
      </c>
    </row>
    <row r="349" spans="1:34" ht="15" x14ac:dyDescent="0.25">
      <c r="A349" s="3">
        <v>43072</v>
      </c>
      <c r="B349" s="5">
        <f t="shared" si="50"/>
        <v>3</v>
      </c>
      <c r="C349" s="5">
        <f t="shared" si="51"/>
        <v>12</v>
      </c>
      <c r="D349" s="5">
        <f t="shared" si="52"/>
        <v>2017</v>
      </c>
      <c r="E349" s="3">
        <f t="shared" si="53"/>
        <v>43048</v>
      </c>
      <c r="F349" s="5">
        <f t="shared" si="54"/>
        <v>24</v>
      </c>
      <c r="G349" s="5">
        <v>26747.119999999999</v>
      </c>
      <c r="H349" s="6">
        <v>26771.5</v>
      </c>
      <c r="I349" s="6">
        <v>26783.5</v>
      </c>
      <c r="J349" s="6">
        <v>26845</v>
      </c>
      <c r="K349" s="6">
        <v>26895.5</v>
      </c>
      <c r="L349" s="6">
        <v>27000</v>
      </c>
      <c r="M349" s="6">
        <v>27060.5</v>
      </c>
      <c r="N349" s="6">
        <v>27117.5</v>
      </c>
      <c r="O349" s="6">
        <v>27180</v>
      </c>
      <c r="P349" s="6">
        <v>27230</v>
      </c>
      <c r="Q349" s="6">
        <v>27277</v>
      </c>
      <c r="R349" s="6">
        <v>27353.5</v>
      </c>
      <c r="S349" s="6">
        <v>27415</v>
      </c>
      <c r="T349" s="6">
        <v>27431</v>
      </c>
      <c r="U349" s="6">
        <v>27439.67</v>
      </c>
      <c r="V349" s="6">
        <v>27500</v>
      </c>
      <c r="W349" s="6">
        <v>27575.33</v>
      </c>
      <c r="X349" s="6">
        <v>27678.33</v>
      </c>
      <c r="Y349" s="6">
        <v>27717</v>
      </c>
      <c r="Z349" s="8" t="s">
        <v>17</v>
      </c>
      <c r="AA349" s="11">
        <f t="shared" si="55"/>
        <v>4.6689768374985618E-4</v>
      </c>
      <c r="AB349" s="10">
        <f t="shared" si="56"/>
        <v>1.3601464381960415E-3</v>
      </c>
      <c r="AC349" s="10">
        <f t="shared" si="57"/>
        <v>1.4803890454944346E-2</v>
      </c>
      <c r="AD349" s="10">
        <f t="shared" si="58"/>
        <v>9.1129609655746791E-3</v>
      </c>
      <c r="AE349" s="13">
        <v>2.7349999999999999</v>
      </c>
      <c r="AF349" s="13">
        <v>0.37</v>
      </c>
      <c r="AG349" s="10">
        <f t="shared" si="59"/>
        <v>2.3562817574972472E-2</v>
      </c>
      <c r="AH349" s="10">
        <f>+SUMPRODUCT(AB349:AD349,Regression_results!$M$17:$O$17)+Regression_results!$L$17</f>
        <v>2.4821116224730704E-2</v>
      </c>
    </row>
    <row r="350" spans="1:34" ht="15" x14ac:dyDescent="0.25">
      <c r="A350" s="3">
        <v>43071</v>
      </c>
      <c r="B350" s="5">
        <f t="shared" si="50"/>
        <v>2</v>
      </c>
      <c r="C350" s="5">
        <f t="shared" si="51"/>
        <v>12</v>
      </c>
      <c r="D350" s="5">
        <f t="shared" si="52"/>
        <v>2017</v>
      </c>
      <c r="E350" s="3">
        <f t="shared" si="53"/>
        <v>43048</v>
      </c>
      <c r="F350" s="5">
        <f t="shared" si="54"/>
        <v>23</v>
      </c>
      <c r="G350" s="5">
        <v>26741.78</v>
      </c>
      <c r="H350" s="6">
        <v>26771.5</v>
      </c>
      <c r="I350" s="6">
        <v>26783.5</v>
      </c>
      <c r="J350" s="6">
        <v>26845</v>
      </c>
      <c r="K350" s="6">
        <v>26895.5</v>
      </c>
      <c r="L350" s="6">
        <v>27000</v>
      </c>
      <c r="M350" s="6">
        <v>27060.5</v>
      </c>
      <c r="N350" s="6">
        <v>27117.5</v>
      </c>
      <c r="O350" s="6">
        <v>27180</v>
      </c>
      <c r="P350" s="6">
        <v>27230</v>
      </c>
      <c r="Q350" s="6">
        <v>27277</v>
      </c>
      <c r="R350" s="6">
        <v>27353.5</v>
      </c>
      <c r="S350" s="6">
        <v>27415</v>
      </c>
      <c r="T350" s="6">
        <v>27431</v>
      </c>
      <c r="U350" s="6">
        <v>27439</v>
      </c>
      <c r="V350" s="6">
        <v>27503</v>
      </c>
      <c r="W350" s="6">
        <v>27578.5</v>
      </c>
      <c r="X350" s="6">
        <v>27680.5</v>
      </c>
      <c r="Y350" s="6">
        <v>27720</v>
      </c>
      <c r="Z350" s="8" t="s">
        <v>17</v>
      </c>
      <c r="AA350" s="11">
        <f t="shared" si="55"/>
        <v>4.4744361359361218E-4</v>
      </c>
      <c r="AB350" s="10">
        <f t="shared" si="56"/>
        <v>1.560105572628423E-3</v>
      </c>
      <c r="AC350" s="10">
        <f t="shared" si="57"/>
        <v>1.4803890454944346E-2</v>
      </c>
      <c r="AD350" s="10">
        <f t="shared" si="58"/>
        <v>9.093506895418435E-3</v>
      </c>
      <c r="AE350" s="13">
        <v>2.7349999999999999</v>
      </c>
      <c r="AF350" s="13">
        <v>0.37</v>
      </c>
      <c r="AG350" s="10">
        <f t="shared" si="59"/>
        <v>2.3562817574972472E-2</v>
      </c>
      <c r="AH350" s="10">
        <f>+SUMPRODUCT(AB350:AD350,Regression_results!$M$17:$O$17)+Regression_results!$L$17</f>
        <v>2.4920465708457934E-2</v>
      </c>
    </row>
    <row r="351" spans="1:34" ht="15" x14ac:dyDescent="0.25">
      <c r="A351" s="3">
        <v>43070</v>
      </c>
      <c r="B351" s="5">
        <f t="shared" si="50"/>
        <v>1</v>
      </c>
      <c r="C351" s="5">
        <f t="shared" si="51"/>
        <v>12</v>
      </c>
      <c r="D351" s="5">
        <f t="shared" si="52"/>
        <v>2017</v>
      </c>
      <c r="E351" s="3">
        <f t="shared" si="53"/>
        <v>43048</v>
      </c>
      <c r="F351" s="5">
        <f t="shared" si="54"/>
        <v>22</v>
      </c>
      <c r="G351" s="5">
        <v>26736.45</v>
      </c>
      <c r="H351" s="6">
        <v>26771.5</v>
      </c>
      <c r="I351" s="6">
        <v>26783.5</v>
      </c>
      <c r="J351" s="6">
        <v>26845</v>
      </c>
      <c r="K351" s="6">
        <v>26895.5</v>
      </c>
      <c r="L351" s="6">
        <v>27000</v>
      </c>
      <c r="M351" s="6">
        <v>27060.5</v>
      </c>
      <c r="N351" s="6">
        <v>27117.5</v>
      </c>
      <c r="O351" s="6">
        <v>27180</v>
      </c>
      <c r="P351" s="6">
        <v>27230</v>
      </c>
      <c r="Q351" s="6">
        <v>27277</v>
      </c>
      <c r="R351" s="6">
        <v>27353.5</v>
      </c>
      <c r="S351" s="6">
        <v>27415</v>
      </c>
      <c r="T351" s="6">
        <v>27431</v>
      </c>
      <c r="U351" s="6">
        <v>27439</v>
      </c>
      <c r="V351" s="6">
        <v>27503</v>
      </c>
      <c r="W351" s="6">
        <v>27578.5</v>
      </c>
      <c r="X351" s="6">
        <v>27680.5</v>
      </c>
      <c r="Y351" s="6">
        <v>27720</v>
      </c>
      <c r="Z351" s="8" t="s">
        <v>17</v>
      </c>
      <c r="AA351" s="11">
        <f t="shared" si="55"/>
        <v>4.2798954343736817E-4</v>
      </c>
      <c r="AB351" s="10">
        <f t="shared" si="56"/>
        <v>1.7597699021372204E-3</v>
      </c>
      <c r="AC351" s="10">
        <f t="shared" si="57"/>
        <v>1.4803890454944346E-2</v>
      </c>
      <c r="AD351" s="10">
        <f t="shared" si="58"/>
        <v>9.074052825262191E-3</v>
      </c>
      <c r="AE351" s="13">
        <v>2.7349999999999999</v>
      </c>
      <c r="AF351" s="13">
        <v>0.37</v>
      </c>
      <c r="AG351" s="10">
        <f t="shared" si="59"/>
        <v>2.3562817574972472E-2</v>
      </c>
      <c r="AH351" s="10">
        <f>+SUMPRODUCT(AB351:AD351,Regression_results!$M$17:$O$17)+Regression_results!$L$17</f>
        <v>2.501965582153428E-2</v>
      </c>
    </row>
    <row r="352" spans="1:34" ht="15" x14ac:dyDescent="0.25">
      <c r="A352" s="3">
        <v>43069</v>
      </c>
      <c r="B352" s="5">
        <f t="shared" si="50"/>
        <v>30</v>
      </c>
      <c r="C352" s="5">
        <f t="shared" si="51"/>
        <v>11</v>
      </c>
      <c r="D352" s="5">
        <f t="shared" si="52"/>
        <v>2017</v>
      </c>
      <c r="E352" s="3">
        <f t="shared" si="53"/>
        <v>43048</v>
      </c>
      <c r="F352" s="5">
        <f t="shared" si="54"/>
        <v>21</v>
      </c>
      <c r="G352" s="5">
        <v>26731.119999999999</v>
      </c>
      <c r="H352" s="6">
        <v>26771.5</v>
      </c>
      <c r="I352" s="6">
        <v>26782.33</v>
      </c>
      <c r="J352" s="6">
        <v>26845</v>
      </c>
      <c r="K352" s="6">
        <v>26895.5</v>
      </c>
      <c r="L352" s="6">
        <v>27000</v>
      </c>
      <c r="M352" s="6">
        <v>27062.67</v>
      </c>
      <c r="N352" s="6">
        <v>27116</v>
      </c>
      <c r="O352" s="6">
        <v>27178.33</v>
      </c>
      <c r="P352" s="6">
        <v>27229.33</v>
      </c>
      <c r="Q352" s="6">
        <v>27277</v>
      </c>
      <c r="R352" s="6">
        <v>27350</v>
      </c>
      <c r="S352" s="6">
        <v>27413.67</v>
      </c>
      <c r="T352" s="6">
        <v>27430.67</v>
      </c>
      <c r="U352" s="6">
        <v>27439</v>
      </c>
      <c r="V352" s="6">
        <v>27503</v>
      </c>
      <c r="W352" s="6">
        <v>27578.5</v>
      </c>
      <c r="X352" s="6">
        <v>27680.5</v>
      </c>
      <c r="Y352" s="6">
        <v>27720</v>
      </c>
      <c r="Z352" s="8" t="s">
        <v>17</v>
      </c>
      <c r="AA352" s="11">
        <f t="shared" si="55"/>
        <v>4.3408999962424311E-4</v>
      </c>
      <c r="AB352" s="10">
        <f t="shared" si="56"/>
        <v>1.9157446451927296E-3</v>
      </c>
      <c r="AC352" s="10">
        <f t="shared" si="57"/>
        <v>1.4785868145153813E-2</v>
      </c>
      <c r="AD352" s="10">
        <f t="shared" si="58"/>
        <v>9.093194514139924E-3</v>
      </c>
      <c r="AE352" s="13">
        <v>2.75</v>
      </c>
      <c r="AF352" s="13">
        <v>0.37</v>
      </c>
      <c r="AG352" s="10">
        <f t="shared" si="59"/>
        <v>2.3712264620902701E-2</v>
      </c>
      <c r="AH352" s="10">
        <f>+SUMPRODUCT(AB352:AD352,Regression_results!$M$17:$O$17)+Regression_results!$L$17</f>
        <v>2.5101721605071931E-2</v>
      </c>
    </row>
    <row r="353" spans="1:34" ht="15" x14ac:dyDescent="0.25">
      <c r="A353" s="3">
        <v>43068</v>
      </c>
      <c r="B353" s="5">
        <f t="shared" si="50"/>
        <v>29</v>
      </c>
      <c r="C353" s="5">
        <f t="shared" si="51"/>
        <v>11</v>
      </c>
      <c r="D353" s="5">
        <f t="shared" si="52"/>
        <v>2017</v>
      </c>
      <c r="E353" s="3">
        <f t="shared" si="53"/>
        <v>43048</v>
      </c>
      <c r="F353" s="5">
        <f t="shared" si="54"/>
        <v>20</v>
      </c>
      <c r="G353" s="5">
        <v>26725.79</v>
      </c>
      <c r="H353" s="6">
        <v>26771.33</v>
      </c>
      <c r="I353" s="6">
        <v>26783</v>
      </c>
      <c r="J353" s="6">
        <v>26842</v>
      </c>
      <c r="K353" s="6">
        <v>26892</v>
      </c>
      <c r="L353" s="6">
        <v>26995.33</v>
      </c>
      <c r="M353" s="6">
        <v>27056.5</v>
      </c>
      <c r="N353" s="6">
        <v>27113</v>
      </c>
      <c r="O353" s="6">
        <v>27175.5</v>
      </c>
      <c r="P353" s="6">
        <v>27225.5</v>
      </c>
      <c r="Q353" s="6">
        <v>27271.33</v>
      </c>
      <c r="R353" s="6">
        <v>27349</v>
      </c>
      <c r="S353" s="6">
        <v>27407.5</v>
      </c>
      <c r="T353" s="6">
        <v>27423.5</v>
      </c>
      <c r="U353" s="6">
        <v>27440.67</v>
      </c>
      <c r="V353" s="6">
        <v>27501</v>
      </c>
      <c r="W353" s="6">
        <v>27576.33</v>
      </c>
      <c r="X353" s="6">
        <v>27677.67</v>
      </c>
      <c r="Y353" s="6">
        <v>27717.33</v>
      </c>
      <c r="Z353" s="8" t="s">
        <v>17</v>
      </c>
      <c r="AA353" s="11">
        <f t="shared" si="55"/>
        <v>3.8918787436529695E-4</v>
      </c>
      <c r="AB353" s="10">
        <f t="shared" si="56"/>
        <v>2.1406289580214732E-3</v>
      </c>
      <c r="AC353" s="10">
        <f t="shared" si="57"/>
        <v>1.4654818354926658E-2</v>
      </c>
      <c r="AD353" s="10">
        <f t="shared" si="58"/>
        <v>8.926289307641536E-3</v>
      </c>
      <c r="AE353" s="13">
        <v>2.77</v>
      </c>
      <c r="AF353" s="13">
        <v>0.38</v>
      </c>
      <c r="AG353" s="10">
        <f t="shared" si="59"/>
        <v>2.3809523809523947E-2</v>
      </c>
      <c r="AH353" s="10">
        <f>+SUMPRODUCT(AB353:AD353,Regression_results!$M$17:$O$17)+Regression_results!$L$17</f>
        <v>2.5069265482288494E-2</v>
      </c>
    </row>
    <row r="354" spans="1:34" ht="15" x14ac:dyDescent="0.25">
      <c r="A354" s="3">
        <v>43067</v>
      </c>
      <c r="B354" s="5">
        <f t="shared" si="50"/>
        <v>28</v>
      </c>
      <c r="C354" s="5">
        <f t="shared" si="51"/>
        <v>11</v>
      </c>
      <c r="D354" s="5">
        <f t="shared" si="52"/>
        <v>2017</v>
      </c>
      <c r="E354" s="3">
        <f t="shared" si="53"/>
        <v>43048</v>
      </c>
      <c r="F354" s="5">
        <f t="shared" si="54"/>
        <v>19</v>
      </c>
      <c r="G354" s="5">
        <v>26720.46</v>
      </c>
      <c r="H354" s="6">
        <v>26769.5</v>
      </c>
      <c r="I354" s="6">
        <v>26780.5</v>
      </c>
      <c r="J354" s="6">
        <v>26839</v>
      </c>
      <c r="K354" s="6">
        <v>26889</v>
      </c>
      <c r="L354" s="6">
        <v>26992.5</v>
      </c>
      <c r="M354" s="6">
        <v>27050.5</v>
      </c>
      <c r="N354" s="6">
        <v>27105</v>
      </c>
      <c r="O354" s="6">
        <v>27165.67</v>
      </c>
      <c r="P354" s="6">
        <v>27217.5</v>
      </c>
      <c r="Q354" s="6">
        <v>27264</v>
      </c>
      <c r="R354" s="6">
        <v>27338</v>
      </c>
      <c r="S354" s="6">
        <v>27396.5</v>
      </c>
      <c r="T354" s="6">
        <v>27412.5</v>
      </c>
      <c r="U354" s="6">
        <v>27431.5</v>
      </c>
      <c r="V354" s="6">
        <v>27495.5</v>
      </c>
      <c r="W354" s="6">
        <v>27571</v>
      </c>
      <c r="X354" s="6">
        <v>27671.5</v>
      </c>
      <c r="Y354" s="6">
        <v>27713</v>
      </c>
      <c r="Z354" s="8" t="s">
        <v>17</v>
      </c>
      <c r="AA354" s="11">
        <f t="shared" si="55"/>
        <v>3.6987693075144862E-4</v>
      </c>
      <c r="AB354" s="10">
        <f t="shared" si="56"/>
        <v>2.2469673052036843E-3</v>
      </c>
      <c r="AC354" s="10">
        <f t="shared" si="57"/>
        <v>1.4382479789398994E-2</v>
      </c>
      <c r="AD354" s="10">
        <f t="shared" si="58"/>
        <v>8.8669984815912626E-3</v>
      </c>
      <c r="AE354" s="13">
        <v>2.8</v>
      </c>
      <c r="AF354" s="13">
        <v>0.4</v>
      </c>
      <c r="AG354" s="10">
        <f t="shared" si="59"/>
        <v>2.3904382470119501E-2</v>
      </c>
      <c r="AH354" s="10">
        <f>+SUMPRODUCT(AB354:AD354,Regression_results!$M$17:$O$17)+Regression_results!$L$17</f>
        <v>2.4935967328918188E-2</v>
      </c>
    </row>
    <row r="355" spans="1:34" ht="15" x14ac:dyDescent="0.25">
      <c r="A355" s="3">
        <v>43066</v>
      </c>
      <c r="B355" s="5">
        <f t="shared" si="50"/>
        <v>27</v>
      </c>
      <c r="C355" s="5">
        <f t="shared" si="51"/>
        <v>11</v>
      </c>
      <c r="D355" s="5">
        <f t="shared" si="52"/>
        <v>2017</v>
      </c>
      <c r="E355" s="3">
        <f t="shared" si="53"/>
        <v>43048</v>
      </c>
      <c r="F355" s="5">
        <f t="shared" si="54"/>
        <v>18</v>
      </c>
      <c r="G355" s="5">
        <v>26715.14</v>
      </c>
      <c r="H355" s="6">
        <v>26770.33</v>
      </c>
      <c r="I355" s="6">
        <v>26777.33</v>
      </c>
      <c r="J355" s="6">
        <v>26835.33</v>
      </c>
      <c r="K355" s="6">
        <v>26885.5</v>
      </c>
      <c r="L355" s="6">
        <v>26986.5</v>
      </c>
      <c r="M355" s="6">
        <v>27047</v>
      </c>
      <c r="N355" s="6">
        <v>27099</v>
      </c>
      <c r="O355" s="6">
        <v>27160</v>
      </c>
      <c r="P355" s="6">
        <v>27206.33</v>
      </c>
      <c r="Q355" s="6">
        <v>27258.5</v>
      </c>
      <c r="R355" s="6">
        <v>27328</v>
      </c>
      <c r="S355" s="6">
        <v>27383.5</v>
      </c>
      <c r="T355" s="6">
        <v>27399.5</v>
      </c>
      <c r="U355" s="6">
        <v>27420.5</v>
      </c>
      <c r="V355" s="6">
        <v>27484.5</v>
      </c>
      <c r="W355" s="6">
        <v>27560</v>
      </c>
      <c r="X355" s="6">
        <v>27660</v>
      </c>
      <c r="Y355" s="6">
        <v>27704.5</v>
      </c>
      <c r="Z355" s="8" t="s">
        <v>17</v>
      </c>
      <c r="AA355" s="11">
        <f t="shared" si="55"/>
        <v>3.5057607683453007E-4</v>
      </c>
      <c r="AB355" s="10">
        <f t="shared" si="56"/>
        <v>2.327893471641973E-3</v>
      </c>
      <c r="AC355" s="10">
        <f t="shared" si="57"/>
        <v>1.4290819883834516E-2</v>
      </c>
      <c r="AD355" s="10">
        <f t="shared" si="58"/>
        <v>8.5795893316209515E-3</v>
      </c>
      <c r="AE355" s="13">
        <v>2.7749999999999999</v>
      </c>
      <c r="AF355" s="13">
        <v>0.34</v>
      </c>
      <c r="AG355" s="10">
        <f t="shared" si="59"/>
        <v>2.4267490532190461E-2</v>
      </c>
      <c r="AH355" s="10">
        <f>+SUMPRODUCT(AB355:AD355,Regression_results!$M$17:$O$17)+Regression_results!$L$17</f>
        <v>2.4795239520338894E-2</v>
      </c>
    </row>
    <row r="356" spans="1:34" ht="15" x14ac:dyDescent="0.25">
      <c r="A356" s="3">
        <v>43065</v>
      </c>
      <c r="B356" s="5">
        <f t="shared" si="50"/>
        <v>26</v>
      </c>
      <c r="C356" s="5">
        <f t="shared" si="51"/>
        <v>11</v>
      </c>
      <c r="D356" s="5">
        <f t="shared" si="52"/>
        <v>2017</v>
      </c>
      <c r="E356" s="3">
        <f t="shared" si="53"/>
        <v>43048</v>
      </c>
      <c r="F356" s="5">
        <f t="shared" si="54"/>
        <v>17</v>
      </c>
      <c r="G356" s="5">
        <v>26709.81</v>
      </c>
      <c r="H356" s="6">
        <v>26772</v>
      </c>
      <c r="I356" s="6">
        <v>26771.67</v>
      </c>
      <c r="J356" s="6">
        <v>26834</v>
      </c>
      <c r="K356" s="6">
        <v>26884.5</v>
      </c>
      <c r="L356" s="6">
        <v>26985.5</v>
      </c>
      <c r="M356" s="6">
        <v>27041.33</v>
      </c>
      <c r="N356" s="6">
        <v>27099</v>
      </c>
      <c r="O356" s="6">
        <v>27158.67</v>
      </c>
      <c r="P356" s="6">
        <v>27205</v>
      </c>
      <c r="Q356" s="6">
        <v>27255</v>
      </c>
      <c r="R356" s="6">
        <v>27323</v>
      </c>
      <c r="S356" s="6">
        <v>27378.5</v>
      </c>
      <c r="T356" s="6">
        <v>27394.33</v>
      </c>
      <c r="U356" s="6">
        <v>27407.5</v>
      </c>
      <c r="V356" s="6">
        <v>27471.67</v>
      </c>
      <c r="W356" s="6">
        <v>27547</v>
      </c>
      <c r="X356" s="6">
        <v>27647.33</v>
      </c>
      <c r="Y356" s="6">
        <v>27692.33</v>
      </c>
      <c r="Z356" s="8" t="s">
        <v>17</v>
      </c>
      <c r="AA356" s="11">
        <f t="shared" si="55"/>
        <v>3.2764151919694541E-4</v>
      </c>
      <c r="AB356" s="10">
        <f t="shared" si="56"/>
        <v>2.3160029966515783E-3</v>
      </c>
      <c r="AC356" s="10">
        <f t="shared" si="57"/>
        <v>1.4455579349364367E-2</v>
      </c>
      <c r="AD356" s="10">
        <f t="shared" si="58"/>
        <v>8.4219259594880899E-3</v>
      </c>
      <c r="AE356" s="13">
        <v>2.7850000000000001</v>
      </c>
      <c r="AF356" s="13">
        <v>0.36</v>
      </c>
      <c r="AG356" s="10">
        <f t="shared" si="59"/>
        <v>2.4163013152650237E-2</v>
      </c>
      <c r="AH356" s="10">
        <f>+SUMPRODUCT(AB356:AD356,Regression_results!$M$17:$O$17)+Regression_results!$L$17</f>
        <v>2.4817207191220048E-2</v>
      </c>
    </row>
    <row r="357" spans="1:34" ht="15" x14ac:dyDescent="0.25">
      <c r="A357" s="3">
        <v>43064</v>
      </c>
      <c r="B357" s="5">
        <f t="shared" si="50"/>
        <v>25</v>
      </c>
      <c r="C357" s="5">
        <f t="shared" si="51"/>
        <v>11</v>
      </c>
      <c r="D357" s="5">
        <f t="shared" si="52"/>
        <v>2017</v>
      </c>
      <c r="E357" s="3">
        <f t="shared" si="53"/>
        <v>43048</v>
      </c>
      <c r="F357" s="5">
        <f t="shared" si="54"/>
        <v>16</v>
      </c>
      <c r="G357" s="5">
        <v>26704.48</v>
      </c>
      <c r="H357" s="6">
        <v>26772</v>
      </c>
      <c r="I357" s="6">
        <v>26771.67</v>
      </c>
      <c r="J357" s="6">
        <v>26834</v>
      </c>
      <c r="K357" s="6">
        <v>26884.5</v>
      </c>
      <c r="L357" s="6">
        <v>26985.5</v>
      </c>
      <c r="M357" s="6">
        <v>27041.33</v>
      </c>
      <c r="N357" s="6">
        <v>27099</v>
      </c>
      <c r="O357" s="6">
        <v>27158.67</v>
      </c>
      <c r="P357" s="6">
        <v>27205</v>
      </c>
      <c r="Q357" s="6">
        <v>27255</v>
      </c>
      <c r="R357" s="6">
        <v>27323</v>
      </c>
      <c r="S357" s="6">
        <v>27378.5</v>
      </c>
      <c r="T357" s="6">
        <v>27394.33</v>
      </c>
      <c r="U357" s="6">
        <v>27404.33</v>
      </c>
      <c r="V357" s="6">
        <v>27466.5</v>
      </c>
      <c r="W357" s="6">
        <v>27540</v>
      </c>
      <c r="X357" s="6">
        <v>27640.33</v>
      </c>
      <c r="Y357" s="6">
        <v>27685.33</v>
      </c>
      <c r="Z357" s="8" t="s">
        <v>17</v>
      </c>
      <c r="AA357" s="11">
        <f t="shared" si="55"/>
        <v>3.0836848865594866E-4</v>
      </c>
      <c r="AB357" s="10">
        <f t="shared" si="56"/>
        <v>2.5160572308466911E-3</v>
      </c>
      <c r="AC357" s="10">
        <f t="shared" si="57"/>
        <v>1.4455579349364367E-2</v>
      </c>
      <c r="AD357" s="10">
        <f t="shared" si="58"/>
        <v>8.4026529289470929E-3</v>
      </c>
      <c r="AE357" s="13">
        <v>2.7850000000000001</v>
      </c>
      <c r="AF357" s="13">
        <v>0.36</v>
      </c>
      <c r="AG357" s="10">
        <f t="shared" si="59"/>
        <v>2.4163013152650237E-2</v>
      </c>
      <c r="AH357" s="10">
        <f>+SUMPRODUCT(AB357:AD357,Regression_results!$M$17:$O$17)+Regression_results!$L$17</f>
        <v>2.491668949282308E-2</v>
      </c>
    </row>
    <row r="358" spans="1:34" ht="15" x14ac:dyDescent="0.25">
      <c r="A358" s="3">
        <v>43063</v>
      </c>
      <c r="B358" s="5">
        <f t="shared" si="50"/>
        <v>24</v>
      </c>
      <c r="C358" s="5">
        <f t="shared" si="51"/>
        <v>11</v>
      </c>
      <c r="D358" s="5">
        <f t="shared" si="52"/>
        <v>2017</v>
      </c>
      <c r="E358" s="3">
        <f t="shared" si="53"/>
        <v>43048</v>
      </c>
      <c r="F358" s="5">
        <f t="shared" si="54"/>
        <v>15</v>
      </c>
      <c r="G358" s="5">
        <v>26699.16</v>
      </c>
      <c r="H358" s="6">
        <v>26772</v>
      </c>
      <c r="I358" s="6">
        <v>26771.67</v>
      </c>
      <c r="J358" s="6">
        <v>26834</v>
      </c>
      <c r="K358" s="6">
        <v>26884.5</v>
      </c>
      <c r="L358" s="6">
        <v>26985.5</v>
      </c>
      <c r="M358" s="6">
        <v>27041.33</v>
      </c>
      <c r="N358" s="6">
        <v>27099</v>
      </c>
      <c r="O358" s="6">
        <v>27158.67</v>
      </c>
      <c r="P358" s="6">
        <v>27205</v>
      </c>
      <c r="Q358" s="6">
        <v>27255</v>
      </c>
      <c r="R358" s="6">
        <v>27323</v>
      </c>
      <c r="S358" s="6">
        <v>27378.5</v>
      </c>
      <c r="T358" s="6">
        <v>27394.33</v>
      </c>
      <c r="U358" s="6">
        <v>27404.33</v>
      </c>
      <c r="V358" s="6">
        <v>27466.5</v>
      </c>
      <c r="W358" s="6">
        <v>27540</v>
      </c>
      <c r="X358" s="6">
        <v>27640.33</v>
      </c>
      <c r="Y358" s="6">
        <v>27685.33</v>
      </c>
      <c r="Z358" s="8" t="s">
        <v>17</v>
      </c>
      <c r="AA358" s="11">
        <f t="shared" si="55"/>
        <v>2.8909545811495185E-4</v>
      </c>
      <c r="AB358" s="10">
        <f t="shared" si="56"/>
        <v>2.7158157784739068E-3</v>
      </c>
      <c r="AC358" s="10">
        <f t="shared" si="57"/>
        <v>1.4455579349364367E-2</v>
      </c>
      <c r="AD358" s="10">
        <f t="shared" si="58"/>
        <v>8.3833798984060959E-3</v>
      </c>
      <c r="AE358" s="13">
        <v>2.7850000000000001</v>
      </c>
      <c r="AF358" s="13">
        <v>0.36</v>
      </c>
      <c r="AG358" s="10">
        <f t="shared" si="59"/>
        <v>2.4163013152650237E-2</v>
      </c>
      <c r="AH358" s="10">
        <f>+SUMPRODUCT(AB358:AD358,Regression_results!$M$17:$O$17)+Regression_results!$L$17</f>
        <v>2.5016011947160979E-2</v>
      </c>
    </row>
    <row r="359" spans="1:34" ht="15" x14ac:dyDescent="0.25">
      <c r="A359" s="3">
        <v>43062</v>
      </c>
      <c r="B359" s="5">
        <f t="shared" si="50"/>
        <v>23</v>
      </c>
      <c r="C359" s="5">
        <f t="shared" si="51"/>
        <v>11</v>
      </c>
      <c r="D359" s="5">
        <f t="shared" si="52"/>
        <v>2017</v>
      </c>
      <c r="E359" s="3">
        <f t="shared" si="53"/>
        <v>43048</v>
      </c>
      <c r="F359" s="5">
        <f t="shared" si="54"/>
        <v>14</v>
      </c>
      <c r="G359" s="5">
        <v>26693.84</v>
      </c>
      <c r="H359" s="6">
        <v>26774.5</v>
      </c>
      <c r="I359" s="6">
        <v>26775</v>
      </c>
      <c r="J359" s="6">
        <v>26835.5</v>
      </c>
      <c r="K359" s="6">
        <v>26881.5</v>
      </c>
      <c r="L359" s="6">
        <v>26980.67</v>
      </c>
      <c r="M359" s="6">
        <v>27039.67</v>
      </c>
      <c r="N359" s="6">
        <v>27096.67</v>
      </c>
      <c r="O359" s="6">
        <v>27157</v>
      </c>
      <c r="P359" s="6">
        <v>27203.33</v>
      </c>
      <c r="Q359" s="6">
        <v>27253.33</v>
      </c>
      <c r="R359" s="6">
        <v>27317</v>
      </c>
      <c r="S359" s="6">
        <v>27373.33</v>
      </c>
      <c r="T359" s="6">
        <v>27390.33</v>
      </c>
      <c r="U359" s="6">
        <v>27404.33</v>
      </c>
      <c r="V359" s="6">
        <v>27466.5</v>
      </c>
      <c r="W359" s="6">
        <v>27540</v>
      </c>
      <c r="X359" s="6">
        <v>27640.33</v>
      </c>
      <c r="Y359" s="6">
        <v>27685.33</v>
      </c>
      <c r="Z359" s="8" t="s">
        <v>17</v>
      </c>
      <c r="AA359" s="11">
        <f t="shared" si="55"/>
        <v>2.8981981122984851E-4</v>
      </c>
      <c r="AB359" s="10">
        <f t="shared" si="56"/>
        <v>3.040401830534778E-3</v>
      </c>
      <c r="AC359" s="10">
        <f t="shared" si="57"/>
        <v>1.4267040149393173E-2</v>
      </c>
      <c r="AD359" s="10">
        <f t="shared" si="58"/>
        <v>8.255721788620626E-3</v>
      </c>
      <c r="AE359" s="13">
        <v>2.8449999999999998</v>
      </c>
      <c r="AF359" s="13">
        <v>0.36</v>
      </c>
      <c r="AG359" s="10">
        <f t="shared" si="59"/>
        <v>2.4760860900757242E-2</v>
      </c>
      <c r="AH359" s="10">
        <f>+SUMPRODUCT(AB359:AD359,Regression_results!$M$17:$O$17)+Regression_results!$L$17</f>
        <v>2.5020456668743994E-2</v>
      </c>
    </row>
    <row r="360" spans="1:34" ht="15" x14ac:dyDescent="0.25">
      <c r="A360" s="3">
        <v>43061</v>
      </c>
      <c r="B360" s="5">
        <f t="shared" si="50"/>
        <v>22</v>
      </c>
      <c r="C360" s="5">
        <f t="shared" si="51"/>
        <v>11</v>
      </c>
      <c r="D360" s="5">
        <f t="shared" si="52"/>
        <v>2017</v>
      </c>
      <c r="E360" s="3">
        <f t="shared" si="53"/>
        <v>43048</v>
      </c>
      <c r="F360" s="5">
        <f t="shared" si="54"/>
        <v>13</v>
      </c>
      <c r="G360" s="5">
        <v>26688.51</v>
      </c>
      <c r="H360" s="6">
        <v>26778.5</v>
      </c>
      <c r="I360" s="6">
        <v>26778</v>
      </c>
      <c r="J360" s="6">
        <v>26836.33</v>
      </c>
      <c r="K360" s="6">
        <v>26877</v>
      </c>
      <c r="L360" s="6">
        <v>26980.67</v>
      </c>
      <c r="M360" s="6">
        <v>27039.5</v>
      </c>
      <c r="N360" s="6">
        <v>27097.67</v>
      </c>
      <c r="O360" s="6">
        <v>27158</v>
      </c>
      <c r="P360" s="6">
        <v>27206</v>
      </c>
      <c r="Q360" s="6">
        <v>27256.5</v>
      </c>
      <c r="R360" s="6">
        <v>27320.5</v>
      </c>
      <c r="S360" s="6">
        <v>27375</v>
      </c>
      <c r="T360" s="6">
        <v>27391</v>
      </c>
      <c r="U360" s="6">
        <v>27400.33</v>
      </c>
      <c r="V360" s="6">
        <v>27459</v>
      </c>
      <c r="W360" s="6">
        <v>27534.33</v>
      </c>
      <c r="X360" s="6">
        <v>27632.33</v>
      </c>
      <c r="Y360" s="6">
        <v>27677.33</v>
      </c>
      <c r="Z360" s="8" t="s">
        <v>17</v>
      </c>
      <c r="AA360" s="11">
        <f t="shared" si="55"/>
        <v>2.532724505327414E-4</v>
      </c>
      <c r="AB360" s="10">
        <f t="shared" si="56"/>
        <v>3.3531283687249225E-3</v>
      </c>
      <c r="AC360" s="10">
        <f t="shared" si="57"/>
        <v>1.4190753603704476E-2</v>
      </c>
      <c r="AD360" s="10">
        <f t="shared" si="58"/>
        <v>8.2435515579780613E-3</v>
      </c>
      <c r="AE360" s="13">
        <v>2.855</v>
      </c>
      <c r="AF360" s="13">
        <v>0.33</v>
      </c>
      <c r="AG360" s="10">
        <f t="shared" si="59"/>
        <v>2.5166949068075262E-2</v>
      </c>
      <c r="AH360" s="10">
        <f>+SUMPRODUCT(AB360:AD360,Regression_results!$M$17:$O$17)+Regression_results!$L$17</f>
        <v>2.5138069499197328E-2</v>
      </c>
    </row>
    <row r="361" spans="1:34" ht="15" x14ac:dyDescent="0.25">
      <c r="A361" s="3">
        <v>43060</v>
      </c>
      <c r="B361" s="5">
        <f t="shared" si="50"/>
        <v>21</v>
      </c>
      <c r="C361" s="5">
        <f t="shared" si="51"/>
        <v>11</v>
      </c>
      <c r="D361" s="5">
        <f t="shared" si="52"/>
        <v>2017</v>
      </c>
      <c r="E361" s="3">
        <f t="shared" si="53"/>
        <v>43048</v>
      </c>
      <c r="F361" s="5">
        <f t="shared" si="54"/>
        <v>12</v>
      </c>
      <c r="G361" s="5">
        <v>26683.19</v>
      </c>
      <c r="H361" s="6">
        <v>26786.5</v>
      </c>
      <c r="I361" s="6">
        <v>26782</v>
      </c>
      <c r="J361" s="6">
        <v>26841.67</v>
      </c>
      <c r="K361" s="6">
        <v>26882.67</v>
      </c>
      <c r="L361" s="6">
        <v>26991</v>
      </c>
      <c r="M361" s="6">
        <v>27043.5</v>
      </c>
      <c r="N361" s="6">
        <v>27103.67</v>
      </c>
      <c r="O361" s="6">
        <v>27164</v>
      </c>
      <c r="P361" s="6">
        <v>27210.33</v>
      </c>
      <c r="Q361" s="6">
        <v>27261</v>
      </c>
      <c r="R361" s="6">
        <v>27326</v>
      </c>
      <c r="S361" s="6">
        <v>27379.5</v>
      </c>
      <c r="T361" s="6">
        <v>27395.5</v>
      </c>
      <c r="U361" s="6">
        <v>27399</v>
      </c>
      <c r="V361" s="6">
        <v>27456.5</v>
      </c>
      <c r="W361" s="6">
        <v>27538</v>
      </c>
      <c r="X361" s="6">
        <v>27639</v>
      </c>
      <c r="Y361" s="6">
        <v>27686.5</v>
      </c>
      <c r="Z361" s="8" t="s">
        <v>17</v>
      </c>
      <c r="AA361" s="11">
        <f t="shared" si="55"/>
        <v>2.3375152942897159E-4</v>
      </c>
      <c r="AB361" s="10">
        <f t="shared" si="56"/>
        <v>3.703080478758336E-3</v>
      </c>
      <c r="AC361" s="10">
        <f t="shared" si="57"/>
        <v>1.426331117915014E-2</v>
      </c>
      <c r="AD361" s="10">
        <f t="shared" si="58"/>
        <v>8.1670455951040836E-3</v>
      </c>
      <c r="AE361" s="13">
        <v>2.8250000000000002</v>
      </c>
      <c r="AF361" s="13">
        <v>0.3</v>
      </c>
      <c r="AG361" s="10">
        <f t="shared" si="59"/>
        <v>2.5174476570289261E-2</v>
      </c>
      <c r="AH361" s="10">
        <f>+SUMPRODUCT(AB361:AD361,Regression_results!$M$17:$O$17)+Regression_results!$L$17</f>
        <v>2.5336576894036053E-2</v>
      </c>
    </row>
    <row r="362" spans="1:34" ht="15" x14ac:dyDescent="0.25">
      <c r="A362" s="3">
        <v>43059</v>
      </c>
      <c r="B362" s="5">
        <f t="shared" si="50"/>
        <v>20</v>
      </c>
      <c r="C362" s="5">
        <f t="shared" si="51"/>
        <v>11</v>
      </c>
      <c r="D362" s="5">
        <f t="shared" si="52"/>
        <v>2017</v>
      </c>
      <c r="E362" s="3">
        <f t="shared" si="53"/>
        <v>43048</v>
      </c>
      <c r="F362" s="5">
        <f t="shared" si="54"/>
        <v>11</v>
      </c>
      <c r="G362" s="5">
        <v>26677.87</v>
      </c>
      <c r="H362" s="6">
        <v>26790.67</v>
      </c>
      <c r="I362" s="6">
        <v>26791.67</v>
      </c>
      <c r="J362" s="6">
        <v>26851.67</v>
      </c>
      <c r="K362" s="6">
        <v>26891.67</v>
      </c>
      <c r="L362" s="6">
        <v>26999</v>
      </c>
      <c r="M362" s="6">
        <v>27053.5</v>
      </c>
      <c r="N362" s="6">
        <v>27113.5</v>
      </c>
      <c r="O362" s="6">
        <v>27172.67</v>
      </c>
      <c r="P362" s="6">
        <v>27221</v>
      </c>
      <c r="Q362" s="6">
        <v>27269</v>
      </c>
      <c r="R362" s="6">
        <v>27335</v>
      </c>
      <c r="S362" s="6">
        <v>27388.5</v>
      </c>
      <c r="T362" s="6">
        <v>27405.67</v>
      </c>
      <c r="U362" s="6">
        <v>27407.67</v>
      </c>
      <c r="V362" s="6">
        <v>27464.33</v>
      </c>
      <c r="W362" s="6">
        <v>27544</v>
      </c>
      <c r="X362" s="6">
        <v>27645</v>
      </c>
      <c r="Y362" s="6">
        <v>27692.5</v>
      </c>
      <c r="Z362" s="8" t="s">
        <v>17</v>
      </c>
      <c r="AA362" s="11">
        <f t="shared" si="55"/>
        <v>2.2986533277347861E-4</v>
      </c>
      <c r="AB362" s="10">
        <f t="shared" si="56"/>
        <v>4.2657078694812167E-3</v>
      </c>
      <c r="AC362" s="10">
        <f t="shared" si="57"/>
        <v>1.42208380440636E-2</v>
      </c>
      <c r="AD362" s="10">
        <f t="shared" si="58"/>
        <v>8.1727726731268893E-3</v>
      </c>
      <c r="AE362" s="13">
        <v>2.8250000000000002</v>
      </c>
      <c r="AF362" s="13">
        <v>0.27</v>
      </c>
      <c r="AG362" s="10">
        <f t="shared" si="59"/>
        <v>2.5481200757953681E-2</v>
      </c>
      <c r="AH362" s="10">
        <f>+SUMPRODUCT(AB362:AD362,Regression_results!$M$17:$O$17)+Regression_results!$L$17</f>
        <v>2.561771063187885E-2</v>
      </c>
    </row>
    <row r="363" spans="1:34" ht="15" x14ac:dyDescent="0.25">
      <c r="A363" s="3">
        <v>43058</v>
      </c>
      <c r="B363" s="5">
        <f t="shared" si="50"/>
        <v>19</v>
      </c>
      <c r="C363" s="5">
        <f t="shared" si="51"/>
        <v>11</v>
      </c>
      <c r="D363" s="5">
        <f t="shared" si="52"/>
        <v>2017</v>
      </c>
      <c r="E363" s="3">
        <f t="shared" si="53"/>
        <v>43048</v>
      </c>
      <c r="F363" s="5">
        <f t="shared" si="54"/>
        <v>10</v>
      </c>
      <c r="G363" s="5">
        <v>26672.55</v>
      </c>
      <c r="H363" s="6">
        <v>26790.67</v>
      </c>
      <c r="I363" s="6">
        <v>26791.67</v>
      </c>
      <c r="J363" s="6">
        <v>26851.67</v>
      </c>
      <c r="K363" s="6">
        <v>26891.67</v>
      </c>
      <c r="L363" s="6">
        <v>26997.33</v>
      </c>
      <c r="M363" s="6">
        <v>27048</v>
      </c>
      <c r="N363" s="6">
        <v>27109.33</v>
      </c>
      <c r="O363" s="6">
        <v>27168.67</v>
      </c>
      <c r="P363" s="6">
        <v>27215</v>
      </c>
      <c r="Q363" s="6">
        <v>27263</v>
      </c>
      <c r="R363" s="6">
        <v>27329.67</v>
      </c>
      <c r="S363" s="6">
        <v>27385.33</v>
      </c>
      <c r="T363" s="6">
        <v>27403.67</v>
      </c>
      <c r="U363" s="6">
        <v>27418</v>
      </c>
      <c r="V363" s="6">
        <v>27476</v>
      </c>
      <c r="W363" s="6">
        <v>27554.67</v>
      </c>
      <c r="X363" s="6">
        <v>27656</v>
      </c>
      <c r="Y363" s="6">
        <v>27695.67</v>
      </c>
      <c r="Z363" s="8" t="s">
        <v>17</v>
      </c>
      <c r="AA363" s="11">
        <f t="shared" si="55"/>
        <v>2.2323387497361993E-4</v>
      </c>
      <c r="AB363" s="10">
        <f t="shared" si="56"/>
        <v>4.4660146855100002E-3</v>
      </c>
      <c r="AC363" s="10">
        <f t="shared" si="57"/>
        <v>1.4071537907118126E-2</v>
      </c>
      <c r="AD363" s="10">
        <f t="shared" si="58"/>
        <v>8.1978605313392326E-3</v>
      </c>
      <c r="AE363" s="13">
        <v>2.82</v>
      </c>
      <c r="AF363" s="13">
        <v>0.27</v>
      </c>
      <c r="AG363" s="10">
        <f t="shared" si="59"/>
        <v>2.5431335394435095E-2</v>
      </c>
      <c r="AH363" s="10">
        <f>+SUMPRODUCT(AB363:AD363,Regression_results!$M$17:$O$17)+Regression_results!$L$17</f>
        <v>2.5647302136522117E-2</v>
      </c>
    </row>
    <row r="364" spans="1:34" ht="15" x14ac:dyDescent="0.25">
      <c r="A364" s="3">
        <v>43057</v>
      </c>
      <c r="B364" s="5">
        <f t="shared" si="50"/>
        <v>18</v>
      </c>
      <c r="C364" s="5">
        <f t="shared" si="51"/>
        <v>11</v>
      </c>
      <c r="D364" s="5">
        <f t="shared" si="52"/>
        <v>2017</v>
      </c>
      <c r="E364" s="3">
        <f t="shared" si="53"/>
        <v>43048</v>
      </c>
      <c r="F364" s="5">
        <f t="shared" si="54"/>
        <v>9</v>
      </c>
      <c r="G364" s="5">
        <v>26667.23</v>
      </c>
      <c r="H364" s="6">
        <v>26790.67</v>
      </c>
      <c r="I364" s="6">
        <v>26791.67</v>
      </c>
      <c r="J364" s="6">
        <v>26851.67</v>
      </c>
      <c r="K364" s="6">
        <v>26891.67</v>
      </c>
      <c r="L364" s="6">
        <v>26997.33</v>
      </c>
      <c r="M364" s="6">
        <v>27048</v>
      </c>
      <c r="N364" s="6">
        <v>27109.33</v>
      </c>
      <c r="O364" s="6">
        <v>27168.67</v>
      </c>
      <c r="P364" s="6">
        <v>27215</v>
      </c>
      <c r="Q364" s="6">
        <v>27263</v>
      </c>
      <c r="R364" s="6">
        <v>27329.67</v>
      </c>
      <c r="S364" s="6">
        <v>27385.33</v>
      </c>
      <c r="T364" s="6">
        <v>27403.67</v>
      </c>
      <c r="U364" s="6">
        <v>27417.33</v>
      </c>
      <c r="V364" s="6">
        <v>27474</v>
      </c>
      <c r="W364" s="6">
        <v>27552.67</v>
      </c>
      <c r="X364" s="6">
        <v>27647</v>
      </c>
      <c r="Y364" s="6">
        <v>27692</v>
      </c>
      <c r="Z364" s="8" t="s">
        <v>17</v>
      </c>
      <c r="AA364" s="11">
        <f t="shared" si="55"/>
        <v>2.0091048747625795E-4</v>
      </c>
      <c r="AB364" s="10">
        <f t="shared" si="56"/>
        <v>4.6664014222699279E-3</v>
      </c>
      <c r="AC364" s="10">
        <f t="shared" si="57"/>
        <v>1.4071537907118126E-2</v>
      </c>
      <c r="AD364" s="10">
        <f t="shared" si="58"/>
        <v>8.1755371438418708E-3</v>
      </c>
      <c r="AE364" s="13">
        <v>2.82</v>
      </c>
      <c r="AF364" s="13">
        <v>0.27</v>
      </c>
      <c r="AG364" s="10">
        <f t="shared" si="59"/>
        <v>2.5431335394435095E-2</v>
      </c>
      <c r="AH364" s="10">
        <f>+SUMPRODUCT(AB364:AD364,Regression_results!$M$17:$O$17)+Regression_results!$L$17</f>
        <v>2.5745592548355851E-2</v>
      </c>
    </row>
    <row r="365" spans="1:34" ht="15" x14ac:dyDescent="0.25">
      <c r="A365" s="3">
        <v>43056</v>
      </c>
      <c r="B365" s="5">
        <f t="shared" si="50"/>
        <v>17</v>
      </c>
      <c r="C365" s="5">
        <f t="shared" si="51"/>
        <v>11</v>
      </c>
      <c r="D365" s="5">
        <f t="shared" si="52"/>
        <v>2017</v>
      </c>
      <c r="E365" s="3">
        <f t="shared" si="53"/>
        <v>43048</v>
      </c>
      <c r="F365" s="5">
        <f t="shared" si="54"/>
        <v>8</v>
      </c>
      <c r="G365" s="5">
        <v>26661.919999999998</v>
      </c>
      <c r="H365" s="6">
        <v>26790.67</v>
      </c>
      <c r="I365" s="6">
        <v>26791.67</v>
      </c>
      <c r="J365" s="6">
        <v>26851.67</v>
      </c>
      <c r="K365" s="6">
        <v>26891.67</v>
      </c>
      <c r="L365" s="6">
        <v>26997.33</v>
      </c>
      <c r="M365" s="6">
        <v>27048</v>
      </c>
      <c r="N365" s="6">
        <v>27109.33</v>
      </c>
      <c r="O365" s="6">
        <v>27168.67</v>
      </c>
      <c r="P365" s="6">
        <v>27215</v>
      </c>
      <c r="Q365" s="6">
        <v>27263</v>
      </c>
      <c r="R365" s="6">
        <v>27329.67</v>
      </c>
      <c r="S365" s="6">
        <v>27385.33</v>
      </c>
      <c r="T365" s="6">
        <v>27403.67</v>
      </c>
      <c r="U365" s="6">
        <v>27417.33</v>
      </c>
      <c r="V365" s="6">
        <v>27474</v>
      </c>
      <c r="W365" s="6">
        <v>27552.67</v>
      </c>
      <c r="X365" s="6">
        <v>27647</v>
      </c>
      <c r="Y365" s="6">
        <v>27692</v>
      </c>
      <c r="Z365" s="8" t="s">
        <v>17</v>
      </c>
      <c r="AA365" s="11">
        <f t="shared" si="55"/>
        <v>1.7858709997889595E-4</v>
      </c>
      <c r="AB365" s="10">
        <f t="shared" si="56"/>
        <v>4.8664912354399181E-3</v>
      </c>
      <c r="AC365" s="10">
        <f t="shared" si="57"/>
        <v>1.4071537907118126E-2</v>
      </c>
      <c r="AD365" s="10">
        <f t="shared" si="58"/>
        <v>8.153213756344509E-3</v>
      </c>
      <c r="AE365" s="13">
        <v>2.82</v>
      </c>
      <c r="AF365" s="13">
        <v>0.27</v>
      </c>
      <c r="AG365" s="10">
        <f t="shared" si="59"/>
        <v>2.5431335394435095E-2</v>
      </c>
      <c r="AH365" s="10">
        <f>+SUMPRODUCT(AB365:AD365,Regression_results!$M$17:$O$17)+Regression_results!$L$17</f>
        <v>2.5843722444194077E-2</v>
      </c>
    </row>
    <row r="366" spans="1:34" ht="15" x14ac:dyDescent="0.25">
      <c r="A366" s="3">
        <v>43055</v>
      </c>
      <c r="B366" s="5">
        <f t="shared" si="50"/>
        <v>16</v>
      </c>
      <c r="C366" s="5">
        <f t="shared" si="51"/>
        <v>11</v>
      </c>
      <c r="D366" s="5">
        <f t="shared" si="52"/>
        <v>2017</v>
      </c>
      <c r="E366" s="3">
        <f t="shared" si="53"/>
        <v>43048</v>
      </c>
      <c r="F366" s="5">
        <f t="shared" si="54"/>
        <v>7</v>
      </c>
      <c r="G366" s="5">
        <v>26656.6</v>
      </c>
      <c r="H366" s="6">
        <v>26792.67</v>
      </c>
      <c r="I366" s="6">
        <v>26798</v>
      </c>
      <c r="J366" s="6">
        <v>26858.5</v>
      </c>
      <c r="K366" s="6">
        <v>26908</v>
      </c>
      <c r="L366" s="6">
        <v>27013.67</v>
      </c>
      <c r="M366" s="6">
        <v>27064.33</v>
      </c>
      <c r="N366" s="6">
        <v>27125.67</v>
      </c>
      <c r="O366" s="6">
        <v>27185</v>
      </c>
      <c r="P366" s="6">
        <v>27231.33</v>
      </c>
      <c r="Q366" s="6">
        <v>27279.67</v>
      </c>
      <c r="R366" s="6">
        <v>27346.33</v>
      </c>
      <c r="S366" s="6">
        <v>27402</v>
      </c>
      <c r="T366" s="6">
        <v>27420.33</v>
      </c>
      <c r="U366" s="6">
        <v>27417.33</v>
      </c>
      <c r="V366" s="6">
        <v>27474</v>
      </c>
      <c r="W366" s="6">
        <v>27552.67</v>
      </c>
      <c r="X366" s="6">
        <v>27647</v>
      </c>
      <c r="Y366" s="6">
        <v>27692</v>
      </c>
      <c r="Z366" s="8" t="s">
        <v>17</v>
      </c>
      <c r="AA366" s="11">
        <f t="shared" si="55"/>
        <v>1.5608349755495964E-4</v>
      </c>
      <c r="AB366" s="10">
        <f t="shared" si="56"/>
        <v>5.3045024496747306E-3</v>
      </c>
      <c r="AC366" s="10">
        <f t="shared" si="57"/>
        <v>1.4441376222106062E-2</v>
      </c>
      <c r="AD366" s="10">
        <f t="shared" si="58"/>
        <v>8.1384267015276908E-3</v>
      </c>
      <c r="AE366" s="13">
        <v>2.7949999999999999</v>
      </c>
      <c r="AF366" s="13">
        <v>0.23</v>
      </c>
      <c r="AG366" s="10">
        <f t="shared" si="59"/>
        <v>2.5591140377132504E-2</v>
      </c>
      <c r="AH366" s="10">
        <f>+SUMPRODUCT(AB366:AD366,Regression_results!$M$17:$O$17)+Regression_results!$L$17</f>
        <v>2.629674175332649E-2</v>
      </c>
    </row>
    <row r="367" spans="1:34" ht="15" x14ac:dyDescent="0.25">
      <c r="A367" s="3">
        <v>43054</v>
      </c>
      <c r="B367" s="5">
        <f t="shared" si="50"/>
        <v>15</v>
      </c>
      <c r="C367" s="5">
        <f t="shared" si="51"/>
        <v>11</v>
      </c>
      <c r="D367" s="5">
        <f t="shared" si="52"/>
        <v>2017</v>
      </c>
      <c r="E367" s="3">
        <f t="shared" si="53"/>
        <v>43048</v>
      </c>
      <c r="F367" s="5">
        <f t="shared" si="54"/>
        <v>6</v>
      </c>
      <c r="G367" s="5">
        <v>26651.29</v>
      </c>
      <c r="H367" s="6">
        <v>26792</v>
      </c>
      <c r="I367" s="6">
        <v>26800.33</v>
      </c>
      <c r="J367" s="6">
        <v>26858.5</v>
      </c>
      <c r="K367" s="6">
        <v>26908.67</v>
      </c>
      <c r="L367" s="6">
        <v>27012.67</v>
      </c>
      <c r="M367" s="6">
        <v>27064</v>
      </c>
      <c r="N367" s="6">
        <v>27124.5</v>
      </c>
      <c r="O367" s="6">
        <v>27185</v>
      </c>
      <c r="P367" s="6">
        <v>27230.33</v>
      </c>
      <c r="Q367" s="6">
        <v>27282.5</v>
      </c>
      <c r="R367" s="6">
        <v>27347.33</v>
      </c>
      <c r="S367" s="6">
        <v>27403</v>
      </c>
      <c r="T367" s="6">
        <v>27421.5</v>
      </c>
      <c r="U367" s="6">
        <v>27434</v>
      </c>
      <c r="V367" s="6">
        <v>27492</v>
      </c>
      <c r="W367" s="6">
        <v>27571.67</v>
      </c>
      <c r="X367" s="6">
        <v>27666</v>
      </c>
      <c r="Y367" s="6">
        <v>27711</v>
      </c>
      <c r="Z367" s="8" t="s">
        <v>17</v>
      </c>
      <c r="AA367" s="11">
        <f t="shared" si="55"/>
        <v>1.3502171295112219E-4</v>
      </c>
      <c r="AB367" s="10">
        <f t="shared" si="56"/>
        <v>5.5922246165194256E-3</v>
      </c>
      <c r="AC367" s="10">
        <f t="shared" si="57"/>
        <v>1.4353181472019028E-2</v>
      </c>
      <c r="AD367" s="10">
        <f t="shared" si="58"/>
        <v>8.1541499086471795E-3</v>
      </c>
      <c r="AE367" s="13">
        <v>2.7650000000000001</v>
      </c>
      <c r="AF367" s="13">
        <v>0.24</v>
      </c>
      <c r="AG367" s="10">
        <f t="shared" si="59"/>
        <v>2.5189545091779619E-2</v>
      </c>
      <c r="AH367" s="10">
        <f>+SUMPRODUCT(AB367:AD367,Regression_results!$M$17:$O$17)+Regression_results!$L$17</f>
        <v>2.6406203594126217E-2</v>
      </c>
    </row>
    <row r="368" spans="1:34" ht="15" x14ac:dyDescent="0.25">
      <c r="A368" s="3">
        <v>43053</v>
      </c>
      <c r="B368" s="5">
        <f t="shared" si="50"/>
        <v>14</v>
      </c>
      <c r="C368" s="5">
        <f t="shared" si="51"/>
        <v>11</v>
      </c>
      <c r="D368" s="5">
        <f t="shared" si="52"/>
        <v>2017</v>
      </c>
      <c r="E368" s="3">
        <f t="shared" si="53"/>
        <v>43048</v>
      </c>
      <c r="F368" s="5">
        <f t="shared" si="54"/>
        <v>5</v>
      </c>
      <c r="G368" s="5">
        <v>26645.97</v>
      </c>
      <c r="H368" s="6">
        <v>26788.33</v>
      </c>
      <c r="I368" s="6">
        <v>26793.67</v>
      </c>
      <c r="J368" s="6">
        <v>26850.33</v>
      </c>
      <c r="K368" s="6">
        <v>26901.67</v>
      </c>
      <c r="L368" s="6">
        <v>27006.67</v>
      </c>
      <c r="M368" s="6">
        <v>27056.33</v>
      </c>
      <c r="N368" s="6">
        <v>27113</v>
      </c>
      <c r="O368" s="6">
        <v>27173.33</v>
      </c>
      <c r="P368" s="6">
        <v>27218.67</v>
      </c>
      <c r="Q368" s="6">
        <v>27269</v>
      </c>
      <c r="R368" s="6">
        <v>27335.67</v>
      </c>
      <c r="S368" s="6">
        <v>27391.33</v>
      </c>
      <c r="T368" s="6">
        <v>27409.67</v>
      </c>
      <c r="U368" s="6">
        <v>27440.67</v>
      </c>
      <c r="V368" s="6">
        <v>27495.5</v>
      </c>
      <c r="W368" s="6">
        <v>27576.5</v>
      </c>
      <c r="X368" s="6">
        <v>27668.67</v>
      </c>
      <c r="Y368" s="6">
        <v>27713.67</v>
      </c>
      <c r="Z368" s="8" t="s">
        <v>17</v>
      </c>
      <c r="AA368" s="11">
        <f t="shared" si="55"/>
        <v>1.115924880853066E-4</v>
      </c>
      <c r="AB368" s="10">
        <f t="shared" si="56"/>
        <v>5.5430521013120071E-3</v>
      </c>
      <c r="AC368" s="10">
        <f t="shared" si="57"/>
        <v>1.416976472428022E-2</v>
      </c>
      <c r="AD368" s="10">
        <f t="shared" si="58"/>
        <v>8.1341646203930331E-3</v>
      </c>
      <c r="AE368" s="13">
        <v>2.7549999999999999</v>
      </c>
      <c r="AF368" s="13">
        <v>0.22</v>
      </c>
      <c r="AG368" s="10">
        <f t="shared" si="59"/>
        <v>2.5294352424665822E-2</v>
      </c>
      <c r="AH368" s="10">
        <f>+SUMPRODUCT(AB368:AD368,Regression_results!$M$17:$O$17)+Regression_results!$L$17</f>
        <v>2.6260099311579996E-2</v>
      </c>
    </row>
    <row r="369" spans="1:34" ht="15" x14ac:dyDescent="0.25">
      <c r="A369" s="3">
        <v>43052</v>
      </c>
      <c r="B369" s="5">
        <f t="shared" si="50"/>
        <v>13</v>
      </c>
      <c r="C369" s="5">
        <f t="shared" si="51"/>
        <v>11</v>
      </c>
      <c r="D369" s="5">
        <f t="shared" si="52"/>
        <v>2017</v>
      </c>
      <c r="E369" s="3">
        <f t="shared" si="53"/>
        <v>43048</v>
      </c>
      <c r="F369" s="5">
        <f t="shared" si="54"/>
        <v>4</v>
      </c>
      <c r="G369" s="5">
        <v>26640.66</v>
      </c>
      <c r="H369" s="6">
        <v>26775</v>
      </c>
      <c r="I369" s="6">
        <v>26777</v>
      </c>
      <c r="J369" s="6">
        <v>26833.33</v>
      </c>
      <c r="K369" s="6">
        <v>26889</v>
      </c>
      <c r="L369" s="6">
        <v>26993.33</v>
      </c>
      <c r="M369" s="6">
        <v>27042.67</v>
      </c>
      <c r="N369" s="6">
        <v>27100.67</v>
      </c>
      <c r="O369" s="6">
        <v>27159.67</v>
      </c>
      <c r="P369" s="6">
        <v>27205</v>
      </c>
      <c r="Q369" s="6">
        <v>27255.33</v>
      </c>
      <c r="R369" s="6">
        <v>27323</v>
      </c>
      <c r="S369" s="6">
        <v>27379.33</v>
      </c>
      <c r="T369" s="6">
        <v>27397.67</v>
      </c>
      <c r="U369" s="6">
        <v>27429</v>
      </c>
      <c r="V369" s="6">
        <v>27483</v>
      </c>
      <c r="W369" s="6">
        <v>27561.67</v>
      </c>
      <c r="X369" s="6">
        <v>27656</v>
      </c>
      <c r="Y369" s="6">
        <v>27701</v>
      </c>
      <c r="Z369" s="8" t="s">
        <v>17</v>
      </c>
      <c r="AA369" s="11">
        <f t="shared" si="55"/>
        <v>8.931311808334878E-5</v>
      </c>
      <c r="AB369" s="10">
        <f t="shared" si="56"/>
        <v>5.1177410769853715E-3</v>
      </c>
      <c r="AC369" s="10">
        <f t="shared" si="57"/>
        <v>1.4290996004033163E-2</v>
      </c>
      <c r="AD369" s="10">
        <f t="shared" si="58"/>
        <v>8.1770402517341509E-3</v>
      </c>
      <c r="AE369" s="13">
        <v>2.7199999999999998</v>
      </c>
      <c r="AF369" s="13">
        <v>0.19500000000000001</v>
      </c>
      <c r="AG369" s="10">
        <f t="shared" si="59"/>
        <v>2.5200858326263731E-2</v>
      </c>
      <c r="AH369" s="10">
        <f>+SUMPRODUCT(AB369:AD369,Regression_results!$M$17:$O$17)+Regression_results!$L$17</f>
        <v>2.612251649412118E-2</v>
      </c>
    </row>
    <row r="370" spans="1:34" ht="15" x14ac:dyDescent="0.25">
      <c r="A370" s="3">
        <v>43051</v>
      </c>
      <c r="B370" s="5">
        <f t="shared" si="50"/>
        <v>12</v>
      </c>
      <c r="C370" s="5">
        <f t="shared" si="51"/>
        <v>11</v>
      </c>
      <c r="D370" s="5">
        <f t="shared" si="52"/>
        <v>2017</v>
      </c>
      <c r="E370" s="3">
        <f t="shared" si="53"/>
        <v>43048</v>
      </c>
      <c r="F370" s="5">
        <f t="shared" si="54"/>
        <v>3</v>
      </c>
      <c r="G370" s="5">
        <v>26635.35</v>
      </c>
      <c r="H370" s="6">
        <v>26767.67</v>
      </c>
      <c r="I370" s="6">
        <v>26768</v>
      </c>
      <c r="J370" s="6">
        <v>26824.33</v>
      </c>
      <c r="K370" s="6">
        <v>26878.67</v>
      </c>
      <c r="L370" s="6">
        <v>26979.67</v>
      </c>
      <c r="M370" s="6">
        <v>27028.33</v>
      </c>
      <c r="N370" s="6">
        <v>27080.33</v>
      </c>
      <c r="O370" s="6">
        <v>27139.33</v>
      </c>
      <c r="P370" s="6">
        <v>27184.67</v>
      </c>
      <c r="Q370" s="6">
        <v>27235</v>
      </c>
      <c r="R370" s="6">
        <v>27299.33</v>
      </c>
      <c r="S370" s="6">
        <v>27357.67</v>
      </c>
      <c r="T370" s="6">
        <v>27376.33</v>
      </c>
      <c r="U370" s="6">
        <v>27417</v>
      </c>
      <c r="V370" s="6">
        <v>27467.67</v>
      </c>
      <c r="W370" s="6">
        <v>27551</v>
      </c>
      <c r="X370" s="6">
        <v>27645.33</v>
      </c>
      <c r="Y370" s="6">
        <v>27690.33</v>
      </c>
      <c r="Z370" s="8" t="s">
        <v>17</v>
      </c>
      <c r="AA370" s="11">
        <f t="shared" si="55"/>
        <v>6.8207562997879551E-5</v>
      </c>
      <c r="AB370" s="10">
        <f t="shared" si="56"/>
        <v>4.9802236501492736E-3</v>
      </c>
      <c r="AC370" s="10">
        <f t="shared" si="57"/>
        <v>1.3872160789001775E-2</v>
      </c>
      <c r="AD370" s="10">
        <f t="shared" si="58"/>
        <v>8.1133582723189827E-3</v>
      </c>
      <c r="AE370" s="13">
        <v>2.7349999999999999</v>
      </c>
      <c r="AF370" s="13">
        <v>0.21</v>
      </c>
      <c r="AG370" s="10">
        <f t="shared" si="59"/>
        <v>2.5197086119149725E-2</v>
      </c>
      <c r="AH370" s="10">
        <f>+SUMPRODUCT(AB370:AD370,Regression_results!$M$17:$O$17)+Regression_results!$L$17</f>
        <v>2.5767130709038973E-2</v>
      </c>
    </row>
    <row r="371" spans="1:34" ht="15" x14ac:dyDescent="0.25">
      <c r="A371" s="3">
        <v>43050</v>
      </c>
      <c r="B371" s="5">
        <f t="shared" si="50"/>
        <v>11</v>
      </c>
      <c r="C371" s="5">
        <f t="shared" si="51"/>
        <v>11</v>
      </c>
      <c r="D371" s="5">
        <f t="shared" si="52"/>
        <v>2017</v>
      </c>
      <c r="E371" s="3">
        <f t="shared" si="53"/>
        <v>43048</v>
      </c>
      <c r="F371" s="5">
        <f t="shared" si="54"/>
        <v>2</v>
      </c>
      <c r="G371" s="5">
        <v>26630.04</v>
      </c>
      <c r="H371" s="6">
        <v>26767.67</v>
      </c>
      <c r="I371" s="6">
        <v>26768</v>
      </c>
      <c r="J371" s="6">
        <v>26824.33</v>
      </c>
      <c r="K371" s="6">
        <v>26878.67</v>
      </c>
      <c r="L371" s="6">
        <v>26979.67</v>
      </c>
      <c r="M371" s="6">
        <v>27028.33</v>
      </c>
      <c r="N371" s="6">
        <v>27080.33</v>
      </c>
      <c r="O371" s="6">
        <v>27139.33</v>
      </c>
      <c r="P371" s="6">
        <v>27184.67</v>
      </c>
      <c r="Q371" s="6">
        <v>27235</v>
      </c>
      <c r="R371" s="6">
        <v>27299.33</v>
      </c>
      <c r="S371" s="6">
        <v>27357.67</v>
      </c>
      <c r="T371" s="6">
        <v>27376.33</v>
      </c>
      <c r="U371" s="6">
        <v>27395.67</v>
      </c>
      <c r="V371" s="6">
        <v>27446.33</v>
      </c>
      <c r="W371" s="6">
        <v>27529.67</v>
      </c>
      <c r="X371" s="6">
        <v>27624</v>
      </c>
      <c r="Y371" s="6">
        <v>27669</v>
      </c>
      <c r="Z371" s="8" t="s">
        <v>17</v>
      </c>
      <c r="AA371" s="11">
        <f t="shared" si="55"/>
        <v>4.5471708665253038E-5</v>
      </c>
      <c r="AB371" s="10">
        <f t="shared" si="56"/>
        <v>5.1806155754929861E-3</v>
      </c>
      <c r="AC371" s="10">
        <f t="shared" si="57"/>
        <v>1.3872160789001775E-2</v>
      </c>
      <c r="AD371" s="10">
        <f t="shared" si="58"/>
        <v>8.090622417986356E-3</v>
      </c>
      <c r="AE371" s="13">
        <v>2.7349999999999999</v>
      </c>
      <c r="AF371" s="13">
        <v>0.21</v>
      </c>
      <c r="AG371" s="10">
        <f t="shared" si="59"/>
        <v>2.5197086119149725E-2</v>
      </c>
      <c r="AH371" s="10">
        <f>+SUMPRODUCT(AB371:AD371,Regression_results!$M$17:$O$17)+Regression_results!$L$17</f>
        <v>2.5865238453785556E-2</v>
      </c>
    </row>
    <row r="372" spans="1:34" ht="15" x14ac:dyDescent="0.25">
      <c r="A372" s="3">
        <v>43049</v>
      </c>
      <c r="B372" s="5">
        <f t="shared" si="50"/>
        <v>10</v>
      </c>
      <c r="C372" s="5">
        <f t="shared" si="51"/>
        <v>11</v>
      </c>
      <c r="D372" s="5">
        <f t="shared" si="52"/>
        <v>2017</v>
      </c>
      <c r="E372" s="3">
        <f t="shared" si="53"/>
        <v>43048</v>
      </c>
      <c r="F372" s="5">
        <f t="shared" si="54"/>
        <v>1</v>
      </c>
      <c r="G372" s="5">
        <v>26624.73</v>
      </c>
      <c r="H372" s="6">
        <v>26767.67</v>
      </c>
      <c r="I372" s="6">
        <v>26768</v>
      </c>
      <c r="J372" s="6">
        <v>26824.33</v>
      </c>
      <c r="K372" s="6">
        <v>26878.67</v>
      </c>
      <c r="L372" s="6">
        <v>26979.67</v>
      </c>
      <c r="M372" s="6">
        <v>27028.33</v>
      </c>
      <c r="N372" s="6">
        <v>27080.33</v>
      </c>
      <c r="O372" s="6">
        <v>27139.33</v>
      </c>
      <c r="P372" s="6">
        <v>27184.67</v>
      </c>
      <c r="Q372" s="6">
        <v>27235</v>
      </c>
      <c r="R372" s="6">
        <v>27299.33</v>
      </c>
      <c r="S372" s="6">
        <v>27357.67</v>
      </c>
      <c r="T372" s="6">
        <v>27376.33</v>
      </c>
      <c r="U372" s="6">
        <v>27395.67</v>
      </c>
      <c r="V372" s="6">
        <v>27446.33</v>
      </c>
      <c r="W372" s="6">
        <v>27529.67</v>
      </c>
      <c r="X372" s="6">
        <v>27624</v>
      </c>
      <c r="Y372" s="6">
        <v>27669</v>
      </c>
      <c r="Z372" s="8" t="s">
        <v>17</v>
      </c>
      <c r="AA372" s="11">
        <f t="shared" si="55"/>
        <v>2.2735854332626519E-5</v>
      </c>
      <c r="AB372" s="10">
        <f t="shared" si="56"/>
        <v>5.3810874326236657E-3</v>
      </c>
      <c r="AC372" s="10">
        <f t="shared" si="57"/>
        <v>1.3872160789001775E-2</v>
      </c>
      <c r="AD372" s="10">
        <f t="shared" si="58"/>
        <v>8.0678865636537294E-3</v>
      </c>
      <c r="AE372" s="13">
        <v>2.7349999999999999</v>
      </c>
      <c r="AF372" s="13">
        <v>0.21</v>
      </c>
      <c r="AG372" s="10">
        <f t="shared" si="59"/>
        <v>2.5197086119149725E-2</v>
      </c>
      <c r="AH372" s="10">
        <f>+SUMPRODUCT(AB372:AD372,Regression_results!$M$17:$O$17)+Regression_results!$L$17</f>
        <v>2.5963389409414644E-2</v>
      </c>
    </row>
    <row r="373" spans="1:34" ht="15" x14ac:dyDescent="0.25">
      <c r="A373" s="3">
        <v>43048</v>
      </c>
      <c r="B373" s="5">
        <f t="shared" si="50"/>
        <v>9</v>
      </c>
      <c r="C373" s="5">
        <f t="shared" si="51"/>
        <v>11</v>
      </c>
      <c r="D373" s="5">
        <f t="shared" si="52"/>
        <v>2017</v>
      </c>
      <c r="E373" s="3">
        <f t="shared" si="53"/>
        <v>43048</v>
      </c>
      <c r="F373" s="5">
        <f t="shared" si="54"/>
        <v>0</v>
      </c>
      <c r="G373" s="5">
        <v>26619.42</v>
      </c>
      <c r="H373" s="6">
        <v>26765</v>
      </c>
      <c r="I373" s="6">
        <v>26764</v>
      </c>
      <c r="J373" s="6">
        <v>26821</v>
      </c>
      <c r="K373" s="6">
        <v>26873</v>
      </c>
      <c r="L373" s="6">
        <v>26974.5</v>
      </c>
      <c r="M373" s="6">
        <v>27022</v>
      </c>
      <c r="N373" s="6">
        <v>27072.5</v>
      </c>
      <c r="O373" s="6">
        <v>27131</v>
      </c>
      <c r="P373" s="6">
        <v>27177.5</v>
      </c>
      <c r="Q373" s="6">
        <v>27226</v>
      </c>
      <c r="R373" s="6">
        <v>27293.5</v>
      </c>
      <c r="S373" s="6">
        <v>27351</v>
      </c>
      <c r="T373" s="6">
        <v>27367.5</v>
      </c>
      <c r="U373" s="6">
        <v>27395.67</v>
      </c>
      <c r="V373" s="6">
        <v>27446.33</v>
      </c>
      <c r="W373" s="6">
        <v>27529.67</v>
      </c>
      <c r="X373" s="6">
        <v>27624</v>
      </c>
      <c r="Y373" s="6">
        <v>27669</v>
      </c>
      <c r="Z373" s="8" t="s">
        <v>17</v>
      </c>
      <c r="AA373" s="11">
        <f t="shared" si="55"/>
        <v>0</v>
      </c>
      <c r="AB373" s="10">
        <f t="shared" si="56"/>
        <v>5.4313730351751577E-3</v>
      </c>
      <c r="AC373" s="10">
        <f t="shared" si="57"/>
        <v>1.3712449559109219E-2</v>
      </c>
      <c r="AD373" s="10">
        <f t="shared" si="58"/>
        <v>8.1088054255280539E-3</v>
      </c>
      <c r="AE373" s="13">
        <v>2.69</v>
      </c>
      <c r="AF373" s="13">
        <v>0.215</v>
      </c>
      <c r="AG373" s="10">
        <f t="shared" si="59"/>
        <v>2.4696901661427795E-2</v>
      </c>
      <c r="AH373" s="10">
        <f>+SUMPRODUCT(AB373:AD373,Regression_results!$M$17:$O$17)+Regression_results!$L$17</f>
        <v>2.591272436521503E-2</v>
      </c>
    </row>
    <row r="374" spans="1:34" ht="15" x14ac:dyDescent="0.25">
      <c r="A374" s="3">
        <v>43047</v>
      </c>
      <c r="B374" s="5">
        <f t="shared" si="50"/>
        <v>8</v>
      </c>
      <c r="C374" s="5">
        <f t="shared" si="51"/>
        <v>11</v>
      </c>
      <c r="D374" s="5">
        <f t="shared" si="52"/>
        <v>2017</v>
      </c>
      <c r="E374" s="3">
        <f t="shared" si="53"/>
        <v>43017</v>
      </c>
      <c r="F374" s="5">
        <f t="shared" si="54"/>
        <v>30</v>
      </c>
      <c r="G374" s="5">
        <v>26621.14</v>
      </c>
      <c r="H374" s="6">
        <v>26766.67</v>
      </c>
      <c r="I374" s="6">
        <v>26770</v>
      </c>
      <c r="J374" s="6">
        <v>26827</v>
      </c>
      <c r="K374" s="6">
        <v>26876.67</v>
      </c>
      <c r="L374" s="6">
        <v>26977.67</v>
      </c>
      <c r="M374" s="6">
        <v>27024</v>
      </c>
      <c r="N374" s="6">
        <v>27073</v>
      </c>
      <c r="O374" s="6">
        <v>27124.33</v>
      </c>
      <c r="P374" s="6">
        <v>27169.67</v>
      </c>
      <c r="Q374" s="6">
        <v>27220.33</v>
      </c>
      <c r="R374" s="6">
        <v>27291</v>
      </c>
      <c r="S374" s="6">
        <v>27345.33</v>
      </c>
      <c r="T374" s="6">
        <v>27364</v>
      </c>
      <c r="U374" s="6">
        <v>27391</v>
      </c>
      <c r="V374" s="6">
        <v>27444.5</v>
      </c>
      <c r="W374" s="6">
        <v>27521.5</v>
      </c>
      <c r="X374" s="6">
        <v>27624</v>
      </c>
      <c r="Y374" s="6">
        <v>27673.5</v>
      </c>
      <c r="Z374" s="8" t="s">
        <v>17</v>
      </c>
      <c r="AA374" s="11">
        <f t="shared" si="55"/>
        <v>6.8274912023369438E-4</v>
      </c>
      <c r="AB374" s="10">
        <f t="shared" si="56"/>
        <v>5.591796594736298E-3</v>
      </c>
      <c r="AC374" s="10">
        <f t="shared" si="57"/>
        <v>1.3236085169966438E-2</v>
      </c>
      <c r="AD374" s="10">
        <f t="shared" si="58"/>
        <v>8.8304158091436769E-3</v>
      </c>
      <c r="AE374" s="13">
        <v>2.68</v>
      </c>
      <c r="AF374" s="13">
        <v>0.22</v>
      </c>
      <c r="AG374" s="10">
        <f t="shared" si="59"/>
        <v>2.4545998802634195E-2</v>
      </c>
      <c r="AH374" s="10">
        <f>+SUMPRODUCT(AB374:AD374,Regression_results!$M$17:$O$17)+Regression_results!$L$17</f>
        <v>2.6036853661162006E-2</v>
      </c>
    </row>
    <row r="375" spans="1:34" ht="15" x14ac:dyDescent="0.25">
      <c r="A375" s="3">
        <v>43045</v>
      </c>
      <c r="B375" s="5">
        <f t="shared" si="50"/>
        <v>6</v>
      </c>
      <c r="C375" s="5">
        <f t="shared" si="51"/>
        <v>11</v>
      </c>
      <c r="D375" s="5">
        <f t="shared" si="52"/>
        <v>2017</v>
      </c>
      <c r="E375" s="3">
        <f t="shared" si="53"/>
        <v>43017</v>
      </c>
      <c r="F375" s="5">
        <f t="shared" si="54"/>
        <v>28</v>
      </c>
      <c r="G375" s="5">
        <v>26624.58</v>
      </c>
      <c r="H375" s="6">
        <v>26681</v>
      </c>
      <c r="I375" s="6">
        <v>26681.67</v>
      </c>
      <c r="J375" s="6">
        <v>26689.33</v>
      </c>
      <c r="K375" s="6">
        <v>26747.67</v>
      </c>
      <c r="L375" s="6">
        <v>26793.67</v>
      </c>
      <c r="M375" s="6">
        <v>26896.33</v>
      </c>
      <c r="N375" s="6">
        <v>26944.33</v>
      </c>
      <c r="O375" s="6">
        <v>26992.67</v>
      </c>
      <c r="P375" s="6">
        <v>27044</v>
      </c>
      <c r="Q375" s="6">
        <v>27089.33</v>
      </c>
      <c r="R375" s="6">
        <v>27138.67</v>
      </c>
      <c r="S375" s="6">
        <v>27223.33</v>
      </c>
      <c r="T375" s="6">
        <v>27276</v>
      </c>
      <c r="U375" s="6">
        <v>27387</v>
      </c>
      <c r="V375" s="6">
        <v>27436</v>
      </c>
      <c r="W375" s="6">
        <v>27507.33</v>
      </c>
      <c r="X375" s="6">
        <v>27608.67</v>
      </c>
      <c r="Y375" s="6">
        <v>27663.67</v>
      </c>
      <c r="Z375" s="8" t="s">
        <v>17</v>
      </c>
      <c r="AA375" s="11">
        <f t="shared" si="55"/>
        <v>1.8057550882520405E-3</v>
      </c>
      <c r="AB375" s="10">
        <f t="shared" si="56"/>
        <v>2.1442591770459707E-3</v>
      </c>
      <c r="AC375" s="10">
        <f t="shared" si="57"/>
        <v>1.1655942075589731E-2</v>
      </c>
      <c r="AD375" s="10">
        <f t="shared" si="58"/>
        <v>1.0351037937262723E-2</v>
      </c>
      <c r="AE375" s="13">
        <v>2.625</v>
      </c>
      <c r="AF375" s="13">
        <v>0.3</v>
      </c>
      <c r="AG375" s="10">
        <f t="shared" si="59"/>
        <v>2.3180458624127764E-2</v>
      </c>
      <c r="AH375" s="10">
        <f>+SUMPRODUCT(AB375:AD375,Regression_results!$M$17:$O$17)+Regression_results!$L$17</f>
        <v>2.3904631930354407E-2</v>
      </c>
    </row>
    <row r="376" spans="1:34" ht="15" x14ac:dyDescent="0.25">
      <c r="A376" s="3">
        <v>43044</v>
      </c>
      <c r="B376" s="5">
        <f t="shared" si="50"/>
        <v>5</v>
      </c>
      <c r="C376" s="5">
        <f t="shared" si="51"/>
        <v>11</v>
      </c>
      <c r="D376" s="5">
        <f t="shared" si="52"/>
        <v>2017</v>
      </c>
      <c r="E376" s="3">
        <f t="shared" si="53"/>
        <v>43017</v>
      </c>
      <c r="F376" s="5">
        <f t="shared" si="54"/>
        <v>27</v>
      </c>
      <c r="G376" s="5">
        <v>26626.3</v>
      </c>
      <c r="H376" s="6">
        <v>26682</v>
      </c>
      <c r="I376" s="6">
        <v>26679.33</v>
      </c>
      <c r="J376" s="6">
        <v>26687.33</v>
      </c>
      <c r="K376" s="6">
        <v>26745</v>
      </c>
      <c r="L376" s="6">
        <v>26789</v>
      </c>
      <c r="M376" s="6">
        <v>26892.67</v>
      </c>
      <c r="N376" s="6">
        <v>26938.33</v>
      </c>
      <c r="O376" s="6">
        <v>26986.33</v>
      </c>
      <c r="P376" s="6">
        <v>27034.67</v>
      </c>
      <c r="Q376" s="6">
        <v>27080.67</v>
      </c>
      <c r="R376" s="6">
        <v>27130</v>
      </c>
      <c r="S376" s="6">
        <v>27221</v>
      </c>
      <c r="T376" s="6">
        <v>27273.67</v>
      </c>
      <c r="U376" s="6">
        <v>27303</v>
      </c>
      <c r="V376" s="6">
        <v>27335.67</v>
      </c>
      <c r="W376" s="6">
        <v>27393</v>
      </c>
      <c r="X376" s="6">
        <v>27475</v>
      </c>
      <c r="Y376" s="6">
        <v>27561</v>
      </c>
      <c r="Z376" s="8" t="s">
        <v>17</v>
      </c>
      <c r="AA376" s="11">
        <f t="shared" si="55"/>
        <v>1.7414128797617946E-3</v>
      </c>
      <c r="AB376" s="10">
        <f t="shared" si="56"/>
        <v>1.9916398448152073E-3</v>
      </c>
      <c r="AC376" s="10">
        <f t="shared" si="57"/>
        <v>1.1507035596471038E-2</v>
      </c>
      <c r="AD376" s="10">
        <f t="shared" si="58"/>
        <v>1.0437297055194339E-2</v>
      </c>
      <c r="AE376" s="13">
        <v>2.6349999999999998</v>
      </c>
      <c r="AF376" s="13">
        <v>0.35</v>
      </c>
      <c r="AG376" s="10">
        <f t="shared" si="59"/>
        <v>2.2770303936223257E-2</v>
      </c>
      <c r="AH376" s="10">
        <f>+SUMPRODUCT(AB376:AD376,Regression_results!$M$17:$O$17)+Regression_results!$L$17</f>
        <v>2.3771176453724951E-2</v>
      </c>
    </row>
    <row r="377" spans="1:34" ht="15" x14ac:dyDescent="0.25">
      <c r="A377" s="3">
        <v>43043</v>
      </c>
      <c r="B377" s="5">
        <f t="shared" si="50"/>
        <v>4</v>
      </c>
      <c r="C377" s="5">
        <f t="shared" si="51"/>
        <v>11</v>
      </c>
      <c r="D377" s="5">
        <f t="shared" si="52"/>
        <v>2017</v>
      </c>
      <c r="E377" s="3">
        <f t="shared" si="53"/>
        <v>43017</v>
      </c>
      <c r="F377" s="5">
        <f t="shared" si="54"/>
        <v>26</v>
      </c>
      <c r="G377" s="5">
        <v>26628.02</v>
      </c>
      <c r="H377" s="6">
        <v>26682</v>
      </c>
      <c r="I377" s="6">
        <v>26679.33</v>
      </c>
      <c r="J377" s="6">
        <v>26687.33</v>
      </c>
      <c r="K377" s="6">
        <v>26745</v>
      </c>
      <c r="L377" s="6">
        <v>26789</v>
      </c>
      <c r="M377" s="6">
        <v>26892.67</v>
      </c>
      <c r="N377" s="6">
        <v>26938.33</v>
      </c>
      <c r="O377" s="6">
        <v>26986.33</v>
      </c>
      <c r="P377" s="6">
        <v>27034.67</v>
      </c>
      <c r="Q377" s="6">
        <v>27080.67</v>
      </c>
      <c r="R377" s="6">
        <v>27130</v>
      </c>
      <c r="S377" s="6">
        <v>27221</v>
      </c>
      <c r="T377" s="6">
        <v>27273.67</v>
      </c>
      <c r="U377" s="6">
        <v>27296.67</v>
      </c>
      <c r="V377" s="6">
        <v>27321</v>
      </c>
      <c r="W377" s="6">
        <v>27368.67</v>
      </c>
      <c r="X377" s="6">
        <v>27440.67</v>
      </c>
      <c r="Y377" s="6">
        <v>27544.33</v>
      </c>
      <c r="Z377" s="8" t="s">
        <v>17</v>
      </c>
      <c r="AA377" s="11">
        <f t="shared" si="55"/>
        <v>1.6769161064372835E-3</v>
      </c>
      <c r="AB377" s="10">
        <f t="shared" si="56"/>
        <v>1.9269175853104947E-3</v>
      </c>
      <c r="AC377" s="10">
        <f t="shared" si="57"/>
        <v>1.1507035596471038E-2</v>
      </c>
      <c r="AD377" s="10">
        <f t="shared" si="58"/>
        <v>1.0372800281869828E-2</v>
      </c>
      <c r="AE377" s="13">
        <v>2.6349999999999998</v>
      </c>
      <c r="AF377" s="13">
        <v>0.35</v>
      </c>
      <c r="AG377" s="10">
        <f t="shared" si="59"/>
        <v>2.2770303936223257E-2</v>
      </c>
      <c r="AH377" s="10">
        <f>+SUMPRODUCT(AB377:AD377,Regression_results!$M$17:$O$17)+Regression_results!$L$17</f>
        <v>2.3707185835404196E-2</v>
      </c>
    </row>
    <row r="378" spans="1:34" ht="15" x14ac:dyDescent="0.25">
      <c r="A378" s="3">
        <v>43042</v>
      </c>
      <c r="B378" s="5">
        <f t="shared" si="50"/>
        <v>3</v>
      </c>
      <c r="C378" s="5">
        <f t="shared" si="51"/>
        <v>11</v>
      </c>
      <c r="D378" s="5">
        <f t="shared" si="52"/>
        <v>2017</v>
      </c>
      <c r="E378" s="3">
        <f t="shared" si="53"/>
        <v>43017</v>
      </c>
      <c r="F378" s="5">
        <f t="shared" si="54"/>
        <v>25</v>
      </c>
      <c r="G378" s="5">
        <v>26629.74</v>
      </c>
      <c r="H378" s="6">
        <v>26682</v>
      </c>
      <c r="I378" s="6">
        <v>26679.33</v>
      </c>
      <c r="J378" s="6">
        <v>26687.33</v>
      </c>
      <c r="K378" s="6">
        <v>26745</v>
      </c>
      <c r="L378" s="6">
        <v>26789</v>
      </c>
      <c r="M378" s="6">
        <v>26892.67</v>
      </c>
      <c r="N378" s="6">
        <v>26938.33</v>
      </c>
      <c r="O378" s="6">
        <v>26986.33</v>
      </c>
      <c r="P378" s="6">
        <v>27034.67</v>
      </c>
      <c r="Q378" s="6">
        <v>27080.67</v>
      </c>
      <c r="R378" s="6">
        <v>27130</v>
      </c>
      <c r="S378" s="6">
        <v>27221</v>
      </c>
      <c r="T378" s="6">
        <v>27273.67</v>
      </c>
      <c r="U378" s="6">
        <v>27294.33</v>
      </c>
      <c r="V378" s="6">
        <v>27319.33</v>
      </c>
      <c r="W378" s="6">
        <v>27367</v>
      </c>
      <c r="X378" s="6">
        <v>27439.67</v>
      </c>
      <c r="Y378" s="6">
        <v>27543.67</v>
      </c>
      <c r="Z378" s="8" t="s">
        <v>17</v>
      </c>
      <c r="AA378" s="11">
        <f t="shared" si="55"/>
        <v>1.6124193331127727E-3</v>
      </c>
      <c r="AB378" s="10">
        <f t="shared" si="56"/>
        <v>1.8622036865549862E-3</v>
      </c>
      <c r="AC378" s="10">
        <f t="shared" si="57"/>
        <v>1.1507035596471038E-2</v>
      </c>
      <c r="AD378" s="10">
        <f t="shared" si="58"/>
        <v>1.0308303508545317E-2</v>
      </c>
      <c r="AE378" s="13">
        <v>2.6349999999999998</v>
      </c>
      <c r="AF378" s="13">
        <v>0.35</v>
      </c>
      <c r="AG378" s="10">
        <f t="shared" si="59"/>
        <v>2.2770303936223257E-2</v>
      </c>
      <c r="AH378" s="10">
        <f>+SUMPRODUCT(AB378:AD378,Regression_results!$M$17:$O$17)+Regression_results!$L$17</f>
        <v>2.3643199736879197E-2</v>
      </c>
    </row>
    <row r="379" spans="1:34" ht="15" x14ac:dyDescent="0.25">
      <c r="A379" s="3">
        <v>43041</v>
      </c>
      <c r="B379" s="5">
        <f t="shared" si="50"/>
        <v>2</v>
      </c>
      <c r="C379" s="5">
        <f t="shared" si="51"/>
        <v>11</v>
      </c>
      <c r="D379" s="5">
        <f t="shared" si="52"/>
        <v>2017</v>
      </c>
      <c r="E379" s="3">
        <f t="shared" si="53"/>
        <v>43017</v>
      </c>
      <c r="F379" s="5">
        <f t="shared" si="54"/>
        <v>24</v>
      </c>
      <c r="G379" s="5">
        <v>26631.46</v>
      </c>
      <c r="H379" s="6">
        <v>26684</v>
      </c>
      <c r="I379" s="6">
        <v>26681.33</v>
      </c>
      <c r="J379" s="6">
        <v>26688.67</v>
      </c>
      <c r="K379" s="6">
        <v>26747</v>
      </c>
      <c r="L379" s="6">
        <v>26791.33</v>
      </c>
      <c r="M379" s="6">
        <v>26897.33</v>
      </c>
      <c r="N379" s="6">
        <v>26940.67</v>
      </c>
      <c r="O379" s="6">
        <v>26988</v>
      </c>
      <c r="P379" s="6">
        <v>27036</v>
      </c>
      <c r="Q379" s="6">
        <v>27082.33</v>
      </c>
      <c r="R379" s="6">
        <v>27131.67</v>
      </c>
      <c r="S379" s="6">
        <v>27222.67</v>
      </c>
      <c r="T379" s="6">
        <v>27275.33</v>
      </c>
      <c r="U379" s="6">
        <v>27294.33</v>
      </c>
      <c r="V379" s="6">
        <v>27319.33</v>
      </c>
      <c r="W379" s="6">
        <v>27367</v>
      </c>
      <c r="X379" s="6">
        <v>27439.67</v>
      </c>
      <c r="Y379" s="6">
        <v>27543.67</v>
      </c>
      <c r="Z379" s="8" t="s">
        <v>17</v>
      </c>
      <c r="AA379" s="11">
        <f t="shared" si="55"/>
        <v>1.5475337283229252E-3</v>
      </c>
      <c r="AB379" s="10">
        <f t="shared" si="56"/>
        <v>1.8725972965809579E-3</v>
      </c>
      <c r="AC379" s="10">
        <f t="shared" si="57"/>
        <v>1.1493804844061373E-2</v>
      </c>
      <c r="AD379" s="10">
        <f t="shared" si="58"/>
        <v>1.0242879808061911E-2</v>
      </c>
      <c r="AE379" s="13">
        <v>2.625</v>
      </c>
      <c r="AF379" s="13">
        <v>0.38</v>
      </c>
      <c r="AG379" s="10">
        <f t="shared" si="59"/>
        <v>2.2365012950787078E-2</v>
      </c>
      <c r="AH379" s="10">
        <f>+SUMPRODUCT(AB379:AD379,Regression_results!$M$17:$O$17)+Regression_results!$L$17</f>
        <v>2.3611426284612533E-2</v>
      </c>
    </row>
    <row r="380" spans="1:34" ht="15" x14ac:dyDescent="0.25">
      <c r="A380" s="3">
        <v>43040</v>
      </c>
      <c r="B380" s="5">
        <f t="shared" si="50"/>
        <v>1</v>
      </c>
      <c r="C380" s="5">
        <f t="shared" si="51"/>
        <v>11</v>
      </c>
      <c r="D380" s="5">
        <f t="shared" si="52"/>
        <v>2017</v>
      </c>
      <c r="E380" s="3">
        <f t="shared" si="53"/>
        <v>43017</v>
      </c>
      <c r="F380" s="5">
        <f t="shared" si="54"/>
        <v>23</v>
      </c>
      <c r="G380" s="5">
        <v>26633.18</v>
      </c>
      <c r="H380" s="6">
        <v>26681.5</v>
      </c>
      <c r="I380" s="6">
        <v>26679.5</v>
      </c>
      <c r="J380" s="6">
        <v>26683</v>
      </c>
      <c r="K380" s="6">
        <v>26739</v>
      </c>
      <c r="L380" s="6">
        <v>26787.5</v>
      </c>
      <c r="M380" s="6">
        <v>26894</v>
      </c>
      <c r="N380" s="6">
        <v>26936.5</v>
      </c>
      <c r="O380" s="6">
        <v>26985</v>
      </c>
      <c r="P380" s="6">
        <v>27032.5</v>
      </c>
      <c r="Q380" s="6">
        <v>27080.5</v>
      </c>
      <c r="R380" s="6">
        <v>27128</v>
      </c>
      <c r="S380" s="6">
        <v>27218</v>
      </c>
      <c r="T380" s="6">
        <v>27269.5</v>
      </c>
      <c r="U380" s="6">
        <v>27294.33</v>
      </c>
      <c r="V380" s="6">
        <v>27319.33</v>
      </c>
      <c r="W380" s="6">
        <v>27367</v>
      </c>
      <c r="X380" s="6">
        <v>27439.67</v>
      </c>
      <c r="Y380" s="6">
        <v>27543.67</v>
      </c>
      <c r="Z380" s="8" t="s">
        <v>17</v>
      </c>
      <c r="AA380" s="11">
        <f t="shared" si="55"/>
        <v>1.4506331594288306E-3</v>
      </c>
      <c r="AB380" s="10">
        <f t="shared" si="56"/>
        <v>1.7391839802831655E-3</v>
      </c>
      <c r="AC380" s="10">
        <f t="shared" si="57"/>
        <v>1.1450739331696713E-2</v>
      </c>
      <c r="AD380" s="10">
        <f t="shared" si="58"/>
        <v>1.0085059692688018E-2</v>
      </c>
      <c r="AE380" s="13">
        <v>2.6349999999999998</v>
      </c>
      <c r="AF380" s="13">
        <v>0.41</v>
      </c>
      <c r="AG380" s="10">
        <f t="shared" si="59"/>
        <v>2.2159147495269593E-2</v>
      </c>
      <c r="AH380" s="10">
        <f>+SUMPRODUCT(AB380:AD380,Regression_results!$M$17:$O$17)+Regression_results!$L$17</f>
        <v>2.3442384030135991E-2</v>
      </c>
    </row>
    <row r="381" spans="1:34" ht="15" x14ac:dyDescent="0.25">
      <c r="A381" s="3">
        <v>43039</v>
      </c>
      <c r="B381" s="5">
        <f t="shared" si="50"/>
        <v>31</v>
      </c>
      <c r="C381" s="5">
        <f t="shared" si="51"/>
        <v>10</v>
      </c>
      <c r="D381" s="5">
        <f t="shared" si="52"/>
        <v>2017</v>
      </c>
      <c r="E381" s="3">
        <f t="shared" si="53"/>
        <v>43017</v>
      </c>
      <c r="F381" s="5">
        <f t="shared" si="54"/>
        <v>22</v>
      </c>
      <c r="G381" s="5">
        <v>26634.9</v>
      </c>
      <c r="H381" s="6">
        <v>26681.5</v>
      </c>
      <c r="I381" s="6">
        <v>26679.5</v>
      </c>
      <c r="J381" s="6">
        <v>26683</v>
      </c>
      <c r="K381" s="6">
        <v>26739</v>
      </c>
      <c r="L381" s="6">
        <v>26787.5</v>
      </c>
      <c r="M381" s="6">
        <v>26894</v>
      </c>
      <c r="N381" s="6">
        <v>26936.5</v>
      </c>
      <c r="O381" s="6">
        <v>26985</v>
      </c>
      <c r="P381" s="6">
        <v>27032.5</v>
      </c>
      <c r="Q381" s="6">
        <v>27080.5</v>
      </c>
      <c r="R381" s="6">
        <v>27128</v>
      </c>
      <c r="S381" s="6">
        <v>27218</v>
      </c>
      <c r="T381" s="6">
        <v>27269.5</v>
      </c>
      <c r="U381" s="6">
        <v>27296</v>
      </c>
      <c r="V381" s="6">
        <v>27322.67</v>
      </c>
      <c r="W381" s="6">
        <v>27369</v>
      </c>
      <c r="X381" s="6">
        <v>27443</v>
      </c>
      <c r="Y381" s="6">
        <v>27548</v>
      </c>
      <c r="Z381" s="8" t="s">
        <v>17</v>
      </c>
      <c r="AA381" s="11">
        <f t="shared" si="55"/>
        <v>1.3875621524971423E-3</v>
      </c>
      <c r="AB381" s="10">
        <f t="shared" si="56"/>
        <v>1.6744947418612099E-3</v>
      </c>
      <c r="AC381" s="10">
        <f t="shared" si="57"/>
        <v>1.1450739331696713E-2</v>
      </c>
      <c r="AD381" s="10">
        <f t="shared" si="58"/>
        <v>1.0021988685756329E-2</v>
      </c>
      <c r="AE381" s="13">
        <v>2.6349999999999998</v>
      </c>
      <c r="AF381" s="13">
        <v>0.41</v>
      </c>
      <c r="AG381" s="10">
        <f t="shared" si="59"/>
        <v>2.2159147495269593E-2</v>
      </c>
      <c r="AH381" s="10">
        <f>+SUMPRODUCT(AB381:AD381,Regression_results!$M$17:$O$17)+Regression_results!$L$17</f>
        <v>2.3379052380573976E-2</v>
      </c>
    </row>
    <row r="382" spans="1:34" ht="15" x14ac:dyDescent="0.25">
      <c r="A382" s="3">
        <v>43038</v>
      </c>
      <c r="B382" s="5">
        <f t="shared" si="50"/>
        <v>30</v>
      </c>
      <c r="C382" s="5">
        <f t="shared" si="51"/>
        <v>10</v>
      </c>
      <c r="D382" s="5">
        <f t="shared" si="52"/>
        <v>2017</v>
      </c>
      <c r="E382" s="3">
        <f t="shared" si="53"/>
        <v>43017</v>
      </c>
      <c r="F382" s="5">
        <f t="shared" si="54"/>
        <v>21</v>
      </c>
      <c r="G382" s="5">
        <v>26636.62</v>
      </c>
      <c r="H382" s="6">
        <v>26681.5</v>
      </c>
      <c r="I382" s="6">
        <v>26679.5</v>
      </c>
      <c r="J382" s="6">
        <v>26682</v>
      </c>
      <c r="K382" s="6">
        <v>26738.5</v>
      </c>
      <c r="L382" s="6">
        <v>26789</v>
      </c>
      <c r="M382" s="6">
        <v>26894.5</v>
      </c>
      <c r="N382" s="6">
        <v>26937</v>
      </c>
      <c r="O382" s="6">
        <v>26985.5</v>
      </c>
      <c r="P382" s="6">
        <v>27033</v>
      </c>
      <c r="Q382" s="6">
        <v>27081</v>
      </c>
      <c r="R382" s="6">
        <v>27124.5</v>
      </c>
      <c r="S382" s="6">
        <v>27216</v>
      </c>
      <c r="T382" s="6">
        <v>27267.5</v>
      </c>
      <c r="U382" s="6">
        <v>27289</v>
      </c>
      <c r="V382" s="6">
        <v>27312</v>
      </c>
      <c r="W382" s="6">
        <v>27359</v>
      </c>
      <c r="X382" s="6">
        <v>27439.5</v>
      </c>
      <c r="Y382" s="6">
        <v>27544.5</v>
      </c>
      <c r="Z382" s="8" t="s">
        <v>17</v>
      </c>
      <c r="AA382" s="11">
        <f t="shared" si="55"/>
        <v>1.3245884773661841E-3</v>
      </c>
      <c r="AB382" s="10">
        <f t="shared" si="56"/>
        <v>1.609813857764264E-3</v>
      </c>
      <c r="AC382" s="10">
        <f t="shared" si="57"/>
        <v>1.1469480312599645E-2</v>
      </c>
      <c r="AD382" s="10">
        <f t="shared" si="58"/>
        <v>9.8662126829579758E-3</v>
      </c>
      <c r="AE382" s="13">
        <v>2.6550000000000002</v>
      </c>
      <c r="AF382" s="13">
        <v>0.48</v>
      </c>
      <c r="AG382" s="10">
        <f t="shared" si="59"/>
        <v>2.1646098726114893E-2</v>
      </c>
      <c r="AH382" s="10">
        <f>+SUMPRODUCT(AB382:AD382,Regression_results!$M$17:$O$17)+Regression_results!$L$17</f>
        <v>2.3285333175812169E-2</v>
      </c>
    </row>
    <row r="383" spans="1:34" ht="15" x14ac:dyDescent="0.25">
      <c r="A383" s="3">
        <v>43037</v>
      </c>
      <c r="B383" s="5">
        <f t="shared" si="50"/>
        <v>29</v>
      </c>
      <c r="C383" s="5">
        <f t="shared" si="51"/>
        <v>10</v>
      </c>
      <c r="D383" s="5">
        <f t="shared" si="52"/>
        <v>2017</v>
      </c>
      <c r="E383" s="3">
        <f t="shared" si="53"/>
        <v>43017</v>
      </c>
      <c r="F383" s="5">
        <f t="shared" si="54"/>
        <v>20</v>
      </c>
      <c r="G383" s="5">
        <v>26638.34</v>
      </c>
      <c r="H383" s="6">
        <v>26680.5</v>
      </c>
      <c r="I383" s="6">
        <v>26679.5</v>
      </c>
      <c r="J383" s="6">
        <v>26682</v>
      </c>
      <c r="K383" s="6">
        <v>26738.5</v>
      </c>
      <c r="L383" s="6">
        <v>26787</v>
      </c>
      <c r="M383" s="6">
        <v>26894</v>
      </c>
      <c r="N383" s="6">
        <v>26938</v>
      </c>
      <c r="O383" s="6">
        <v>26987</v>
      </c>
      <c r="P383" s="6">
        <v>27031.5</v>
      </c>
      <c r="Q383" s="6">
        <v>27079.5</v>
      </c>
      <c r="R383" s="6">
        <v>27122.5</v>
      </c>
      <c r="S383" s="6">
        <v>27215</v>
      </c>
      <c r="T383" s="6">
        <v>27266.5</v>
      </c>
      <c r="U383" s="6">
        <v>27289</v>
      </c>
      <c r="V383" s="6">
        <v>27312</v>
      </c>
      <c r="W383" s="6">
        <v>27359</v>
      </c>
      <c r="X383" s="6">
        <v>27439.5</v>
      </c>
      <c r="Y383" s="6">
        <v>27544.5</v>
      </c>
      <c r="Z383" s="8" t="s">
        <v>17</v>
      </c>
      <c r="AA383" s="11">
        <f t="shared" si="55"/>
        <v>1.2615591891727007E-3</v>
      </c>
      <c r="AB383" s="10">
        <f t="shared" si="56"/>
        <v>1.5451413263738445E-3</v>
      </c>
      <c r="AC383" s="10">
        <f t="shared" si="57"/>
        <v>1.1525703255308439E-2</v>
      </c>
      <c r="AD383" s="10">
        <f t="shared" si="58"/>
        <v>9.7100714358100415E-3</v>
      </c>
      <c r="AE383" s="13">
        <v>2.6749999999999998</v>
      </c>
      <c r="AF383" s="13">
        <v>0.49</v>
      </c>
      <c r="AG383" s="10">
        <f t="shared" si="59"/>
        <v>2.1743457060404259E-2</v>
      </c>
      <c r="AH383" s="10">
        <f>+SUMPRODUCT(AB383:AD383,Regression_results!$M$17:$O$17)+Regression_results!$L$17</f>
        <v>2.3214042543796054E-2</v>
      </c>
    </row>
    <row r="384" spans="1:34" ht="15" x14ac:dyDescent="0.25">
      <c r="A384" s="3">
        <v>43036</v>
      </c>
      <c r="B384" s="5">
        <f t="shared" si="50"/>
        <v>28</v>
      </c>
      <c r="C384" s="5">
        <f t="shared" si="51"/>
        <v>10</v>
      </c>
      <c r="D384" s="5">
        <f t="shared" si="52"/>
        <v>2017</v>
      </c>
      <c r="E384" s="3">
        <f t="shared" si="53"/>
        <v>43017</v>
      </c>
      <c r="F384" s="5">
        <f t="shared" si="54"/>
        <v>19</v>
      </c>
      <c r="G384" s="5">
        <v>26640.06</v>
      </c>
      <c r="H384" s="6">
        <v>26680.5</v>
      </c>
      <c r="I384" s="6">
        <v>26679.5</v>
      </c>
      <c r="J384" s="6">
        <v>26682</v>
      </c>
      <c r="K384" s="6">
        <v>26738.5</v>
      </c>
      <c r="L384" s="6">
        <v>26787</v>
      </c>
      <c r="M384" s="6">
        <v>26894</v>
      </c>
      <c r="N384" s="6">
        <v>26938</v>
      </c>
      <c r="O384" s="6">
        <v>26987</v>
      </c>
      <c r="P384" s="6">
        <v>27031.5</v>
      </c>
      <c r="Q384" s="6">
        <v>27079.5</v>
      </c>
      <c r="R384" s="6">
        <v>27122.5</v>
      </c>
      <c r="S384" s="6">
        <v>27215</v>
      </c>
      <c r="T384" s="6">
        <v>27266.5</v>
      </c>
      <c r="U384" s="6">
        <v>27285.5</v>
      </c>
      <c r="V384" s="6">
        <v>27308.5</v>
      </c>
      <c r="W384" s="6">
        <v>27351</v>
      </c>
      <c r="X384" s="6">
        <v>27431</v>
      </c>
      <c r="Y384" s="6">
        <v>27539</v>
      </c>
      <c r="Z384" s="8" t="s">
        <v>17</v>
      </c>
      <c r="AA384" s="11">
        <f t="shared" si="55"/>
        <v>1.1984812297140656E-3</v>
      </c>
      <c r="AB384" s="10">
        <f t="shared" si="56"/>
        <v>1.4804771460723565E-3</v>
      </c>
      <c r="AC384" s="10">
        <f t="shared" si="57"/>
        <v>1.1525703255308439E-2</v>
      </c>
      <c r="AD384" s="10">
        <f t="shared" si="58"/>
        <v>9.6469934763514058E-3</v>
      </c>
      <c r="AE384" s="13">
        <v>2.6749999999999998</v>
      </c>
      <c r="AF384" s="13">
        <v>0.49</v>
      </c>
      <c r="AG384" s="10">
        <f t="shared" si="59"/>
        <v>2.1743457060404259E-2</v>
      </c>
      <c r="AH384" s="10">
        <f>+SUMPRODUCT(AB384:AD384,Regression_results!$M$17:$O$17)+Regression_results!$L$17</f>
        <v>2.3150721314268187E-2</v>
      </c>
    </row>
    <row r="385" spans="1:34" ht="15" x14ac:dyDescent="0.25">
      <c r="A385" s="3">
        <v>43035</v>
      </c>
      <c r="B385" s="5">
        <f t="shared" si="50"/>
        <v>27</v>
      </c>
      <c r="C385" s="5">
        <f t="shared" si="51"/>
        <v>10</v>
      </c>
      <c r="D385" s="5">
        <f t="shared" si="52"/>
        <v>2017</v>
      </c>
      <c r="E385" s="3">
        <f t="shared" si="53"/>
        <v>43017</v>
      </c>
      <c r="F385" s="5">
        <f t="shared" si="54"/>
        <v>18</v>
      </c>
      <c r="G385" s="5">
        <v>26641.78</v>
      </c>
      <c r="H385" s="6">
        <v>26680.5</v>
      </c>
      <c r="I385" s="6">
        <v>26679.5</v>
      </c>
      <c r="J385" s="6">
        <v>26682</v>
      </c>
      <c r="K385" s="6">
        <v>26738.5</v>
      </c>
      <c r="L385" s="6">
        <v>26787</v>
      </c>
      <c r="M385" s="6">
        <v>26894</v>
      </c>
      <c r="N385" s="6">
        <v>26938</v>
      </c>
      <c r="O385" s="6">
        <v>26987</v>
      </c>
      <c r="P385" s="6">
        <v>27031.5</v>
      </c>
      <c r="Q385" s="6">
        <v>27079.5</v>
      </c>
      <c r="R385" s="6">
        <v>27122.5</v>
      </c>
      <c r="S385" s="6">
        <v>27215</v>
      </c>
      <c r="T385" s="6">
        <v>27266.5</v>
      </c>
      <c r="U385" s="6">
        <v>27284.5</v>
      </c>
      <c r="V385" s="6">
        <v>27307</v>
      </c>
      <c r="W385" s="6">
        <v>27349.5</v>
      </c>
      <c r="X385" s="6">
        <v>27424</v>
      </c>
      <c r="Y385" s="6">
        <v>27532</v>
      </c>
      <c r="Z385" s="8" t="s">
        <v>17</v>
      </c>
      <c r="AA385" s="11">
        <f t="shared" si="55"/>
        <v>1.1354032702554306E-3</v>
      </c>
      <c r="AB385" s="10">
        <f t="shared" si="56"/>
        <v>1.415821315242427E-3</v>
      </c>
      <c r="AC385" s="10">
        <f t="shared" si="57"/>
        <v>1.1525703255308439E-2</v>
      </c>
      <c r="AD385" s="10">
        <f t="shared" si="58"/>
        <v>9.5839155168927718E-3</v>
      </c>
      <c r="AE385" s="13">
        <v>2.6749999999999998</v>
      </c>
      <c r="AF385" s="13">
        <v>0.49</v>
      </c>
      <c r="AG385" s="10">
        <f t="shared" si="59"/>
        <v>2.1743457060404259E-2</v>
      </c>
      <c r="AH385" s="10">
        <f>+SUMPRODUCT(AB385:AD385,Regression_results!$M$17:$O$17)+Regression_results!$L$17</f>
        <v>2.3087404598439418E-2</v>
      </c>
    </row>
    <row r="386" spans="1:34" ht="15" x14ac:dyDescent="0.25">
      <c r="A386" s="3">
        <v>43034</v>
      </c>
      <c r="B386" s="5">
        <f t="shared" ref="B386:B449" si="60">+DAY(A386)</f>
        <v>26</v>
      </c>
      <c r="C386" s="5">
        <f t="shared" ref="C386:C449" si="61">+MONTH(A386)</f>
        <v>10</v>
      </c>
      <c r="D386" s="5">
        <f t="shared" ref="D386:D449" si="62">+YEAR(A386)</f>
        <v>2017</v>
      </c>
      <c r="E386" s="3">
        <f t="shared" ref="E386:E449" si="63">+IF(DAY(A386)&gt;=9, DATE(D386,C386,9), IF(MONTH(A386)=1, DATE(D386-1,12,9),DATE(D386,C386-1,9)))</f>
        <v>43017</v>
      </c>
      <c r="F386" s="5">
        <f t="shared" si="54"/>
        <v>17</v>
      </c>
      <c r="G386" s="5">
        <v>26643.5</v>
      </c>
      <c r="H386" s="6">
        <v>26680.5</v>
      </c>
      <c r="I386" s="6">
        <v>26679.5</v>
      </c>
      <c r="J386" s="6">
        <v>26682</v>
      </c>
      <c r="K386" s="6">
        <v>26738.5</v>
      </c>
      <c r="L386" s="6">
        <v>26787</v>
      </c>
      <c r="M386" s="6">
        <v>26894</v>
      </c>
      <c r="N386" s="6">
        <v>26938</v>
      </c>
      <c r="O386" s="6">
        <v>26987</v>
      </c>
      <c r="P386" s="6">
        <v>27031.5</v>
      </c>
      <c r="Q386" s="6">
        <v>27079.5</v>
      </c>
      <c r="R386" s="6">
        <v>27122.5</v>
      </c>
      <c r="S386" s="6">
        <v>27215</v>
      </c>
      <c r="T386" s="6">
        <v>27266.5</v>
      </c>
      <c r="U386" s="6">
        <v>27284.5</v>
      </c>
      <c r="V386" s="6">
        <v>27307</v>
      </c>
      <c r="W386" s="6">
        <v>27349.5</v>
      </c>
      <c r="X386" s="6">
        <v>27424</v>
      </c>
      <c r="Y386" s="6">
        <v>27532</v>
      </c>
      <c r="Z386" s="8" t="s">
        <v>17</v>
      </c>
      <c r="AA386" s="11">
        <f t="shared" si="55"/>
        <v>1.0723253107967957E-3</v>
      </c>
      <c r="AB386" s="10">
        <f t="shared" si="56"/>
        <v>1.3511738322666833E-3</v>
      </c>
      <c r="AC386" s="10">
        <f t="shared" ref="AC386:AC449" si="64">+O386/I386-1</f>
        <v>1.1525703255308439E-2</v>
      </c>
      <c r="AD386" s="10">
        <f t="shared" ref="AD386:AD449" si="65">+S386/O386-1+AA386</f>
        <v>9.5208375574341361E-3</v>
      </c>
      <c r="AE386" s="13">
        <v>2.6749999999999998</v>
      </c>
      <c r="AF386" s="13">
        <v>0.49</v>
      </c>
      <c r="AG386" s="10">
        <f t="shared" ref="AG386:AG449" si="66">+(1+AE386/100)/(1+AF386/100)-1</f>
        <v>2.1743457060404259E-2</v>
      </c>
      <c r="AH386" s="10">
        <f>+SUMPRODUCT(AB386:AD386,Regression_results!$M$17:$O$17)+Regression_results!$L$17</f>
        <v>2.3024092395435396E-2</v>
      </c>
    </row>
    <row r="387" spans="1:34" ht="15" x14ac:dyDescent="0.25">
      <c r="A387" s="3">
        <v>43033</v>
      </c>
      <c r="B387" s="5">
        <f t="shared" si="60"/>
        <v>25</v>
      </c>
      <c r="C387" s="5">
        <f t="shared" si="61"/>
        <v>10</v>
      </c>
      <c r="D387" s="5">
        <f t="shared" si="62"/>
        <v>2017</v>
      </c>
      <c r="E387" s="3">
        <f t="shared" si="63"/>
        <v>43017</v>
      </c>
      <c r="F387" s="5">
        <f t="shared" ref="F387:F450" si="67">+A387-E387</f>
        <v>16</v>
      </c>
      <c r="G387" s="5">
        <v>26645.22</v>
      </c>
      <c r="H387" s="6">
        <v>26678</v>
      </c>
      <c r="I387" s="6">
        <v>26676</v>
      </c>
      <c r="J387" s="6">
        <v>26678</v>
      </c>
      <c r="K387" s="6">
        <v>26733.5</v>
      </c>
      <c r="L387" s="6">
        <v>26781.5</v>
      </c>
      <c r="M387" s="6">
        <v>26887.5</v>
      </c>
      <c r="N387" s="6">
        <v>26931.5</v>
      </c>
      <c r="O387" s="6">
        <v>26980.5</v>
      </c>
      <c r="P387" s="6">
        <v>27025</v>
      </c>
      <c r="Q387" s="6">
        <v>27073</v>
      </c>
      <c r="R387" s="6">
        <v>27116.5</v>
      </c>
      <c r="S387" s="6">
        <v>27209.5</v>
      </c>
      <c r="T387" s="6">
        <v>27261</v>
      </c>
      <c r="U387" s="6">
        <v>27284.5</v>
      </c>
      <c r="V387" s="6">
        <v>27307</v>
      </c>
      <c r="W387" s="6">
        <v>27349.5</v>
      </c>
      <c r="X387" s="6">
        <v>27424</v>
      </c>
      <c r="Y387" s="6">
        <v>27532</v>
      </c>
      <c r="Z387" s="8" t="s">
        <v>17</v>
      </c>
      <c r="AA387" s="11">
        <f t="shared" ref="AA387:AA450" si="68">+(T387/S387-1)*F387/30</f>
        <v>1.0094513558377353E-3</v>
      </c>
      <c r="AB387" s="10">
        <f t="shared" ref="AB387:AB450" si="69">+I387/G387-1</f>
        <v>1.1551790527530859E-3</v>
      </c>
      <c r="AC387" s="10">
        <f t="shared" si="64"/>
        <v>1.141475483580745E-2</v>
      </c>
      <c r="AD387" s="10">
        <f t="shared" si="65"/>
        <v>9.4970627789024917E-3</v>
      </c>
      <c r="AE387" s="13">
        <v>2.6850000000000001</v>
      </c>
      <c r="AF387" s="13">
        <v>0.495</v>
      </c>
      <c r="AG387" s="10">
        <f t="shared" si="66"/>
        <v>2.1792128961639845E-2</v>
      </c>
      <c r="AH387" s="10">
        <f>+SUMPRODUCT(AB387:AD387,Regression_results!$M$17:$O$17)+Regression_results!$L$17</f>
        <v>2.2840585071594526E-2</v>
      </c>
    </row>
    <row r="388" spans="1:34" ht="15" x14ac:dyDescent="0.25">
      <c r="A388" s="3">
        <v>43032</v>
      </c>
      <c r="B388" s="5">
        <f t="shared" si="60"/>
        <v>24</v>
      </c>
      <c r="C388" s="5">
        <f t="shared" si="61"/>
        <v>10</v>
      </c>
      <c r="D388" s="5">
        <f t="shared" si="62"/>
        <v>2017</v>
      </c>
      <c r="E388" s="3">
        <f t="shared" si="63"/>
        <v>43017</v>
      </c>
      <c r="F388" s="5">
        <f t="shared" si="67"/>
        <v>15</v>
      </c>
      <c r="G388" s="5">
        <v>26646.94</v>
      </c>
      <c r="H388" s="6">
        <v>26682</v>
      </c>
      <c r="I388" s="6">
        <v>26679.5</v>
      </c>
      <c r="J388" s="6">
        <v>26683.5</v>
      </c>
      <c r="K388" s="6">
        <v>26736.5</v>
      </c>
      <c r="L388" s="6">
        <v>26781.5</v>
      </c>
      <c r="M388" s="6">
        <v>26888</v>
      </c>
      <c r="N388" s="6">
        <v>26931</v>
      </c>
      <c r="O388" s="6">
        <v>26980</v>
      </c>
      <c r="P388" s="6">
        <v>27022.5</v>
      </c>
      <c r="Q388" s="6">
        <v>27071</v>
      </c>
      <c r="R388" s="6">
        <v>27115.5</v>
      </c>
      <c r="S388" s="6">
        <v>27206.5</v>
      </c>
      <c r="T388" s="6">
        <v>27258</v>
      </c>
      <c r="U388" s="6">
        <v>27284.5</v>
      </c>
      <c r="V388" s="6">
        <v>27307</v>
      </c>
      <c r="W388" s="6">
        <v>27349.5</v>
      </c>
      <c r="X388" s="6">
        <v>27424</v>
      </c>
      <c r="Y388" s="6">
        <v>27532</v>
      </c>
      <c r="Z388" s="8" t="s">
        <v>17</v>
      </c>
      <c r="AA388" s="11">
        <f t="shared" si="68"/>
        <v>9.464649991729468E-4</v>
      </c>
      <c r="AB388" s="10">
        <f t="shared" si="69"/>
        <v>1.2219039034127022E-3</v>
      </c>
      <c r="AC388" s="10">
        <f t="shared" si="64"/>
        <v>1.1263329522667176E-2</v>
      </c>
      <c r="AD388" s="10">
        <f t="shared" si="65"/>
        <v>9.3415724862003779E-3</v>
      </c>
      <c r="AE388" s="13">
        <v>2.645</v>
      </c>
      <c r="AF388" s="13">
        <v>0.48</v>
      </c>
      <c r="AG388" s="10">
        <f t="shared" si="66"/>
        <v>2.1546576433121079E-2</v>
      </c>
      <c r="AH388" s="10">
        <f>+SUMPRODUCT(AB388:AD388,Regression_results!$M$17:$O$17)+Regression_results!$L$17</f>
        <v>2.2715482116894677E-2</v>
      </c>
    </row>
    <row r="389" spans="1:34" ht="15" x14ac:dyDescent="0.25">
      <c r="A389" s="3">
        <v>43031</v>
      </c>
      <c r="B389" s="5">
        <f t="shared" si="60"/>
        <v>23</v>
      </c>
      <c r="C389" s="5">
        <f t="shared" si="61"/>
        <v>10</v>
      </c>
      <c r="D389" s="5">
        <f t="shared" si="62"/>
        <v>2017</v>
      </c>
      <c r="E389" s="3">
        <f t="shared" si="63"/>
        <v>43017</v>
      </c>
      <c r="F389" s="5">
        <f t="shared" si="67"/>
        <v>14</v>
      </c>
      <c r="G389" s="5">
        <v>26648.67</v>
      </c>
      <c r="H389" s="6">
        <v>26683</v>
      </c>
      <c r="I389" s="6">
        <v>26686</v>
      </c>
      <c r="J389" s="6">
        <v>26688</v>
      </c>
      <c r="K389" s="6">
        <v>26740.5</v>
      </c>
      <c r="L389" s="6">
        <v>26781</v>
      </c>
      <c r="M389" s="6">
        <v>26885.5</v>
      </c>
      <c r="N389" s="6">
        <v>26930.5</v>
      </c>
      <c r="O389" s="6">
        <v>26979.5</v>
      </c>
      <c r="P389" s="6">
        <v>27020.5</v>
      </c>
      <c r="Q389" s="6">
        <v>27066</v>
      </c>
      <c r="R389" s="6">
        <v>27114</v>
      </c>
      <c r="S389" s="6">
        <v>27205</v>
      </c>
      <c r="T389" s="6">
        <v>27256.5</v>
      </c>
      <c r="U389" s="6">
        <v>27277</v>
      </c>
      <c r="V389" s="6">
        <v>27301</v>
      </c>
      <c r="W389" s="6">
        <v>27347.5</v>
      </c>
      <c r="X389" s="6">
        <v>27417.5</v>
      </c>
      <c r="Y389" s="6">
        <v>27526</v>
      </c>
      <c r="Z389" s="8" t="s">
        <v>17</v>
      </c>
      <c r="AA389" s="11">
        <f t="shared" si="68"/>
        <v>8.8341603871839127E-4</v>
      </c>
      <c r="AB389" s="10">
        <f t="shared" si="69"/>
        <v>1.4008203786530782E-3</v>
      </c>
      <c r="AC389" s="10">
        <f t="shared" si="64"/>
        <v>1.0998276249718941E-2</v>
      </c>
      <c r="AD389" s="10">
        <f t="shared" si="65"/>
        <v>9.2416139297096279E-3</v>
      </c>
      <c r="AE389" s="13">
        <v>2.645</v>
      </c>
      <c r="AF389" s="13">
        <v>0.46</v>
      </c>
      <c r="AG389" s="10">
        <f t="shared" si="66"/>
        <v>2.1749950228947101E-2</v>
      </c>
      <c r="AH389" s="10">
        <f>+SUMPRODUCT(AB389:AD389,Regression_results!$M$17:$O$17)+Regression_results!$L$17</f>
        <v>2.260752305426254E-2</v>
      </c>
    </row>
    <row r="390" spans="1:34" ht="15" x14ac:dyDescent="0.25">
      <c r="A390" s="3">
        <v>43030</v>
      </c>
      <c r="B390" s="5">
        <f t="shared" si="60"/>
        <v>22</v>
      </c>
      <c r="C390" s="5">
        <f t="shared" si="61"/>
        <v>10</v>
      </c>
      <c r="D390" s="5">
        <f t="shared" si="62"/>
        <v>2017</v>
      </c>
      <c r="E390" s="3">
        <f t="shared" si="63"/>
        <v>43017</v>
      </c>
      <c r="F390" s="5">
        <f t="shared" si="67"/>
        <v>13</v>
      </c>
      <c r="G390" s="5">
        <v>26650.39</v>
      </c>
      <c r="H390" s="6">
        <v>26683</v>
      </c>
      <c r="I390" s="6">
        <v>26675.5</v>
      </c>
      <c r="J390" s="6">
        <v>26676</v>
      </c>
      <c r="K390" s="6">
        <v>26728</v>
      </c>
      <c r="L390" s="6">
        <v>26762.5</v>
      </c>
      <c r="M390" s="6">
        <v>26870</v>
      </c>
      <c r="N390" s="6">
        <v>26913</v>
      </c>
      <c r="O390" s="6">
        <v>26960.5</v>
      </c>
      <c r="P390" s="6">
        <v>27001.5</v>
      </c>
      <c r="Q390" s="6">
        <v>27047</v>
      </c>
      <c r="R390" s="6">
        <v>27094.5</v>
      </c>
      <c r="S390" s="6">
        <v>27185.5</v>
      </c>
      <c r="T390" s="6">
        <v>27237</v>
      </c>
      <c r="U390" s="6">
        <v>27275.5</v>
      </c>
      <c r="V390" s="6">
        <v>27302.5</v>
      </c>
      <c r="W390" s="6">
        <v>27349</v>
      </c>
      <c r="X390" s="6">
        <v>27420.5</v>
      </c>
      <c r="Y390" s="6">
        <v>27522</v>
      </c>
      <c r="Z390" s="8" t="s">
        <v>17</v>
      </c>
      <c r="AA390" s="11">
        <f t="shared" si="68"/>
        <v>8.2090330016618325E-4</v>
      </c>
      <c r="AB390" s="10">
        <f t="shared" si="69"/>
        <v>9.4220009538314997E-4</v>
      </c>
      <c r="AC390" s="10">
        <f t="shared" si="64"/>
        <v>1.0683960937939219E-2</v>
      </c>
      <c r="AD390" s="10">
        <f t="shared" si="65"/>
        <v>9.1664458531603172E-3</v>
      </c>
      <c r="AE390" s="13">
        <v>2.69</v>
      </c>
      <c r="AF390" s="13">
        <v>0.53</v>
      </c>
      <c r="AG390" s="10">
        <f t="shared" si="66"/>
        <v>2.1486123545210178E-2</v>
      </c>
      <c r="AH390" s="10">
        <f>+SUMPRODUCT(AB390:AD390,Regression_results!$M$17:$O$17)+Regression_results!$L$17</f>
        <v>2.2136373472157175E-2</v>
      </c>
    </row>
    <row r="391" spans="1:34" ht="15" x14ac:dyDescent="0.25">
      <c r="A391" s="3">
        <v>43029</v>
      </c>
      <c r="B391" s="5">
        <f t="shared" si="60"/>
        <v>21</v>
      </c>
      <c r="C391" s="5">
        <f t="shared" si="61"/>
        <v>10</v>
      </c>
      <c r="D391" s="5">
        <f t="shared" si="62"/>
        <v>2017</v>
      </c>
      <c r="E391" s="3">
        <f t="shared" si="63"/>
        <v>43017</v>
      </c>
      <c r="F391" s="5">
        <f t="shared" si="67"/>
        <v>12</v>
      </c>
      <c r="G391" s="5">
        <v>26652.11</v>
      </c>
      <c r="H391" s="6">
        <v>26683</v>
      </c>
      <c r="I391" s="6">
        <v>26675.5</v>
      </c>
      <c r="J391" s="6">
        <v>26676</v>
      </c>
      <c r="K391" s="6">
        <v>26728</v>
      </c>
      <c r="L391" s="6">
        <v>26762.5</v>
      </c>
      <c r="M391" s="6">
        <v>26870</v>
      </c>
      <c r="N391" s="6">
        <v>26913</v>
      </c>
      <c r="O391" s="6">
        <v>26960.5</v>
      </c>
      <c r="P391" s="6">
        <v>27001.5</v>
      </c>
      <c r="Q391" s="6">
        <v>27047</v>
      </c>
      <c r="R391" s="6">
        <v>27094.5</v>
      </c>
      <c r="S391" s="6">
        <v>27185.5</v>
      </c>
      <c r="T391" s="6">
        <v>27237</v>
      </c>
      <c r="U391" s="6">
        <v>27272</v>
      </c>
      <c r="V391" s="6">
        <v>27299</v>
      </c>
      <c r="W391" s="6">
        <v>27343.5</v>
      </c>
      <c r="X391" s="6">
        <v>27414</v>
      </c>
      <c r="Y391" s="6">
        <v>27515.5</v>
      </c>
      <c r="Z391" s="8" t="s">
        <v>17</v>
      </c>
      <c r="AA391" s="11">
        <f t="shared" si="68"/>
        <v>7.5775689246109228E-4</v>
      </c>
      <c r="AB391" s="10">
        <f t="shared" si="69"/>
        <v>8.7760406211745412E-4</v>
      </c>
      <c r="AC391" s="10">
        <f t="shared" si="64"/>
        <v>1.0683960937939219E-2</v>
      </c>
      <c r="AD391" s="10">
        <f t="shared" si="65"/>
        <v>9.103299445455227E-3</v>
      </c>
      <c r="AE391" s="13">
        <v>2.69</v>
      </c>
      <c r="AF391" s="13">
        <v>0.53</v>
      </c>
      <c r="AG391" s="10">
        <f t="shared" si="66"/>
        <v>2.1486123545210178E-2</v>
      </c>
      <c r="AH391" s="10">
        <f>+SUMPRODUCT(AB391:AD391,Regression_results!$M$17:$O$17)+Regression_results!$L$17</f>
        <v>2.2073058303910216E-2</v>
      </c>
    </row>
    <row r="392" spans="1:34" ht="15" x14ac:dyDescent="0.25">
      <c r="A392" s="3">
        <v>43028</v>
      </c>
      <c r="B392" s="5">
        <f t="shared" si="60"/>
        <v>20</v>
      </c>
      <c r="C392" s="5">
        <f t="shared" si="61"/>
        <v>10</v>
      </c>
      <c r="D392" s="5">
        <f t="shared" si="62"/>
        <v>2017</v>
      </c>
      <c r="E392" s="3">
        <f t="shared" si="63"/>
        <v>43017</v>
      </c>
      <c r="F392" s="5">
        <f t="shared" si="67"/>
        <v>11</v>
      </c>
      <c r="G392" s="5">
        <v>26653.83</v>
      </c>
      <c r="H392" s="6">
        <v>26683</v>
      </c>
      <c r="I392" s="6">
        <v>26675.5</v>
      </c>
      <c r="J392" s="6">
        <v>26676</v>
      </c>
      <c r="K392" s="6">
        <v>26728</v>
      </c>
      <c r="L392" s="6">
        <v>26762.5</v>
      </c>
      <c r="M392" s="6">
        <v>26870</v>
      </c>
      <c r="N392" s="6">
        <v>26913</v>
      </c>
      <c r="O392" s="6">
        <v>26960.5</v>
      </c>
      <c r="P392" s="6">
        <v>27001.5</v>
      </c>
      <c r="Q392" s="6">
        <v>27047</v>
      </c>
      <c r="R392" s="6">
        <v>27094.5</v>
      </c>
      <c r="S392" s="6">
        <v>27185.5</v>
      </c>
      <c r="T392" s="6">
        <v>27237</v>
      </c>
      <c r="U392" s="6">
        <v>27252.5</v>
      </c>
      <c r="V392" s="6">
        <v>27279.5</v>
      </c>
      <c r="W392" s="6">
        <v>27328.5</v>
      </c>
      <c r="X392" s="6">
        <v>27398.5</v>
      </c>
      <c r="Y392" s="6">
        <v>27500</v>
      </c>
      <c r="Z392" s="8" t="s">
        <v>17</v>
      </c>
      <c r="AA392" s="11">
        <f t="shared" si="68"/>
        <v>6.946104847560012E-4</v>
      </c>
      <c r="AB392" s="10">
        <f t="shared" si="69"/>
        <v>8.1301636575292768E-4</v>
      </c>
      <c r="AC392" s="10">
        <f t="shared" si="64"/>
        <v>1.0683960937939219E-2</v>
      </c>
      <c r="AD392" s="10">
        <f t="shared" si="65"/>
        <v>9.040153037750135E-3</v>
      </c>
      <c r="AE392" s="13">
        <v>2.69</v>
      </c>
      <c r="AF392" s="13">
        <v>0.53</v>
      </c>
      <c r="AG392" s="10">
        <f t="shared" si="66"/>
        <v>2.1486123545210178E-2</v>
      </c>
      <c r="AH392" s="10">
        <f>+SUMPRODUCT(AB392:AD392,Regression_results!$M$17:$O$17)+Regression_results!$L$17</f>
        <v>2.2009747642566843E-2</v>
      </c>
    </row>
    <row r="393" spans="1:34" ht="15" x14ac:dyDescent="0.25">
      <c r="A393" s="3">
        <v>43027</v>
      </c>
      <c r="B393" s="5">
        <f t="shared" si="60"/>
        <v>19</v>
      </c>
      <c r="C393" s="5">
        <f t="shared" si="61"/>
        <v>10</v>
      </c>
      <c r="D393" s="5">
        <f t="shared" si="62"/>
        <v>2017</v>
      </c>
      <c r="E393" s="3">
        <f t="shared" si="63"/>
        <v>43017</v>
      </c>
      <c r="F393" s="5">
        <f t="shared" si="67"/>
        <v>10</v>
      </c>
      <c r="G393" s="5">
        <v>26655.55</v>
      </c>
      <c r="H393" s="6">
        <v>26675</v>
      </c>
      <c r="I393" s="6">
        <v>26664.5</v>
      </c>
      <c r="J393" s="6">
        <v>26663.5</v>
      </c>
      <c r="K393" s="6">
        <v>26710</v>
      </c>
      <c r="L393" s="6">
        <v>26743.5</v>
      </c>
      <c r="M393" s="6">
        <v>26851.5</v>
      </c>
      <c r="N393" s="6">
        <v>26894.5</v>
      </c>
      <c r="O393" s="6">
        <v>26942</v>
      </c>
      <c r="P393" s="6">
        <v>26983</v>
      </c>
      <c r="Q393" s="6">
        <v>27028.5</v>
      </c>
      <c r="R393" s="6">
        <v>27068</v>
      </c>
      <c r="S393" s="6">
        <v>27159</v>
      </c>
      <c r="T393" s="6">
        <v>27213.5</v>
      </c>
      <c r="U393" s="6">
        <v>27252.5</v>
      </c>
      <c r="V393" s="6">
        <v>27279.5</v>
      </c>
      <c r="W393" s="6">
        <v>27328.5</v>
      </c>
      <c r="X393" s="6">
        <v>27398.5</v>
      </c>
      <c r="Y393" s="6">
        <v>27500</v>
      </c>
      <c r="Z393" s="8" t="s">
        <v>17</v>
      </c>
      <c r="AA393" s="11">
        <f t="shared" si="68"/>
        <v>6.6890042588707566E-4</v>
      </c>
      <c r="AB393" s="10">
        <f t="shared" si="69"/>
        <v>3.3576497202281175E-4</v>
      </c>
      <c r="AC393" s="10">
        <f t="shared" si="64"/>
        <v>1.0407095576515646E-2</v>
      </c>
      <c r="AD393" s="10">
        <f t="shared" si="65"/>
        <v>8.7232393762248783E-3</v>
      </c>
      <c r="AE393" s="13">
        <v>2.6949999999999998</v>
      </c>
      <c r="AF393" s="13">
        <v>0.56000000000000005</v>
      </c>
      <c r="AG393" s="10">
        <f t="shared" si="66"/>
        <v>2.1231105807478112E-2</v>
      </c>
      <c r="AH393" s="10">
        <f>+SUMPRODUCT(AB393:AD393,Regression_results!$M$17:$O$17)+Regression_results!$L$17</f>
        <v>2.144239054289851E-2</v>
      </c>
    </row>
    <row r="394" spans="1:34" ht="15" x14ac:dyDescent="0.25">
      <c r="A394" s="3">
        <v>43026</v>
      </c>
      <c r="B394" s="5">
        <f t="shared" si="60"/>
        <v>18</v>
      </c>
      <c r="C394" s="5">
        <f t="shared" si="61"/>
        <v>10</v>
      </c>
      <c r="D394" s="5">
        <f t="shared" si="62"/>
        <v>2017</v>
      </c>
      <c r="E394" s="3">
        <f t="shared" si="63"/>
        <v>43017</v>
      </c>
      <c r="F394" s="5">
        <f t="shared" si="67"/>
        <v>9</v>
      </c>
      <c r="G394" s="5">
        <v>26657.27</v>
      </c>
      <c r="H394" s="6">
        <v>26665</v>
      </c>
      <c r="I394" s="6">
        <v>26659</v>
      </c>
      <c r="J394" s="6">
        <v>26656.5</v>
      </c>
      <c r="K394" s="6">
        <v>26707</v>
      </c>
      <c r="L394" s="6">
        <v>26733</v>
      </c>
      <c r="M394" s="6">
        <v>26843</v>
      </c>
      <c r="N394" s="6">
        <v>26887</v>
      </c>
      <c r="O394" s="6">
        <v>26934.5</v>
      </c>
      <c r="P394" s="6">
        <v>26976.5</v>
      </c>
      <c r="Q394" s="6">
        <v>27029</v>
      </c>
      <c r="R394" s="6">
        <v>27071.5</v>
      </c>
      <c r="S394" s="6">
        <v>27161</v>
      </c>
      <c r="T394" s="6">
        <v>27219.5</v>
      </c>
      <c r="U394" s="6">
        <v>27252.5</v>
      </c>
      <c r="V394" s="6">
        <v>27279.5</v>
      </c>
      <c r="W394" s="6">
        <v>27328.5</v>
      </c>
      <c r="X394" s="6">
        <v>27398.5</v>
      </c>
      <c r="Y394" s="6">
        <v>27500</v>
      </c>
      <c r="Z394" s="8" t="s">
        <v>17</v>
      </c>
      <c r="AA394" s="11">
        <f t="shared" si="68"/>
        <v>6.4614704907774991E-4</v>
      </c>
      <c r="AB394" s="10">
        <f t="shared" si="69"/>
        <v>6.4897868386371016E-5</v>
      </c>
      <c r="AC394" s="10">
        <f t="shared" si="64"/>
        <v>1.0334221088562856E-2</v>
      </c>
      <c r="AD394" s="10">
        <f t="shared" si="65"/>
        <v>9.0554362506594325E-3</v>
      </c>
      <c r="AE394" s="13">
        <v>2.7149999999999999</v>
      </c>
      <c r="AF394" s="13">
        <v>0.65</v>
      </c>
      <c r="AG394" s="10">
        <f t="shared" si="66"/>
        <v>2.0516641828117299E-2</v>
      </c>
      <c r="AH394" s="10">
        <f>+SUMPRODUCT(AB394:AD394,Regression_results!$M$17:$O$17)+Regression_results!$L$17</f>
        <v>2.1401420606373518E-2</v>
      </c>
    </row>
    <row r="395" spans="1:34" ht="15" x14ac:dyDescent="0.25">
      <c r="A395" s="3">
        <v>43025</v>
      </c>
      <c r="B395" s="5">
        <f t="shared" si="60"/>
        <v>17</v>
      </c>
      <c r="C395" s="5">
        <f t="shared" si="61"/>
        <v>10</v>
      </c>
      <c r="D395" s="5">
        <f t="shared" si="62"/>
        <v>2017</v>
      </c>
      <c r="E395" s="3">
        <f t="shared" si="63"/>
        <v>43017</v>
      </c>
      <c r="F395" s="5">
        <f t="shared" si="67"/>
        <v>8</v>
      </c>
      <c r="G395" s="5">
        <v>26658.99</v>
      </c>
      <c r="H395" s="6">
        <v>26667</v>
      </c>
      <c r="I395" s="6">
        <v>26666.5</v>
      </c>
      <c r="J395" s="6">
        <v>26664</v>
      </c>
      <c r="K395" s="6">
        <v>26715.5</v>
      </c>
      <c r="L395" s="6">
        <v>26748.5</v>
      </c>
      <c r="M395" s="6">
        <v>26858.5</v>
      </c>
      <c r="N395" s="6">
        <v>26903.5</v>
      </c>
      <c r="O395" s="6">
        <v>26953.5</v>
      </c>
      <c r="P395" s="6">
        <v>26993.5</v>
      </c>
      <c r="Q395" s="6">
        <v>27042</v>
      </c>
      <c r="R395" s="6">
        <v>27089</v>
      </c>
      <c r="S395" s="6">
        <v>27179.5</v>
      </c>
      <c r="T395" s="6">
        <v>27247.5</v>
      </c>
      <c r="U395" s="6">
        <v>27229</v>
      </c>
      <c r="V395" s="6">
        <v>27254.5</v>
      </c>
      <c r="W395" s="6">
        <v>27304</v>
      </c>
      <c r="X395" s="6">
        <v>27373.5</v>
      </c>
      <c r="Y395" s="6">
        <v>27472.5</v>
      </c>
      <c r="Z395" s="8" t="s">
        <v>17</v>
      </c>
      <c r="AA395" s="11">
        <f t="shared" si="68"/>
        <v>6.6716949661813627E-4</v>
      </c>
      <c r="AB395" s="10">
        <f t="shared" si="69"/>
        <v>2.8170609614242004E-4</v>
      </c>
      <c r="AC395" s="10">
        <f t="shared" si="64"/>
        <v>1.0762567266045409E-2</v>
      </c>
      <c r="AD395" s="10">
        <f t="shared" si="65"/>
        <v>9.051980374611723E-3</v>
      </c>
      <c r="AE395" s="13">
        <v>2.7050000000000001</v>
      </c>
      <c r="AF395" s="13">
        <v>0.61</v>
      </c>
      <c r="AG395" s="10">
        <f t="shared" si="66"/>
        <v>2.0822979823079235E-2</v>
      </c>
      <c r="AH395" s="10">
        <f>+SUMPRODUCT(AB395:AD395,Regression_results!$M$17:$O$17)+Regression_results!$L$17</f>
        <v>2.1775212923886518E-2</v>
      </c>
    </row>
    <row r="396" spans="1:34" ht="15" x14ac:dyDescent="0.25">
      <c r="A396" s="3">
        <v>43024</v>
      </c>
      <c r="B396" s="5">
        <f t="shared" si="60"/>
        <v>16</v>
      </c>
      <c r="C396" s="5">
        <f t="shared" si="61"/>
        <v>10</v>
      </c>
      <c r="D396" s="5">
        <f t="shared" si="62"/>
        <v>2017</v>
      </c>
      <c r="E396" s="3">
        <f t="shared" si="63"/>
        <v>43017</v>
      </c>
      <c r="F396" s="5">
        <f t="shared" si="67"/>
        <v>7</v>
      </c>
      <c r="G396" s="5">
        <v>26660.71</v>
      </c>
      <c r="H396" s="6">
        <v>26670</v>
      </c>
      <c r="I396" s="6">
        <v>26670.5</v>
      </c>
      <c r="J396" s="6">
        <v>26668</v>
      </c>
      <c r="K396" s="6">
        <v>26722</v>
      </c>
      <c r="L396" s="6">
        <v>26764.5</v>
      </c>
      <c r="M396" s="6">
        <v>26874.5</v>
      </c>
      <c r="N396" s="6">
        <v>26919.5</v>
      </c>
      <c r="O396" s="6">
        <v>26971</v>
      </c>
      <c r="P396" s="6">
        <v>27012</v>
      </c>
      <c r="Q396" s="6">
        <v>27060.5</v>
      </c>
      <c r="R396" s="6">
        <v>27105.5</v>
      </c>
      <c r="S396" s="6">
        <v>27200.5</v>
      </c>
      <c r="T396" s="6">
        <v>27261.5</v>
      </c>
      <c r="U396" s="6">
        <v>27236</v>
      </c>
      <c r="V396" s="6">
        <v>27256.5</v>
      </c>
      <c r="W396" s="6">
        <v>27309.5</v>
      </c>
      <c r="X396" s="6">
        <v>27376</v>
      </c>
      <c r="Y396" s="6">
        <v>27480.5</v>
      </c>
      <c r="Z396" s="8" t="s">
        <v>17</v>
      </c>
      <c r="AA396" s="11">
        <f t="shared" si="68"/>
        <v>5.2327469470536681E-4</v>
      </c>
      <c r="AB396" s="10">
        <f t="shared" si="69"/>
        <v>3.6720702486925383E-4</v>
      </c>
      <c r="AC396" s="10">
        <f t="shared" si="64"/>
        <v>1.1267130350012255E-2</v>
      </c>
      <c r="AD396" s="10">
        <f t="shared" si="65"/>
        <v>9.0324141407770453E-3</v>
      </c>
      <c r="AE396" s="13">
        <v>2.7050000000000001</v>
      </c>
      <c r="AF396" s="13">
        <v>0.60499999999999998</v>
      </c>
      <c r="AG396" s="10">
        <f t="shared" si="66"/>
        <v>2.0873714030117618E-2</v>
      </c>
      <c r="AH396" s="10">
        <f>+SUMPRODUCT(AB396:AD396,Regression_results!$M$17:$O$17)+Regression_results!$L$17</f>
        <v>2.2116708336717895E-2</v>
      </c>
    </row>
    <row r="397" spans="1:34" ht="15" x14ac:dyDescent="0.25">
      <c r="A397" s="3">
        <v>43023</v>
      </c>
      <c r="B397" s="5">
        <f t="shared" si="60"/>
        <v>15</v>
      </c>
      <c r="C397" s="5">
        <f t="shared" si="61"/>
        <v>10</v>
      </c>
      <c r="D397" s="5">
        <f t="shared" si="62"/>
        <v>2017</v>
      </c>
      <c r="E397" s="3">
        <f t="shared" si="63"/>
        <v>43017</v>
      </c>
      <c r="F397" s="5">
        <f t="shared" si="67"/>
        <v>6</v>
      </c>
      <c r="G397" s="5">
        <v>26662.44</v>
      </c>
      <c r="H397" s="6">
        <v>26672.5</v>
      </c>
      <c r="I397" s="6">
        <v>26673.5</v>
      </c>
      <c r="J397" s="6">
        <v>26672.5</v>
      </c>
      <c r="K397" s="6">
        <v>26730</v>
      </c>
      <c r="L397" s="6">
        <v>26777.5</v>
      </c>
      <c r="M397" s="6">
        <v>26887.5</v>
      </c>
      <c r="N397" s="6">
        <v>26932.5</v>
      </c>
      <c r="O397" s="6">
        <v>26982.5</v>
      </c>
      <c r="P397" s="6">
        <v>27028.5</v>
      </c>
      <c r="Q397" s="6">
        <v>27077</v>
      </c>
      <c r="R397" s="6">
        <v>27120.5</v>
      </c>
      <c r="S397" s="6">
        <v>27216.5</v>
      </c>
      <c r="T397" s="6">
        <v>27277.5</v>
      </c>
      <c r="U397" s="6">
        <v>27261</v>
      </c>
      <c r="V397" s="6">
        <v>27273</v>
      </c>
      <c r="W397" s="6">
        <v>27329</v>
      </c>
      <c r="X397" s="6">
        <v>27398</v>
      </c>
      <c r="Y397" s="6">
        <v>27510.5</v>
      </c>
      <c r="Z397" s="8" t="s">
        <v>17</v>
      </c>
      <c r="AA397" s="11">
        <f t="shared" si="68"/>
        <v>4.4825749086032653E-4</v>
      </c>
      <c r="AB397" s="10">
        <f t="shared" si="69"/>
        <v>4.1481574829616008E-4</v>
      </c>
      <c r="AC397" s="10">
        <f t="shared" si="64"/>
        <v>1.1584531463812331E-2</v>
      </c>
      <c r="AD397" s="10">
        <f t="shared" si="65"/>
        <v>9.1205450846711059E-3</v>
      </c>
      <c r="AE397" s="13">
        <v>2.7349999999999999</v>
      </c>
      <c r="AF397" s="13">
        <v>0.6</v>
      </c>
      <c r="AG397" s="10">
        <f t="shared" si="66"/>
        <v>2.1222664015904558E-2</v>
      </c>
      <c r="AH397" s="10">
        <f>+SUMPRODUCT(AB397:AD397,Regression_results!$M$17:$O$17)+Regression_results!$L$17</f>
        <v>2.2373354904402606E-2</v>
      </c>
    </row>
    <row r="398" spans="1:34" ht="15" x14ac:dyDescent="0.25">
      <c r="A398" s="3">
        <v>43022</v>
      </c>
      <c r="B398" s="5">
        <f t="shared" si="60"/>
        <v>14</v>
      </c>
      <c r="C398" s="5">
        <f t="shared" si="61"/>
        <v>10</v>
      </c>
      <c r="D398" s="5">
        <f t="shared" si="62"/>
        <v>2017</v>
      </c>
      <c r="E398" s="3">
        <f t="shared" si="63"/>
        <v>43017</v>
      </c>
      <c r="F398" s="5">
        <f t="shared" si="67"/>
        <v>5</v>
      </c>
      <c r="G398" s="5">
        <v>26664.16</v>
      </c>
      <c r="H398" s="6">
        <v>26672.5</v>
      </c>
      <c r="I398" s="6">
        <v>26673.5</v>
      </c>
      <c r="J398" s="6">
        <v>26672.5</v>
      </c>
      <c r="K398" s="6">
        <v>26730</v>
      </c>
      <c r="L398" s="6">
        <v>26777.5</v>
      </c>
      <c r="M398" s="6">
        <v>26887.5</v>
      </c>
      <c r="N398" s="6">
        <v>26932.5</v>
      </c>
      <c r="O398" s="6">
        <v>26982.5</v>
      </c>
      <c r="P398" s="6">
        <v>27028.5</v>
      </c>
      <c r="Q398" s="6">
        <v>27077</v>
      </c>
      <c r="R398" s="6">
        <v>27120.5</v>
      </c>
      <c r="S398" s="6">
        <v>27216.5</v>
      </c>
      <c r="T398" s="6">
        <v>27277.5</v>
      </c>
      <c r="U398" s="6">
        <v>27279.5</v>
      </c>
      <c r="V398" s="6">
        <v>27290</v>
      </c>
      <c r="W398" s="6">
        <v>27347.5</v>
      </c>
      <c r="X398" s="6">
        <v>27416.5</v>
      </c>
      <c r="Y398" s="6">
        <v>27528.5</v>
      </c>
      <c r="Z398" s="8" t="s">
        <v>17</v>
      </c>
      <c r="AA398" s="11">
        <f t="shared" si="68"/>
        <v>3.7354790905027208E-4</v>
      </c>
      <c r="AB398" s="10">
        <f t="shared" si="69"/>
        <v>3.5028292659511351E-4</v>
      </c>
      <c r="AC398" s="10">
        <f t="shared" si="64"/>
        <v>1.1584531463812331E-2</v>
      </c>
      <c r="AD398" s="10">
        <f t="shared" si="65"/>
        <v>9.0458355028610517E-3</v>
      </c>
      <c r="AE398" s="13">
        <v>2.7349999999999999</v>
      </c>
      <c r="AF398" s="13">
        <v>0.6</v>
      </c>
      <c r="AG398" s="10">
        <f t="shared" si="66"/>
        <v>2.1222664015904558E-2</v>
      </c>
      <c r="AH398" s="10">
        <f>+SUMPRODUCT(AB398:AD398,Regression_results!$M$17:$O$17)+Regression_results!$L$17</f>
        <v>2.2304874350077532E-2</v>
      </c>
    </row>
    <row r="399" spans="1:34" ht="15" x14ac:dyDescent="0.25">
      <c r="A399" s="3">
        <v>43021</v>
      </c>
      <c r="B399" s="5">
        <f t="shared" si="60"/>
        <v>13</v>
      </c>
      <c r="C399" s="5">
        <f t="shared" si="61"/>
        <v>10</v>
      </c>
      <c r="D399" s="5">
        <f t="shared" si="62"/>
        <v>2017</v>
      </c>
      <c r="E399" s="3">
        <f t="shared" si="63"/>
        <v>43017</v>
      </c>
      <c r="F399" s="5">
        <f t="shared" si="67"/>
        <v>4</v>
      </c>
      <c r="G399" s="5">
        <v>26665.88</v>
      </c>
      <c r="H399" s="6">
        <v>26672.5</v>
      </c>
      <c r="I399" s="6">
        <v>26673.5</v>
      </c>
      <c r="J399" s="6">
        <v>26672.5</v>
      </c>
      <c r="K399" s="6">
        <v>26730</v>
      </c>
      <c r="L399" s="6">
        <v>26777.5</v>
      </c>
      <c r="M399" s="6">
        <v>26887.5</v>
      </c>
      <c r="N399" s="6">
        <v>26932.5</v>
      </c>
      <c r="O399" s="6">
        <v>26982.5</v>
      </c>
      <c r="P399" s="6">
        <v>27028.5</v>
      </c>
      <c r="Q399" s="6">
        <v>27077</v>
      </c>
      <c r="R399" s="6">
        <v>27120.5</v>
      </c>
      <c r="S399" s="6">
        <v>27216.5</v>
      </c>
      <c r="T399" s="6">
        <v>27277.5</v>
      </c>
      <c r="U399" s="6">
        <v>27295.5</v>
      </c>
      <c r="V399" s="6">
        <v>27303.5</v>
      </c>
      <c r="W399" s="6">
        <v>27361</v>
      </c>
      <c r="X399" s="6">
        <v>27433</v>
      </c>
      <c r="Y399" s="6">
        <v>27543.5</v>
      </c>
      <c r="Z399" s="8" t="s">
        <v>17</v>
      </c>
      <c r="AA399" s="11">
        <f t="shared" si="68"/>
        <v>2.9883832724021767E-4</v>
      </c>
      <c r="AB399" s="10">
        <f t="shared" si="69"/>
        <v>2.8575842987366151E-4</v>
      </c>
      <c r="AC399" s="10">
        <f t="shared" si="64"/>
        <v>1.1584531463812331E-2</v>
      </c>
      <c r="AD399" s="10">
        <f t="shared" si="65"/>
        <v>8.9711259210509976E-3</v>
      </c>
      <c r="AE399" s="13">
        <v>2.7349999999999999</v>
      </c>
      <c r="AF399" s="13">
        <v>0.6</v>
      </c>
      <c r="AG399" s="10">
        <f t="shared" si="66"/>
        <v>2.1222664015904558E-2</v>
      </c>
      <c r="AH399" s="10">
        <f>+SUMPRODUCT(AB399:AD399,Regression_results!$M$17:$O$17)+Regression_results!$L$17</f>
        <v>2.2236398296211268E-2</v>
      </c>
    </row>
    <row r="400" spans="1:34" ht="15" x14ac:dyDescent="0.25">
      <c r="A400" s="3">
        <v>43020</v>
      </c>
      <c r="B400" s="5">
        <f t="shared" si="60"/>
        <v>12</v>
      </c>
      <c r="C400" s="5">
        <f t="shared" si="61"/>
        <v>10</v>
      </c>
      <c r="D400" s="5">
        <f t="shared" si="62"/>
        <v>2017</v>
      </c>
      <c r="E400" s="3">
        <f t="shared" si="63"/>
        <v>43017</v>
      </c>
      <c r="F400" s="5">
        <f t="shared" si="67"/>
        <v>3</v>
      </c>
      <c r="G400" s="5">
        <v>26667.599999999999</v>
      </c>
      <c r="H400" s="6">
        <v>26665.5</v>
      </c>
      <c r="I400" s="6">
        <v>26666.5</v>
      </c>
      <c r="J400" s="6">
        <v>26666.5</v>
      </c>
      <c r="K400" s="6">
        <v>26725</v>
      </c>
      <c r="L400" s="6">
        <v>26773.5</v>
      </c>
      <c r="M400" s="6">
        <v>26883.5</v>
      </c>
      <c r="N400" s="6">
        <v>26928.5</v>
      </c>
      <c r="O400" s="6">
        <v>26979.5</v>
      </c>
      <c r="P400" s="6">
        <v>27034</v>
      </c>
      <c r="Q400" s="6">
        <v>27082.5</v>
      </c>
      <c r="R400" s="6">
        <v>27124.5</v>
      </c>
      <c r="S400" s="6">
        <v>27224.5</v>
      </c>
      <c r="T400" s="6">
        <v>27285.5</v>
      </c>
      <c r="U400" s="6">
        <v>27295.5</v>
      </c>
      <c r="V400" s="6">
        <v>27303.5</v>
      </c>
      <c r="W400" s="6">
        <v>27361</v>
      </c>
      <c r="X400" s="6">
        <v>27433</v>
      </c>
      <c r="Y400" s="6">
        <v>27543.5</v>
      </c>
      <c r="Z400" s="8" t="s">
        <v>17</v>
      </c>
      <c r="AA400" s="11">
        <f t="shared" si="68"/>
        <v>2.2406288453415967E-4</v>
      </c>
      <c r="AB400" s="10">
        <f t="shared" si="69"/>
        <v>-4.1248556300499395E-5</v>
      </c>
      <c r="AC400" s="10">
        <f t="shared" si="64"/>
        <v>1.1737573359833497E-2</v>
      </c>
      <c r="AD400" s="10">
        <f t="shared" si="65"/>
        <v>9.3050317683162301E-3</v>
      </c>
      <c r="AE400" s="13">
        <v>2.7549999999999999</v>
      </c>
      <c r="AF400" s="13">
        <v>0.63300000000000001</v>
      </c>
      <c r="AG400" s="10">
        <f t="shared" si="66"/>
        <v>2.1086522313753964E-2</v>
      </c>
      <c r="AH400" s="10">
        <f>+SUMPRODUCT(AB400:AD400,Regression_results!$M$17:$O$17)+Regression_results!$L$17</f>
        <v>2.2301995022006013E-2</v>
      </c>
    </row>
    <row r="401" spans="1:34" ht="15" x14ac:dyDescent="0.25">
      <c r="A401" s="3">
        <v>43019</v>
      </c>
      <c r="B401" s="5">
        <f t="shared" si="60"/>
        <v>11</v>
      </c>
      <c r="C401" s="5">
        <f t="shared" si="61"/>
        <v>10</v>
      </c>
      <c r="D401" s="5">
        <f t="shared" si="62"/>
        <v>2017</v>
      </c>
      <c r="E401" s="3">
        <f t="shared" si="63"/>
        <v>43017</v>
      </c>
      <c r="F401" s="5">
        <f t="shared" si="67"/>
        <v>2</v>
      </c>
      <c r="G401" s="5">
        <v>26669.33</v>
      </c>
      <c r="H401" s="6">
        <v>26667</v>
      </c>
      <c r="I401" s="6">
        <v>26669</v>
      </c>
      <c r="J401" s="6">
        <v>26664</v>
      </c>
      <c r="K401" s="6">
        <v>26718</v>
      </c>
      <c r="L401" s="6">
        <v>26770.5</v>
      </c>
      <c r="M401" s="6">
        <v>26882</v>
      </c>
      <c r="N401" s="6">
        <v>26928.5</v>
      </c>
      <c r="O401" s="6">
        <v>26979.5</v>
      </c>
      <c r="P401" s="6">
        <v>27036.5</v>
      </c>
      <c r="Q401" s="6">
        <v>27085</v>
      </c>
      <c r="R401" s="6">
        <v>27127</v>
      </c>
      <c r="S401" s="6">
        <v>27228.5</v>
      </c>
      <c r="T401" s="6">
        <v>27289.5</v>
      </c>
      <c r="U401" s="6">
        <v>27295.5</v>
      </c>
      <c r="V401" s="6">
        <v>27303.5</v>
      </c>
      <c r="W401" s="6">
        <v>27361</v>
      </c>
      <c r="X401" s="6">
        <v>27433</v>
      </c>
      <c r="Y401" s="6">
        <v>27543.5</v>
      </c>
      <c r="Z401" s="8" t="s">
        <v>17</v>
      </c>
      <c r="AA401" s="11">
        <f t="shared" si="68"/>
        <v>1.4935331239938066E-4</v>
      </c>
      <c r="AB401" s="10">
        <f t="shared" si="69"/>
        <v>-1.2373764170403589E-5</v>
      </c>
      <c r="AC401" s="10">
        <f t="shared" si="64"/>
        <v>1.1642731261014561E-2</v>
      </c>
      <c r="AD401" s="10">
        <f t="shared" si="65"/>
        <v>9.378582912651456E-3</v>
      </c>
      <c r="AE401" s="13">
        <v>2.7149999999999999</v>
      </c>
      <c r="AF401" s="13">
        <v>0.62</v>
      </c>
      <c r="AG401" s="10">
        <f t="shared" si="66"/>
        <v>2.0820910355794142E-2</v>
      </c>
      <c r="AH401" s="10">
        <f>+SUMPRODUCT(AB401:AD401,Regression_results!$M$17:$O$17)+Regression_results!$L$17</f>
        <v>2.2293521982856668E-2</v>
      </c>
    </row>
    <row r="402" spans="1:34" ht="15" x14ac:dyDescent="0.25">
      <c r="A402" s="3">
        <v>43018</v>
      </c>
      <c r="B402" s="5">
        <f t="shared" si="60"/>
        <v>10</v>
      </c>
      <c r="C402" s="5">
        <f t="shared" si="61"/>
        <v>10</v>
      </c>
      <c r="D402" s="5">
        <f t="shared" si="62"/>
        <v>2017</v>
      </c>
      <c r="E402" s="3">
        <f t="shared" si="63"/>
        <v>43017</v>
      </c>
      <c r="F402" s="5">
        <f t="shared" si="67"/>
        <v>1</v>
      </c>
      <c r="G402" s="5">
        <v>26671.05</v>
      </c>
      <c r="H402" s="6">
        <v>26667.5</v>
      </c>
      <c r="I402" s="6">
        <v>26670.5</v>
      </c>
      <c r="J402" s="6">
        <v>26671</v>
      </c>
      <c r="K402" s="6">
        <v>26723</v>
      </c>
      <c r="L402" s="6">
        <v>26776.5</v>
      </c>
      <c r="M402" s="6">
        <v>26888</v>
      </c>
      <c r="N402" s="6">
        <v>26934.5</v>
      </c>
      <c r="O402" s="6">
        <v>26985.5</v>
      </c>
      <c r="P402" s="6">
        <v>27042.5</v>
      </c>
      <c r="Q402" s="6">
        <v>27093</v>
      </c>
      <c r="R402" s="6">
        <v>27131.5</v>
      </c>
      <c r="S402" s="6">
        <v>27243.5</v>
      </c>
      <c r="T402" s="6">
        <v>27304.5</v>
      </c>
      <c r="U402" s="6">
        <v>27303.5</v>
      </c>
      <c r="V402" s="6">
        <v>27311.5</v>
      </c>
      <c r="W402" s="6">
        <v>27369</v>
      </c>
      <c r="X402" s="6">
        <v>27441</v>
      </c>
      <c r="Y402" s="6">
        <v>27551.5</v>
      </c>
      <c r="Z402" s="8" t="s">
        <v>17</v>
      </c>
      <c r="AA402" s="11">
        <f t="shared" si="68"/>
        <v>7.4635539975894299E-5</v>
      </c>
      <c r="AB402" s="10">
        <f t="shared" si="69"/>
        <v>-2.0621610322790751E-5</v>
      </c>
      <c r="AC402" s="10">
        <f t="shared" si="64"/>
        <v>1.1810802197184112E-2</v>
      </c>
      <c r="AD402" s="10">
        <f t="shared" si="65"/>
        <v>9.6353255401611174E-3</v>
      </c>
      <c r="AE402" s="13">
        <v>2.7829999999999999</v>
      </c>
      <c r="AF402" s="13">
        <v>0.66500000000000004</v>
      </c>
      <c r="AG402" s="10">
        <f t="shared" si="66"/>
        <v>2.1040083445090119E-2</v>
      </c>
      <c r="AH402" s="10">
        <f>+SUMPRODUCT(AB402:AD402,Regression_results!$M$17:$O$17)+Regression_results!$L$17</f>
        <v>2.2505798481958363E-2</v>
      </c>
    </row>
    <row r="403" spans="1:34" ht="15" x14ac:dyDescent="0.25">
      <c r="A403" s="3">
        <v>43017</v>
      </c>
      <c r="B403" s="5">
        <f t="shared" si="60"/>
        <v>9</v>
      </c>
      <c r="C403" s="5">
        <f t="shared" si="61"/>
        <v>10</v>
      </c>
      <c r="D403" s="5">
        <f t="shared" si="62"/>
        <v>2017</v>
      </c>
      <c r="E403" s="3">
        <f t="shared" si="63"/>
        <v>43017</v>
      </c>
      <c r="F403" s="5">
        <f t="shared" si="67"/>
        <v>0</v>
      </c>
      <c r="G403" s="5">
        <v>26672.77</v>
      </c>
      <c r="H403" s="6">
        <v>26668</v>
      </c>
      <c r="I403" s="6">
        <v>26672</v>
      </c>
      <c r="J403" s="6">
        <v>26671.5</v>
      </c>
      <c r="K403" s="6">
        <v>26724.5</v>
      </c>
      <c r="L403" s="6">
        <v>26780</v>
      </c>
      <c r="M403" s="6">
        <v>26891.5</v>
      </c>
      <c r="N403" s="6">
        <v>26937</v>
      </c>
      <c r="O403" s="6">
        <v>26988</v>
      </c>
      <c r="P403" s="6">
        <v>27045</v>
      </c>
      <c r="Q403" s="6">
        <v>27097.5</v>
      </c>
      <c r="R403" s="6">
        <v>27140</v>
      </c>
      <c r="S403" s="6">
        <v>27258</v>
      </c>
      <c r="T403" s="6">
        <v>27319</v>
      </c>
      <c r="U403" s="6">
        <v>27307.5</v>
      </c>
      <c r="V403" s="6">
        <v>27315.5</v>
      </c>
      <c r="W403" s="6">
        <v>27363.5</v>
      </c>
      <c r="X403" s="6">
        <v>27435.5</v>
      </c>
      <c r="Y403" s="6">
        <v>27546</v>
      </c>
      <c r="Z403" s="8" t="s">
        <v>17</v>
      </c>
      <c r="AA403" s="11">
        <f t="shared" si="68"/>
        <v>0</v>
      </c>
      <c r="AB403" s="10">
        <f t="shared" si="69"/>
        <v>-2.8868392746628224E-5</v>
      </c>
      <c r="AC403" s="10">
        <f t="shared" si="64"/>
        <v>1.1847630473905246E-2</v>
      </c>
      <c r="AD403" s="10">
        <f t="shared" si="65"/>
        <v>1.0004446420631474E-2</v>
      </c>
      <c r="AE403" s="13">
        <v>2.8050000000000002</v>
      </c>
      <c r="AF403" s="13">
        <v>0.69</v>
      </c>
      <c r="AG403" s="10">
        <f t="shared" si="66"/>
        <v>2.1005065051147076E-2</v>
      </c>
      <c r="AH403" s="10">
        <f>+SUMPRODUCT(AB403:AD403,Regression_results!$M$17:$O$17)+Regression_results!$L$17</f>
        <v>2.2689515500093002E-2</v>
      </c>
    </row>
    <row r="404" spans="1:34" ht="15" x14ac:dyDescent="0.25">
      <c r="A404" s="3">
        <v>43016</v>
      </c>
      <c r="B404" s="5">
        <f t="shared" si="60"/>
        <v>8</v>
      </c>
      <c r="C404" s="5">
        <f t="shared" si="61"/>
        <v>10</v>
      </c>
      <c r="D404" s="5">
        <f t="shared" si="62"/>
        <v>2017</v>
      </c>
      <c r="E404" s="3">
        <f t="shared" si="63"/>
        <v>42987</v>
      </c>
      <c r="F404" s="5">
        <f t="shared" si="67"/>
        <v>29</v>
      </c>
      <c r="G404" s="5">
        <v>26670.99</v>
      </c>
      <c r="H404" s="6">
        <v>26668</v>
      </c>
      <c r="I404" s="6">
        <v>26672</v>
      </c>
      <c r="J404" s="6">
        <v>26671.5</v>
      </c>
      <c r="K404" s="6">
        <v>26724.5</v>
      </c>
      <c r="L404" s="6">
        <v>26780</v>
      </c>
      <c r="M404" s="6">
        <v>26891.5</v>
      </c>
      <c r="N404" s="6">
        <v>26937</v>
      </c>
      <c r="O404" s="6">
        <v>26988</v>
      </c>
      <c r="P404" s="6">
        <v>27045</v>
      </c>
      <c r="Q404" s="6">
        <v>27097.5</v>
      </c>
      <c r="R404" s="6">
        <v>27140</v>
      </c>
      <c r="S404" s="6">
        <v>27258</v>
      </c>
      <c r="T404" s="6">
        <v>27319</v>
      </c>
      <c r="U404" s="6">
        <v>27322.5</v>
      </c>
      <c r="V404" s="6">
        <v>27334.5</v>
      </c>
      <c r="W404" s="6">
        <v>27376.5</v>
      </c>
      <c r="X404" s="6">
        <v>27448.5</v>
      </c>
      <c r="Y404" s="6">
        <v>27560.5</v>
      </c>
      <c r="Z404" s="8" t="s">
        <v>17</v>
      </c>
      <c r="AA404" s="11">
        <f t="shared" si="68"/>
        <v>2.163279281923421E-3</v>
      </c>
      <c r="AB404" s="10">
        <f t="shared" si="69"/>
        <v>3.7868860510936742E-5</v>
      </c>
      <c r="AC404" s="10">
        <f t="shared" si="64"/>
        <v>1.1847630473905246E-2</v>
      </c>
      <c r="AD404" s="10">
        <f t="shared" si="65"/>
        <v>1.2167725702554895E-2</v>
      </c>
      <c r="AE404" s="13">
        <v>2.81</v>
      </c>
      <c r="AF404" s="13">
        <v>0.69</v>
      </c>
      <c r="AG404" s="10">
        <f t="shared" si="66"/>
        <v>2.1054722415334348E-2</v>
      </c>
      <c r="AH404" s="10">
        <f>+SUMPRODUCT(AB404:AD404,Regression_results!$M$17:$O$17)+Regression_results!$L$17</f>
        <v>2.3698345067268624E-2</v>
      </c>
    </row>
    <row r="405" spans="1:34" ht="15" x14ac:dyDescent="0.25">
      <c r="A405" s="3">
        <v>43015</v>
      </c>
      <c r="B405" s="5">
        <f t="shared" si="60"/>
        <v>7</v>
      </c>
      <c r="C405" s="5">
        <f t="shared" si="61"/>
        <v>10</v>
      </c>
      <c r="D405" s="5">
        <f t="shared" si="62"/>
        <v>2017</v>
      </c>
      <c r="E405" s="3">
        <f t="shared" si="63"/>
        <v>42987</v>
      </c>
      <c r="F405" s="5">
        <f t="shared" si="67"/>
        <v>28</v>
      </c>
      <c r="G405" s="5">
        <v>26669.22</v>
      </c>
      <c r="H405" s="6">
        <v>26668</v>
      </c>
      <c r="I405" s="6">
        <v>26672</v>
      </c>
      <c r="J405" s="6">
        <v>26671.5</v>
      </c>
      <c r="K405" s="6">
        <v>26724.5</v>
      </c>
      <c r="L405" s="6">
        <v>26780</v>
      </c>
      <c r="M405" s="6">
        <v>26891.5</v>
      </c>
      <c r="N405" s="6">
        <v>26937</v>
      </c>
      <c r="O405" s="6">
        <v>26988</v>
      </c>
      <c r="P405" s="6">
        <v>27045</v>
      </c>
      <c r="Q405" s="6">
        <v>27097.5</v>
      </c>
      <c r="R405" s="6">
        <v>27140</v>
      </c>
      <c r="S405" s="6">
        <v>27258</v>
      </c>
      <c r="T405" s="6">
        <v>27319</v>
      </c>
      <c r="U405" s="6">
        <v>27339</v>
      </c>
      <c r="V405" s="6">
        <v>27356.5</v>
      </c>
      <c r="W405" s="6">
        <v>27398</v>
      </c>
      <c r="X405" s="6">
        <v>27470</v>
      </c>
      <c r="Y405" s="6">
        <v>27586.5</v>
      </c>
      <c r="Z405" s="8" t="s">
        <v>17</v>
      </c>
      <c r="AA405" s="11">
        <f t="shared" si="68"/>
        <v>2.0886834446157171E-3</v>
      </c>
      <c r="AB405" s="10">
        <f t="shared" si="69"/>
        <v>1.042400190180981E-4</v>
      </c>
      <c r="AC405" s="10">
        <f t="shared" si="64"/>
        <v>1.1847630473905246E-2</v>
      </c>
      <c r="AD405" s="10">
        <f t="shared" si="65"/>
        <v>1.2093129865247191E-2</v>
      </c>
      <c r="AE405" s="13">
        <v>2.81</v>
      </c>
      <c r="AF405" s="13">
        <v>0.69</v>
      </c>
      <c r="AG405" s="10">
        <f t="shared" si="66"/>
        <v>2.1054722415334348E-2</v>
      </c>
      <c r="AH405" s="10">
        <f>+SUMPRODUCT(AB405:AD405,Regression_results!$M$17:$O$17)+Regression_results!$L$17</f>
        <v>2.3700681956049442E-2</v>
      </c>
    </row>
    <row r="406" spans="1:34" ht="15" x14ac:dyDescent="0.25">
      <c r="A406" s="3">
        <v>43014</v>
      </c>
      <c r="B406" s="5">
        <f t="shared" si="60"/>
        <v>6</v>
      </c>
      <c r="C406" s="5">
        <f t="shared" si="61"/>
        <v>10</v>
      </c>
      <c r="D406" s="5">
        <f t="shared" si="62"/>
        <v>2017</v>
      </c>
      <c r="E406" s="3">
        <f t="shared" si="63"/>
        <v>42987</v>
      </c>
      <c r="F406" s="5">
        <f t="shared" si="67"/>
        <v>27</v>
      </c>
      <c r="G406" s="5">
        <v>26667.439999999999</v>
      </c>
      <c r="H406" s="6">
        <v>26668</v>
      </c>
      <c r="I406" s="6">
        <v>26672</v>
      </c>
      <c r="J406" s="6">
        <v>26671.5</v>
      </c>
      <c r="K406" s="6">
        <v>26724.5</v>
      </c>
      <c r="L406" s="6">
        <v>26780</v>
      </c>
      <c r="M406" s="6">
        <v>26891.5</v>
      </c>
      <c r="N406" s="6">
        <v>26937</v>
      </c>
      <c r="O406" s="6">
        <v>26988</v>
      </c>
      <c r="P406" s="6">
        <v>27045</v>
      </c>
      <c r="Q406" s="6">
        <v>27097.5</v>
      </c>
      <c r="R406" s="6">
        <v>27140</v>
      </c>
      <c r="S406" s="6">
        <v>27258</v>
      </c>
      <c r="T406" s="6">
        <v>27319</v>
      </c>
      <c r="U406" s="6">
        <v>27339</v>
      </c>
      <c r="V406" s="6">
        <v>27356.5</v>
      </c>
      <c r="W406" s="6">
        <v>27398</v>
      </c>
      <c r="X406" s="6">
        <v>27470</v>
      </c>
      <c r="Y406" s="6">
        <v>27586.5</v>
      </c>
      <c r="Z406" s="8" t="s">
        <v>17</v>
      </c>
      <c r="AA406" s="11">
        <f t="shared" si="68"/>
        <v>2.0140876073080128E-3</v>
      </c>
      <c r="AB406" s="10">
        <f t="shared" si="69"/>
        <v>1.7099504114392872E-4</v>
      </c>
      <c r="AC406" s="10">
        <f t="shared" si="64"/>
        <v>1.1847630473905246E-2</v>
      </c>
      <c r="AD406" s="10">
        <f t="shared" si="65"/>
        <v>1.2018534027939487E-2</v>
      </c>
      <c r="AE406" s="13">
        <v>2.81</v>
      </c>
      <c r="AF406" s="13">
        <v>0.69</v>
      </c>
      <c r="AG406" s="10">
        <f t="shared" si="66"/>
        <v>2.1054722415334348E-2</v>
      </c>
      <c r="AH406" s="10">
        <f>+SUMPRODUCT(AB406:AD406,Regression_results!$M$17:$O$17)+Regression_results!$L$17</f>
        <v>2.3703226360342604E-2</v>
      </c>
    </row>
    <row r="407" spans="1:34" ht="15" x14ac:dyDescent="0.25">
      <c r="A407" s="3">
        <v>43013</v>
      </c>
      <c r="B407" s="5">
        <f t="shared" si="60"/>
        <v>5</v>
      </c>
      <c r="C407" s="5">
        <f t="shared" si="61"/>
        <v>10</v>
      </c>
      <c r="D407" s="5">
        <f t="shared" si="62"/>
        <v>2017</v>
      </c>
      <c r="E407" s="3">
        <f t="shared" si="63"/>
        <v>42987</v>
      </c>
      <c r="F407" s="5">
        <f t="shared" si="67"/>
        <v>26</v>
      </c>
      <c r="G407" s="5">
        <v>26665.66</v>
      </c>
      <c r="H407" s="6">
        <v>26745.5</v>
      </c>
      <c r="I407" s="6">
        <v>26772.5</v>
      </c>
      <c r="J407" s="6">
        <v>26772.5</v>
      </c>
      <c r="K407" s="6">
        <v>26786.5</v>
      </c>
      <c r="L407" s="6">
        <v>26842</v>
      </c>
      <c r="M407" s="6">
        <v>26954.5</v>
      </c>
      <c r="N407" s="6">
        <v>27009</v>
      </c>
      <c r="O407" s="6">
        <v>27054.5</v>
      </c>
      <c r="P407" s="6">
        <v>27105.5</v>
      </c>
      <c r="Q407" s="6">
        <v>27162.5</v>
      </c>
      <c r="R407" s="6">
        <v>27234</v>
      </c>
      <c r="S407" s="6">
        <v>27257.5</v>
      </c>
      <c r="T407" s="6">
        <v>27375.5</v>
      </c>
      <c r="U407" s="6">
        <v>27339</v>
      </c>
      <c r="V407" s="6">
        <v>27356.5</v>
      </c>
      <c r="W407" s="6">
        <v>27398</v>
      </c>
      <c r="X407" s="6">
        <v>27470</v>
      </c>
      <c r="Y407" s="6">
        <v>27586.5</v>
      </c>
      <c r="Z407" s="8" t="s">
        <v>17</v>
      </c>
      <c r="AA407" s="11">
        <f t="shared" si="68"/>
        <v>3.7518725732979133E-3</v>
      </c>
      <c r="AB407" s="10">
        <f t="shared" si="69"/>
        <v>4.0066512510847918E-3</v>
      </c>
      <c r="AC407" s="10">
        <f t="shared" si="64"/>
        <v>1.0533196376879328E-2</v>
      </c>
      <c r="AD407" s="10">
        <f t="shared" si="65"/>
        <v>1.1255245394824934E-2</v>
      </c>
      <c r="AE407" s="13">
        <v>2.85</v>
      </c>
      <c r="AF407" s="13">
        <v>0.45</v>
      </c>
      <c r="AG407" s="10">
        <f t="shared" si="66"/>
        <v>2.3892483822797406E-2</v>
      </c>
      <c r="AH407" s="10">
        <f>+SUMPRODUCT(AB407:AD407,Regression_results!$M$17:$O$17)+Regression_results!$L$17</f>
        <v>2.4641409741787933E-2</v>
      </c>
    </row>
    <row r="408" spans="1:34" ht="15" x14ac:dyDescent="0.25">
      <c r="A408" s="3">
        <v>43012</v>
      </c>
      <c r="B408" s="5">
        <f t="shared" si="60"/>
        <v>4</v>
      </c>
      <c r="C408" s="5">
        <f t="shared" si="61"/>
        <v>10</v>
      </c>
      <c r="D408" s="5">
        <f t="shared" si="62"/>
        <v>2017</v>
      </c>
      <c r="E408" s="3">
        <f t="shared" si="63"/>
        <v>42987</v>
      </c>
      <c r="F408" s="5">
        <f t="shared" si="67"/>
        <v>25</v>
      </c>
      <c r="G408" s="5">
        <v>26663.89</v>
      </c>
      <c r="H408" s="6">
        <v>26722.5</v>
      </c>
      <c r="I408" s="6">
        <v>26778.5</v>
      </c>
      <c r="J408" s="6">
        <v>26780.5</v>
      </c>
      <c r="K408" s="6">
        <v>26795.5</v>
      </c>
      <c r="L408" s="6">
        <v>26851</v>
      </c>
      <c r="M408" s="6">
        <v>26907</v>
      </c>
      <c r="N408" s="6">
        <v>27018.5</v>
      </c>
      <c r="O408" s="6">
        <v>27064</v>
      </c>
      <c r="P408" s="6">
        <v>27115</v>
      </c>
      <c r="Q408" s="6">
        <v>27172</v>
      </c>
      <c r="R408" s="6">
        <v>27225</v>
      </c>
      <c r="S408" s="6">
        <v>27268</v>
      </c>
      <c r="T408" s="6">
        <v>27387</v>
      </c>
      <c r="U408" s="6">
        <v>27339</v>
      </c>
      <c r="V408" s="6">
        <v>27356.5</v>
      </c>
      <c r="W408" s="6">
        <v>27398</v>
      </c>
      <c r="X408" s="6">
        <v>27470</v>
      </c>
      <c r="Y408" s="6">
        <v>27586.5</v>
      </c>
      <c r="Z408" s="8" t="s">
        <v>17</v>
      </c>
      <c r="AA408" s="11">
        <f t="shared" si="68"/>
        <v>3.6367414796341833E-3</v>
      </c>
      <c r="AB408" s="10">
        <f t="shared" si="69"/>
        <v>4.2983225628367983E-3</v>
      </c>
      <c r="AC408" s="10">
        <f t="shared" si="64"/>
        <v>1.0661538174281615E-2</v>
      </c>
      <c r="AD408" s="10">
        <f t="shared" si="65"/>
        <v>1.1174429921845327E-2</v>
      </c>
      <c r="AE408" s="13">
        <v>2.84</v>
      </c>
      <c r="AF408" s="13">
        <v>0.41</v>
      </c>
      <c r="AG408" s="10">
        <f t="shared" si="66"/>
        <v>2.4200776815058278E-2</v>
      </c>
      <c r="AH408" s="10">
        <f>+SUMPRODUCT(AB408:AD408,Regression_results!$M$17:$O$17)+Regression_results!$L$17</f>
        <v>2.48400909259575E-2</v>
      </c>
    </row>
    <row r="409" spans="1:34" ht="15" x14ac:dyDescent="0.25">
      <c r="A409" s="3">
        <v>43011</v>
      </c>
      <c r="B409" s="5">
        <f t="shared" si="60"/>
        <v>3</v>
      </c>
      <c r="C409" s="5">
        <f t="shared" si="61"/>
        <v>10</v>
      </c>
      <c r="D409" s="5">
        <f t="shared" si="62"/>
        <v>2017</v>
      </c>
      <c r="E409" s="3">
        <f t="shared" si="63"/>
        <v>42987</v>
      </c>
      <c r="F409" s="5">
        <f t="shared" si="67"/>
        <v>24</v>
      </c>
      <c r="G409" s="5">
        <v>26662.11</v>
      </c>
      <c r="H409" s="6">
        <v>26727</v>
      </c>
      <c r="I409" s="6">
        <v>26782.5</v>
      </c>
      <c r="J409" s="6">
        <v>26794.5</v>
      </c>
      <c r="K409" s="6">
        <v>26810</v>
      </c>
      <c r="L409" s="6">
        <v>26865</v>
      </c>
      <c r="M409" s="6">
        <v>26921</v>
      </c>
      <c r="N409" s="6">
        <v>27033</v>
      </c>
      <c r="O409" s="6">
        <v>27077.5</v>
      </c>
      <c r="P409" s="6">
        <v>27128.5</v>
      </c>
      <c r="Q409" s="6">
        <v>27185.5</v>
      </c>
      <c r="R409" s="6">
        <v>27238</v>
      </c>
      <c r="S409" s="6">
        <v>27279.5</v>
      </c>
      <c r="T409" s="6">
        <v>27395.5</v>
      </c>
      <c r="U409" s="6">
        <v>27436.5</v>
      </c>
      <c r="V409" s="6">
        <v>27456.5</v>
      </c>
      <c r="W409" s="6">
        <v>27474</v>
      </c>
      <c r="X409" s="6">
        <v>27515.5</v>
      </c>
      <c r="Y409" s="6">
        <v>27593.5</v>
      </c>
      <c r="Z409" s="8" t="s">
        <v>17</v>
      </c>
      <c r="AA409" s="11">
        <f t="shared" si="68"/>
        <v>3.4018218808995471E-3</v>
      </c>
      <c r="AB409" s="10">
        <f t="shared" si="69"/>
        <v>4.5153965683886188E-3</v>
      </c>
      <c r="AC409" s="10">
        <f t="shared" si="64"/>
        <v>1.1014655091944325E-2</v>
      </c>
      <c r="AD409" s="10">
        <f t="shared" si="65"/>
        <v>1.0861890203307523E-2</v>
      </c>
      <c r="AE409" s="13">
        <v>2.83</v>
      </c>
      <c r="AF409" s="13">
        <v>0.38</v>
      </c>
      <c r="AG409" s="10">
        <f t="shared" si="66"/>
        <v>2.440725244072528E-2</v>
      </c>
      <c r="AH409" s="10">
        <f>+SUMPRODUCT(AB409:AD409,Regression_results!$M$17:$O$17)+Regression_results!$L$17</f>
        <v>2.5029706152501219E-2</v>
      </c>
    </row>
    <row r="410" spans="1:34" ht="15" x14ac:dyDescent="0.25">
      <c r="A410" s="3">
        <v>43010</v>
      </c>
      <c r="B410" s="5">
        <f t="shared" si="60"/>
        <v>2</v>
      </c>
      <c r="C410" s="5">
        <f t="shared" si="61"/>
        <v>10</v>
      </c>
      <c r="D410" s="5">
        <f t="shared" si="62"/>
        <v>2017</v>
      </c>
      <c r="E410" s="3">
        <f t="shared" si="63"/>
        <v>42987</v>
      </c>
      <c r="F410" s="5">
        <f t="shared" si="67"/>
        <v>23</v>
      </c>
      <c r="G410" s="5">
        <v>26660.34</v>
      </c>
      <c r="H410" s="6">
        <v>26734</v>
      </c>
      <c r="I410" s="6">
        <v>26788</v>
      </c>
      <c r="J410" s="6">
        <v>26800.5</v>
      </c>
      <c r="K410" s="6">
        <v>26814.5</v>
      </c>
      <c r="L410" s="6">
        <v>26869</v>
      </c>
      <c r="M410" s="6">
        <v>26929.5</v>
      </c>
      <c r="N410" s="6">
        <v>27041.5</v>
      </c>
      <c r="O410" s="6">
        <v>27086</v>
      </c>
      <c r="P410" s="6">
        <v>27135</v>
      </c>
      <c r="Q410" s="6">
        <v>27191</v>
      </c>
      <c r="R410" s="6">
        <v>27243.5</v>
      </c>
      <c r="S410" s="6">
        <v>27277.5</v>
      </c>
      <c r="T410" s="6">
        <v>27393.5</v>
      </c>
      <c r="U410" s="6">
        <v>27448</v>
      </c>
      <c r="V410" s="6">
        <v>27468</v>
      </c>
      <c r="W410" s="6">
        <v>27485.5</v>
      </c>
      <c r="X410" s="6">
        <v>27527</v>
      </c>
      <c r="Y410" s="6">
        <v>27605</v>
      </c>
      <c r="Z410" s="8" t="s">
        <v>17</v>
      </c>
      <c r="AA410" s="11">
        <f t="shared" si="68"/>
        <v>3.2603183331806488E-3</v>
      </c>
      <c r="AB410" s="10">
        <f t="shared" si="69"/>
        <v>4.788386044588977E-3</v>
      </c>
      <c r="AC410" s="10">
        <f t="shared" si="64"/>
        <v>1.1124384052560776E-2</v>
      </c>
      <c r="AD410" s="10">
        <f t="shared" si="65"/>
        <v>1.0330391433675326E-2</v>
      </c>
      <c r="AE410" s="13">
        <v>2.83</v>
      </c>
      <c r="AF410" s="13">
        <v>0.38</v>
      </c>
      <c r="AG410" s="10">
        <f t="shared" si="66"/>
        <v>2.440725244072528E-2</v>
      </c>
      <c r="AH410" s="10">
        <f>+SUMPRODUCT(AB410:AD410,Regression_results!$M$17:$O$17)+Regression_results!$L$17</f>
        <v>2.5004414434521782E-2</v>
      </c>
    </row>
    <row r="411" spans="1:34" ht="15" x14ac:dyDescent="0.25">
      <c r="A411" s="3">
        <v>43009</v>
      </c>
      <c r="B411" s="5">
        <f t="shared" si="60"/>
        <v>1</v>
      </c>
      <c r="C411" s="5">
        <f t="shared" si="61"/>
        <v>10</v>
      </c>
      <c r="D411" s="5">
        <f t="shared" si="62"/>
        <v>2017</v>
      </c>
      <c r="E411" s="3">
        <f t="shared" si="63"/>
        <v>42987</v>
      </c>
      <c r="F411" s="5">
        <f t="shared" si="67"/>
        <v>22</v>
      </c>
      <c r="G411" s="5">
        <v>26658.560000000001</v>
      </c>
      <c r="H411" s="6">
        <v>26737</v>
      </c>
      <c r="I411" s="6">
        <v>26784.5</v>
      </c>
      <c r="J411" s="6">
        <v>26794.5</v>
      </c>
      <c r="K411" s="6">
        <v>26807</v>
      </c>
      <c r="L411" s="6">
        <v>26859.5</v>
      </c>
      <c r="M411" s="6">
        <v>26920</v>
      </c>
      <c r="N411" s="6">
        <v>27032</v>
      </c>
      <c r="O411" s="6">
        <v>27076.5</v>
      </c>
      <c r="P411" s="6">
        <v>27128</v>
      </c>
      <c r="Q411" s="6">
        <v>27184</v>
      </c>
      <c r="R411" s="6">
        <v>27237.5</v>
      </c>
      <c r="S411" s="6">
        <v>27269.5</v>
      </c>
      <c r="T411" s="6">
        <v>27385.5</v>
      </c>
      <c r="U411" s="6">
        <v>27456.5</v>
      </c>
      <c r="V411" s="6">
        <v>27476.5</v>
      </c>
      <c r="W411" s="6">
        <v>27494</v>
      </c>
      <c r="X411" s="6">
        <v>27535.5</v>
      </c>
      <c r="Y411" s="6">
        <v>27613.5</v>
      </c>
      <c r="Z411" s="8" t="s">
        <v>17</v>
      </c>
      <c r="AA411" s="11">
        <f t="shared" si="68"/>
        <v>3.1194802496072723E-3</v>
      </c>
      <c r="AB411" s="10">
        <f t="shared" si="69"/>
        <v>4.7241861525904039E-3</v>
      </c>
      <c r="AC411" s="10">
        <f t="shared" si="64"/>
        <v>1.090182754951563E-2</v>
      </c>
      <c r="AD411" s="10">
        <f t="shared" si="65"/>
        <v>1.0247432532952669E-2</v>
      </c>
      <c r="AE411" s="13">
        <v>2.79</v>
      </c>
      <c r="AF411" s="13">
        <v>0.37</v>
      </c>
      <c r="AG411" s="10">
        <f t="shared" si="66"/>
        <v>2.4110790076716127E-2</v>
      </c>
      <c r="AH411" s="10">
        <f>+SUMPRODUCT(AB411:AD411,Regression_results!$M$17:$O$17)+Regression_results!$L$17</f>
        <v>2.4798281994657022E-2</v>
      </c>
    </row>
    <row r="412" spans="1:34" ht="15" x14ac:dyDescent="0.25">
      <c r="A412" s="3">
        <v>43008</v>
      </c>
      <c r="B412" s="5">
        <f t="shared" si="60"/>
        <v>30</v>
      </c>
      <c r="C412" s="5">
        <f t="shared" si="61"/>
        <v>9</v>
      </c>
      <c r="D412" s="5">
        <f t="shared" si="62"/>
        <v>2017</v>
      </c>
      <c r="E412" s="3">
        <f t="shared" si="63"/>
        <v>42987</v>
      </c>
      <c r="F412" s="5">
        <f t="shared" si="67"/>
        <v>21</v>
      </c>
      <c r="G412" s="5">
        <v>26656.79</v>
      </c>
      <c r="H412" s="6">
        <v>26737</v>
      </c>
      <c r="I412" s="6">
        <v>26784.5</v>
      </c>
      <c r="J412" s="6">
        <v>26794.5</v>
      </c>
      <c r="K412" s="6">
        <v>26807</v>
      </c>
      <c r="L412" s="6">
        <v>26859.5</v>
      </c>
      <c r="M412" s="6">
        <v>26920</v>
      </c>
      <c r="N412" s="6">
        <v>27032</v>
      </c>
      <c r="O412" s="6">
        <v>27076.5</v>
      </c>
      <c r="P412" s="6">
        <v>27128</v>
      </c>
      <c r="Q412" s="6">
        <v>27184</v>
      </c>
      <c r="R412" s="6">
        <v>27237.5</v>
      </c>
      <c r="S412" s="6">
        <v>27269.5</v>
      </c>
      <c r="T412" s="6">
        <v>27385.5</v>
      </c>
      <c r="U412" s="6">
        <v>27454.5</v>
      </c>
      <c r="V412" s="6">
        <v>27476.5</v>
      </c>
      <c r="W412" s="6">
        <v>27496</v>
      </c>
      <c r="X412" s="6">
        <v>27535</v>
      </c>
      <c r="Y412" s="6">
        <v>27613</v>
      </c>
      <c r="Z412" s="8" t="s">
        <v>17</v>
      </c>
      <c r="AA412" s="11">
        <f t="shared" si="68"/>
        <v>2.9776856928069419E-3</v>
      </c>
      <c r="AB412" s="10">
        <f t="shared" si="69"/>
        <v>4.7908994293761609E-3</v>
      </c>
      <c r="AC412" s="10">
        <f t="shared" si="64"/>
        <v>1.090182754951563E-2</v>
      </c>
      <c r="AD412" s="10">
        <f t="shared" si="65"/>
        <v>1.0105637976152337E-2</v>
      </c>
      <c r="AE412" s="13">
        <v>2.79</v>
      </c>
      <c r="AF412" s="13">
        <v>0.37</v>
      </c>
      <c r="AG412" s="10">
        <f t="shared" si="66"/>
        <v>2.4110790076716127E-2</v>
      </c>
      <c r="AH412" s="10">
        <f>+SUMPRODUCT(AB412:AD412,Regression_results!$M$17:$O$17)+Regression_results!$L$17</f>
        <v>2.4770586899730898E-2</v>
      </c>
    </row>
    <row r="413" spans="1:34" ht="15" x14ac:dyDescent="0.25">
      <c r="A413" s="3">
        <v>43007</v>
      </c>
      <c r="B413" s="5">
        <f t="shared" si="60"/>
        <v>29</v>
      </c>
      <c r="C413" s="5">
        <f t="shared" si="61"/>
        <v>9</v>
      </c>
      <c r="D413" s="5">
        <f t="shared" si="62"/>
        <v>2017</v>
      </c>
      <c r="E413" s="3">
        <f t="shared" si="63"/>
        <v>42987</v>
      </c>
      <c r="F413" s="5">
        <f t="shared" si="67"/>
        <v>20</v>
      </c>
      <c r="G413" s="5">
        <v>26655.01</v>
      </c>
      <c r="H413" s="6">
        <v>26737</v>
      </c>
      <c r="I413" s="6">
        <v>26784.5</v>
      </c>
      <c r="J413" s="6">
        <v>26794.5</v>
      </c>
      <c r="K413" s="6">
        <v>26807</v>
      </c>
      <c r="L413" s="6">
        <v>26859.5</v>
      </c>
      <c r="M413" s="6">
        <v>26920</v>
      </c>
      <c r="N413" s="6">
        <v>27032</v>
      </c>
      <c r="O413" s="6">
        <v>27076.5</v>
      </c>
      <c r="P413" s="6">
        <v>27128</v>
      </c>
      <c r="Q413" s="6">
        <v>27184</v>
      </c>
      <c r="R413" s="6">
        <v>27237.5</v>
      </c>
      <c r="S413" s="6">
        <v>27269.5</v>
      </c>
      <c r="T413" s="6">
        <v>27385.5</v>
      </c>
      <c r="U413" s="6">
        <v>27446.5</v>
      </c>
      <c r="V413" s="6">
        <v>27469.5</v>
      </c>
      <c r="W413" s="6">
        <v>27489</v>
      </c>
      <c r="X413" s="6">
        <v>27527.5</v>
      </c>
      <c r="Y413" s="6">
        <v>27605.5</v>
      </c>
      <c r="Z413" s="8" t="s">
        <v>17</v>
      </c>
      <c r="AA413" s="11">
        <f t="shared" si="68"/>
        <v>2.835891136006611E-3</v>
      </c>
      <c r="AB413" s="10">
        <f t="shared" si="69"/>
        <v>4.8579985526173708E-3</v>
      </c>
      <c r="AC413" s="10">
        <f t="shared" si="64"/>
        <v>1.090182754951563E-2</v>
      </c>
      <c r="AD413" s="10">
        <f t="shared" si="65"/>
        <v>9.9638434193520063E-3</v>
      </c>
      <c r="AE413" s="13">
        <v>2.79</v>
      </c>
      <c r="AF413" s="13">
        <v>0.37</v>
      </c>
      <c r="AG413" s="10">
        <f t="shared" si="66"/>
        <v>2.4110790076716127E-2</v>
      </c>
      <c r="AH413" s="10">
        <f>+SUMPRODUCT(AB413:AD413,Regression_results!$M$17:$O$17)+Regression_results!$L$17</f>
        <v>2.4743100392232688E-2</v>
      </c>
    </row>
    <row r="414" spans="1:34" ht="15" x14ac:dyDescent="0.25">
      <c r="A414" s="3">
        <v>43006</v>
      </c>
      <c r="B414" s="5">
        <f t="shared" si="60"/>
        <v>28</v>
      </c>
      <c r="C414" s="5">
        <f t="shared" si="61"/>
        <v>9</v>
      </c>
      <c r="D414" s="5">
        <f t="shared" si="62"/>
        <v>2017</v>
      </c>
      <c r="E414" s="3">
        <f t="shared" si="63"/>
        <v>42987</v>
      </c>
      <c r="F414" s="5">
        <f t="shared" si="67"/>
        <v>19</v>
      </c>
      <c r="G414" s="5">
        <v>26653.24</v>
      </c>
      <c r="H414" s="6">
        <v>26732</v>
      </c>
      <c r="I414" s="6">
        <v>26777</v>
      </c>
      <c r="J414" s="6">
        <v>26786</v>
      </c>
      <c r="K414" s="6">
        <v>26803.5</v>
      </c>
      <c r="L414" s="6">
        <v>26852.5</v>
      </c>
      <c r="M414" s="6">
        <v>26913</v>
      </c>
      <c r="N414" s="6">
        <v>27025.5</v>
      </c>
      <c r="O414" s="6">
        <v>27070</v>
      </c>
      <c r="P414" s="6">
        <v>27119.5</v>
      </c>
      <c r="Q414" s="6">
        <v>27176</v>
      </c>
      <c r="R414" s="6">
        <v>27229</v>
      </c>
      <c r="S414" s="6">
        <v>27261</v>
      </c>
      <c r="T414" s="6">
        <v>27377</v>
      </c>
      <c r="U414" s="6">
        <v>27446.5</v>
      </c>
      <c r="V414" s="6">
        <v>27469.5</v>
      </c>
      <c r="W414" s="6">
        <v>27489</v>
      </c>
      <c r="X414" s="6">
        <v>27527.5</v>
      </c>
      <c r="Y414" s="6">
        <v>27605.5</v>
      </c>
      <c r="Z414" s="8" t="s">
        <v>17</v>
      </c>
      <c r="AA414" s="11">
        <f t="shared" si="68"/>
        <v>2.6949366005160663E-3</v>
      </c>
      <c r="AB414" s="10">
        <f t="shared" si="69"/>
        <v>4.6433379206429759E-3</v>
      </c>
      <c r="AC414" s="10">
        <f t="shared" si="64"/>
        <v>1.0942226537700162E-2</v>
      </c>
      <c r="AD414" s="10">
        <f t="shared" si="65"/>
        <v>9.7507179082368424E-3</v>
      </c>
      <c r="AE414" s="13">
        <v>2.75</v>
      </c>
      <c r="AF414" s="13">
        <v>0.33</v>
      </c>
      <c r="AG414" s="10">
        <f t="shared" si="66"/>
        <v>2.4120402671184982E-2</v>
      </c>
      <c r="AH414" s="10">
        <f>+SUMPRODUCT(AB414:AD414,Regression_results!$M$17:$O$17)+Regression_results!$L$17</f>
        <v>2.4555566582724772E-2</v>
      </c>
    </row>
    <row r="415" spans="1:34" ht="15" x14ac:dyDescent="0.25">
      <c r="A415" s="3">
        <v>43005</v>
      </c>
      <c r="B415" s="5">
        <f t="shared" si="60"/>
        <v>27</v>
      </c>
      <c r="C415" s="5">
        <f t="shared" si="61"/>
        <v>9</v>
      </c>
      <c r="D415" s="5">
        <f t="shared" si="62"/>
        <v>2017</v>
      </c>
      <c r="E415" s="3">
        <f t="shared" si="63"/>
        <v>42987</v>
      </c>
      <c r="F415" s="5">
        <f t="shared" si="67"/>
        <v>18</v>
      </c>
      <c r="G415" s="5">
        <v>26651.46</v>
      </c>
      <c r="H415" s="6">
        <v>26733.5</v>
      </c>
      <c r="I415" s="6">
        <v>26777.5</v>
      </c>
      <c r="J415" s="6">
        <v>26788.5</v>
      </c>
      <c r="K415" s="6">
        <v>26808</v>
      </c>
      <c r="L415" s="6">
        <v>26855.5</v>
      </c>
      <c r="M415" s="6">
        <v>26918.5</v>
      </c>
      <c r="N415" s="6">
        <v>27031</v>
      </c>
      <c r="O415" s="6">
        <v>27078</v>
      </c>
      <c r="P415" s="6">
        <v>27127.5</v>
      </c>
      <c r="Q415" s="6">
        <v>27184</v>
      </c>
      <c r="R415" s="6">
        <v>27237</v>
      </c>
      <c r="S415" s="6">
        <v>27269</v>
      </c>
      <c r="T415" s="6">
        <v>27385</v>
      </c>
      <c r="U415" s="6">
        <v>27446.5</v>
      </c>
      <c r="V415" s="6">
        <v>27469.5</v>
      </c>
      <c r="W415" s="6">
        <v>27489</v>
      </c>
      <c r="X415" s="6">
        <v>27527.5</v>
      </c>
      <c r="Y415" s="6">
        <v>27605.5</v>
      </c>
      <c r="Z415" s="8" t="s">
        <v>17</v>
      </c>
      <c r="AA415" s="11">
        <f t="shared" si="68"/>
        <v>2.5523488210054792E-3</v>
      </c>
      <c r="AB415" s="10">
        <f t="shared" si="69"/>
        <v>4.7291968244891347E-3</v>
      </c>
      <c r="AC415" s="10">
        <f t="shared" si="64"/>
        <v>1.1222108113154716E-2</v>
      </c>
      <c r="AD415" s="10">
        <f t="shared" si="65"/>
        <v>9.6060455489765488E-3</v>
      </c>
      <c r="AE415" s="13">
        <v>2.75</v>
      </c>
      <c r="AF415" s="13">
        <v>0.34</v>
      </c>
      <c r="AG415" s="10">
        <f t="shared" si="66"/>
        <v>2.4018337651983357E-2</v>
      </c>
      <c r="AH415" s="10">
        <f>+SUMPRODUCT(AB415:AD415,Regression_results!$M$17:$O$17)+Regression_results!$L$17</f>
        <v>2.4705596576804371E-2</v>
      </c>
    </row>
    <row r="416" spans="1:34" ht="15" x14ac:dyDescent="0.25">
      <c r="A416" s="3">
        <v>43004</v>
      </c>
      <c r="B416" s="5">
        <f t="shared" si="60"/>
        <v>26</v>
      </c>
      <c r="C416" s="5">
        <f t="shared" si="61"/>
        <v>9</v>
      </c>
      <c r="D416" s="5">
        <f t="shared" si="62"/>
        <v>2017</v>
      </c>
      <c r="E416" s="3">
        <f t="shared" si="63"/>
        <v>42987</v>
      </c>
      <c r="F416" s="5">
        <f t="shared" si="67"/>
        <v>17</v>
      </c>
      <c r="G416" s="5">
        <v>26649.69</v>
      </c>
      <c r="H416" s="6">
        <v>26737.5</v>
      </c>
      <c r="I416" s="6">
        <v>26778</v>
      </c>
      <c r="J416" s="6">
        <v>26786</v>
      </c>
      <c r="K416" s="6">
        <v>26805</v>
      </c>
      <c r="L416" s="6">
        <v>26853</v>
      </c>
      <c r="M416" s="6">
        <v>26918.5</v>
      </c>
      <c r="N416" s="6">
        <v>27030.5</v>
      </c>
      <c r="O416" s="6">
        <v>27081</v>
      </c>
      <c r="P416" s="6">
        <v>27129.5</v>
      </c>
      <c r="Q416" s="6">
        <v>27188.5</v>
      </c>
      <c r="R416" s="6">
        <v>27239</v>
      </c>
      <c r="S416" s="6">
        <v>27271</v>
      </c>
      <c r="T416" s="6">
        <v>27387.5</v>
      </c>
      <c r="U416" s="6">
        <v>27438</v>
      </c>
      <c r="V416" s="6">
        <v>27462.5</v>
      </c>
      <c r="W416" s="6">
        <v>27484</v>
      </c>
      <c r="X416" s="6">
        <v>27521</v>
      </c>
      <c r="Y416" s="6">
        <v>27599</v>
      </c>
      <c r="Z416" s="8" t="s">
        <v>17</v>
      </c>
      <c r="AA416" s="11">
        <f t="shared" si="68"/>
        <v>2.4207644261913983E-3</v>
      </c>
      <c r="AB416" s="10">
        <f t="shared" si="69"/>
        <v>4.8146901521182173E-3</v>
      </c>
      <c r="AC416" s="10">
        <f t="shared" si="64"/>
        <v>1.1315258794532879E-2</v>
      </c>
      <c r="AD416" s="10">
        <f t="shared" si="65"/>
        <v>9.4367534960189872E-3</v>
      </c>
      <c r="AE416" s="13">
        <v>2.7199999999999998</v>
      </c>
      <c r="AF416" s="13">
        <v>0.32</v>
      </c>
      <c r="AG416" s="10">
        <f t="shared" si="66"/>
        <v>2.3923444976076347E-2</v>
      </c>
      <c r="AH416" s="10">
        <f>+SUMPRODUCT(AB416:AD416,Regression_results!$M$17:$O$17)+Regression_results!$L$17</f>
        <v>2.4731825989014779E-2</v>
      </c>
    </row>
    <row r="417" spans="1:34" ht="15" x14ac:dyDescent="0.25">
      <c r="A417" s="3">
        <v>43003</v>
      </c>
      <c r="B417" s="5">
        <f t="shared" si="60"/>
        <v>25</v>
      </c>
      <c r="C417" s="5">
        <f t="shared" si="61"/>
        <v>9</v>
      </c>
      <c r="D417" s="5">
        <f t="shared" si="62"/>
        <v>2017</v>
      </c>
      <c r="E417" s="3">
        <f t="shared" si="63"/>
        <v>42987</v>
      </c>
      <c r="F417" s="5">
        <f t="shared" si="67"/>
        <v>16</v>
      </c>
      <c r="G417" s="5">
        <v>26647.91</v>
      </c>
      <c r="H417" s="6">
        <v>26732.5</v>
      </c>
      <c r="I417" s="6">
        <v>26777.5</v>
      </c>
      <c r="J417" s="6">
        <v>26784.5</v>
      </c>
      <c r="K417" s="6">
        <v>26803.5</v>
      </c>
      <c r="L417" s="6">
        <v>26851.5</v>
      </c>
      <c r="M417" s="6">
        <v>26918</v>
      </c>
      <c r="N417" s="6">
        <v>27030.5</v>
      </c>
      <c r="O417" s="6">
        <v>27082</v>
      </c>
      <c r="P417" s="6">
        <v>27130.5</v>
      </c>
      <c r="Q417" s="6">
        <v>27190.5</v>
      </c>
      <c r="R417" s="6">
        <v>27239</v>
      </c>
      <c r="S417" s="6">
        <v>27271</v>
      </c>
      <c r="T417" s="6">
        <v>27387.5</v>
      </c>
      <c r="U417" s="6">
        <v>27446</v>
      </c>
      <c r="V417" s="6">
        <v>27470.5</v>
      </c>
      <c r="W417" s="6">
        <v>27492</v>
      </c>
      <c r="X417" s="6">
        <v>27529</v>
      </c>
      <c r="Y417" s="6">
        <v>27607</v>
      </c>
      <c r="Z417" s="8" t="s">
        <v>17</v>
      </c>
      <c r="AA417" s="11">
        <f t="shared" si="68"/>
        <v>2.2783665187683746E-3</v>
      </c>
      <c r="AB417" s="10">
        <f t="shared" si="69"/>
        <v>4.863045544659883E-3</v>
      </c>
      <c r="AC417" s="10">
        <f t="shared" si="64"/>
        <v>1.1371487256091939E-2</v>
      </c>
      <c r="AD417" s="10">
        <f t="shared" si="65"/>
        <v>9.257171629173758E-3</v>
      </c>
      <c r="AE417" s="13">
        <v>2.68</v>
      </c>
      <c r="AF417" s="13">
        <v>0.3</v>
      </c>
      <c r="AG417" s="10">
        <f t="shared" si="66"/>
        <v>2.3728813559322104E-2</v>
      </c>
      <c r="AH417" s="10">
        <f>+SUMPRODUCT(AB417:AD417,Regression_results!$M$17:$O$17)+Regression_results!$L$17</f>
        <v>2.4711100803948782E-2</v>
      </c>
    </row>
    <row r="418" spans="1:34" ht="15" x14ac:dyDescent="0.25">
      <c r="A418" s="3">
        <v>43002</v>
      </c>
      <c r="B418" s="5">
        <f t="shared" si="60"/>
        <v>24</v>
      </c>
      <c r="C418" s="5">
        <f t="shared" si="61"/>
        <v>9</v>
      </c>
      <c r="D418" s="5">
        <f t="shared" si="62"/>
        <v>2017</v>
      </c>
      <c r="E418" s="3">
        <f t="shared" si="63"/>
        <v>42987</v>
      </c>
      <c r="F418" s="5">
        <f t="shared" si="67"/>
        <v>15</v>
      </c>
      <c r="G418" s="5">
        <v>26646.14</v>
      </c>
      <c r="H418" s="6">
        <v>26736</v>
      </c>
      <c r="I418" s="6">
        <v>26780.5</v>
      </c>
      <c r="J418" s="6">
        <v>26787.5</v>
      </c>
      <c r="K418" s="6">
        <v>26806.5</v>
      </c>
      <c r="L418" s="6">
        <v>26854.5</v>
      </c>
      <c r="M418" s="6">
        <v>26916</v>
      </c>
      <c r="N418" s="6">
        <v>27032.5</v>
      </c>
      <c r="O418" s="6">
        <v>27084</v>
      </c>
      <c r="P418" s="6">
        <v>27132.5</v>
      </c>
      <c r="Q418" s="6">
        <v>27192.5</v>
      </c>
      <c r="R418" s="6">
        <v>27241</v>
      </c>
      <c r="S418" s="6">
        <v>27279</v>
      </c>
      <c r="T418" s="6">
        <v>27395.5</v>
      </c>
      <c r="U418" s="6">
        <v>27448</v>
      </c>
      <c r="V418" s="6">
        <v>27475</v>
      </c>
      <c r="W418" s="6">
        <v>27497</v>
      </c>
      <c r="X418" s="6">
        <v>27534</v>
      </c>
      <c r="Y418" s="6">
        <v>27612</v>
      </c>
      <c r="Z418" s="8" t="s">
        <v>17</v>
      </c>
      <c r="AA418" s="11">
        <f t="shared" si="68"/>
        <v>2.1353422046263004E-3</v>
      </c>
      <c r="AB418" s="10">
        <f t="shared" si="69"/>
        <v>5.0423813730620104E-3</v>
      </c>
      <c r="AC418" s="10">
        <f t="shared" si="64"/>
        <v>1.1332872799238336E-2</v>
      </c>
      <c r="AD418" s="10">
        <f t="shared" si="65"/>
        <v>9.3351649782195123E-3</v>
      </c>
      <c r="AE418" s="13">
        <v>2.64</v>
      </c>
      <c r="AF418" s="13">
        <v>0.28000000000000003</v>
      </c>
      <c r="AG418" s="10">
        <f t="shared" si="66"/>
        <v>2.3534104507379361E-2</v>
      </c>
      <c r="AH418" s="10">
        <f>+SUMPRODUCT(AB418:AD418,Regression_results!$M$17:$O$17)+Regression_results!$L$17</f>
        <v>2.4819849326129215E-2</v>
      </c>
    </row>
    <row r="419" spans="1:34" ht="15" x14ac:dyDescent="0.25">
      <c r="A419" s="3">
        <v>43001</v>
      </c>
      <c r="B419" s="5">
        <f t="shared" si="60"/>
        <v>23</v>
      </c>
      <c r="C419" s="5">
        <f t="shared" si="61"/>
        <v>9</v>
      </c>
      <c r="D419" s="5">
        <f t="shared" si="62"/>
        <v>2017</v>
      </c>
      <c r="E419" s="3">
        <f t="shared" si="63"/>
        <v>42987</v>
      </c>
      <c r="F419" s="5">
        <f t="shared" si="67"/>
        <v>14</v>
      </c>
      <c r="G419" s="5">
        <v>26644.36</v>
      </c>
      <c r="H419" s="6">
        <v>26736</v>
      </c>
      <c r="I419" s="6">
        <v>26780.5</v>
      </c>
      <c r="J419" s="6">
        <v>26787.5</v>
      </c>
      <c r="K419" s="6">
        <v>26806.5</v>
      </c>
      <c r="L419" s="6">
        <v>26854.5</v>
      </c>
      <c r="M419" s="6">
        <v>26916</v>
      </c>
      <c r="N419" s="6">
        <v>27032.5</v>
      </c>
      <c r="O419" s="6">
        <v>27084</v>
      </c>
      <c r="P419" s="6">
        <v>27132.5</v>
      </c>
      <c r="Q419" s="6">
        <v>27192.5</v>
      </c>
      <c r="R419" s="6">
        <v>27241</v>
      </c>
      <c r="S419" s="6">
        <v>27279</v>
      </c>
      <c r="T419" s="6">
        <v>27395.5</v>
      </c>
      <c r="U419" s="6">
        <v>27448</v>
      </c>
      <c r="V419" s="6">
        <v>27475</v>
      </c>
      <c r="W419" s="6">
        <v>27497</v>
      </c>
      <c r="X419" s="6">
        <v>27535</v>
      </c>
      <c r="Y419" s="6">
        <v>27615.5</v>
      </c>
      <c r="Z419" s="8" t="s">
        <v>17</v>
      </c>
      <c r="AA419" s="11">
        <f t="shared" si="68"/>
        <v>1.9929860576512136E-3</v>
      </c>
      <c r="AB419" s="10">
        <f t="shared" si="69"/>
        <v>5.1095241169238914E-3</v>
      </c>
      <c r="AC419" s="10">
        <f t="shared" si="64"/>
        <v>1.1332872799238336E-2</v>
      </c>
      <c r="AD419" s="10">
        <f t="shared" si="65"/>
        <v>9.192808831244426E-3</v>
      </c>
      <c r="AE419" s="13">
        <v>2.64</v>
      </c>
      <c r="AF419" s="13">
        <v>0.28000000000000003</v>
      </c>
      <c r="AG419" s="10">
        <f t="shared" si="66"/>
        <v>2.3534104507379361E-2</v>
      </c>
      <c r="AH419" s="10">
        <f>+SUMPRODUCT(AB419:AD419,Regression_results!$M$17:$O$17)+Regression_results!$L$17</f>
        <v>2.4792133872196885E-2</v>
      </c>
    </row>
    <row r="420" spans="1:34" ht="15" x14ac:dyDescent="0.25">
      <c r="A420" s="3">
        <v>43000</v>
      </c>
      <c r="B420" s="5">
        <f t="shared" si="60"/>
        <v>22</v>
      </c>
      <c r="C420" s="5">
        <f t="shared" si="61"/>
        <v>9</v>
      </c>
      <c r="D420" s="5">
        <f t="shared" si="62"/>
        <v>2017</v>
      </c>
      <c r="E420" s="3">
        <f t="shared" si="63"/>
        <v>42987</v>
      </c>
      <c r="F420" s="5">
        <f t="shared" si="67"/>
        <v>13</v>
      </c>
      <c r="G420" s="5">
        <v>26642.59</v>
      </c>
      <c r="H420" s="6">
        <v>26736</v>
      </c>
      <c r="I420" s="6">
        <v>26780.5</v>
      </c>
      <c r="J420" s="6">
        <v>26787.5</v>
      </c>
      <c r="K420" s="6">
        <v>26806.5</v>
      </c>
      <c r="L420" s="6">
        <v>26854.5</v>
      </c>
      <c r="M420" s="6">
        <v>26916</v>
      </c>
      <c r="N420" s="6">
        <v>27032.5</v>
      </c>
      <c r="O420" s="6">
        <v>27084</v>
      </c>
      <c r="P420" s="6">
        <v>27132.5</v>
      </c>
      <c r="Q420" s="6">
        <v>27192.5</v>
      </c>
      <c r="R420" s="6">
        <v>27241</v>
      </c>
      <c r="S420" s="6">
        <v>27279</v>
      </c>
      <c r="T420" s="6">
        <v>27395.5</v>
      </c>
      <c r="U420" s="6">
        <v>27457.5</v>
      </c>
      <c r="V420" s="6">
        <v>27484.5</v>
      </c>
      <c r="W420" s="6">
        <v>27508.5</v>
      </c>
      <c r="X420" s="6">
        <v>27546.5</v>
      </c>
      <c r="Y420" s="6">
        <v>27627</v>
      </c>
      <c r="Z420" s="8" t="s">
        <v>17</v>
      </c>
      <c r="AA420" s="11">
        <f t="shared" si="68"/>
        <v>1.8506299106761271E-3</v>
      </c>
      <c r="AB420" s="10">
        <f t="shared" si="69"/>
        <v>5.1762985505539039E-3</v>
      </c>
      <c r="AC420" s="10">
        <f t="shared" si="64"/>
        <v>1.1332872799238336E-2</v>
      </c>
      <c r="AD420" s="10">
        <f t="shared" si="65"/>
        <v>9.0504526842693396E-3</v>
      </c>
      <c r="AE420" s="13">
        <v>2.64</v>
      </c>
      <c r="AF420" s="13">
        <v>0.28000000000000003</v>
      </c>
      <c r="AG420" s="10">
        <f t="shared" si="66"/>
        <v>2.3534104507379361E-2</v>
      </c>
      <c r="AH420" s="10">
        <f>+SUMPRODUCT(AB420:AD420,Regression_results!$M$17:$O$17)+Regression_results!$L$17</f>
        <v>2.4764219310866128E-2</v>
      </c>
    </row>
    <row r="421" spans="1:34" ht="15" x14ac:dyDescent="0.25">
      <c r="A421" s="3">
        <v>42999</v>
      </c>
      <c r="B421" s="5">
        <f t="shared" si="60"/>
        <v>21</v>
      </c>
      <c r="C421" s="5">
        <f t="shared" si="61"/>
        <v>9</v>
      </c>
      <c r="D421" s="5">
        <f t="shared" si="62"/>
        <v>2017</v>
      </c>
      <c r="E421" s="3">
        <f t="shared" si="63"/>
        <v>42987</v>
      </c>
      <c r="F421" s="5">
        <f t="shared" si="67"/>
        <v>12</v>
      </c>
      <c r="G421" s="5">
        <v>26640.81</v>
      </c>
      <c r="H421" s="6">
        <v>26736.5</v>
      </c>
      <c r="I421" s="6">
        <v>26785</v>
      </c>
      <c r="J421" s="6">
        <v>26787.5</v>
      </c>
      <c r="K421" s="6">
        <v>26802.5</v>
      </c>
      <c r="L421" s="6">
        <v>26850.5</v>
      </c>
      <c r="M421" s="6">
        <v>26917.5</v>
      </c>
      <c r="N421" s="6">
        <v>27035</v>
      </c>
      <c r="O421" s="6">
        <v>27086.5</v>
      </c>
      <c r="P421" s="6">
        <v>27135</v>
      </c>
      <c r="Q421" s="6">
        <v>27195</v>
      </c>
      <c r="R421" s="6">
        <v>27243.5</v>
      </c>
      <c r="S421" s="6">
        <v>27281.5</v>
      </c>
      <c r="T421" s="6">
        <v>27398</v>
      </c>
      <c r="U421" s="6">
        <v>27457.5</v>
      </c>
      <c r="V421" s="6">
        <v>27484.5</v>
      </c>
      <c r="W421" s="6">
        <v>27508.5</v>
      </c>
      <c r="X421" s="6">
        <v>27546.5</v>
      </c>
      <c r="Y421" s="6">
        <v>27627</v>
      </c>
      <c r="Z421" s="8" t="s">
        <v>17</v>
      </c>
      <c r="AA421" s="11">
        <f t="shared" si="68"/>
        <v>1.7081172222934704E-3</v>
      </c>
      <c r="AB421" s="10">
        <f t="shared" si="69"/>
        <v>5.4123729721431424E-3</v>
      </c>
      <c r="AC421" s="10">
        <f t="shared" si="64"/>
        <v>1.1256300168004385E-2</v>
      </c>
      <c r="AD421" s="10">
        <f t="shared" si="65"/>
        <v>8.9072754745593841E-3</v>
      </c>
      <c r="AE421" s="13">
        <v>2.65</v>
      </c>
      <c r="AF421" s="13">
        <v>0.25</v>
      </c>
      <c r="AG421" s="10">
        <f t="shared" si="66"/>
        <v>2.394014962593527E-2</v>
      </c>
      <c r="AH421" s="10">
        <f>+SUMPRODUCT(AB421:AD421,Regression_results!$M$17:$O$17)+Regression_results!$L$17</f>
        <v>2.4781312539365816E-2</v>
      </c>
    </row>
    <row r="422" spans="1:34" ht="15" x14ac:dyDescent="0.25">
      <c r="A422" s="3">
        <v>42998</v>
      </c>
      <c r="B422" s="5">
        <f t="shared" si="60"/>
        <v>20</v>
      </c>
      <c r="C422" s="5">
        <f t="shared" si="61"/>
        <v>9</v>
      </c>
      <c r="D422" s="5">
        <f t="shared" si="62"/>
        <v>2017</v>
      </c>
      <c r="E422" s="3">
        <f t="shared" si="63"/>
        <v>42987</v>
      </c>
      <c r="F422" s="5">
        <f t="shared" si="67"/>
        <v>11</v>
      </c>
      <c r="G422" s="5">
        <v>26639.040000000001</v>
      </c>
      <c r="H422" s="6">
        <v>26732.5</v>
      </c>
      <c r="I422" s="6">
        <v>26780</v>
      </c>
      <c r="J422" s="6">
        <v>26782</v>
      </c>
      <c r="K422" s="6">
        <v>26796</v>
      </c>
      <c r="L422" s="6">
        <v>26848</v>
      </c>
      <c r="M422" s="6">
        <v>26913.5</v>
      </c>
      <c r="N422" s="6">
        <v>27035.5</v>
      </c>
      <c r="O422" s="6">
        <v>27089.5</v>
      </c>
      <c r="P422" s="6">
        <v>27138</v>
      </c>
      <c r="Q422" s="6">
        <v>27195</v>
      </c>
      <c r="R422" s="6">
        <v>27243.5</v>
      </c>
      <c r="S422" s="6">
        <v>27281.5</v>
      </c>
      <c r="T422" s="6">
        <v>27398</v>
      </c>
      <c r="U422" s="6">
        <v>27457.5</v>
      </c>
      <c r="V422" s="6">
        <v>27484.5</v>
      </c>
      <c r="W422" s="6">
        <v>27508.5</v>
      </c>
      <c r="X422" s="6">
        <v>27546.5</v>
      </c>
      <c r="Y422" s="6">
        <v>27627</v>
      </c>
      <c r="Z422" s="8" t="s">
        <v>17</v>
      </c>
      <c r="AA422" s="11">
        <f t="shared" si="68"/>
        <v>1.5657741204356812E-3</v>
      </c>
      <c r="AB422" s="10">
        <f t="shared" si="69"/>
        <v>5.291481975326473E-3</v>
      </c>
      <c r="AC422" s="10">
        <f t="shared" si="64"/>
        <v>1.1557132188200203E-2</v>
      </c>
      <c r="AD422" s="10">
        <f t="shared" si="65"/>
        <v>8.6533910938016989E-3</v>
      </c>
      <c r="AE422" s="13">
        <v>2.56</v>
      </c>
      <c r="AF422" s="13">
        <v>0.24</v>
      </c>
      <c r="AG422" s="10">
        <f t="shared" si="66"/>
        <v>2.3144453312051283E-2</v>
      </c>
      <c r="AH422" s="10">
        <f>+SUMPRODUCT(AB422:AD422,Regression_results!$M$17:$O$17)+Regression_results!$L$17</f>
        <v>2.4783090974903312E-2</v>
      </c>
    </row>
    <row r="423" spans="1:34" ht="15" x14ac:dyDescent="0.25">
      <c r="A423" s="3">
        <v>42997</v>
      </c>
      <c r="B423" s="5">
        <f t="shared" si="60"/>
        <v>19</v>
      </c>
      <c r="C423" s="5">
        <f t="shared" si="61"/>
        <v>9</v>
      </c>
      <c r="D423" s="5">
        <f t="shared" si="62"/>
        <v>2017</v>
      </c>
      <c r="E423" s="3">
        <f t="shared" si="63"/>
        <v>42987</v>
      </c>
      <c r="F423" s="5">
        <f t="shared" si="67"/>
        <v>10</v>
      </c>
      <c r="G423" s="5">
        <v>26637.26</v>
      </c>
      <c r="H423" s="6">
        <v>26730</v>
      </c>
      <c r="I423" s="6">
        <v>26781.5</v>
      </c>
      <c r="J423" s="6">
        <v>26785.5</v>
      </c>
      <c r="K423" s="6">
        <v>26799.5</v>
      </c>
      <c r="L423" s="6">
        <v>26853.5</v>
      </c>
      <c r="M423" s="6">
        <v>26915.5</v>
      </c>
      <c r="N423" s="6">
        <v>27038.5</v>
      </c>
      <c r="O423" s="6">
        <v>27092.5</v>
      </c>
      <c r="P423" s="6">
        <v>27141</v>
      </c>
      <c r="Q423" s="6">
        <v>27198</v>
      </c>
      <c r="R423" s="6">
        <v>27246.5</v>
      </c>
      <c r="S423" s="6">
        <v>27284.5</v>
      </c>
      <c r="T423" s="6">
        <v>27401</v>
      </c>
      <c r="U423" s="6">
        <v>27461</v>
      </c>
      <c r="V423" s="6">
        <v>27488</v>
      </c>
      <c r="W423" s="6">
        <v>27512</v>
      </c>
      <c r="X423" s="6">
        <v>27550</v>
      </c>
      <c r="Y423" s="6">
        <v>27630.5</v>
      </c>
      <c r="Z423" s="8" t="s">
        <v>17</v>
      </c>
      <c r="AA423" s="11">
        <f t="shared" si="68"/>
        <v>1.4232745087259246E-3</v>
      </c>
      <c r="AB423" s="10">
        <f t="shared" si="69"/>
        <v>5.4149713596669535E-3</v>
      </c>
      <c r="AC423" s="10">
        <f t="shared" si="64"/>
        <v>1.1612493699008741E-2</v>
      </c>
      <c r="AD423" s="10">
        <f t="shared" si="65"/>
        <v>8.5101066578445739E-3</v>
      </c>
      <c r="AE423" s="13">
        <v>2.665</v>
      </c>
      <c r="AF423" s="13">
        <v>0.25</v>
      </c>
      <c r="AG423" s="10">
        <f t="shared" si="66"/>
        <v>2.4089775561097371E-2</v>
      </c>
      <c r="AH423" s="10">
        <f>+SUMPRODUCT(AB423:AD423,Regression_results!$M$17:$O$17)+Regression_results!$L$17</f>
        <v>2.4818782230598642E-2</v>
      </c>
    </row>
    <row r="424" spans="1:34" ht="15" x14ac:dyDescent="0.25">
      <c r="A424" s="3">
        <v>42996</v>
      </c>
      <c r="B424" s="5">
        <f t="shared" si="60"/>
        <v>18</v>
      </c>
      <c r="C424" s="5">
        <f t="shared" si="61"/>
        <v>9</v>
      </c>
      <c r="D424" s="5">
        <f t="shared" si="62"/>
        <v>2017</v>
      </c>
      <c r="E424" s="3">
        <f t="shared" si="63"/>
        <v>42987</v>
      </c>
      <c r="F424" s="5">
        <f t="shared" si="67"/>
        <v>9</v>
      </c>
      <c r="G424" s="5">
        <v>26635.49</v>
      </c>
      <c r="H424" s="6">
        <v>26730</v>
      </c>
      <c r="I424" s="6">
        <v>26781.5</v>
      </c>
      <c r="J424" s="6">
        <v>26785.5</v>
      </c>
      <c r="K424" s="6">
        <v>26799.5</v>
      </c>
      <c r="L424" s="6">
        <v>26853.5</v>
      </c>
      <c r="M424" s="6">
        <v>26915.5</v>
      </c>
      <c r="N424" s="6">
        <v>27038.5</v>
      </c>
      <c r="O424" s="6">
        <v>27092.5</v>
      </c>
      <c r="P424" s="6">
        <v>27141</v>
      </c>
      <c r="Q424" s="6">
        <v>27198</v>
      </c>
      <c r="R424" s="6">
        <v>27246.5</v>
      </c>
      <c r="S424" s="6">
        <v>27284.5</v>
      </c>
      <c r="T424" s="6">
        <v>27401</v>
      </c>
      <c r="U424" s="6">
        <v>27463</v>
      </c>
      <c r="V424" s="6">
        <v>27488.5</v>
      </c>
      <c r="W424" s="6">
        <v>27517</v>
      </c>
      <c r="X424" s="6">
        <v>27555</v>
      </c>
      <c r="Y424" s="6">
        <v>27635.5</v>
      </c>
      <c r="Z424" s="8" t="s">
        <v>17</v>
      </c>
      <c r="AA424" s="11">
        <f t="shared" si="68"/>
        <v>1.2809470578533321E-3</v>
      </c>
      <c r="AB424" s="10">
        <f t="shared" si="69"/>
        <v>5.4817838905909522E-3</v>
      </c>
      <c r="AC424" s="10">
        <f t="shared" si="64"/>
        <v>1.1612493699008741E-2</v>
      </c>
      <c r="AD424" s="10">
        <f t="shared" si="65"/>
        <v>8.3677792069719818E-3</v>
      </c>
      <c r="AE424" s="13">
        <v>2.67</v>
      </c>
      <c r="AF424" s="13">
        <v>0.25</v>
      </c>
      <c r="AG424" s="10">
        <f t="shared" si="66"/>
        <v>2.4139650872817997E-2</v>
      </c>
      <c r="AH424" s="10">
        <f>+SUMPRODUCT(AB424:AD424,Regression_results!$M$17:$O$17)+Regression_results!$L$17</f>
        <v>2.4790901168191194E-2</v>
      </c>
    </row>
    <row r="425" spans="1:34" ht="15" x14ac:dyDescent="0.25">
      <c r="A425" s="3">
        <v>42995</v>
      </c>
      <c r="B425" s="5">
        <f t="shared" si="60"/>
        <v>17</v>
      </c>
      <c r="C425" s="5">
        <f t="shared" si="61"/>
        <v>9</v>
      </c>
      <c r="D425" s="5">
        <f t="shared" si="62"/>
        <v>2017</v>
      </c>
      <c r="E425" s="3">
        <f t="shared" si="63"/>
        <v>42987</v>
      </c>
      <c r="F425" s="5">
        <f t="shared" si="67"/>
        <v>8</v>
      </c>
      <c r="G425" s="5">
        <v>26633.72</v>
      </c>
      <c r="H425" s="6">
        <v>26730</v>
      </c>
      <c r="I425" s="6">
        <v>26781.5</v>
      </c>
      <c r="J425" s="6">
        <v>26785.5</v>
      </c>
      <c r="K425" s="6">
        <v>26799.5</v>
      </c>
      <c r="L425" s="6">
        <v>26853.5</v>
      </c>
      <c r="M425" s="6">
        <v>26915.5</v>
      </c>
      <c r="N425" s="6">
        <v>27038.5</v>
      </c>
      <c r="O425" s="6">
        <v>27092.5</v>
      </c>
      <c r="P425" s="6">
        <v>27141</v>
      </c>
      <c r="Q425" s="6">
        <v>27198</v>
      </c>
      <c r="R425" s="6">
        <v>27246.5</v>
      </c>
      <c r="S425" s="6">
        <v>27284.5</v>
      </c>
      <c r="T425" s="6">
        <v>27401</v>
      </c>
      <c r="U425" s="6">
        <v>27463</v>
      </c>
      <c r="V425" s="6">
        <v>27487</v>
      </c>
      <c r="W425" s="6">
        <v>27519.5</v>
      </c>
      <c r="X425" s="6">
        <v>27557</v>
      </c>
      <c r="Y425" s="6">
        <v>27637.5</v>
      </c>
      <c r="Z425" s="8" t="s">
        <v>17</v>
      </c>
      <c r="AA425" s="11">
        <f t="shared" si="68"/>
        <v>1.1386196069807398E-3</v>
      </c>
      <c r="AB425" s="10">
        <f t="shared" si="69"/>
        <v>5.5486053018503068E-3</v>
      </c>
      <c r="AC425" s="10">
        <f t="shared" si="64"/>
        <v>1.1612493699008741E-2</v>
      </c>
      <c r="AD425" s="10">
        <f t="shared" si="65"/>
        <v>8.2254517560993896E-3</v>
      </c>
      <c r="AE425" s="13">
        <v>2.67</v>
      </c>
      <c r="AF425" s="13">
        <v>0.25</v>
      </c>
      <c r="AG425" s="10">
        <f t="shared" si="66"/>
        <v>2.4139650872817997E-2</v>
      </c>
      <c r="AH425" s="10">
        <f>+SUMPRODUCT(AB425:AD425,Regression_results!$M$17:$O$17)+Regression_results!$L$17</f>
        <v>2.4763024906466209E-2</v>
      </c>
    </row>
    <row r="426" spans="1:34" ht="15" x14ac:dyDescent="0.25">
      <c r="A426" s="3">
        <v>42994</v>
      </c>
      <c r="B426" s="5">
        <f t="shared" si="60"/>
        <v>16</v>
      </c>
      <c r="C426" s="5">
        <f t="shared" si="61"/>
        <v>9</v>
      </c>
      <c r="D426" s="5">
        <f t="shared" si="62"/>
        <v>2017</v>
      </c>
      <c r="E426" s="3">
        <f t="shared" si="63"/>
        <v>42987</v>
      </c>
      <c r="F426" s="5">
        <f t="shared" si="67"/>
        <v>7</v>
      </c>
      <c r="G426" s="5">
        <v>26631.94</v>
      </c>
      <c r="H426" s="6">
        <v>26730</v>
      </c>
      <c r="I426" s="6">
        <v>26781.5</v>
      </c>
      <c r="J426" s="6">
        <v>26785.5</v>
      </c>
      <c r="K426" s="6">
        <v>26799.5</v>
      </c>
      <c r="L426" s="6">
        <v>26853.5</v>
      </c>
      <c r="M426" s="6">
        <v>26915.5</v>
      </c>
      <c r="N426" s="6">
        <v>27038.5</v>
      </c>
      <c r="O426" s="6">
        <v>27092.5</v>
      </c>
      <c r="P426" s="6">
        <v>27141</v>
      </c>
      <c r="Q426" s="6">
        <v>27198</v>
      </c>
      <c r="R426" s="6">
        <v>27246.5</v>
      </c>
      <c r="S426" s="6">
        <v>27284.5</v>
      </c>
      <c r="T426" s="6">
        <v>27401</v>
      </c>
      <c r="U426" s="6">
        <v>27463</v>
      </c>
      <c r="V426" s="6">
        <v>27487</v>
      </c>
      <c r="W426" s="6">
        <v>27519.5</v>
      </c>
      <c r="X426" s="6">
        <v>27557</v>
      </c>
      <c r="Y426" s="6">
        <v>27637.5</v>
      </c>
      <c r="Z426" s="8" t="s">
        <v>17</v>
      </c>
      <c r="AA426" s="11">
        <f t="shared" si="68"/>
        <v>9.9629215610814721E-4</v>
      </c>
      <c r="AB426" s="10">
        <f t="shared" si="69"/>
        <v>5.6158131927301902E-3</v>
      </c>
      <c r="AC426" s="10">
        <f t="shared" si="64"/>
        <v>1.1612493699008741E-2</v>
      </c>
      <c r="AD426" s="10">
        <f t="shared" si="65"/>
        <v>8.0831243052267958E-3</v>
      </c>
      <c r="AE426" s="13">
        <v>2.67</v>
      </c>
      <c r="AF426" s="13">
        <v>0.25</v>
      </c>
      <c r="AG426" s="10">
        <f t="shared" si="66"/>
        <v>2.4139650872817997E-2</v>
      </c>
      <c r="AH426" s="10">
        <f>+SUMPRODUCT(AB426:AD426,Regression_results!$M$17:$O$17)+Regression_results!$L$17</f>
        <v>2.473535757445626E-2</v>
      </c>
    </row>
    <row r="427" spans="1:34" ht="15" x14ac:dyDescent="0.25">
      <c r="A427" s="3">
        <v>42993</v>
      </c>
      <c r="B427" s="5">
        <f t="shared" si="60"/>
        <v>15</v>
      </c>
      <c r="C427" s="5">
        <f t="shared" si="61"/>
        <v>9</v>
      </c>
      <c r="D427" s="5">
        <f t="shared" si="62"/>
        <v>2017</v>
      </c>
      <c r="E427" s="3">
        <f t="shared" si="63"/>
        <v>42987</v>
      </c>
      <c r="F427" s="5">
        <f t="shared" si="67"/>
        <v>6</v>
      </c>
      <c r="G427" s="5">
        <v>26630.17</v>
      </c>
      <c r="H427" s="6">
        <v>26730</v>
      </c>
      <c r="I427" s="6">
        <v>26781.5</v>
      </c>
      <c r="J427" s="6">
        <v>26785.5</v>
      </c>
      <c r="K427" s="6">
        <v>26799.5</v>
      </c>
      <c r="L427" s="6">
        <v>26853.5</v>
      </c>
      <c r="M427" s="6">
        <v>26915.5</v>
      </c>
      <c r="N427" s="6">
        <v>27038.5</v>
      </c>
      <c r="O427" s="6">
        <v>27092.5</v>
      </c>
      <c r="P427" s="6">
        <v>27141</v>
      </c>
      <c r="Q427" s="6">
        <v>27198</v>
      </c>
      <c r="R427" s="6">
        <v>27246.5</v>
      </c>
      <c r="S427" s="6">
        <v>27284.5</v>
      </c>
      <c r="T427" s="6">
        <v>27401</v>
      </c>
      <c r="U427" s="6">
        <v>27463</v>
      </c>
      <c r="V427" s="6">
        <v>27487</v>
      </c>
      <c r="W427" s="6">
        <v>27519.5</v>
      </c>
      <c r="X427" s="6">
        <v>27557</v>
      </c>
      <c r="Y427" s="6">
        <v>27637.5</v>
      </c>
      <c r="Z427" s="8" t="s">
        <v>17</v>
      </c>
      <c r="AA427" s="11">
        <f t="shared" si="68"/>
        <v>8.5396470523555477E-4</v>
      </c>
      <c r="AB427" s="10">
        <f t="shared" si="69"/>
        <v>5.6826524201685213E-3</v>
      </c>
      <c r="AC427" s="10">
        <f t="shared" si="64"/>
        <v>1.1612493699008741E-2</v>
      </c>
      <c r="AD427" s="10">
        <f t="shared" si="65"/>
        <v>7.9407968543542037E-3</v>
      </c>
      <c r="AE427" s="13">
        <v>2.67</v>
      </c>
      <c r="AF427" s="13">
        <v>0.25</v>
      </c>
      <c r="AG427" s="10">
        <f t="shared" si="66"/>
        <v>2.4139650872817997E-2</v>
      </c>
      <c r="AH427" s="10">
        <f>+SUMPRODUCT(AB427:AD427,Regression_results!$M$17:$O$17)+Regression_results!$L$17</f>
        <v>2.4707490944103794E-2</v>
      </c>
    </row>
    <row r="428" spans="1:34" ht="15" x14ac:dyDescent="0.25">
      <c r="A428" s="3">
        <v>42992</v>
      </c>
      <c r="B428" s="5">
        <f t="shared" si="60"/>
        <v>14</v>
      </c>
      <c r="C428" s="5">
        <f t="shared" si="61"/>
        <v>9</v>
      </c>
      <c r="D428" s="5">
        <f t="shared" si="62"/>
        <v>2017</v>
      </c>
      <c r="E428" s="3">
        <f t="shared" si="63"/>
        <v>42987</v>
      </c>
      <c r="F428" s="5">
        <f t="shared" si="67"/>
        <v>5</v>
      </c>
      <c r="G428" s="5">
        <v>26628.400000000001</v>
      </c>
      <c r="H428" s="6">
        <v>26740.5</v>
      </c>
      <c r="I428" s="6">
        <v>26790</v>
      </c>
      <c r="J428" s="6">
        <v>26794.5</v>
      </c>
      <c r="K428" s="6">
        <v>26808</v>
      </c>
      <c r="L428" s="6">
        <v>26862</v>
      </c>
      <c r="M428" s="6">
        <v>26926.5</v>
      </c>
      <c r="N428" s="6">
        <v>27047</v>
      </c>
      <c r="O428" s="6">
        <v>27101</v>
      </c>
      <c r="P428" s="6">
        <v>27149.5</v>
      </c>
      <c r="Q428" s="6">
        <v>27206.5</v>
      </c>
      <c r="R428" s="6">
        <v>27255</v>
      </c>
      <c r="S428" s="6">
        <v>27293</v>
      </c>
      <c r="T428" s="6">
        <v>27410</v>
      </c>
      <c r="U428" s="6">
        <v>27463</v>
      </c>
      <c r="V428" s="6">
        <v>27487</v>
      </c>
      <c r="W428" s="6">
        <v>27519.5</v>
      </c>
      <c r="X428" s="6">
        <v>27557</v>
      </c>
      <c r="Y428" s="6">
        <v>27637.5</v>
      </c>
      <c r="Z428" s="8" t="s">
        <v>17</v>
      </c>
      <c r="AA428" s="11">
        <f t="shared" si="68"/>
        <v>7.1446891144248215E-4</v>
      </c>
      <c r="AB428" s="10">
        <f t="shared" si="69"/>
        <v>6.0687085968365029E-3</v>
      </c>
      <c r="AC428" s="10">
        <f t="shared" si="64"/>
        <v>1.1608809257185548E-2</v>
      </c>
      <c r="AD428" s="10">
        <f t="shared" si="65"/>
        <v>7.799078335448943E-3</v>
      </c>
      <c r="AE428" s="13">
        <v>2.66</v>
      </c>
      <c r="AF428" s="13">
        <v>0.19</v>
      </c>
      <c r="AG428" s="10">
        <f t="shared" si="66"/>
        <v>2.465315899790399E-2</v>
      </c>
      <c r="AH428" s="10">
        <f>+SUMPRODUCT(AB428:AD428,Regression_results!$M$17:$O$17)+Regression_results!$L$17</f>
        <v>2.4850245439212305E-2</v>
      </c>
    </row>
    <row r="429" spans="1:34" ht="15" x14ac:dyDescent="0.25">
      <c r="A429" s="3">
        <v>42991</v>
      </c>
      <c r="B429" s="5">
        <f t="shared" si="60"/>
        <v>13</v>
      </c>
      <c r="C429" s="5">
        <f t="shared" si="61"/>
        <v>9</v>
      </c>
      <c r="D429" s="5">
        <f t="shared" si="62"/>
        <v>2017</v>
      </c>
      <c r="E429" s="3">
        <f t="shared" si="63"/>
        <v>42987</v>
      </c>
      <c r="F429" s="5">
        <f t="shared" si="67"/>
        <v>4</v>
      </c>
      <c r="G429" s="5">
        <v>26626.62</v>
      </c>
      <c r="H429" s="6">
        <v>26741.5</v>
      </c>
      <c r="I429" s="6">
        <v>26788.5</v>
      </c>
      <c r="J429" s="6">
        <v>26798</v>
      </c>
      <c r="K429" s="6">
        <v>26814.5</v>
      </c>
      <c r="L429" s="6">
        <v>26868.5</v>
      </c>
      <c r="M429" s="6">
        <v>26932.5</v>
      </c>
      <c r="N429" s="6">
        <v>27053.5</v>
      </c>
      <c r="O429" s="6">
        <v>27107.5</v>
      </c>
      <c r="P429" s="6">
        <v>27156</v>
      </c>
      <c r="Q429" s="6">
        <v>27213</v>
      </c>
      <c r="R429" s="6">
        <v>27260</v>
      </c>
      <c r="S429" s="6">
        <v>27298</v>
      </c>
      <c r="T429" s="6">
        <v>27415.5</v>
      </c>
      <c r="U429" s="6">
        <v>27463</v>
      </c>
      <c r="V429" s="6">
        <v>27487</v>
      </c>
      <c r="W429" s="6">
        <v>27519.5</v>
      </c>
      <c r="X429" s="6">
        <v>27557</v>
      </c>
      <c r="Y429" s="6">
        <v>27637.5</v>
      </c>
      <c r="Z429" s="8" t="s">
        <v>17</v>
      </c>
      <c r="AA429" s="11">
        <f t="shared" si="68"/>
        <v>5.7391261875106752E-4</v>
      </c>
      <c r="AB429" s="10">
        <f t="shared" si="69"/>
        <v>6.079630084479426E-3</v>
      </c>
      <c r="AC429" s="10">
        <f t="shared" si="64"/>
        <v>1.1908094891464716E-2</v>
      </c>
      <c r="AD429" s="10">
        <f t="shared" si="65"/>
        <v>7.6014880130147525E-3</v>
      </c>
      <c r="AE429" s="13">
        <v>2.64</v>
      </c>
      <c r="AF429" s="13">
        <v>0.18</v>
      </c>
      <c r="AG429" s="10">
        <f t="shared" si="66"/>
        <v>2.455579956079057E-2</v>
      </c>
      <c r="AH429" s="10">
        <f>+SUMPRODUCT(AB429:AD429,Regression_results!$M$17:$O$17)+Regression_results!$L$17</f>
        <v>2.4947662868882503E-2</v>
      </c>
    </row>
    <row r="430" spans="1:34" ht="15" x14ac:dyDescent="0.25">
      <c r="A430" s="3">
        <v>42990</v>
      </c>
      <c r="B430" s="5">
        <f t="shared" si="60"/>
        <v>12</v>
      </c>
      <c r="C430" s="5">
        <f t="shared" si="61"/>
        <v>9</v>
      </c>
      <c r="D430" s="5">
        <f t="shared" si="62"/>
        <v>2017</v>
      </c>
      <c r="E430" s="3">
        <f t="shared" si="63"/>
        <v>42987</v>
      </c>
      <c r="F430" s="5">
        <f t="shared" si="67"/>
        <v>3</v>
      </c>
      <c r="G430" s="5">
        <v>26624.85</v>
      </c>
      <c r="H430" s="6">
        <v>26741.5</v>
      </c>
      <c r="I430" s="6">
        <v>26788.5</v>
      </c>
      <c r="J430" s="6">
        <v>26804</v>
      </c>
      <c r="K430" s="6">
        <v>26818.5</v>
      </c>
      <c r="L430" s="6">
        <v>26863</v>
      </c>
      <c r="M430" s="6">
        <v>26928.5</v>
      </c>
      <c r="N430" s="6">
        <v>27047</v>
      </c>
      <c r="O430" s="6">
        <v>27102.5</v>
      </c>
      <c r="P430" s="6">
        <v>27151</v>
      </c>
      <c r="Q430" s="6">
        <v>27208</v>
      </c>
      <c r="R430" s="6">
        <v>27251</v>
      </c>
      <c r="S430" s="6">
        <v>27289.5</v>
      </c>
      <c r="T430" s="6">
        <v>27406.5</v>
      </c>
      <c r="U430" s="6">
        <v>27472</v>
      </c>
      <c r="V430" s="6">
        <v>27496</v>
      </c>
      <c r="W430" s="6">
        <v>27528.5</v>
      </c>
      <c r="X430" s="6">
        <v>27566</v>
      </c>
      <c r="Y430" s="6">
        <v>27646.5</v>
      </c>
      <c r="Z430" s="8" t="s">
        <v>17</v>
      </c>
      <c r="AA430" s="11">
        <f t="shared" si="68"/>
        <v>4.2873632715880741E-4</v>
      </c>
      <c r="AB430" s="10">
        <f t="shared" si="69"/>
        <v>6.1465135014846517E-3</v>
      </c>
      <c r="AC430" s="10">
        <f t="shared" si="64"/>
        <v>1.1721447636112492E-2</v>
      </c>
      <c r="AD430" s="10">
        <f t="shared" si="65"/>
        <v>7.3284688241609611E-3</v>
      </c>
      <c r="AE430" s="13">
        <v>2.63</v>
      </c>
      <c r="AF430" s="13">
        <v>0.15</v>
      </c>
      <c r="AG430" s="10">
        <f t="shared" si="66"/>
        <v>2.4762855716425225E-2</v>
      </c>
      <c r="AH430" s="10">
        <f>+SUMPRODUCT(AB430:AD430,Regression_results!$M$17:$O$17)+Regression_results!$L$17</f>
        <v>2.4748570662462423E-2</v>
      </c>
    </row>
    <row r="431" spans="1:34" ht="15" x14ac:dyDescent="0.25">
      <c r="A431" s="3">
        <v>42989</v>
      </c>
      <c r="B431" s="5">
        <f t="shared" si="60"/>
        <v>11</v>
      </c>
      <c r="C431" s="5">
        <f t="shared" si="61"/>
        <v>9</v>
      </c>
      <c r="D431" s="5">
        <f t="shared" si="62"/>
        <v>2017</v>
      </c>
      <c r="E431" s="3">
        <f t="shared" si="63"/>
        <v>42987</v>
      </c>
      <c r="F431" s="5">
        <f t="shared" si="67"/>
        <v>2</v>
      </c>
      <c r="G431" s="5">
        <v>26623.08</v>
      </c>
      <c r="H431" s="6">
        <v>26743</v>
      </c>
      <c r="I431" s="6">
        <v>26794.5</v>
      </c>
      <c r="J431" s="6">
        <v>26807.5</v>
      </c>
      <c r="K431" s="6">
        <v>26820</v>
      </c>
      <c r="L431" s="6">
        <v>26859.5</v>
      </c>
      <c r="M431" s="6">
        <v>26921.5</v>
      </c>
      <c r="N431" s="6">
        <v>27041.5</v>
      </c>
      <c r="O431" s="6">
        <v>27097</v>
      </c>
      <c r="P431" s="6">
        <v>27145.5</v>
      </c>
      <c r="Q431" s="6">
        <v>27202.5</v>
      </c>
      <c r="R431" s="6">
        <v>27244.5</v>
      </c>
      <c r="S431" s="6">
        <v>27286</v>
      </c>
      <c r="T431" s="6">
        <v>27404.5</v>
      </c>
      <c r="U431" s="6">
        <v>27477.5</v>
      </c>
      <c r="V431" s="6">
        <v>27501</v>
      </c>
      <c r="W431" s="6">
        <v>27533.5</v>
      </c>
      <c r="X431" s="6">
        <v>27571</v>
      </c>
      <c r="Y431" s="6">
        <v>27651.5</v>
      </c>
      <c r="Z431" s="8" t="s">
        <v>17</v>
      </c>
      <c r="AA431" s="11">
        <f t="shared" si="68"/>
        <v>2.8952576412812905E-4</v>
      </c>
      <c r="AB431" s="10">
        <f t="shared" si="69"/>
        <v>6.4387741763911599E-3</v>
      </c>
      <c r="AC431" s="10">
        <f t="shared" si="64"/>
        <v>1.1289630334583522E-2</v>
      </c>
      <c r="AD431" s="10">
        <f t="shared" si="65"/>
        <v>7.2644676396124378E-3</v>
      </c>
      <c r="AE431" s="13">
        <v>2.61</v>
      </c>
      <c r="AF431" s="13">
        <v>0.11</v>
      </c>
      <c r="AG431" s="10">
        <f t="shared" si="66"/>
        <v>2.4972530216761379E-2</v>
      </c>
      <c r="AH431" s="10">
        <f>+SUMPRODUCT(AB431:AD431,Regression_results!$M$17:$O$17)+Regression_results!$L$17</f>
        <v>2.461755450311897E-2</v>
      </c>
    </row>
    <row r="432" spans="1:34" ht="15" x14ac:dyDescent="0.25">
      <c r="A432" s="3">
        <v>42988</v>
      </c>
      <c r="B432" s="5">
        <f t="shared" si="60"/>
        <v>10</v>
      </c>
      <c r="C432" s="5">
        <f t="shared" si="61"/>
        <v>9</v>
      </c>
      <c r="D432" s="5">
        <f t="shared" si="62"/>
        <v>2017</v>
      </c>
      <c r="E432" s="3">
        <f t="shared" si="63"/>
        <v>42987</v>
      </c>
      <c r="F432" s="5">
        <f t="shared" si="67"/>
        <v>1</v>
      </c>
      <c r="G432" s="5">
        <v>26621.3</v>
      </c>
      <c r="H432" s="6">
        <v>26750</v>
      </c>
      <c r="I432" s="6">
        <v>26802.5</v>
      </c>
      <c r="J432" s="6">
        <v>26815.5</v>
      </c>
      <c r="K432" s="6">
        <v>26828</v>
      </c>
      <c r="L432" s="6">
        <v>26867.5</v>
      </c>
      <c r="M432" s="6">
        <v>26929.5</v>
      </c>
      <c r="N432" s="6">
        <v>27049.5</v>
      </c>
      <c r="O432" s="6">
        <v>27106</v>
      </c>
      <c r="P432" s="6">
        <v>27154.5</v>
      </c>
      <c r="Q432" s="6">
        <v>27211.5</v>
      </c>
      <c r="R432" s="6">
        <v>27255</v>
      </c>
      <c r="S432" s="6">
        <v>27296.5</v>
      </c>
      <c r="T432" s="6">
        <v>27415.5</v>
      </c>
      <c r="U432" s="6">
        <v>27468.5</v>
      </c>
      <c r="V432" s="6">
        <v>27492</v>
      </c>
      <c r="W432" s="6">
        <v>27529</v>
      </c>
      <c r="X432" s="6">
        <v>27564.5</v>
      </c>
      <c r="Y432" s="6">
        <v>27647.5</v>
      </c>
      <c r="Z432" s="8" t="s">
        <v>17</v>
      </c>
      <c r="AA432" s="11">
        <f t="shared" si="68"/>
        <v>1.453177757832232E-4</v>
      </c>
      <c r="AB432" s="10">
        <f t="shared" si="69"/>
        <v>6.8065796937040179E-3</v>
      </c>
      <c r="AC432" s="10">
        <f t="shared" si="64"/>
        <v>1.1323570562447483E-2</v>
      </c>
      <c r="AD432" s="10">
        <f t="shared" si="65"/>
        <v>7.1732820641327317E-3</v>
      </c>
      <c r="AE432" s="13">
        <v>2.63</v>
      </c>
      <c r="AF432" s="13">
        <v>0.09</v>
      </c>
      <c r="AG432" s="10">
        <f t="shared" si="66"/>
        <v>2.5377160555500211E-2</v>
      </c>
      <c r="AH432" s="10">
        <f>+SUMPRODUCT(AB432:AD432,Regression_results!$M$17:$O$17)+Regression_results!$L$17</f>
        <v>2.4795839954795382E-2</v>
      </c>
    </row>
    <row r="433" spans="1:34" ht="15" x14ac:dyDescent="0.25">
      <c r="A433" s="3">
        <v>42987</v>
      </c>
      <c r="B433" s="5">
        <f t="shared" si="60"/>
        <v>9</v>
      </c>
      <c r="C433" s="5">
        <f t="shared" si="61"/>
        <v>9</v>
      </c>
      <c r="D433" s="5">
        <f t="shared" si="62"/>
        <v>2017</v>
      </c>
      <c r="E433" s="3">
        <f t="shared" si="63"/>
        <v>42987</v>
      </c>
      <c r="F433" s="5">
        <f t="shared" si="67"/>
        <v>0</v>
      </c>
      <c r="G433" s="5">
        <v>26619.53</v>
      </c>
      <c r="H433" s="6">
        <v>26750</v>
      </c>
      <c r="I433" s="6">
        <v>26802.5</v>
      </c>
      <c r="J433" s="6">
        <v>26815.5</v>
      </c>
      <c r="K433" s="6">
        <v>26828</v>
      </c>
      <c r="L433" s="6">
        <v>26867.5</v>
      </c>
      <c r="M433" s="6">
        <v>26929.5</v>
      </c>
      <c r="N433" s="6">
        <v>27049.5</v>
      </c>
      <c r="O433" s="6">
        <v>27106</v>
      </c>
      <c r="P433" s="6">
        <v>27154.5</v>
      </c>
      <c r="Q433" s="6">
        <v>27211.5</v>
      </c>
      <c r="R433" s="6">
        <v>27255</v>
      </c>
      <c r="S433" s="6">
        <v>27296.5</v>
      </c>
      <c r="T433" s="6">
        <v>27415.5</v>
      </c>
      <c r="U433" s="6">
        <v>27466.5</v>
      </c>
      <c r="V433" s="6">
        <v>27491</v>
      </c>
      <c r="W433" s="6">
        <v>27531</v>
      </c>
      <c r="X433" s="6">
        <v>27566.5</v>
      </c>
      <c r="Y433" s="6">
        <v>27652</v>
      </c>
      <c r="Z433" s="8" t="s">
        <v>17</v>
      </c>
      <c r="AA433" s="11">
        <f t="shared" si="68"/>
        <v>0</v>
      </c>
      <c r="AB433" s="10">
        <f t="shared" si="69"/>
        <v>6.873524814299925E-3</v>
      </c>
      <c r="AC433" s="10">
        <f t="shared" si="64"/>
        <v>1.1323570562447483E-2</v>
      </c>
      <c r="AD433" s="10">
        <f t="shared" si="65"/>
        <v>7.0279642883495086E-3</v>
      </c>
      <c r="AE433" s="13">
        <v>2.63</v>
      </c>
      <c r="AF433" s="13">
        <v>0.09</v>
      </c>
      <c r="AG433" s="10">
        <f t="shared" si="66"/>
        <v>2.5377160555500211E-2</v>
      </c>
      <c r="AH433" s="10">
        <f>+SUMPRODUCT(AB433:AD433,Regression_results!$M$17:$O$17)+Regression_results!$L$17</f>
        <v>2.4766685924640174E-2</v>
      </c>
    </row>
    <row r="434" spans="1:34" ht="15" x14ac:dyDescent="0.25">
      <c r="A434" s="3">
        <v>42986</v>
      </c>
      <c r="B434" s="5">
        <f t="shared" si="60"/>
        <v>8</v>
      </c>
      <c r="C434" s="5">
        <f t="shared" si="61"/>
        <v>9</v>
      </c>
      <c r="D434" s="5">
        <f t="shared" si="62"/>
        <v>2017</v>
      </c>
      <c r="E434" s="3">
        <f t="shared" si="63"/>
        <v>42956</v>
      </c>
      <c r="F434" s="5">
        <f t="shared" si="67"/>
        <v>30</v>
      </c>
      <c r="G434" s="5">
        <v>26617.82</v>
      </c>
      <c r="H434" s="6">
        <v>26750</v>
      </c>
      <c r="I434" s="6">
        <v>26802.5</v>
      </c>
      <c r="J434" s="6">
        <v>26815.5</v>
      </c>
      <c r="K434" s="6">
        <v>26828</v>
      </c>
      <c r="L434" s="6">
        <v>26867.5</v>
      </c>
      <c r="M434" s="6">
        <v>26929.5</v>
      </c>
      <c r="N434" s="6">
        <v>27049.5</v>
      </c>
      <c r="O434" s="6">
        <v>27106</v>
      </c>
      <c r="P434" s="6">
        <v>27154.5</v>
      </c>
      <c r="Q434" s="6">
        <v>27211.5</v>
      </c>
      <c r="R434" s="6">
        <v>27255</v>
      </c>
      <c r="S434" s="6">
        <v>27296.5</v>
      </c>
      <c r="T434" s="6">
        <v>27415.5</v>
      </c>
      <c r="U434" s="6">
        <v>27477.5</v>
      </c>
      <c r="V434" s="6">
        <v>27502</v>
      </c>
      <c r="W434" s="6">
        <v>27542</v>
      </c>
      <c r="X434" s="6">
        <v>27577.5</v>
      </c>
      <c r="Y434" s="6">
        <v>27663</v>
      </c>
      <c r="Z434" s="8" t="s">
        <v>17</v>
      </c>
      <c r="AA434" s="11">
        <f t="shared" si="68"/>
        <v>4.3595332734966963E-3</v>
      </c>
      <c r="AB434" s="10">
        <f t="shared" si="69"/>
        <v>6.9382090644538597E-3</v>
      </c>
      <c r="AC434" s="10">
        <f t="shared" si="64"/>
        <v>1.1323570562447483E-2</v>
      </c>
      <c r="AD434" s="10">
        <f t="shared" si="65"/>
        <v>1.1387497561846205E-2</v>
      </c>
      <c r="AE434" s="13">
        <v>2.63</v>
      </c>
      <c r="AF434" s="13">
        <v>0.09</v>
      </c>
      <c r="AG434" s="10">
        <f t="shared" si="66"/>
        <v>2.5377160555500211E-2</v>
      </c>
      <c r="AH434" s="10">
        <f>+SUMPRODUCT(AB434:AD434,Regression_results!$M$17:$O$17)+Regression_results!$L$17</f>
        <v>2.676198483670382E-2</v>
      </c>
    </row>
    <row r="435" spans="1:34" ht="15" x14ac:dyDescent="0.25">
      <c r="A435" s="3">
        <v>42985</v>
      </c>
      <c r="B435" s="5">
        <f t="shared" si="60"/>
        <v>7</v>
      </c>
      <c r="C435" s="5">
        <f t="shared" si="61"/>
        <v>9</v>
      </c>
      <c r="D435" s="5">
        <f t="shared" si="62"/>
        <v>2017</v>
      </c>
      <c r="E435" s="3">
        <f t="shared" si="63"/>
        <v>42956</v>
      </c>
      <c r="F435" s="5">
        <f t="shared" si="67"/>
        <v>29</v>
      </c>
      <c r="G435" s="5">
        <v>26616.1</v>
      </c>
      <c r="H435" s="6">
        <v>26678.33</v>
      </c>
      <c r="I435" s="6">
        <v>26769.33</v>
      </c>
      <c r="J435" s="6">
        <v>26822</v>
      </c>
      <c r="K435" s="6">
        <v>26845.67</v>
      </c>
      <c r="L435" s="6">
        <v>26856</v>
      </c>
      <c r="M435" s="6">
        <v>26894.33</v>
      </c>
      <c r="N435" s="6">
        <v>26953.67</v>
      </c>
      <c r="O435" s="6">
        <v>27074.67</v>
      </c>
      <c r="P435" s="6">
        <v>27132</v>
      </c>
      <c r="Q435" s="6">
        <v>27176.67</v>
      </c>
      <c r="R435" s="6">
        <v>27230.33</v>
      </c>
      <c r="S435" s="6">
        <v>27276</v>
      </c>
      <c r="T435" s="6">
        <v>27320.67</v>
      </c>
      <c r="U435" s="6">
        <v>27477.5</v>
      </c>
      <c r="V435" s="6">
        <v>27502</v>
      </c>
      <c r="W435" s="6">
        <v>27542</v>
      </c>
      <c r="X435" s="6">
        <v>27577.5</v>
      </c>
      <c r="Y435" s="6">
        <v>27663</v>
      </c>
      <c r="Z435" s="8" t="s">
        <v>17</v>
      </c>
      <c r="AA435" s="11">
        <f t="shared" si="68"/>
        <v>1.5831133597300263E-3</v>
      </c>
      <c r="AB435" s="10">
        <f t="shared" si="69"/>
        <v>5.7570417904952986E-3</v>
      </c>
      <c r="AC435" s="10">
        <f t="shared" si="64"/>
        <v>1.1406337028233349E-2</v>
      </c>
      <c r="AD435" s="10">
        <f t="shared" si="65"/>
        <v>9.0192150739892615E-3</v>
      </c>
      <c r="AE435" s="13">
        <v>2.62</v>
      </c>
      <c r="AF435" s="13">
        <v>0.05</v>
      </c>
      <c r="AG435" s="10">
        <f t="shared" si="66"/>
        <v>2.5687156421789092E-2</v>
      </c>
      <c r="AH435" s="10">
        <f>+SUMPRODUCT(AB435:AD435,Regression_results!$M$17:$O$17)+Regression_results!$L$17</f>
        <v>2.5108393689838252E-2</v>
      </c>
    </row>
    <row r="436" spans="1:34" ht="15" x14ac:dyDescent="0.25">
      <c r="A436" s="3">
        <v>42984</v>
      </c>
      <c r="B436" s="5">
        <f t="shared" si="60"/>
        <v>6</v>
      </c>
      <c r="C436" s="5">
        <f t="shared" si="61"/>
        <v>9</v>
      </c>
      <c r="D436" s="5">
        <f t="shared" si="62"/>
        <v>2017</v>
      </c>
      <c r="E436" s="3">
        <f t="shared" si="63"/>
        <v>42956</v>
      </c>
      <c r="F436" s="5">
        <f t="shared" si="67"/>
        <v>28</v>
      </c>
      <c r="G436" s="5">
        <v>26614.39</v>
      </c>
      <c r="H436" s="6">
        <v>26673</v>
      </c>
      <c r="I436" s="6">
        <v>26775</v>
      </c>
      <c r="J436" s="6">
        <v>26826</v>
      </c>
      <c r="K436" s="6">
        <v>26844.5</v>
      </c>
      <c r="L436" s="6">
        <v>26857</v>
      </c>
      <c r="M436" s="6">
        <v>26894</v>
      </c>
      <c r="N436" s="6">
        <v>26954</v>
      </c>
      <c r="O436" s="6">
        <v>27074</v>
      </c>
      <c r="P436" s="6">
        <v>27130.5</v>
      </c>
      <c r="Q436" s="6">
        <v>27178</v>
      </c>
      <c r="R436" s="6">
        <v>27233.5</v>
      </c>
      <c r="S436" s="6">
        <v>27277.5</v>
      </c>
      <c r="T436" s="6">
        <v>27318.5</v>
      </c>
      <c r="U436" s="6">
        <v>27477.5</v>
      </c>
      <c r="V436" s="6">
        <v>27502</v>
      </c>
      <c r="W436" s="6">
        <v>27542</v>
      </c>
      <c r="X436" s="6">
        <v>27577.5</v>
      </c>
      <c r="Y436" s="6">
        <v>27663</v>
      </c>
      <c r="Z436" s="8" t="s">
        <v>17</v>
      </c>
      <c r="AA436" s="11">
        <f t="shared" si="68"/>
        <v>1.4028656096293742E-3</v>
      </c>
      <c r="AB436" s="10">
        <f t="shared" si="69"/>
        <v>6.0347052853737537E-3</v>
      </c>
      <c r="AC436" s="10">
        <f t="shared" si="64"/>
        <v>1.1167133520074701E-2</v>
      </c>
      <c r="AD436" s="10">
        <f t="shared" si="65"/>
        <v>8.9193020431079205E-3</v>
      </c>
      <c r="AE436" s="13">
        <v>2.57</v>
      </c>
      <c r="AF436" s="13">
        <v>1.4999999999999999E-2</v>
      </c>
      <c r="AG436" s="10">
        <f t="shared" si="66"/>
        <v>2.5546168074788822E-2</v>
      </c>
      <c r="AH436" s="10">
        <f>+SUMPRODUCT(AB436:AD436,Regression_results!$M$17:$O$17)+Regression_results!$L$17</f>
        <v>2.5069415655347739E-2</v>
      </c>
    </row>
    <row r="437" spans="1:34" ht="15" x14ac:dyDescent="0.25">
      <c r="A437" s="3">
        <v>42983</v>
      </c>
      <c r="B437" s="5">
        <f t="shared" si="60"/>
        <v>5</v>
      </c>
      <c r="C437" s="5">
        <f t="shared" si="61"/>
        <v>9</v>
      </c>
      <c r="D437" s="5">
        <f t="shared" si="62"/>
        <v>2017</v>
      </c>
      <c r="E437" s="3">
        <f t="shared" si="63"/>
        <v>42956</v>
      </c>
      <c r="F437" s="5">
        <f t="shared" si="67"/>
        <v>27</v>
      </c>
      <c r="G437" s="5">
        <v>26612.67</v>
      </c>
      <c r="H437" s="6">
        <v>26669.5</v>
      </c>
      <c r="I437" s="6">
        <v>26773.5</v>
      </c>
      <c r="J437" s="6">
        <v>26826</v>
      </c>
      <c r="K437" s="6">
        <v>26843.5</v>
      </c>
      <c r="L437" s="6">
        <v>26857</v>
      </c>
      <c r="M437" s="6">
        <v>26894</v>
      </c>
      <c r="N437" s="6">
        <v>26954</v>
      </c>
      <c r="O437" s="6">
        <v>27074</v>
      </c>
      <c r="P437" s="6">
        <v>27130.5</v>
      </c>
      <c r="Q437" s="6">
        <v>27178</v>
      </c>
      <c r="R437" s="6">
        <v>27233.5</v>
      </c>
      <c r="S437" s="6">
        <v>27277.5</v>
      </c>
      <c r="T437" s="6">
        <v>27318.5</v>
      </c>
      <c r="U437" s="6">
        <v>27440</v>
      </c>
      <c r="V437" s="6">
        <v>27493.33</v>
      </c>
      <c r="W437" s="6">
        <v>27521.67</v>
      </c>
      <c r="X437" s="6">
        <v>27561</v>
      </c>
      <c r="Y437" s="6">
        <v>27595.33</v>
      </c>
      <c r="Z437" s="8" t="s">
        <v>17</v>
      </c>
      <c r="AA437" s="11">
        <f t="shared" si="68"/>
        <v>1.352763266428325E-3</v>
      </c>
      <c r="AB437" s="10">
        <f t="shared" si="69"/>
        <v>6.0433620527367005E-3</v>
      </c>
      <c r="AC437" s="10">
        <f t="shared" si="64"/>
        <v>1.1223784712495632E-2</v>
      </c>
      <c r="AD437" s="10">
        <f t="shared" si="65"/>
        <v>8.8691996999068715E-3</v>
      </c>
      <c r="AE437" s="13">
        <v>2.4699999999999998</v>
      </c>
      <c r="AF437" s="13">
        <v>-0.04</v>
      </c>
      <c r="AG437" s="10">
        <f t="shared" si="66"/>
        <v>2.5110044017606858E-2</v>
      </c>
      <c r="AH437" s="10">
        <f>+SUMPRODUCT(AB437:AD437,Regression_results!$M$17:$O$17)+Regression_results!$L$17</f>
        <v>2.5085706717652041E-2</v>
      </c>
    </row>
    <row r="438" spans="1:34" ht="15" x14ac:dyDescent="0.25">
      <c r="A438" s="3">
        <v>42982</v>
      </c>
      <c r="B438" s="5">
        <f t="shared" si="60"/>
        <v>4</v>
      </c>
      <c r="C438" s="5">
        <f t="shared" si="61"/>
        <v>9</v>
      </c>
      <c r="D438" s="5">
        <f t="shared" si="62"/>
        <v>2017</v>
      </c>
      <c r="E438" s="3">
        <f t="shared" si="63"/>
        <v>42956</v>
      </c>
      <c r="F438" s="5">
        <f t="shared" si="67"/>
        <v>26</v>
      </c>
      <c r="G438" s="5">
        <v>26610.959999999999</v>
      </c>
      <c r="H438" s="6">
        <v>26673.5</v>
      </c>
      <c r="I438" s="6">
        <v>26784.5</v>
      </c>
      <c r="J438" s="6">
        <v>26836</v>
      </c>
      <c r="K438" s="6">
        <v>26853.5</v>
      </c>
      <c r="L438" s="6">
        <v>26869.5</v>
      </c>
      <c r="M438" s="6">
        <v>26906.5</v>
      </c>
      <c r="N438" s="6">
        <v>26967.5</v>
      </c>
      <c r="O438" s="6">
        <v>27086.5</v>
      </c>
      <c r="P438" s="6">
        <v>27144.5</v>
      </c>
      <c r="Q438" s="6">
        <v>27190.5</v>
      </c>
      <c r="R438" s="6">
        <v>27246</v>
      </c>
      <c r="S438" s="6">
        <v>27290</v>
      </c>
      <c r="T438" s="6">
        <v>27328.5</v>
      </c>
      <c r="U438" s="6">
        <v>27439</v>
      </c>
      <c r="V438" s="6">
        <v>27497.5</v>
      </c>
      <c r="W438" s="6">
        <v>27526</v>
      </c>
      <c r="X438" s="6">
        <v>27560</v>
      </c>
      <c r="Y438" s="6">
        <v>27594</v>
      </c>
      <c r="Z438" s="8" t="s">
        <v>17</v>
      </c>
      <c r="AA438" s="11">
        <f t="shared" si="68"/>
        <v>1.2226700867228471E-3</v>
      </c>
      <c r="AB438" s="10">
        <f t="shared" si="69"/>
        <v>6.5213731485072035E-3</v>
      </c>
      <c r="AC438" s="10">
        <f t="shared" si="64"/>
        <v>1.1275177808060644E-2</v>
      </c>
      <c r="AD438" s="10">
        <f t="shared" si="65"/>
        <v>8.7356378012670849E-3</v>
      </c>
      <c r="AE438" s="13">
        <v>2.5099999999999998</v>
      </c>
      <c r="AF438" s="13">
        <v>-0.05</v>
      </c>
      <c r="AG438" s="10">
        <f t="shared" si="66"/>
        <v>2.5612806403201516E-2</v>
      </c>
      <c r="AH438" s="10">
        <f>+SUMPRODUCT(AB438:AD438,Regression_results!$M$17:$O$17)+Regression_results!$L$17</f>
        <v>2.5315031683587851E-2</v>
      </c>
    </row>
    <row r="439" spans="1:34" ht="15" x14ac:dyDescent="0.25">
      <c r="A439" s="3">
        <v>42981</v>
      </c>
      <c r="B439" s="5">
        <f t="shared" si="60"/>
        <v>3</v>
      </c>
      <c r="C439" s="5">
        <f t="shared" si="61"/>
        <v>9</v>
      </c>
      <c r="D439" s="5">
        <f t="shared" si="62"/>
        <v>2017</v>
      </c>
      <c r="E439" s="3">
        <f t="shared" si="63"/>
        <v>42956</v>
      </c>
      <c r="F439" s="5">
        <f t="shared" si="67"/>
        <v>25</v>
      </c>
      <c r="G439" s="5">
        <v>26609.24</v>
      </c>
      <c r="H439" s="6">
        <v>26678.5</v>
      </c>
      <c r="I439" s="6">
        <v>26795</v>
      </c>
      <c r="J439" s="6">
        <v>26847.5</v>
      </c>
      <c r="K439" s="6">
        <v>26865</v>
      </c>
      <c r="L439" s="6">
        <v>26881</v>
      </c>
      <c r="M439" s="6">
        <v>26918</v>
      </c>
      <c r="N439" s="6">
        <v>26979</v>
      </c>
      <c r="O439" s="6">
        <v>27098</v>
      </c>
      <c r="P439" s="6">
        <v>27156</v>
      </c>
      <c r="Q439" s="6">
        <v>27202</v>
      </c>
      <c r="R439" s="6">
        <v>27257.5</v>
      </c>
      <c r="S439" s="6">
        <v>27301.5</v>
      </c>
      <c r="T439" s="6">
        <v>27340</v>
      </c>
      <c r="U439" s="6">
        <v>27439</v>
      </c>
      <c r="V439" s="6">
        <v>27497.5</v>
      </c>
      <c r="W439" s="6">
        <v>27526</v>
      </c>
      <c r="X439" s="6">
        <v>27560</v>
      </c>
      <c r="Y439" s="6">
        <v>27594</v>
      </c>
      <c r="Z439" s="8" t="s">
        <v>17</v>
      </c>
      <c r="AA439" s="11">
        <f t="shared" si="68"/>
        <v>1.1751491065814523E-3</v>
      </c>
      <c r="AB439" s="10">
        <f t="shared" si="69"/>
        <v>6.9810336559781305E-3</v>
      </c>
      <c r="AC439" s="10">
        <f t="shared" si="64"/>
        <v>1.1308079865646636E-2</v>
      </c>
      <c r="AD439" s="10">
        <f t="shared" si="65"/>
        <v>8.6849284260883675E-3</v>
      </c>
      <c r="AE439" s="13">
        <v>2.5</v>
      </c>
      <c r="AF439" s="13">
        <v>-0.08</v>
      </c>
      <c r="AG439" s="10">
        <f t="shared" si="66"/>
        <v>2.5820656525220143E-2</v>
      </c>
      <c r="AH439" s="10">
        <f>+SUMPRODUCT(AB439:AD439,Regression_results!$M$17:$O$17)+Regression_results!$L$17</f>
        <v>2.5560548760288671E-2</v>
      </c>
    </row>
    <row r="440" spans="1:34" ht="15" x14ac:dyDescent="0.25">
      <c r="A440" s="3">
        <v>42980</v>
      </c>
      <c r="B440" s="5">
        <f t="shared" si="60"/>
        <v>2</v>
      </c>
      <c r="C440" s="5">
        <f t="shared" si="61"/>
        <v>9</v>
      </c>
      <c r="D440" s="5">
        <f t="shared" si="62"/>
        <v>2017</v>
      </c>
      <c r="E440" s="3">
        <f t="shared" si="63"/>
        <v>42956</v>
      </c>
      <c r="F440" s="5">
        <f t="shared" si="67"/>
        <v>24</v>
      </c>
      <c r="G440" s="5">
        <v>26607.53</v>
      </c>
      <c r="H440" s="6">
        <v>26678.5</v>
      </c>
      <c r="I440" s="6">
        <v>26795</v>
      </c>
      <c r="J440" s="6">
        <v>26847.5</v>
      </c>
      <c r="K440" s="6">
        <v>26865</v>
      </c>
      <c r="L440" s="6">
        <v>26881</v>
      </c>
      <c r="M440" s="6">
        <v>26918</v>
      </c>
      <c r="N440" s="6">
        <v>26979</v>
      </c>
      <c r="O440" s="6">
        <v>27098</v>
      </c>
      <c r="P440" s="6">
        <v>27156</v>
      </c>
      <c r="Q440" s="6">
        <v>27202</v>
      </c>
      <c r="R440" s="6">
        <v>27257.5</v>
      </c>
      <c r="S440" s="6">
        <v>27301.5</v>
      </c>
      <c r="T440" s="6">
        <v>27340</v>
      </c>
      <c r="U440" s="6">
        <v>27450.5</v>
      </c>
      <c r="V440" s="6">
        <v>27508</v>
      </c>
      <c r="W440" s="6">
        <v>27532</v>
      </c>
      <c r="X440" s="6">
        <v>27566</v>
      </c>
      <c r="Y440" s="6">
        <v>27600</v>
      </c>
      <c r="Z440" s="8" t="s">
        <v>17</v>
      </c>
      <c r="AA440" s="11">
        <f t="shared" si="68"/>
        <v>1.1281431423181942E-3</v>
      </c>
      <c r="AB440" s="10">
        <f t="shared" si="69"/>
        <v>7.0457498309688393E-3</v>
      </c>
      <c r="AC440" s="10">
        <f t="shared" si="64"/>
        <v>1.1308079865646636E-2</v>
      </c>
      <c r="AD440" s="10">
        <f t="shared" si="65"/>
        <v>8.6379224618251087E-3</v>
      </c>
      <c r="AE440" s="13">
        <v>2.5</v>
      </c>
      <c r="AF440" s="13">
        <v>-0.08</v>
      </c>
      <c r="AG440" s="10">
        <f t="shared" si="66"/>
        <v>2.5820656525220143E-2</v>
      </c>
      <c r="AH440" s="10">
        <f>+SUMPRODUCT(AB440:AD440,Regression_results!$M$17:$O$17)+Regression_results!$L$17</f>
        <v>2.5574397178296772E-2</v>
      </c>
    </row>
    <row r="441" spans="1:34" ht="15" x14ac:dyDescent="0.25">
      <c r="A441" s="3">
        <v>42979</v>
      </c>
      <c r="B441" s="5">
        <f t="shared" si="60"/>
        <v>1</v>
      </c>
      <c r="C441" s="5">
        <f t="shared" si="61"/>
        <v>9</v>
      </c>
      <c r="D441" s="5">
        <f t="shared" si="62"/>
        <v>2017</v>
      </c>
      <c r="E441" s="3">
        <f t="shared" si="63"/>
        <v>42956</v>
      </c>
      <c r="F441" s="5">
        <f t="shared" si="67"/>
        <v>23</v>
      </c>
      <c r="G441" s="5">
        <v>26605.81</v>
      </c>
      <c r="H441" s="6">
        <v>26678.5</v>
      </c>
      <c r="I441" s="6">
        <v>26795</v>
      </c>
      <c r="J441" s="6">
        <v>26847.5</v>
      </c>
      <c r="K441" s="6">
        <v>26865</v>
      </c>
      <c r="L441" s="6">
        <v>26881</v>
      </c>
      <c r="M441" s="6">
        <v>26918</v>
      </c>
      <c r="N441" s="6">
        <v>26979</v>
      </c>
      <c r="O441" s="6">
        <v>27098</v>
      </c>
      <c r="P441" s="6">
        <v>27156</v>
      </c>
      <c r="Q441" s="6">
        <v>27202</v>
      </c>
      <c r="R441" s="6">
        <v>27257.5</v>
      </c>
      <c r="S441" s="6">
        <v>27301.5</v>
      </c>
      <c r="T441" s="6">
        <v>27340</v>
      </c>
      <c r="U441" s="6">
        <v>27463</v>
      </c>
      <c r="V441" s="6">
        <v>27522</v>
      </c>
      <c r="W441" s="6">
        <v>27541</v>
      </c>
      <c r="X441" s="6">
        <v>27575</v>
      </c>
      <c r="Y441" s="6">
        <v>27609</v>
      </c>
      <c r="Z441" s="8" t="s">
        <v>17</v>
      </c>
      <c r="AA441" s="11">
        <f t="shared" si="68"/>
        <v>1.0811371780549361E-3</v>
      </c>
      <c r="AB441" s="10">
        <f t="shared" si="69"/>
        <v>7.1108528550718475E-3</v>
      </c>
      <c r="AC441" s="10">
        <f t="shared" si="64"/>
        <v>1.1308079865646636E-2</v>
      </c>
      <c r="AD441" s="10">
        <f t="shared" si="65"/>
        <v>8.5909164975618516E-3</v>
      </c>
      <c r="AE441" s="13">
        <v>2.5</v>
      </c>
      <c r="AF441" s="13">
        <v>-0.08</v>
      </c>
      <c r="AG441" s="10">
        <f t="shared" si="66"/>
        <v>2.5820656525220143E-2</v>
      </c>
      <c r="AH441" s="10">
        <f>+SUMPRODUCT(AB441:AD441,Regression_results!$M$17:$O$17)+Regression_results!$L$17</f>
        <v>2.5588454725766048E-2</v>
      </c>
    </row>
    <row r="442" spans="1:34" ht="15" x14ac:dyDescent="0.25">
      <c r="A442" s="3">
        <v>42978</v>
      </c>
      <c r="B442" s="5">
        <f t="shared" si="60"/>
        <v>31</v>
      </c>
      <c r="C442" s="5">
        <f t="shared" si="61"/>
        <v>8</v>
      </c>
      <c r="D442" s="5">
        <f t="shared" si="62"/>
        <v>2017</v>
      </c>
      <c r="E442" s="3">
        <f t="shared" si="63"/>
        <v>42956</v>
      </c>
      <c r="F442" s="5">
        <f t="shared" si="67"/>
        <v>22</v>
      </c>
      <c r="G442" s="5">
        <v>26604.1</v>
      </c>
      <c r="H442" s="6">
        <v>26677.5</v>
      </c>
      <c r="I442" s="6">
        <v>26794</v>
      </c>
      <c r="J442" s="6">
        <v>26847.5</v>
      </c>
      <c r="K442" s="6">
        <v>26864</v>
      </c>
      <c r="L442" s="6">
        <v>26880</v>
      </c>
      <c r="M442" s="6">
        <v>26917</v>
      </c>
      <c r="N442" s="6">
        <v>26978</v>
      </c>
      <c r="O442" s="6">
        <v>27097</v>
      </c>
      <c r="P442" s="6">
        <v>27155</v>
      </c>
      <c r="Q442" s="6">
        <v>27201</v>
      </c>
      <c r="R442" s="6">
        <v>27256.5</v>
      </c>
      <c r="S442" s="6">
        <v>27302.5</v>
      </c>
      <c r="T442" s="6">
        <v>27341</v>
      </c>
      <c r="U442" s="6">
        <v>27463</v>
      </c>
      <c r="V442" s="6">
        <v>27522</v>
      </c>
      <c r="W442" s="6">
        <v>27541</v>
      </c>
      <c r="X442" s="6">
        <v>27575</v>
      </c>
      <c r="Y442" s="6">
        <v>27609</v>
      </c>
      <c r="Z442" s="8" t="s">
        <v>17</v>
      </c>
      <c r="AA442" s="11">
        <f t="shared" si="68"/>
        <v>1.0340933369960077E-3</v>
      </c>
      <c r="AB442" s="10">
        <f t="shared" si="69"/>
        <v>7.1379975266969709E-3</v>
      </c>
      <c r="AC442" s="10">
        <f t="shared" si="64"/>
        <v>1.130850190341115E-2</v>
      </c>
      <c r="AD442" s="10">
        <f t="shared" si="65"/>
        <v>8.6179587095464097E-3</v>
      </c>
      <c r="AE442" s="13">
        <v>2.5300000000000002</v>
      </c>
      <c r="AF442" s="13">
        <v>-0.04</v>
      </c>
      <c r="AG442" s="10">
        <f t="shared" si="66"/>
        <v>2.5710284113645621E-2</v>
      </c>
      <c r="AH442" s="10">
        <f>+SUMPRODUCT(AB442:AD442,Regression_results!$M$17:$O$17)+Regression_results!$L$17</f>
        <v>2.5615543336071644E-2</v>
      </c>
    </row>
    <row r="443" spans="1:34" ht="15" x14ac:dyDescent="0.25">
      <c r="A443" s="3">
        <v>42977</v>
      </c>
      <c r="B443" s="5">
        <f t="shared" si="60"/>
        <v>30</v>
      </c>
      <c r="C443" s="5">
        <f t="shared" si="61"/>
        <v>8</v>
      </c>
      <c r="D443" s="5">
        <f t="shared" si="62"/>
        <v>2017</v>
      </c>
      <c r="E443" s="3">
        <f t="shared" si="63"/>
        <v>42956</v>
      </c>
      <c r="F443" s="5">
        <f t="shared" si="67"/>
        <v>21</v>
      </c>
      <c r="G443" s="5">
        <v>26602.38</v>
      </c>
      <c r="H443" s="6">
        <v>26678.5</v>
      </c>
      <c r="I443" s="6">
        <v>26799.5</v>
      </c>
      <c r="J443" s="6">
        <v>26852.5</v>
      </c>
      <c r="K443" s="6">
        <v>26870</v>
      </c>
      <c r="L443" s="6">
        <v>26885</v>
      </c>
      <c r="M443" s="6">
        <v>26923</v>
      </c>
      <c r="N443" s="6">
        <v>26984</v>
      </c>
      <c r="O443" s="6">
        <v>27103</v>
      </c>
      <c r="P443" s="6">
        <v>27161</v>
      </c>
      <c r="Q443" s="6">
        <v>27207</v>
      </c>
      <c r="R443" s="6">
        <v>27262.5</v>
      </c>
      <c r="S443" s="6">
        <v>27311.5</v>
      </c>
      <c r="T443" s="6">
        <v>27352.5</v>
      </c>
      <c r="U443" s="6">
        <v>27463</v>
      </c>
      <c r="V443" s="6">
        <v>27522</v>
      </c>
      <c r="W443" s="6">
        <v>27541</v>
      </c>
      <c r="X443" s="6">
        <v>27575</v>
      </c>
      <c r="Y443" s="6">
        <v>27609</v>
      </c>
      <c r="Z443" s="8" t="s">
        <v>17</v>
      </c>
      <c r="AA443" s="11">
        <f t="shared" si="68"/>
        <v>1.0508393900005909E-3</v>
      </c>
      <c r="AB443" s="10">
        <f t="shared" si="69"/>
        <v>7.4098633280179627E-3</v>
      </c>
      <c r="AC443" s="10">
        <f t="shared" si="64"/>
        <v>1.1324838149965544E-2</v>
      </c>
      <c r="AD443" s="10">
        <f t="shared" si="65"/>
        <v>8.7437147174551418E-3</v>
      </c>
      <c r="AE443" s="13">
        <v>2.5300000000000002</v>
      </c>
      <c r="AF443" s="13">
        <v>-0.04</v>
      </c>
      <c r="AG443" s="10">
        <f t="shared" si="66"/>
        <v>2.5710284113645621E-2</v>
      </c>
      <c r="AH443" s="10">
        <f>+SUMPRODUCT(AB443:AD443,Regression_results!$M$17:$O$17)+Regression_results!$L$17</f>
        <v>2.5828906226550999E-2</v>
      </c>
    </row>
    <row r="444" spans="1:34" ht="15" x14ac:dyDescent="0.25">
      <c r="A444" s="3">
        <v>42976</v>
      </c>
      <c r="B444" s="5">
        <f t="shared" si="60"/>
        <v>29</v>
      </c>
      <c r="C444" s="5">
        <f t="shared" si="61"/>
        <v>8</v>
      </c>
      <c r="D444" s="5">
        <f t="shared" si="62"/>
        <v>2017</v>
      </c>
      <c r="E444" s="3">
        <f t="shared" si="63"/>
        <v>42956</v>
      </c>
      <c r="F444" s="5">
        <f t="shared" si="67"/>
        <v>20</v>
      </c>
      <c r="G444" s="5">
        <v>26600.67</v>
      </c>
      <c r="H444" s="6">
        <v>26676.5</v>
      </c>
      <c r="I444" s="6">
        <v>26804</v>
      </c>
      <c r="J444" s="6">
        <v>26858</v>
      </c>
      <c r="K444" s="6">
        <v>26869.5</v>
      </c>
      <c r="L444" s="6">
        <v>26885.5</v>
      </c>
      <c r="M444" s="6">
        <v>26924.5</v>
      </c>
      <c r="N444" s="6">
        <v>26985.5</v>
      </c>
      <c r="O444" s="6">
        <v>27104.5</v>
      </c>
      <c r="P444" s="6">
        <v>27162.5</v>
      </c>
      <c r="Q444" s="6">
        <v>27208.5</v>
      </c>
      <c r="R444" s="6">
        <v>27264</v>
      </c>
      <c r="S444" s="6">
        <v>27313</v>
      </c>
      <c r="T444" s="6">
        <v>27358</v>
      </c>
      <c r="U444" s="6">
        <v>27467.5</v>
      </c>
      <c r="V444" s="6">
        <v>27522.5</v>
      </c>
      <c r="W444" s="6">
        <v>27542.5</v>
      </c>
      <c r="X444" s="6">
        <v>27576.5</v>
      </c>
      <c r="Y444" s="6">
        <v>27610.5</v>
      </c>
      <c r="Z444" s="8" t="s">
        <v>17</v>
      </c>
      <c r="AA444" s="11">
        <f t="shared" si="68"/>
        <v>1.0983780617288552E-3</v>
      </c>
      <c r="AB444" s="10">
        <f t="shared" si="69"/>
        <v>7.6437924307921623E-3</v>
      </c>
      <c r="AC444" s="10">
        <f t="shared" si="64"/>
        <v>1.121101328159968E-2</v>
      </c>
      <c r="AD444" s="10">
        <f t="shared" si="65"/>
        <v>8.7908276549697462E-3</v>
      </c>
      <c r="AE444" s="13">
        <v>2.4990000000000001</v>
      </c>
      <c r="AF444" s="13">
        <v>-7.0000000000000007E-2</v>
      </c>
      <c r="AG444" s="10">
        <f t="shared" si="66"/>
        <v>2.5707995596917943E-2</v>
      </c>
      <c r="AH444" s="10">
        <f>+SUMPRODUCT(AB444:AD444,Regression_results!$M$17:$O$17)+Regression_results!$L$17</f>
        <v>2.5907956724062532E-2</v>
      </c>
    </row>
    <row r="445" spans="1:34" ht="15" x14ac:dyDescent="0.25">
      <c r="A445" s="3">
        <v>42975</v>
      </c>
      <c r="B445" s="5">
        <f t="shared" si="60"/>
        <v>28</v>
      </c>
      <c r="C445" s="5">
        <f t="shared" si="61"/>
        <v>8</v>
      </c>
      <c r="D445" s="5">
        <f t="shared" si="62"/>
        <v>2017</v>
      </c>
      <c r="E445" s="3">
        <f t="shared" si="63"/>
        <v>42956</v>
      </c>
      <c r="F445" s="5">
        <f t="shared" si="67"/>
        <v>19</v>
      </c>
      <c r="G445" s="5">
        <v>26598.95</v>
      </c>
      <c r="H445" s="6">
        <v>26677</v>
      </c>
      <c r="I445" s="6">
        <v>26803.5</v>
      </c>
      <c r="J445" s="6">
        <v>26858.5</v>
      </c>
      <c r="K445" s="6">
        <v>26864</v>
      </c>
      <c r="L445" s="6">
        <v>26885</v>
      </c>
      <c r="M445" s="6">
        <v>26922</v>
      </c>
      <c r="N445" s="6">
        <v>26983.5</v>
      </c>
      <c r="O445" s="6">
        <v>27104</v>
      </c>
      <c r="P445" s="6">
        <v>27161</v>
      </c>
      <c r="Q445" s="6">
        <v>27207</v>
      </c>
      <c r="R445" s="6">
        <v>27254</v>
      </c>
      <c r="S445" s="6">
        <v>27298</v>
      </c>
      <c r="T445" s="6">
        <v>27343</v>
      </c>
      <c r="U445" s="6">
        <v>27480.5</v>
      </c>
      <c r="V445" s="6">
        <v>27531.5</v>
      </c>
      <c r="W445" s="6">
        <v>27551.5</v>
      </c>
      <c r="X445" s="6">
        <v>27585.5</v>
      </c>
      <c r="Y445" s="6">
        <v>27619.5</v>
      </c>
      <c r="Z445" s="8" t="s">
        <v>17</v>
      </c>
      <c r="AA445" s="11">
        <f t="shared" si="68"/>
        <v>1.0440325298557132E-3</v>
      </c>
      <c r="AB445" s="10">
        <f t="shared" si="69"/>
        <v>7.6901531827384684E-3</v>
      </c>
      <c r="AC445" s="10">
        <f t="shared" si="64"/>
        <v>1.121122241498318E-2</v>
      </c>
      <c r="AD445" s="10">
        <f t="shared" si="65"/>
        <v>8.2016476420163336E-3</v>
      </c>
      <c r="AE445" s="13">
        <v>2.5350000000000001</v>
      </c>
      <c r="AF445" s="13">
        <v>-0.03</v>
      </c>
      <c r="AG445" s="10">
        <f t="shared" si="66"/>
        <v>2.5657697309192651E-2</v>
      </c>
      <c r="AH445" s="10">
        <f>+SUMPRODUCT(AB445:AD445,Regression_results!$M$17:$O$17)+Regression_results!$L$17</f>
        <v>2.5668211437049115E-2</v>
      </c>
    </row>
    <row r="446" spans="1:34" ht="15" x14ac:dyDescent="0.25">
      <c r="A446" s="3">
        <v>42974</v>
      </c>
      <c r="B446" s="5">
        <f t="shared" si="60"/>
        <v>27</v>
      </c>
      <c r="C446" s="5">
        <f t="shared" si="61"/>
        <v>8</v>
      </c>
      <c r="D446" s="5">
        <f t="shared" si="62"/>
        <v>2017</v>
      </c>
      <c r="E446" s="3">
        <f t="shared" si="63"/>
        <v>42956</v>
      </c>
      <c r="F446" s="5">
        <f t="shared" si="67"/>
        <v>18</v>
      </c>
      <c r="G446" s="5">
        <v>26597.24</v>
      </c>
      <c r="H446" s="6">
        <v>26678.5</v>
      </c>
      <c r="I446" s="6">
        <v>26806</v>
      </c>
      <c r="J446" s="6">
        <v>26856.5</v>
      </c>
      <c r="K446" s="6">
        <v>26862</v>
      </c>
      <c r="L446" s="6">
        <v>26882.5</v>
      </c>
      <c r="M446" s="6">
        <v>26923</v>
      </c>
      <c r="N446" s="6">
        <v>26987.5</v>
      </c>
      <c r="O446" s="6">
        <v>27115</v>
      </c>
      <c r="P446" s="6">
        <v>27175</v>
      </c>
      <c r="Q446" s="6">
        <v>27221</v>
      </c>
      <c r="R446" s="6">
        <v>27268</v>
      </c>
      <c r="S446" s="6">
        <v>27312</v>
      </c>
      <c r="T446" s="6">
        <v>27357</v>
      </c>
      <c r="U446" s="6">
        <v>27486</v>
      </c>
      <c r="V446" s="6">
        <v>27532.5</v>
      </c>
      <c r="W446" s="6">
        <v>27567.5</v>
      </c>
      <c r="X446" s="6">
        <v>27601.5</v>
      </c>
      <c r="Y446" s="6">
        <v>27635.5</v>
      </c>
      <c r="Z446" s="8" t="s">
        <v>17</v>
      </c>
      <c r="AA446" s="11">
        <f t="shared" si="68"/>
        <v>9.8857644991214846E-4</v>
      </c>
      <c r="AB446" s="10">
        <f t="shared" si="69"/>
        <v>7.8489347014953914E-3</v>
      </c>
      <c r="AC446" s="10">
        <f t="shared" si="64"/>
        <v>1.1527270014175972E-2</v>
      </c>
      <c r="AD446" s="10">
        <f t="shared" si="65"/>
        <v>8.2539277314907181E-3</v>
      </c>
      <c r="AE446" s="13">
        <v>2.54</v>
      </c>
      <c r="AF446" s="13">
        <v>-1.4999999999999999E-2</v>
      </c>
      <c r="AG446" s="10">
        <f t="shared" si="66"/>
        <v>2.5553833074961396E-2</v>
      </c>
      <c r="AH446" s="10">
        <f>+SUMPRODUCT(AB446:AD446,Regression_results!$M$17:$O$17)+Regression_results!$L$17</f>
        <v>2.5968021109023388E-2</v>
      </c>
    </row>
    <row r="447" spans="1:34" ht="15" x14ac:dyDescent="0.25">
      <c r="A447" s="3">
        <v>42973</v>
      </c>
      <c r="B447" s="5">
        <f t="shared" si="60"/>
        <v>26</v>
      </c>
      <c r="C447" s="5">
        <f t="shared" si="61"/>
        <v>8</v>
      </c>
      <c r="D447" s="5">
        <f t="shared" si="62"/>
        <v>2017</v>
      </c>
      <c r="E447" s="3">
        <f t="shared" si="63"/>
        <v>42956</v>
      </c>
      <c r="F447" s="5">
        <f t="shared" si="67"/>
        <v>17</v>
      </c>
      <c r="G447" s="5">
        <v>26595.52</v>
      </c>
      <c r="H447" s="6">
        <v>26678.5</v>
      </c>
      <c r="I447" s="6">
        <v>26806</v>
      </c>
      <c r="J447" s="6">
        <v>26856.5</v>
      </c>
      <c r="K447" s="6">
        <v>26862</v>
      </c>
      <c r="L447" s="6">
        <v>26882.5</v>
      </c>
      <c r="M447" s="6">
        <v>26923</v>
      </c>
      <c r="N447" s="6">
        <v>26987.5</v>
      </c>
      <c r="O447" s="6">
        <v>27115</v>
      </c>
      <c r="P447" s="6">
        <v>27175</v>
      </c>
      <c r="Q447" s="6">
        <v>27221</v>
      </c>
      <c r="R447" s="6">
        <v>27268</v>
      </c>
      <c r="S447" s="6">
        <v>27312</v>
      </c>
      <c r="T447" s="6">
        <v>27357</v>
      </c>
      <c r="U447" s="6">
        <v>27474</v>
      </c>
      <c r="V447" s="6">
        <v>27517</v>
      </c>
      <c r="W447" s="6">
        <v>27555</v>
      </c>
      <c r="X447" s="6">
        <v>27595</v>
      </c>
      <c r="Y447" s="6">
        <v>27625</v>
      </c>
      <c r="Z447" s="8" t="s">
        <v>17</v>
      </c>
      <c r="AA447" s="11">
        <f t="shared" si="68"/>
        <v>9.3365553602814031E-4</v>
      </c>
      <c r="AB447" s="10">
        <f t="shared" si="69"/>
        <v>7.9141148584422893E-3</v>
      </c>
      <c r="AC447" s="10">
        <f t="shared" si="64"/>
        <v>1.1527270014175972E-2</v>
      </c>
      <c r="AD447" s="10">
        <f t="shared" si="65"/>
        <v>8.1990068176067098E-3</v>
      </c>
      <c r="AE447" s="13">
        <v>2.54</v>
      </c>
      <c r="AF447" s="13">
        <v>-1.4999999999999999E-2</v>
      </c>
      <c r="AG447" s="10">
        <f t="shared" si="66"/>
        <v>2.5553833074961396E-2</v>
      </c>
      <c r="AH447" s="10">
        <f>+SUMPRODUCT(AB447:AD447,Regression_results!$M$17:$O$17)+Regression_results!$L$17</f>
        <v>2.5978561276143577E-2</v>
      </c>
    </row>
    <row r="448" spans="1:34" ht="15" x14ac:dyDescent="0.25">
      <c r="A448" s="3">
        <v>42972</v>
      </c>
      <c r="B448" s="5">
        <f t="shared" si="60"/>
        <v>25</v>
      </c>
      <c r="C448" s="5">
        <f t="shared" si="61"/>
        <v>8</v>
      </c>
      <c r="D448" s="5">
        <f t="shared" si="62"/>
        <v>2017</v>
      </c>
      <c r="E448" s="3">
        <f t="shared" si="63"/>
        <v>42956</v>
      </c>
      <c r="F448" s="5">
        <f t="shared" si="67"/>
        <v>16</v>
      </c>
      <c r="G448" s="5">
        <v>26593.81</v>
      </c>
      <c r="H448" s="6">
        <v>26678.5</v>
      </c>
      <c r="I448" s="6">
        <v>26806</v>
      </c>
      <c r="J448" s="6">
        <v>26856.5</v>
      </c>
      <c r="K448" s="6">
        <v>26862</v>
      </c>
      <c r="L448" s="6">
        <v>26882.5</v>
      </c>
      <c r="M448" s="6">
        <v>26923</v>
      </c>
      <c r="N448" s="6">
        <v>26987.5</v>
      </c>
      <c r="O448" s="6">
        <v>27115</v>
      </c>
      <c r="P448" s="6">
        <v>27175</v>
      </c>
      <c r="Q448" s="6">
        <v>27221</v>
      </c>
      <c r="R448" s="6">
        <v>27268</v>
      </c>
      <c r="S448" s="6">
        <v>27312</v>
      </c>
      <c r="T448" s="6">
        <v>27357</v>
      </c>
      <c r="U448" s="6">
        <v>27488</v>
      </c>
      <c r="V448" s="6">
        <v>27531</v>
      </c>
      <c r="W448" s="6">
        <v>27569</v>
      </c>
      <c r="X448" s="6">
        <v>27609</v>
      </c>
      <c r="Y448" s="6">
        <v>27639</v>
      </c>
      <c r="Z448" s="8" t="s">
        <v>17</v>
      </c>
      <c r="AA448" s="11">
        <f t="shared" si="68"/>
        <v>8.7873462214413205E-4</v>
      </c>
      <c r="AB448" s="10">
        <f t="shared" si="69"/>
        <v>7.9789244188779307E-3</v>
      </c>
      <c r="AC448" s="10">
        <f t="shared" si="64"/>
        <v>1.1527270014175972E-2</v>
      </c>
      <c r="AD448" s="10">
        <f t="shared" si="65"/>
        <v>8.1440859037227014E-3</v>
      </c>
      <c r="AE448" s="13">
        <v>2.54</v>
      </c>
      <c r="AF448" s="13">
        <v>-1.4999999999999999E-2</v>
      </c>
      <c r="AG448" s="10">
        <f t="shared" si="66"/>
        <v>2.5553833074961396E-2</v>
      </c>
      <c r="AH448" s="10">
        <f>+SUMPRODUCT(AB448:AD448,Regression_results!$M$17:$O$17)+Regression_results!$L$17</f>
        <v>2.5988901099909603E-2</v>
      </c>
    </row>
    <row r="449" spans="1:34" ht="15" x14ac:dyDescent="0.25">
      <c r="A449" s="3">
        <v>42971</v>
      </c>
      <c r="B449" s="5">
        <f t="shared" si="60"/>
        <v>24</v>
      </c>
      <c r="C449" s="5">
        <f t="shared" si="61"/>
        <v>8</v>
      </c>
      <c r="D449" s="5">
        <f t="shared" si="62"/>
        <v>2017</v>
      </c>
      <c r="E449" s="3">
        <f t="shared" si="63"/>
        <v>42956</v>
      </c>
      <c r="F449" s="5">
        <f t="shared" si="67"/>
        <v>15</v>
      </c>
      <c r="G449" s="5">
        <v>26592.1</v>
      </c>
      <c r="H449" s="6">
        <v>26674</v>
      </c>
      <c r="I449" s="6">
        <v>26792</v>
      </c>
      <c r="J449" s="6">
        <v>26835.5</v>
      </c>
      <c r="K449" s="6">
        <v>26841.5</v>
      </c>
      <c r="L449" s="6">
        <v>26868</v>
      </c>
      <c r="M449" s="6">
        <v>26912.5</v>
      </c>
      <c r="N449" s="6">
        <v>26977</v>
      </c>
      <c r="O449" s="6">
        <v>27104.5</v>
      </c>
      <c r="P449" s="6">
        <v>27165.5</v>
      </c>
      <c r="Q449" s="6">
        <v>27211.5</v>
      </c>
      <c r="R449" s="6">
        <v>27258.5</v>
      </c>
      <c r="S449" s="6">
        <v>27302.5</v>
      </c>
      <c r="T449" s="6">
        <v>27347.5</v>
      </c>
      <c r="U449" s="6">
        <v>27488</v>
      </c>
      <c r="V449" s="6">
        <v>27531</v>
      </c>
      <c r="W449" s="6">
        <v>27569</v>
      </c>
      <c r="X449" s="6">
        <v>27609</v>
      </c>
      <c r="Y449" s="6">
        <v>27639</v>
      </c>
      <c r="Z449" s="8" t="s">
        <v>17</v>
      </c>
      <c r="AA449" s="11">
        <f t="shared" si="68"/>
        <v>8.2410035711011353E-4</v>
      </c>
      <c r="AB449" s="10">
        <f t="shared" si="69"/>
        <v>7.5172701667036712E-3</v>
      </c>
      <c r="AC449" s="10">
        <f t="shared" si="64"/>
        <v>1.1663929531203321E-2</v>
      </c>
      <c r="AD449" s="10">
        <f t="shared" si="65"/>
        <v>8.1291604024900099E-3</v>
      </c>
      <c r="AE449" s="13">
        <v>2.54</v>
      </c>
      <c r="AF449" s="13">
        <v>-0.01</v>
      </c>
      <c r="AG449" s="10">
        <f t="shared" si="66"/>
        <v>2.550255025502568E-2</v>
      </c>
      <c r="AH449" s="10">
        <f>+SUMPRODUCT(AB449:AD449,Regression_results!$M$17:$O$17)+Regression_results!$L$17</f>
        <v>2.5814977821195205E-2</v>
      </c>
    </row>
    <row r="450" spans="1:34" ht="15" x14ac:dyDescent="0.25">
      <c r="A450" s="3">
        <v>42970</v>
      </c>
      <c r="B450" s="5">
        <f t="shared" ref="B450:B513" si="70">+DAY(A450)</f>
        <v>23</v>
      </c>
      <c r="C450" s="5">
        <f t="shared" ref="C450:C513" si="71">+MONTH(A450)</f>
        <v>8</v>
      </c>
      <c r="D450" s="5">
        <f t="shared" ref="D450:D513" si="72">+YEAR(A450)</f>
        <v>2017</v>
      </c>
      <c r="E450" s="3">
        <f t="shared" ref="E450:E513" si="73">+IF(DAY(A450)&gt;=9, DATE(D450,C450,9), IF(MONTH(A450)=1, DATE(D450-1,12,9),DATE(D450,C450-1,9)))</f>
        <v>42956</v>
      </c>
      <c r="F450" s="5">
        <f t="shared" si="67"/>
        <v>14</v>
      </c>
      <c r="G450" s="5">
        <v>26590.38</v>
      </c>
      <c r="H450" s="6">
        <v>26673.5</v>
      </c>
      <c r="I450" s="6">
        <v>26778</v>
      </c>
      <c r="J450" s="6">
        <v>26818.5</v>
      </c>
      <c r="K450" s="6">
        <v>26830</v>
      </c>
      <c r="L450" s="6">
        <v>26859.5</v>
      </c>
      <c r="M450" s="6">
        <v>26904</v>
      </c>
      <c r="N450" s="6">
        <v>26971</v>
      </c>
      <c r="O450" s="6">
        <v>27099.5</v>
      </c>
      <c r="P450" s="6">
        <v>27160.5</v>
      </c>
      <c r="Q450" s="6">
        <v>27206.5</v>
      </c>
      <c r="R450" s="6">
        <v>27253.5</v>
      </c>
      <c r="S450" s="6">
        <v>27297.5</v>
      </c>
      <c r="T450" s="6">
        <v>27342.5</v>
      </c>
      <c r="U450" s="6">
        <v>27488</v>
      </c>
      <c r="V450" s="6">
        <v>27531</v>
      </c>
      <c r="W450" s="6">
        <v>27569</v>
      </c>
      <c r="X450" s="6">
        <v>27609</v>
      </c>
      <c r="Y450" s="6">
        <v>27639</v>
      </c>
      <c r="Z450" s="8" t="s">
        <v>17</v>
      </c>
      <c r="AA450" s="11">
        <f t="shared" si="68"/>
        <v>7.693012180602772E-4</v>
      </c>
      <c r="AB450" s="10">
        <f t="shared" si="69"/>
        <v>7.0559352668144726E-3</v>
      </c>
      <c r="AC450" s="10">
        <f t="shared" ref="AC450:AC513" si="74">+O450/I450-1</f>
        <v>1.2006124430502751E-2</v>
      </c>
      <c r="AD450" s="10">
        <f t="shared" ref="AD450:AD513" si="75">+S450/O450-1+AA450</f>
        <v>8.07570908536402E-3</v>
      </c>
      <c r="AE450" s="13">
        <v>2.5300000000000002</v>
      </c>
      <c r="AF450" s="13">
        <v>-1.4999999999999999E-2</v>
      </c>
      <c r="AG450" s="10">
        <f t="shared" ref="AG450:AG513" si="76">+(1+AE450/100)/(1+AF450/100)-1</f>
        <v>2.5453818072711076E-2</v>
      </c>
      <c r="AH450" s="10">
        <f>+SUMPRODUCT(AB450:AD450,Regression_results!$M$17:$O$17)+Regression_results!$L$17</f>
        <v>2.5747768211648911E-2</v>
      </c>
    </row>
    <row r="451" spans="1:34" ht="15" x14ac:dyDescent="0.25">
      <c r="A451" s="3">
        <v>42969</v>
      </c>
      <c r="B451" s="5">
        <f t="shared" si="70"/>
        <v>22</v>
      </c>
      <c r="C451" s="5">
        <f t="shared" si="71"/>
        <v>8</v>
      </c>
      <c r="D451" s="5">
        <f t="shared" si="72"/>
        <v>2017</v>
      </c>
      <c r="E451" s="3">
        <f t="shared" si="73"/>
        <v>42956</v>
      </c>
      <c r="F451" s="5">
        <f t="shared" ref="F451:F514" si="77">+A451-E451</f>
        <v>13</v>
      </c>
      <c r="G451" s="5">
        <v>26588.67</v>
      </c>
      <c r="H451" s="6">
        <v>26659</v>
      </c>
      <c r="I451" s="6">
        <v>26766</v>
      </c>
      <c r="J451" s="6">
        <v>26808.5</v>
      </c>
      <c r="K451" s="6">
        <v>26821.5</v>
      </c>
      <c r="L451" s="6">
        <v>26852</v>
      </c>
      <c r="M451" s="6">
        <v>26896.5</v>
      </c>
      <c r="N451" s="6">
        <v>26965</v>
      </c>
      <c r="O451" s="6">
        <v>27095.5</v>
      </c>
      <c r="P451" s="6">
        <v>27156.5</v>
      </c>
      <c r="Q451" s="6">
        <v>27202.5</v>
      </c>
      <c r="R451" s="6">
        <v>27243</v>
      </c>
      <c r="S451" s="6">
        <v>27283</v>
      </c>
      <c r="T451" s="6">
        <v>27332</v>
      </c>
      <c r="U451" s="6">
        <v>27479</v>
      </c>
      <c r="V451" s="6">
        <v>27521</v>
      </c>
      <c r="W451" s="6">
        <v>27563.5</v>
      </c>
      <c r="X451" s="6">
        <v>27601</v>
      </c>
      <c r="Y451" s="6">
        <v>27631</v>
      </c>
      <c r="Z451" s="8" t="s">
        <v>17</v>
      </c>
      <c r="AA451" s="11">
        <f t="shared" ref="AA451:AA514" si="78">+(T451/S451-1)*F451/30</f>
        <v>7.7826241004774017E-4</v>
      </c>
      <c r="AB451" s="10">
        <f t="shared" ref="AB451:AB514" si="79">+I451/G451-1</f>
        <v>6.6693821089960359E-3</v>
      </c>
      <c r="AC451" s="10">
        <f t="shared" si="74"/>
        <v>1.231039378315768E-2</v>
      </c>
      <c r="AD451" s="10">
        <f t="shared" si="75"/>
        <v>7.698230670459931E-3</v>
      </c>
      <c r="AE451" s="13">
        <v>2.5</v>
      </c>
      <c r="AF451" s="13">
        <v>-1.4999999999999999E-2</v>
      </c>
      <c r="AG451" s="10">
        <f t="shared" si="76"/>
        <v>2.5153773065959895E-2</v>
      </c>
      <c r="AH451" s="10">
        <f>+SUMPRODUCT(AB451:AD451,Regression_results!$M$17:$O$17)+Regression_results!$L$17</f>
        <v>2.5552426027469433E-2</v>
      </c>
    </row>
    <row r="452" spans="1:34" ht="15" x14ac:dyDescent="0.25">
      <c r="A452" s="3">
        <v>42968</v>
      </c>
      <c r="B452" s="5">
        <f t="shared" si="70"/>
        <v>21</v>
      </c>
      <c r="C452" s="5">
        <f t="shared" si="71"/>
        <v>8</v>
      </c>
      <c r="D452" s="5">
        <f t="shared" si="72"/>
        <v>2017</v>
      </c>
      <c r="E452" s="3">
        <f t="shared" si="73"/>
        <v>42956</v>
      </c>
      <c r="F452" s="5">
        <f t="shared" si="77"/>
        <v>12</v>
      </c>
      <c r="G452" s="5">
        <v>26586.95</v>
      </c>
      <c r="H452" s="6">
        <v>26664</v>
      </c>
      <c r="I452" s="6">
        <v>26774</v>
      </c>
      <c r="J452" s="6">
        <v>26815.5</v>
      </c>
      <c r="K452" s="6">
        <v>26822.5</v>
      </c>
      <c r="L452" s="6">
        <v>26863</v>
      </c>
      <c r="M452" s="6">
        <v>26907.5</v>
      </c>
      <c r="N452" s="6">
        <v>26976.5</v>
      </c>
      <c r="O452" s="6">
        <v>27109</v>
      </c>
      <c r="P452" s="6">
        <v>27170</v>
      </c>
      <c r="Q452" s="6">
        <v>27216</v>
      </c>
      <c r="R452" s="6">
        <v>27257</v>
      </c>
      <c r="S452" s="6">
        <v>27297</v>
      </c>
      <c r="T452" s="6">
        <v>27346</v>
      </c>
      <c r="U452" s="6">
        <v>27473</v>
      </c>
      <c r="V452" s="6">
        <v>27513</v>
      </c>
      <c r="W452" s="6">
        <v>27556.5</v>
      </c>
      <c r="X452" s="6">
        <v>27595</v>
      </c>
      <c r="Y452" s="6">
        <v>27625</v>
      </c>
      <c r="Z452" s="8" t="s">
        <v>17</v>
      </c>
      <c r="AA452" s="11">
        <f t="shared" si="78"/>
        <v>7.1802762208301725E-4</v>
      </c>
      <c r="AB452" s="10">
        <f t="shared" si="79"/>
        <v>7.0354064682107698E-3</v>
      </c>
      <c r="AC452" s="10">
        <f t="shared" si="74"/>
        <v>1.2512138641965986E-2</v>
      </c>
      <c r="AD452" s="10">
        <f t="shared" si="75"/>
        <v>7.652993869454683E-3</v>
      </c>
      <c r="AE452" s="13">
        <v>2.5</v>
      </c>
      <c r="AF452" s="13">
        <v>-0.06</v>
      </c>
      <c r="AG452" s="10">
        <f t="shared" si="76"/>
        <v>2.5615369221532847E-2</v>
      </c>
      <c r="AH452" s="10">
        <f>+SUMPRODUCT(AB452:AD452,Regression_results!$M$17:$O$17)+Regression_results!$L$17</f>
        <v>2.585153668346088E-2</v>
      </c>
    </row>
    <row r="453" spans="1:34" ht="15" x14ac:dyDescent="0.25">
      <c r="A453" s="3">
        <v>42967</v>
      </c>
      <c r="B453" s="5">
        <f t="shared" si="70"/>
        <v>20</v>
      </c>
      <c r="C453" s="5">
        <f t="shared" si="71"/>
        <v>8</v>
      </c>
      <c r="D453" s="5">
        <f t="shared" si="72"/>
        <v>2017</v>
      </c>
      <c r="E453" s="3">
        <f t="shared" si="73"/>
        <v>42956</v>
      </c>
      <c r="F453" s="5">
        <f t="shared" si="77"/>
        <v>11</v>
      </c>
      <c r="G453" s="5">
        <v>26585.24</v>
      </c>
      <c r="H453" s="6">
        <v>26668.5</v>
      </c>
      <c r="I453" s="6">
        <v>26777</v>
      </c>
      <c r="J453" s="6">
        <v>26820</v>
      </c>
      <c r="K453" s="6">
        <v>26829</v>
      </c>
      <c r="L453" s="6">
        <v>26870</v>
      </c>
      <c r="M453" s="6">
        <v>26915.5</v>
      </c>
      <c r="N453" s="6">
        <v>26985.5</v>
      </c>
      <c r="O453" s="6">
        <v>27118.5</v>
      </c>
      <c r="P453" s="6">
        <v>27179.5</v>
      </c>
      <c r="Q453" s="6">
        <v>27225.5</v>
      </c>
      <c r="R453" s="6">
        <v>27267.5</v>
      </c>
      <c r="S453" s="6">
        <v>27306.5</v>
      </c>
      <c r="T453" s="6">
        <v>27355.5</v>
      </c>
      <c r="U453" s="6">
        <v>27462.5</v>
      </c>
      <c r="V453" s="6">
        <v>27502.5</v>
      </c>
      <c r="W453" s="6">
        <v>27546</v>
      </c>
      <c r="X453" s="6">
        <v>27584.5</v>
      </c>
      <c r="Y453" s="6">
        <v>27614.5</v>
      </c>
      <c r="Z453" s="8" t="s">
        <v>17</v>
      </c>
      <c r="AA453" s="11">
        <f t="shared" si="78"/>
        <v>6.5796300026247734E-4</v>
      </c>
      <c r="AB453" s="10">
        <f t="shared" si="79"/>
        <v>7.2130249717512473E-3</v>
      </c>
      <c r="AC453" s="10">
        <f t="shared" si="74"/>
        <v>1.2753482466295596E-2</v>
      </c>
      <c r="AD453" s="10">
        <f t="shared" si="75"/>
        <v>7.5904998293644761E-3</v>
      </c>
      <c r="AE453" s="13">
        <v>2.52</v>
      </c>
      <c r="AF453" s="13">
        <v>-0.06</v>
      </c>
      <c r="AG453" s="10">
        <f t="shared" si="76"/>
        <v>2.5815489293576022E-2</v>
      </c>
      <c r="AH453" s="10">
        <f>+SUMPRODUCT(AB453:AD453,Regression_results!$M$17:$O$17)+Regression_results!$L$17</f>
        <v>2.6064899817200081E-2</v>
      </c>
    </row>
    <row r="454" spans="1:34" ht="15" x14ac:dyDescent="0.25">
      <c r="A454" s="3">
        <v>42966</v>
      </c>
      <c r="B454" s="5">
        <f t="shared" si="70"/>
        <v>19</v>
      </c>
      <c r="C454" s="5">
        <f t="shared" si="71"/>
        <v>8</v>
      </c>
      <c r="D454" s="5">
        <f t="shared" si="72"/>
        <v>2017</v>
      </c>
      <c r="E454" s="3">
        <f t="shared" si="73"/>
        <v>42956</v>
      </c>
      <c r="F454" s="5">
        <f t="shared" si="77"/>
        <v>10</v>
      </c>
      <c r="G454" s="5">
        <v>26583.53</v>
      </c>
      <c r="H454" s="6">
        <v>26668.5</v>
      </c>
      <c r="I454" s="6">
        <v>26777</v>
      </c>
      <c r="J454" s="6">
        <v>26820</v>
      </c>
      <c r="K454" s="6">
        <v>26829</v>
      </c>
      <c r="L454" s="6">
        <v>26870</v>
      </c>
      <c r="M454" s="6">
        <v>26915.5</v>
      </c>
      <c r="N454" s="6">
        <v>26985.5</v>
      </c>
      <c r="O454" s="6">
        <v>27118.5</v>
      </c>
      <c r="P454" s="6">
        <v>27179.5</v>
      </c>
      <c r="Q454" s="6">
        <v>27225.5</v>
      </c>
      <c r="R454" s="6">
        <v>27267.5</v>
      </c>
      <c r="S454" s="6">
        <v>27306.5</v>
      </c>
      <c r="T454" s="6">
        <v>27355.5</v>
      </c>
      <c r="U454" s="6">
        <v>27476.5</v>
      </c>
      <c r="V454" s="6">
        <v>27516.5</v>
      </c>
      <c r="W454" s="6">
        <v>27560</v>
      </c>
      <c r="X454" s="6">
        <v>27598.5</v>
      </c>
      <c r="Y454" s="6">
        <v>27628.5</v>
      </c>
      <c r="Z454" s="8" t="s">
        <v>17</v>
      </c>
      <c r="AA454" s="11">
        <f t="shared" si="78"/>
        <v>5.9814818205679765E-4</v>
      </c>
      <c r="AB454" s="10">
        <f t="shared" si="79"/>
        <v>7.2778144964193991E-3</v>
      </c>
      <c r="AC454" s="10">
        <f t="shared" si="74"/>
        <v>1.2753482466295596E-2</v>
      </c>
      <c r="AD454" s="10">
        <f t="shared" si="75"/>
        <v>7.5306850111587957E-3</v>
      </c>
      <c r="AE454" s="13">
        <v>2.52</v>
      </c>
      <c r="AF454" s="13">
        <v>-0.06</v>
      </c>
      <c r="AG454" s="10">
        <f t="shared" si="76"/>
        <v>2.5815489293576022E-2</v>
      </c>
      <c r="AH454" s="10">
        <f>+SUMPRODUCT(AB454:AD454,Regression_results!$M$17:$O$17)+Regression_results!$L$17</f>
        <v>2.6073028190775505E-2</v>
      </c>
    </row>
    <row r="455" spans="1:34" ht="15" x14ac:dyDescent="0.25">
      <c r="A455" s="3">
        <v>42965</v>
      </c>
      <c r="B455" s="5">
        <f t="shared" si="70"/>
        <v>18</v>
      </c>
      <c r="C455" s="5">
        <f t="shared" si="71"/>
        <v>8</v>
      </c>
      <c r="D455" s="5">
        <f t="shared" si="72"/>
        <v>2017</v>
      </c>
      <c r="E455" s="3">
        <f t="shared" si="73"/>
        <v>42956</v>
      </c>
      <c r="F455" s="5">
        <f t="shared" si="77"/>
        <v>9</v>
      </c>
      <c r="G455" s="5">
        <v>26581.81</v>
      </c>
      <c r="H455" s="6">
        <v>26668.5</v>
      </c>
      <c r="I455" s="6">
        <v>26777</v>
      </c>
      <c r="J455" s="6">
        <v>26820</v>
      </c>
      <c r="K455" s="6">
        <v>26829</v>
      </c>
      <c r="L455" s="6">
        <v>26870</v>
      </c>
      <c r="M455" s="6">
        <v>26915.5</v>
      </c>
      <c r="N455" s="6">
        <v>26985.5</v>
      </c>
      <c r="O455" s="6">
        <v>27118.5</v>
      </c>
      <c r="P455" s="6">
        <v>27179.5</v>
      </c>
      <c r="Q455" s="6">
        <v>27225.5</v>
      </c>
      <c r="R455" s="6">
        <v>27267.5</v>
      </c>
      <c r="S455" s="6">
        <v>27306.5</v>
      </c>
      <c r="T455" s="6">
        <v>27355.5</v>
      </c>
      <c r="U455" s="6">
        <v>27482</v>
      </c>
      <c r="V455" s="6">
        <v>27525</v>
      </c>
      <c r="W455" s="6">
        <v>27568.5</v>
      </c>
      <c r="X455" s="6">
        <v>27603</v>
      </c>
      <c r="Y455" s="6">
        <v>27631.5</v>
      </c>
      <c r="Z455" s="8" t="s">
        <v>17</v>
      </c>
      <c r="AA455" s="11">
        <f t="shared" si="78"/>
        <v>5.3833336385111785E-4</v>
      </c>
      <c r="AB455" s="10">
        <f t="shared" si="79"/>
        <v>7.3429913162421645E-3</v>
      </c>
      <c r="AC455" s="10">
        <f t="shared" si="74"/>
        <v>1.2753482466295596E-2</v>
      </c>
      <c r="AD455" s="10">
        <f t="shared" si="75"/>
        <v>7.4708701929531163E-3</v>
      </c>
      <c r="AE455" s="13">
        <v>2.52</v>
      </c>
      <c r="AF455" s="13">
        <v>-0.06</v>
      </c>
      <c r="AG455" s="10">
        <f t="shared" si="76"/>
        <v>2.5815489293576022E-2</v>
      </c>
      <c r="AH455" s="10">
        <f>+SUMPRODUCT(AB455:AD455,Regression_results!$M$17:$O$17)+Regression_results!$L$17</f>
        <v>2.6081365934941238E-2</v>
      </c>
    </row>
    <row r="456" spans="1:34" ht="15" x14ac:dyDescent="0.25">
      <c r="A456" s="3">
        <v>42964</v>
      </c>
      <c r="B456" s="5">
        <f t="shared" si="70"/>
        <v>17</v>
      </c>
      <c r="C456" s="5">
        <f t="shared" si="71"/>
        <v>8</v>
      </c>
      <c r="D456" s="5">
        <f t="shared" si="72"/>
        <v>2017</v>
      </c>
      <c r="E456" s="3">
        <f t="shared" si="73"/>
        <v>42956</v>
      </c>
      <c r="F456" s="5">
        <f t="shared" si="77"/>
        <v>8</v>
      </c>
      <c r="G456" s="5">
        <v>26580.1</v>
      </c>
      <c r="H456" s="6">
        <v>26674.5</v>
      </c>
      <c r="I456" s="6">
        <v>26784</v>
      </c>
      <c r="J456" s="6">
        <v>26825.5</v>
      </c>
      <c r="K456" s="6">
        <v>26835.5</v>
      </c>
      <c r="L456" s="6">
        <v>26876.5</v>
      </c>
      <c r="M456" s="6">
        <v>26922</v>
      </c>
      <c r="N456" s="6">
        <v>26993.5</v>
      </c>
      <c r="O456" s="6">
        <v>27125</v>
      </c>
      <c r="P456" s="6">
        <v>27187</v>
      </c>
      <c r="Q456" s="6">
        <v>27233</v>
      </c>
      <c r="R456" s="6">
        <v>27275</v>
      </c>
      <c r="S456" s="6">
        <v>27318.5</v>
      </c>
      <c r="T456" s="6">
        <v>27367.5</v>
      </c>
      <c r="U456" s="6">
        <v>27482</v>
      </c>
      <c r="V456" s="6">
        <v>27525</v>
      </c>
      <c r="W456" s="6">
        <v>27568.5</v>
      </c>
      <c r="X456" s="6">
        <v>27603</v>
      </c>
      <c r="Y456" s="6">
        <v>27631.5</v>
      </c>
      <c r="Z456" s="8" t="s">
        <v>17</v>
      </c>
      <c r="AA456" s="11">
        <f t="shared" si="78"/>
        <v>4.7830835026327161E-4</v>
      </c>
      <c r="AB456" s="10">
        <f t="shared" si="79"/>
        <v>7.6711524787340668E-3</v>
      </c>
      <c r="AC456" s="10">
        <f t="shared" si="74"/>
        <v>1.2731481481481399E-2</v>
      </c>
      <c r="AD456" s="10">
        <f t="shared" si="75"/>
        <v>7.6119489032586401E-3</v>
      </c>
      <c r="AE456" s="13">
        <v>2.52</v>
      </c>
      <c r="AF456" s="13">
        <v>-0.06</v>
      </c>
      <c r="AG456" s="10">
        <f t="shared" si="76"/>
        <v>2.5815489293576022E-2</v>
      </c>
      <c r="AH456" s="10">
        <f>+SUMPRODUCT(AB456:AD456,Regression_results!$M$17:$O$17)+Regression_results!$L$17</f>
        <v>2.6308948296577345E-2</v>
      </c>
    </row>
    <row r="457" spans="1:34" ht="15" x14ac:dyDescent="0.25">
      <c r="A457" s="3">
        <v>42963</v>
      </c>
      <c r="B457" s="5">
        <f t="shared" si="70"/>
        <v>16</v>
      </c>
      <c r="C457" s="5">
        <f t="shared" si="71"/>
        <v>8</v>
      </c>
      <c r="D457" s="5">
        <f t="shared" si="72"/>
        <v>2017</v>
      </c>
      <c r="E457" s="3">
        <f t="shared" si="73"/>
        <v>42956</v>
      </c>
      <c r="F457" s="5">
        <f t="shared" si="77"/>
        <v>7</v>
      </c>
      <c r="G457" s="5">
        <v>26578.39</v>
      </c>
      <c r="H457" s="6">
        <v>26677.5</v>
      </c>
      <c r="I457" s="6">
        <v>26786.5</v>
      </c>
      <c r="J457" s="6">
        <v>26828</v>
      </c>
      <c r="K457" s="6">
        <v>26839.5</v>
      </c>
      <c r="L457" s="6">
        <v>26881.5</v>
      </c>
      <c r="M457" s="6">
        <v>26928.5</v>
      </c>
      <c r="N457" s="6">
        <v>27001</v>
      </c>
      <c r="O457" s="6">
        <v>27132.5</v>
      </c>
      <c r="P457" s="6">
        <v>27194.5</v>
      </c>
      <c r="Q457" s="6">
        <v>27239.5</v>
      </c>
      <c r="R457" s="6">
        <v>27281.5</v>
      </c>
      <c r="S457" s="6">
        <v>27325</v>
      </c>
      <c r="T457" s="6">
        <v>27374</v>
      </c>
      <c r="U457" s="6">
        <v>27482</v>
      </c>
      <c r="V457" s="6">
        <v>27525</v>
      </c>
      <c r="W457" s="6">
        <v>27568.5</v>
      </c>
      <c r="X457" s="6">
        <v>27603</v>
      </c>
      <c r="Y457" s="6">
        <v>27631.5</v>
      </c>
      <c r="Z457" s="8" t="s">
        <v>17</v>
      </c>
      <c r="AA457" s="11">
        <f t="shared" si="78"/>
        <v>4.1842025007625682E-4</v>
      </c>
      <c r="AB457" s="10">
        <f t="shared" si="79"/>
        <v>7.8300453864963426E-3</v>
      </c>
      <c r="AC457" s="10">
        <f t="shared" si="74"/>
        <v>1.291695443600327E-2</v>
      </c>
      <c r="AD457" s="10">
        <f t="shared" si="75"/>
        <v>7.5132327443174106E-3</v>
      </c>
      <c r="AE457" s="13">
        <v>2.5099999999999998</v>
      </c>
      <c r="AF457" s="13">
        <v>-0.05</v>
      </c>
      <c r="AG457" s="10">
        <f t="shared" si="76"/>
        <v>2.5612806403201516E-2</v>
      </c>
      <c r="AH457" s="10">
        <f>+SUMPRODUCT(AB457:AD457,Regression_results!$M$17:$O$17)+Regression_results!$L$17</f>
        <v>2.6462230332436693E-2</v>
      </c>
    </row>
    <row r="458" spans="1:34" ht="15" x14ac:dyDescent="0.25">
      <c r="A458" s="3">
        <v>42962</v>
      </c>
      <c r="B458" s="5">
        <f t="shared" si="70"/>
        <v>15</v>
      </c>
      <c r="C458" s="5">
        <f t="shared" si="71"/>
        <v>8</v>
      </c>
      <c r="D458" s="5">
        <f t="shared" si="72"/>
        <v>2017</v>
      </c>
      <c r="E458" s="3">
        <f t="shared" si="73"/>
        <v>42956</v>
      </c>
      <c r="F458" s="5">
        <f t="shared" si="77"/>
        <v>6</v>
      </c>
      <c r="G458" s="5">
        <v>26576.68</v>
      </c>
      <c r="H458" s="6">
        <v>26677.5</v>
      </c>
      <c r="I458" s="6">
        <v>26784</v>
      </c>
      <c r="J458" s="6">
        <v>26822.5</v>
      </c>
      <c r="K458" s="6">
        <v>26837</v>
      </c>
      <c r="L458" s="6">
        <v>26882</v>
      </c>
      <c r="M458" s="6">
        <v>26929</v>
      </c>
      <c r="N458" s="6">
        <v>27004</v>
      </c>
      <c r="O458" s="6">
        <v>27136</v>
      </c>
      <c r="P458" s="6">
        <v>27198</v>
      </c>
      <c r="Q458" s="6">
        <v>27243</v>
      </c>
      <c r="R458" s="6">
        <v>27285</v>
      </c>
      <c r="S458" s="6">
        <v>27328.5</v>
      </c>
      <c r="T458" s="6">
        <v>27377.5</v>
      </c>
      <c r="U458" s="6">
        <v>27493</v>
      </c>
      <c r="V458" s="6">
        <v>27536</v>
      </c>
      <c r="W458" s="6">
        <v>27579.5</v>
      </c>
      <c r="X458" s="6">
        <v>27610.5</v>
      </c>
      <c r="Y458" s="6">
        <v>27639</v>
      </c>
      <c r="Z458" s="8" t="s">
        <v>17</v>
      </c>
      <c r="AA458" s="11">
        <f t="shared" si="78"/>
        <v>3.5859999634082487E-4</v>
      </c>
      <c r="AB458" s="10">
        <f t="shared" si="79"/>
        <v>7.8008238801836605E-3</v>
      </c>
      <c r="AC458" s="10">
        <f t="shared" si="74"/>
        <v>1.31421744324971E-2</v>
      </c>
      <c r="AD458" s="10">
        <f t="shared" si="75"/>
        <v>7.4524974020012905E-3</v>
      </c>
      <c r="AE458" s="13">
        <v>2.5249999999999999</v>
      </c>
      <c r="AF458" s="13">
        <v>-3.5000000000000003E-2</v>
      </c>
      <c r="AG458" s="10">
        <f t="shared" si="76"/>
        <v>2.5608963137097929E-2</v>
      </c>
      <c r="AH458" s="10">
        <f>+SUMPRODUCT(AB458:AD458,Regression_results!$M$17:$O$17)+Regression_results!$L$17</f>
        <v>2.6554850272381671E-2</v>
      </c>
    </row>
    <row r="459" spans="1:34" ht="15" x14ac:dyDescent="0.25">
      <c r="A459" s="3">
        <v>42961</v>
      </c>
      <c r="B459" s="5">
        <f t="shared" si="70"/>
        <v>14</v>
      </c>
      <c r="C459" s="5">
        <f t="shared" si="71"/>
        <v>8</v>
      </c>
      <c r="D459" s="5">
        <f t="shared" si="72"/>
        <v>2017</v>
      </c>
      <c r="E459" s="3">
        <f t="shared" si="73"/>
        <v>42956</v>
      </c>
      <c r="F459" s="5">
        <f t="shared" si="77"/>
        <v>5</v>
      </c>
      <c r="G459" s="5">
        <v>26574.959999999999</v>
      </c>
      <c r="H459" s="6">
        <v>26677.5</v>
      </c>
      <c r="I459" s="6">
        <v>26784</v>
      </c>
      <c r="J459" s="6">
        <v>26822.5</v>
      </c>
      <c r="K459" s="6">
        <v>26837</v>
      </c>
      <c r="L459" s="6">
        <v>26882</v>
      </c>
      <c r="M459" s="6">
        <v>26929</v>
      </c>
      <c r="N459" s="6">
        <v>27004</v>
      </c>
      <c r="O459" s="6">
        <v>27136</v>
      </c>
      <c r="P459" s="6">
        <v>27198</v>
      </c>
      <c r="Q459" s="6">
        <v>27243</v>
      </c>
      <c r="R459" s="6">
        <v>27285</v>
      </c>
      <c r="S459" s="6">
        <v>27328.5</v>
      </c>
      <c r="T459" s="6">
        <v>27377.5</v>
      </c>
      <c r="U459" s="6">
        <v>27499.5</v>
      </c>
      <c r="V459" s="6">
        <v>27542.5</v>
      </c>
      <c r="W459" s="6">
        <v>27586</v>
      </c>
      <c r="X459" s="6">
        <v>27617</v>
      </c>
      <c r="Y459" s="6">
        <v>27645.5</v>
      </c>
      <c r="Z459" s="8" t="s">
        <v>17</v>
      </c>
      <c r="AA459" s="11">
        <f t="shared" si="78"/>
        <v>2.988333302840207E-4</v>
      </c>
      <c r="AB459" s="10">
        <f t="shared" si="79"/>
        <v>7.866051350594816E-3</v>
      </c>
      <c r="AC459" s="10">
        <f t="shared" si="74"/>
        <v>1.31421744324971E-2</v>
      </c>
      <c r="AD459" s="10">
        <f t="shared" si="75"/>
        <v>7.392730735944486E-3</v>
      </c>
      <c r="AE459" s="13">
        <v>2.5300000000000002</v>
      </c>
      <c r="AF459" s="13">
        <v>-3.5000000000000003E-2</v>
      </c>
      <c r="AG459" s="10">
        <f t="shared" si="76"/>
        <v>2.5658980643225249E-2</v>
      </c>
      <c r="AH459" s="10">
        <f>+SUMPRODUCT(AB459:AD459,Regression_results!$M$17:$O$17)+Regression_results!$L$17</f>
        <v>2.6563237050452514E-2</v>
      </c>
    </row>
    <row r="460" spans="1:34" ht="15" x14ac:dyDescent="0.25">
      <c r="A460" s="3">
        <v>42960</v>
      </c>
      <c r="B460" s="5">
        <f t="shared" si="70"/>
        <v>13</v>
      </c>
      <c r="C460" s="5">
        <f t="shared" si="71"/>
        <v>8</v>
      </c>
      <c r="D460" s="5">
        <f t="shared" si="72"/>
        <v>2017</v>
      </c>
      <c r="E460" s="3">
        <f t="shared" si="73"/>
        <v>42956</v>
      </c>
      <c r="F460" s="5">
        <f t="shared" si="77"/>
        <v>4</v>
      </c>
      <c r="G460" s="5">
        <v>26573.25</v>
      </c>
      <c r="H460" s="6">
        <v>26680.5</v>
      </c>
      <c r="I460" s="6">
        <v>26787</v>
      </c>
      <c r="J460" s="6">
        <v>26826</v>
      </c>
      <c r="K460" s="6">
        <v>26840.5</v>
      </c>
      <c r="L460" s="6">
        <v>26885.5</v>
      </c>
      <c r="M460" s="6">
        <v>26932.5</v>
      </c>
      <c r="N460" s="6">
        <v>27007.5</v>
      </c>
      <c r="O460" s="6">
        <v>27139.5</v>
      </c>
      <c r="P460" s="6">
        <v>27201.5</v>
      </c>
      <c r="Q460" s="6">
        <v>27246.5</v>
      </c>
      <c r="R460" s="6">
        <v>27290.5</v>
      </c>
      <c r="S460" s="6">
        <v>27334</v>
      </c>
      <c r="T460" s="6">
        <v>27383</v>
      </c>
      <c r="U460" s="6">
        <v>27503</v>
      </c>
      <c r="V460" s="6">
        <v>27546</v>
      </c>
      <c r="W460" s="6">
        <v>27589.5</v>
      </c>
      <c r="X460" s="6">
        <v>27620.5</v>
      </c>
      <c r="Y460" s="6">
        <v>27649</v>
      </c>
      <c r="Z460" s="8" t="s">
        <v>17</v>
      </c>
      <c r="AA460" s="11">
        <f t="shared" si="78"/>
        <v>2.3901856052290781E-4</v>
      </c>
      <c r="AB460" s="10">
        <f t="shared" si="79"/>
        <v>8.0438034489571653E-3</v>
      </c>
      <c r="AC460" s="10">
        <f t="shared" si="74"/>
        <v>1.3159368350319278E-2</v>
      </c>
      <c r="AD460" s="10">
        <f t="shared" si="75"/>
        <v>7.4056944388553262E-3</v>
      </c>
      <c r="AE460" s="13">
        <v>2.5499999999999998</v>
      </c>
      <c r="AF460" s="13">
        <v>-1.4999999999999999E-2</v>
      </c>
      <c r="AG460" s="10">
        <f t="shared" si="76"/>
        <v>2.5653848077211716E-2</v>
      </c>
      <c r="AH460" s="10">
        <f>+SUMPRODUCT(AB460:AD460,Regression_results!$M$17:$O$17)+Regression_results!$L$17</f>
        <v>2.6675520443545771E-2</v>
      </c>
    </row>
    <row r="461" spans="1:34" ht="15" x14ac:dyDescent="0.25">
      <c r="A461" s="3">
        <v>42959</v>
      </c>
      <c r="B461" s="5">
        <f t="shared" si="70"/>
        <v>12</v>
      </c>
      <c r="C461" s="5">
        <f t="shared" si="71"/>
        <v>8</v>
      </c>
      <c r="D461" s="5">
        <f t="shared" si="72"/>
        <v>2017</v>
      </c>
      <c r="E461" s="3">
        <f t="shared" si="73"/>
        <v>42956</v>
      </c>
      <c r="F461" s="5">
        <f t="shared" si="77"/>
        <v>3</v>
      </c>
      <c r="G461" s="5">
        <v>26571.54</v>
      </c>
      <c r="H461" s="6">
        <v>26680.5</v>
      </c>
      <c r="I461" s="6">
        <v>26787</v>
      </c>
      <c r="J461" s="6">
        <v>26826</v>
      </c>
      <c r="K461" s="6">
        <v>26840.5</v>
      </c>
      <c r="L461" s="6">
        <v>26885.5</v>
      </c>
      <c r="M461" s="6">
        <v>26932.5</v>
      </c>
      <c r="N461" s="6">
        <v>27007.5</v>
      </c>
      <c r="O461" s="6">
        <v>27139.5</v>
      </c>
      <c r="P461" s="6">
        <v>27201.5</v>
      </c>
      <c r="Q461" s="6">
        <v>27246.5</v>
      </c>
      <c r="R461" s="6">
        <v>27290.5</v>
      </c>
      <c r="S461" s="6">
        <v>27334</v>
      </c>
      <c r="T461" s="6">
        <v>27383</v>
      </c>
      <c r="U461" s="6">
        <v>27503</v>
      </c>
      <c r="V461" s="6">
        <v>27546</v>
      </c>
      <c r="W461" s="6">
        <v>27589.5</v>
      </c>
      <c r="X461" s="6">
        <v>27620.5</v>
      </c>
      <c r="Y461" s="6">
        <v>27649</v>
      </c>
      <c r="Z461" s="8" t="s">
        <v>17</v>
      </c>
      <c r="AA461" s="11">
        <f t="shared" si="78"/>
        <v>1.7926392039218085E-4</v>
      </c>
      <c r="AB461" s="10">
        <f t="shared" si="79"/>
        <v>8.1086756732955401E-3</v>
      </c>
      <c r="AC461" s="10">
        <f t="shared" si="74"/>
        <v>1.3159368350319278E-2</v>
      </c>
      <c r="AD461" s="10">
        <f t="shared" si="75"/>
        <v>7.3459397987245987E-3</v>
      </c>
      <c r="AE461" s="13">
        <v>2.5499999999999998</v>
      </c>
      <c r="AF461" s="13">
        <v>-1.4999999999999999E-2</v>
      </c>
      <c r="AG461" s="10">
        <f t="shared" si="76"/>
        <v>2.5653848077211716E-2</v>
      </c>
      <c r="AH461" s="10">
        <f>+SUMPRODUCT(AB461:AD461,Regression_results!$M$17:$O$17)+Regression_results!$L$17</f>
        <v>2.6683720584304661E-2</v>
      </c>
    </row>
    <row r="462" spans="1:34" ht="15" x14ac:dyDescent="0.25">
      <c r="A462" s="3">
        <v>42958</v>
      </c>
      <c r="B462" s="5">
        <f t="shared" si="70"/>
        <v>11</v>
      </c>
      <c r="C462" s="5">
        <f t="shared" si="71"/>
        <v>8</v>
      </c>
      <c r="D462" s="5">
        <f t="shared" si="72"/>
        <v>2017</v>
      </c>
      <c r="E462" s="3">
        <f t="shared" si="73"/>
        <v>42956</v>
      </c>
      <c r="F462" s="5">
        <f t="shared" si="77"/>
        <v>2</v>
      </c>
      <c r="G462" s="5">
        <v>26569.82</v>
      </c>
      <c r="H462" s="6">
        <v>26680.5</v>
      </c>
      <c r="I462" s="6">
        <v>26787</v>
      </c>
      <c r="J462" s="6">
        <v>26826</v>
      </c>
      <c r="K462" s="6">
        <v>26840.5</v>
      </c>
      <c r="L462" s="6">
        <v>26885.5</v>
      </c>
      <c r="M462" s="6">
        <v>26932.5</v>
      </c>
      <c r="N462" s="6">
        <v>27007.5</v>
      </c>
      <c r="O462" s="6">
        <v>27139.5</v>
      </c>
      <c r="P462" s="6">
        <v>27201.5</v>
      </c>
      <c r="Q462" s="6">
        <v>27246.5</v>
      </c>
      <c r="R462" s="6">
        <v>27290.5</v>
      </c>
      <c r="S462" s="6">
        <v>27334</v>
      </c>
      <c r="T462" s="6">
        <v>27383</v>
      </c>
      <c r="U462" s="6">
        <v>27508.5</v>
      </c>
      <c r="V462" s="6">
        <v>27552</v>
      </c>
      <c r="W462" s="6">
        <v>27595.5</v>
      </c>
      <c r="X462" s="6">
        <v>27626.5</v>
      </c>
      <c r="Y462" s="6">
        <v>27655</v>
      </c>
      <c r="Z462" s="8" t="s">
        <v>17</v>
      </c>
      <c r="AA462" s="11">
        <f t="shared" si="78"/>
        <v>1.1950928026145391E-4</v>
      </c>
      <c r="AB462" s="10">
        <f t="shared" si="79"/>
        <v>8.1739356909455996E-3</v>
      </c>
      <c r="AC462" s="10">
        <f t="shared" si="74"/>
        <v>1.3159368350319278E-2</v>
      </c>
      <c r="AD462" s="10">
        <f t="shared" si="75"/>
        <v>7.2861851585938721E-3</v>
      </c>
      <c r="AE462" s="13">
        <v>2.5499999999999998</v>
      </c>
      <c r="AF462" s="13">
        <v>-1.4999999999999999E-2</v>
      </c>
      <c r="AG462" s="10">
        <f t="shared" si="76"/>
        <v>2.5653848077211716E-2</v>
      </c>
      <c r="AH462" s="10">
        <f>+SUMPRODUCT(AB462:AD462,Regression_results!$M$17:$O$17)+Regression_results!$L$17</f>
        <v>2.6692130364956067E-2</v>
      </c>
    </row>
    <row r="463" spans="1:34" ht="15" x14ac:dyDescent="0.25">
      <c r="A463" s="3">
        <v>42957</v>
      </c>
      <c r="B463" s="5">
        <f t="shared" si="70"/>
        <v>10</v>
      </c>
      <c r="C463" s="5">
        <f t="shared" si="71"/>
        <v>8</v>
      </c>
      <c r="D463" s="5">
        <f t="shared" si="72"/>
        <v>2017</v>
      </c>
      <c r="E463" s="3">
        <f t="shared" si="73"/>
        <v>42956</v>
      </c>
      <c r="F463" s="5">
        <f t="shared" si="77"/>
        <v>1</v>
      </c>
      <c r="G463" s="5">
        <v>26568.11</v>
      </c>
      <c r="H463" s="6">
        <v>26665</v>
      </c>
      <c r="I463" s="6">
        <v>26764.5</v>
      </c>
      <c r="J463" s="6">
        <v>26809</v>
      </c>
      <c r="K463" s="6">
        <v>26825</v>
      </c>
      <c r="L463" s="6">
        <v>26870</v>
      </c>
      <c r="M463" s="6">
        <v>26918.5</v>
      </c>
      <c r="N463" s="6">
        <v>26996.5</v>
      </c>
      <c r="O463" s="6">
        <v>27132</v>
      </c>
      <c r="P463" s="6">
        <v>27192</v>
      </c>
      <c r="Q463" s="6">
        <v>27241.5</v>
      </c>
      <c r="R463" s="6">
        <v>27279.5</v>
      </c>
      <c r="S463" s="6">
        <v>27323.5</v>
      </c>
      <c r="T463" s="6">
        <v>27372.5</v>
      </c>
      <c r="U463" s="6">
        <v>27508.5</v>
      </c>
      <c r="V463" s="6">
        <v>27552</v>
      </c>
      <c r="W463" s="6">
        <v>27595.5</v>
      </c>
      <c r="X463" s="6">
        <v>27626.5</v>
      </c>
      <c r="Y463" s="6">
        <v>27655</v>
      </c>
      <c r="Z463" s="8" t="s">
        <v>17</v>
      </c>
      <c r="AA463" s="11">
        <f t="shared" si="78"/>
        <v>5.977760291812443E-5</v>
      </c>
      <c r="AB463" s="10">
        <f t="shared" si="79"/>
        <v>7.39194470363147E-3</v>
      </c>
      <c r="AC463" s="10">
        <f t="shared" si="74"/>
        <v>1.373087485288349E-2</v>
      </c>
      <c r="AD463" s="10">
        <f t="shared" si="75"/>
        <v>7.1178639953697704E-3</v>
      </c>
      <c r="AE463" s="13">
        <v>2.54</v>
      </c>
      <c r="AF463" s="13">
        <v>0.01</v>
      </c>
      <c r="AG463" s="10">
        <f t="shared" si="76"/>
        <v>2.5297470252974907E-2</v>
      </c>
      <c r="AH463" s="10">
        <f>+SUMPRODUCT(AB463:AD463,Regression_results!$M$17:$O$17)+Regression_results!$L$17</f>
        <v>2.6538115417958051E-2</v>
      </c>
    </row>
    <row r="464" spans="1:34" ht="15" x14ac:dyDescent="0.25">
      <c r="A464" s="3">
        <v>42956</v>
      </c>
      <c r="B464" s="5">
        <f t="shared" si="70"/>
        <v>9</v>
      </c>
      <c r="C464" s="5">
        <f t="shared" si="71"/>
        <v>8</v>
      </c>
      <c r="D464" s="5">
        <f t="shared" si="72"/>
        <v>2017</v>
      </c>
      <c r="E464" s="3">
        <f t="shared" si="73"/>
        <v>42956</v>
      </c>
      <c r="F464" s="5">
        <f t="shared" si="77"/>
        <v>0</v>
      </c>
      <c r="G464" s="5">
        <v>26566.400000000001</v>
      </c>
      <c r="H464" s="6">
        <v>26662</v>
      </c>
      <c r="I464" s="6">
        <v>26762.5</v>
      </c>
      <c r="J464" s="6">
        <v>26808</v>
      </c>
      <c r="K464" s="6">
        <v>26825</v>
      </c>
      <c r="L464" s="6">
        <v>26871.5</v>
      </c>
      <c r="M464" s="6">
        <v>26919.5</v>
      </c>
      <c r="N464" s="6">
        <v>27000</v>
      </c>
      <c r="O464" s="6">
        <v>27134.5</v>
      </c>
      <c r="P464" s="6">
        <v>27198.5</v>
      </c>
      <c r="Q464" s="6">
        <v>27249.5</v>
      </c>
      <c r="R464" s="6">
        <v>27286.5</v>
      </c>
      <c r="S464" s="6">
        <v>27330.5</v>
      </c>
      <c r="T464" s="6">
        <v>27381.5</v>
      </c>
      <c r="U464" s="6">
        <v>27508.5</v>
      </c>
      <c r="V464" s="6">
        <v>27552</v>
      </c>
      <c r="W464" s="6">
        <v>27595.5</v>
      </c>
      <c r="X464" s="6">
        <v>27626.5</v>
      </c>
      <c r="Y464" s="6">
        <v>27655</v>
      </c>
      <c r="Z464" s="8" t="s">
        <v>17</v>
      </c>
      <c r="AA464" s="11">
        <f t="shared" si="78"/>
        <v>0</v>
      </c>
      <c r="AB464" s="10">
        <f t="shared" si="79"/>
        <v>7.3815044567573374E-3</v>
      </c>
      <c r="AC464" s="10">
        <f t="shared" si="74"/>
        <v>1.3900046707146174E-2</v>
      </c>
      <c r="AD464" s="10">
        <f t="shared" si="75"/>
        <v>7.2232766404392024E-3</v>
      </c>
      <c r="AE464" s="13">
        <v>2.5169999999999999</v>
      </c>
      <c r="AF464" s="13">
        <v>5.0000000000000001E-3</v>
      </c>
      <c r="AG464" s="10">
        <f t="shared" si="76"/>
        <v>2.5118744062796683E-2</v>
      </c>
      <c r="AH464" s="10">
        <f>+SUMPRODUCT(AB464:AD464,Regression_results!$M$17:$O$17)+Regression_results!$L$17</f>
        <v>2.6681822333272133E-2</v>
      </c>
    </row>
    <row r="465" spans="1:34" ht="15" x14ac:dyDescent="0.25">
      <c r="A465" s="3">
        <v>42955</v>
      </c>
      <c r="B465" s="5">
        <f t="shared" si="70"/>
        <v>8</v>
      </c>
      <c r="C465" s="5">
        <f t="shared" si="71"/>
        <v>8</v>
      </c>
      <c r="D465" s="5">
        <f t="shared" si="72"/>
        <v>2017</v>
      </c>
      <c r="E465" s="3">
        <f t="shared" si="73"/>
        <v>42925</v>
      </c>
      <c r="F465" s="5">
        <f t="shared" si="77"/>
        <v>30</v>
      </c>
      <c r="G465" s="5">
        <v>26569.83</v>
      </c>
      <c r="H465" s="6">
        <v>26653</v>
      </c>
      <c r="I465" s="6">
        <v>26753.5</v>
      </c>
      <c r="J465" s="6">
        <v>26799.5</v>
      </c>
      <c r="K465" s="6">
        <v>26820</v>
      </c>
      <c r="L465" s="6">
        <v>26870</v>
      </c>
      <c r="M465" s="6">
        <v>26917</v>
      </c>
      <c r="N465" s="6">
        <v>26997.5</v>
      </c>
      <c r="O465" s="6">
        <v>27132.5</v>
      </c>
      <c r="P465" s="6">
        <v>27196.5</v>
      </c>
      <c r="Q465" s="6">
        <v>27247.5</v>
      </c>
      <c r="R465" s="6">
        <v>27283.5</v>
      </c>
      <c r="S465" s="6">
        <v>27327.5</v>
      </c>
      <c r="T465" s="6">
        <v>27378.5</v>
      </c>
      <c r="U465" s="6">
        <v>27498</v>
      </c>
      <c r="V465" s="6">
        <v>27544.5</v>
      </c>
      <c r="W465" s="6">
        <v>27589</v>
      </c>
      <c r="X465" s="6">
        <v>27619</v>
      </c>
      <c r="Y465" s="6">
        <v>27647.5</v>
      </c>
      <c r="Z465" s="8" t="s">
        <v>17</v>
      </c>
      <c r="AA465" s="11">
        <f t="shared" si="78"/>
        <v>1.8662519440124647E-3</v>
      </c>
      <c r="AB465" s="10">
        <f t="shared" si="79"/>
        <v>6.9127277065754722E-3</v>
      </c>
      <c r="AC465" s="10">
        <f t="shared" si="74"/>
        <v>1.4166370755228197E-2</v>
      </c>
      <c r="AD465" s="10">
        <f t="shared" si="75"/>
        <v>9.0532048602567361E-3</v>
      </c>
      <c r="AE465" s="13">
        <v>2.56</v>
      </c>
      <c r="AF465" s="13">
        <v>1.4999999999999999E-2</v>
      </c>
      <c r="AG465" s="10">
        <f t="shared" si="76"/>
        <v>2.5446183072538986E-2</v>
      </c>
      <c r="AH465" s="10">
        <f>+SUMPRODUCT(AB465:AD465,Regression_results!$M$17:$O$17)+Regression_results!$L$17</f>
        <v>2.7411756946276587E-2</v>
      </c>
    </row>
    <row r="466" spans="1:34" ht="15" x14ac:dyDescent="0.25">
      <c r="A466" s="3">
        <v>42954</v>
      </c>
      <c r="B466" s="5">
        <f t="shared" si="70"/>
        <v>7</v>
      </c>
      <c r="C466" s="5">
        <f t="shared" si="71"/>
        <v>8</v>
      </c>
      <c r="D466" s="5">
        <f t="shared" si="72"/>
        <v>2017</v>
      </c>
      <c r="E466" s="3">
        <f t="shared" si="73"/>
        <v>42925</v>
      </c>
      <c r="F466" s="5">
        <f t="shared" si="77"/>
        <v>29</v>
      </c>
      <c r="G466" s="5">
        <v>26573.27</v>
      </c>
      <c r="H466" s="6">
        <v>26581.5</v>
      </c>
      <c r="I466" s="6">
        <v>26643.5</v>
      </c>
      <c r="J466" s="6">
        <v>26715.5</v>
      </c>
      <c r="K466" s="6">
        <v>26753.5</v>
      </c>
      <c r="L466" s="6">
        <v>26789.5</v>
      </c>
      <c r="M466" s="6">
        <v>26839.5</v>
      </c>
      <c r="N466" s="6">
        <v>26902</v>
      </c>
      <c r="O466" s="6">
        <v>27007</v>
      </c>
      <c r="P466" s="6">
        <v>27104.5</v>
      </c>
      <c r="Q466" s="6">
        <v>27161.5</v>
      </c>
      <c r="R466" s="6">
        <v>27204.5</v>
      </c>
      <c r="S466" s="6">
        <v>27245.5</v>
      </c>
      <c r="T466" s="6">
        <v>27291.5</v>
      </c>
      <c r="U466" s="6">
        <v>27507</v>
      </c>
      <c r="V466" s="6">
        <v>27553.5</v>
      </c>
      <c r="W466" s="6">
        <v>27598</v>
      </c>
      <c r="X466" s="6">
        <v>27628</v>
      </c>
      <c r="Y466" s="6">
        <v>27656.5</v>
      </c>
      <c r="Z466" s="8" t="s">
        <v>17</v>
      </c>
      <c r="AA466" s="11">
        <f t="shared" si="78"/>
        <v>1.6320737981196265E-3</v>
      </c>
      <c r="AB466" s="10">
        <f t="shared" si="79"/>
        <v>2.6428813616088398E-3</v>
      </c>
      <c r="AC466" s="10">
        <f t="shared" si="74"/>
        <v>1.3643102445249244E-2</v>
      </c>
      <c r="AD466" s="10">
        <f t="shared" si="75"/>
        <v>1.0463117601578076E-2</v>
      </c>
      <c r="AE466" s="13">
        <v>2.5030000000000001</v>
      </c>
      <c r="AF466" s="13">
        <v>2.3E-2</v>
      </c>
      <c r="AG466" s="10">
        <f t="shared" si="76"/>
        <v>2.4794297311618418E-2</v>
      </c>
      <c r="AH466" s="10">
        <f>+SUMPRODUCT(AB466:AD466,Regression_results!$M$17:$O$17)+Regression_results!$L$17</f>
        <v>2.5422135013250705E-2</v>
      </c>
    </row>
    <row r="467" spans="1:34" ht="15" x14ac:dyDescent="0.25">
      <c r="A467" s="3">
        <v>42953</v>
      </c>
      <c r="B467" s="5">
        <f t="shared" si="70"/>
        <v>6</v>
      </c>
      <c r="C467" s="5">
        <f t="shared" si="71"/>
        <v>8</v>
      </c>
      <c r="D467" s="5">
        <f t="shared" si="72"/>
        <v>2017</v>
      </c>
      <c r="E467" s="3">
        <f t="shared" si="73"/>
        <v>42925</v>
      </c>
      <c r="F467" s="5">
        <f t="shared" si="77"/>
        <v>28</v>
      </c>
      <c r="G467" s="5">
        <v>26576.7</v>
      </c>
      <c r="H467" s="6">
        <v>26564.5</v>
      </c>
      <c r="I467" s="6">
        <v>26577.5</v>
      </c>
      <c r="J467" s="6">
        <v>26685</v>
      </c>
      <c r="K467" s="6">
        <v>26735.5</v>
      </c>
      <c r="L467" s="6">
        <v>26768.5</v>
      </c>
      <c r="M467" s="6">
        <v>26814</v>
      </c>
      <c r="N467" s="6">
        <v>26862</v>
      </c>
      <c r="O467" s="6">
        <v>26940.5</v>
      </c>
      <c r="P467" s="6">
        <v>27073</v>
      </c>
      <c r="Q467" s="6">
        <v>27135.5</v>
      </c>
      <c r="R467" s="6">
        <v>27187</v>
      </c>
      <c r="S467" s="6">
        <v>27219.5</v>
      </c>
      <c r="T467" s="6">
        <v>27266.5</v>
      </c>
      <c r="U467" s="6">
        <v>27504</v>
      </c>
      <c r="V467" s="6">
        <v>27551</v>
      </c>
      <c r="W467" s="6">
        <v>27595.5</v>
      </c>
      <c r="X467" s="6">
        <v>27625.5</v>
      </c>
      <c r="Y467" s="6">
        <v>27654</v>
      </c>
      <c r="Z467" s="8" t="s">
        <v>17</v>
      </c>
      <c r="AA467" s="11">
        <f t="shared" si="78"/>
        <v>1.6115897304016377E-3</v>
      </c>
      <c r="AB467" s="10">
        <f t="shared" si="79"/>
        <v>3.0101555121619938E-5</v>
      </c>
      <c r="AC467" s="10">
        <f t="shared" si="74"/>
        <v>1.3658169504279893E-2</v>
      </c>
      <c r="AD467" s="10">
        <f t="shared" si="75"/>
        <v>1.1967744961373525E-2</v>
      </c>
      <c r="AE467" s="13">
        <v>2.5</v>
      </c>
      <c r="AF467" s="13">
        <v>0.06</v>
      </c>
      <c r="AG467" s="10">
        <f t="shared" si="76"/>
        <v>2.4385368778732763E-2</v>
      </c>
      <c r="AH467" s="10">
        <f>+SUMPRODUCT(AB467:AD467,Regression_results!$M$17:$O$17)+Regression_results!$L$17</f>
        <v>2.4695332924751109E-2</v>
      </c>
    </row>
    <row r="468" spans="1:34" ht="15" x14ac:dyDescent="0.25">
      <c r="A468" s="3">
        <v>42952</v>
      </c>
      <c r="B468" s="5">
        <f t="shared" si="70"/>
        <v>5</v>
      </c>
      <c r="C468" s="5">
        <f t="shared" si="71"/>
        <v>8</v>
      </c>
      <c r="D468" s="5">
        <f t="shared" si="72"/>
        <v>2017</v>
      </c>
      <c r="E468" s="3">
        <f t="shared" si="73"/>
        <v>42925</v>
      </c>
      <c r="F468" s="5">
        <f t="shared" si="77"/>
        <v>27</v>
      </c>
      <c r="G468" s="5">
        <v>26580.14</v>
      </c>
      <c r="H468" s="6">
        <v>26564.5</v>
      </c>
      <c r="I468" s="6">
        <v>26577.5</v>
      </c>
      <c r="J468" s="6">
        <v>26685</v>
      </c>
      <c r="K468" s="6">
        <v>26735.5</v>
      </c>
      <c r="L468" s="6">
        <v>26768.5</v>
      </c>
      <c r="M468" s="6">
        <v>26814</v>
      </c>
      <c r="N468" s="6">
        <v>26862</v>
      </c>
      <c r="O468" s="6">
        <v>26940.5</v>
      </c>
      <c r="P468" s="6">
        <v>27073</v>
      </c>
      <c r="Q468" s="6">
        <v>27135.5</v>
      </c>
      <c r="R468" s="6">
        <v>27187</v>
      </c>
      <c r="S468" s="6">
        <v>27219.5</v>
      </c>
      <c r="T468" s="6">
        <v>27266.5</v>
      </c>
      <c r="U468" s="6">
        <v>27384</v>
      </c>
      <c r="V468" s="6">
        <v>27468.5</v>
      </c>
      <c r="W468" s="6">
        <v>27515</v>
      </c>
      <c r="X468" s="6">
        <v>27551.5</v>
      </c>
      <c r="Y468" s="6">
        <v>27584.5</v>
      </c>
      <c r="Z468" s="8" t="s">
        <v>17</v>
      </c>
      <c r="AA468" s="11">
        <f t="shared" si="78"/>
        <v>1.5540329543158649E-3</v>
      </c>
      <c r="AB468" s="10">
        <f t="shared" si="79"/>
        <v>-9.9322275954882855E-5</v>
      </c>
      <c r="AC468" s="10">
        <f t="shared" si="74"/>
        <v>1.3658169504279893E-2</v>
      </c>
      <c r="AD468" s="10">
        <f t="shared" si="75"/>
        <v>1.1910188185287751E-2</v>
      </c>
      <c r="AE468" s="13">
        <v>2.5</v>
      </c>
      <c r="AF468" s="13">
        <v>0.06</v>
      </c>
      <c r="AG468" s="10">
        <f t="shared" si="76"/>
        <v>2.4385368778732763E-2</v>
      </c>
      <c r="AH468" s="10">
        <f>+SUMPRODUCT(AB468:AD468,Regression_results!$M$17:$O$17)+Regression_results!$L$17</f>
        <v>2.4599485508229879E-2</v>
      </c>
    </row>
    <row r="469" spans="1:34" ht="15" x14ac:dyDescent="0.25">
      <c r="A469" s="3">
        <v>42951</v>
      </c>
      <c r="B469" s="5">
        <f t="shared" si="70"/>
        <v>4</v>
      </c>
      <c r="C469" s="5">
        <f t="shared" si="71"/>
        <v>8</v>
      </c>
      <c r="D469" s="5">
        <f t="shared" si="72"/>
        <v>2017</v>
      </c>
      <c r="E469" s="3">
        <f t="shared" si="73"/>
        <v>42925</v>
      </c>
      <c r="F469" s="5">
        <f t="shared" si="77"/>
        <v>26</v>
      </c>
      <c r="G469" s="5">
        <v>26583.58</v>
      </c>
      <c r="H469" s="6">
        <v>26564.5</v>
      </c>
      <c r="I469" s="6">
        <v>26577.5</v>
      </c>
      <c r="J469" s="6">
        <v>26685</v>
      </c>
      <c r="K469" s="6">
        <v>26735.5</v>
      </c>
      <c r="L469" s="6">
        <v>26768.5</v>
      </c>
      <c r="M469" s="6">
        <v>26814</v>
      </c>
      <c r="N469" s="6">
        <v>26862</v>
      </c>
      <c r="O469" s="6">
        <v>26940.5</v>
      </c>
      <c r="P469" s="6">
        <v>27073</v>
      </c>
      <c r="Q469" s="6">
        <v>27135.5</v>
      </c>
      <c r="R469" s="6">
        <v>27187</v>
      </c>
      <c r="S469" s="6">
        <v>27219.5</v>
      </c>
      <c r="T469" s="6">
        <v>27266.5</v>
      </c>
      <c r="U469" s="6">
        <v>27317</v>
      </c>
      <c r="V469" s="6">
        <v>27440</v>
      </c>
      <c r="W469" s="6">
        <v>27490.5</v>
      </c>
      <c r="X469" s="6">
        <v>27535</v>
      </c>
      <c r="Y469" s="6">
        <v>27565</v>
      </c>
      <c r="Z469" s="8" t="s">
        <v>17</v>
      </c>
      <c r="AA469" s="11">
        <f t="shared" si="78"/>
        <v>1.496476178230092E-3</v>
      </c>
      <c r="AB469" s="10">
        <f t="shared" si="79"/>
        <v>-2.2871261131873766E-4</v>
      </c>
      <c r="AC469" s="10">
        <f t="shared" si="74"/>
        <v>1.3658169504279893E-2</v>
      </c>
      <c r="AD469" s="10">
        <f t="shared" si="75"/>
        <v>1.1852631409201978E-2</v>
      </c>
      <c r="AE469" s="13">
        <v>2.5</v>
      </c>
      <c r="AF469" s="13">
        <v>0.06</v>
      </c>
      <c r="AG469" s="10">
        <f t="shared" si="76"/>
        <v>2.4385368778732763E-2</v>
      </c>
      <c r="AH469" s="10">
        <f>+SUMPRODUCT(AB469:AD469,Regression_results!$M$17:$O$17)+Regression_results!$L$17</f>
        <v>2.4503656199389691E-2</v>
      </c>
    </row>
    <row r="470" spans="1:34" ht="15" x14ac:dyDescent="0.25">
      <c r="A470" s="3">
        <v>42950</v>
      </c>
      <c r="B470" s="5">
        <f t="shared" si="70"/>
        <v>3</v>
      </c>
      <c r="C470" s="5">
        <f t="shared" si="71"/>
        <v>8</v>
      </c>
      <c r="D470" s="5">
        <f t="shared" si="72"/>
        <v>2017</v>
      </c>
      <c r="E470" s="3">
        <f t="shared" si="73"/>
        <v>42925</v>
      </c>
      <c r="F470" s="5">
        <f t="shared" si="77"/>
        <v>25</v>
      </c>
      <c r="G470" s="5">
        <v>26587.01</v>
      </c>
      <c r="H470" s="6">
        <v>26565.5</v>
      </c>
      <c r="I470" s="6">
        <v>26581</v>
      </c>
      <c r="J470" s="6">
        <v>26693.5</v>
      </c>
      <c r="K470" s="6">
        <v>26744</v>
      </c>
      <c r="L470" s="6">
        <v>26777</v>
      </c>
      <c r="M470" s="6">
        <v>26819</v>
      </c>
      <c r="N470" s="6">
        <v>26867.5</v>
      </c>
      <c r="O470" s="6">
        <v>26950.5</v>
      </c>
      <c r="P470" s="6">
        <v>27082</v>
      </c>
      <c r="Q470" s="6">
        <v>27144.5</v>
      </c>
      <c r="R470" s="6">
        <v>27196</v>
      </c>
      <c r="S470" s="6">
        <v>27230</v>
      </c>
      <c r="T470" s="6">
        <v>27275.5</v>
      </c>
      <c r="U470" s="6">
        <v>27317</v>
      </c>
      <c r="V470" s="6">
        <v>27440</v>
      </c>
      <c r="W470" s="6">
        <v>27490.5</v>
      </c>
      <c r="X470" s="6">
        <v>27535</v>
      </c>
      <c r="Y470" s="6">
        <v>27565</v>
      </c>
      <c r="Z470" s="8" t="s">
        <v>17</v>
      </c>
      <c r="AA470" s="11">
        <f t="shared" si="78"/>
        <v>1.3924592973435512E-3</v>
      </c>
      <c r="AB470" s="10">
        <f t="shared" si="79"/>
        <v>-2.2605024032407162E-4</v>
      </c>
      <c r="AC470" s="10">
        <f t="shared" si="74"/>
        <v>1.3900906662653867E-2</v>
      </c>
      <c r="AD470" s="10">
        <f t="shared" si="75"/>
        <v>1.1763324401887099E-2</v>
      </c>
      <c r="AE470" s="13">
        <v>2.4929999999999999</v>
      </c>
      <c r="AF470" s="13">
        <v>1.4999999999999999E-2</v>
      </c>
      <c r="AG470" s="10">
        <f t="shared" si="76"/>
        <v>2.4776283557466083E-2</v>
      </c>
      <c r="AH470" s="10">
        <f>+SUMPRODUCT(AB470:AD470,Regression_results!$M$17:$O$17)+Regression_results!$L$17</f>
        <v>2.4611221400784533E-2</v>
      </c>
    </row>
    <row r="471" spans="1:34" ht="15" x14ac:dyDescent="0.25">
      <c r="A471" s="3">
        <v>42949</v>
      </c>
      <c r="B471" s="5">
        <f t="shared" si="70"/>
        <v>2</v>
      </c>
      <c r="C471" s="5">
        <f t="shared" si="71"/>
        <v>8</v>
      </c>
      <c r="D471" s="5">
        <f t="shared" si="72"/>
        <v>2017</v>
      </c>
      <c r="E471" s="3">
        <f t="shared" si="73"/>
        <v>42925</v>
      </c>
      <c r="F471" s="5">
        <f t="shared" si="77"/>
        <v>24</v>
      </c>
      <c r="G471" s="5">
        <v>26590.45</v>
      </c>
      <c r="H471" s="6">
        <v>26568</v>
      </c>
      <c r="I471" s="6">
        <v>26587</v>
      </c>
      <c r="J471" s="6">
        <v>26710.5</v>
      </c>
      <c r="K471" s="6">
        <v>26760.5</v>
      </c>
      <c r="L471" s="6">
        <v>26793.5</v>
      </c>
      <c r="M471" s="6">
        <v>26833</v>
      </c>
      <c r="N471" s="6">
        <v>26881.5</v>
      </c>
      <c r="O471" s="6">
        <v>26960.5</v>
      </c>
      <c r="P471" s="6">
        <v>27092</v>
      </c>
      <c r="Q471" s="6">
        <v>27157</v>
      </c>
      <c r="R471" s="6">
        <v>27209</v>
      </c>
      <c r="S471" s="6">
        <v>27243</v>
      </c>
      <c r="T471" s="6">
        <v>27288.5</v>
      </c>
      <c r="U471" s="6">
        <v>27317</v>
      </c>
      <c r="V471" s="6">
        <v>27440</v>
      </c>
      <c r="W471" s="6">
        <v>27490.5</v>
      </c>
      <c r="X471" s="6">
        <v>27535</v>
      </c>
      <c r="Y471" s="6">
        <v>27565</v>
      </c>
      <c r="Z471" s="8" t="s">
        <v>17</v>
      </c>
      <c r="AA471" s="11">
        <f t="shared" si="78"/>
        <v>1.3361230407811675E-3</v>
      </c>
      <c r="AB471" s="10">
        <f t="shared" si="79"/>
        <v>-1.2974582979985438E-4</v>
      </c>
      <c r="AC471" s="10">
        <f t="shared" si="74"/>
        <v>1.4048219054425104E-2</v>
      </c>
      <c r="AD471" s="10">
        <f t="shared" si="75"/>
        <v>1.1814415357318354E-2</v>
      </c>
      <c r="AE471" s="13">
        <v>2.5089999999999999</v>
      </c>
      <c r="AF471" s="13">
        <v>5.1999999999999998E-2</v>
      </c>
      <c r="AG471" s="10">
        <f t="shared" si="76"/>
        <v>2.4557230240275008E-2</v>
      </c>
      <c r="AH471" s="10">
        <f>+SUMPRODUCT(AB471:AD471,Regression_results!$M$17:$O$17)+Regression_results!$L$17</f>
        <v>2.4775034093893818E-2</v>
      </c>
    </row>
    <row r="472" spans="1:34" ht="15" x14ac:dyDescent="0.25">
      <c r="A472" s="3">
        <v>42948</v>
      </c>
      <c r="B472" s="5">
        <f t="shared" si="70"/>
        <v>1</v>
      </c>
      <c r="C472" s="5">
        <f t="shared" si="71"/>
        <v>8</v>
      </c>
      <c r="D472" s="5">
        <f t="shared" si="72"/>
        <v>2017</v>
      </c>
      <c r="E472" s="3">
        <f t="shared" si="73"/>
        <v>42925</v>
      </c>
      <c r="F472" s="5">
        <f t="shared" si="77"/>
        <v>23</v>
      </c>
      <c r="G472" s="5">
        <v>26593.89</v>
      </c>
      <c r="H472" s="6">
        <v>26572</v>
      </c>
      <c r="I472" s="6">
        <v>26592.5</v>
      </c>
      <c r="J472" s="6">
        <v>26715.5</v>
      </c>
      <c r="K472" s="6">
        <v>26767</v>
      </c>
      <c r="L472" s="6">
        <v>26799</v>
      </c>
      <c r="M472" s="6">
        <v>26841.5</v>
      </c>
      <c r="N472" s="6">
        <v>26891</v>
      </c>
      <c r="O472" s="6">
        <v>26968.5</v>
      </c>
      <c r="P472" s="6">
        <v>27100</v>
      </c>
      <c r="Q472" s="6">
        <v>27164</v>
      </c>
      <c r="R472" s="6">
        <v>27216</v>
      </c>
      <c r="S472" s="6">
        <v>27254.5</v>
      </c>
      <c r="T472" s="6">
        <v>27300</v>
      </c>
      <c r="U472" s="6">
        <v>27326</v>
      </c>
      <c r="V472" s="6">
        <v>27449</v>
      </c>
      <c r="W472" s="6">
        <v>27499.5</v>
      </c>
      <c r="X472" s="6">
        <v>27544</v>
      </c>
      <c r="Y472" s="6">
        <v>27572.5</v>
      </c>
      <c r="Z472" s="8" t="s">
        <v>17</v>
      </c>
      <c r="AA472" s="11">
        <f t="shared" si="78"/>
        <v>1.279910962715632E-3</v>
      </c>
      <c r="AB472" s="10">
        <f t="shared" si="79"/>
        <v>-5.2267644936487834E-5</v>
      </c>
      <c r="AC472" s="10">
        <f t="shared" si="74"/>
        <v>1.4139324997649805E-2</v>
      </c>
      <c r="AD472" s="10">
        <f t="shared" si="75"/>
        <v>1.1884876014535257E-2</v>
      </c>
      <c r="AE472" s="13">
        <v>2.52</v>
      </c>
      <c r="AF472" s="13">
        <v>5.7000000000000002E-2</v>
      </c>
      <c r="AG472" s="10">
        <f t="shared" si="76"/>
        <v>2.4615968897728324E-2</v>
      </c>
      <c r="AH472" s="10">
        <f>+SUMPRODUCT(AB472:AD472,Regression_results!$M$17:$O$17)+Regression_results!$L$17</f>
        <v>2.49035067665122E-2</v>
      </c>
    </row>
    <row r="473" spans="1:34" ht="15" x14ac:dyDescent="0.25">
      <c r="A473" s="3">
        <v>42947</v>
      </c>
      <c r="B473" s="5">
        <f t="shared" si="70"/>
        <v>31</v>
      </c>
      <c r="C473" s="5">
        <f t="shared" si="71"/>
        <v>7</v>
      </c>
      <c r="D473" s="5">
        <f t="shared" si="72"/>
        <v>2017</v>
      </c>
      <c r="E473" s="3">
        <f t="shared" si="73"/>
        <v>42925</v>
      </c>
      <c r="F473" s="5">
        <f t="shared" si="77"/>
        <v>22</v>
      </c>
      <c r="G473" s="5">
        <v>26597.33</v>
      </c>
      <c r="H473" s="6">
        <v>26576</v>
      </c>
      <c r="I473" s="6">
        <v>26602.5</v>
      </c>
      <c r="J473" s="6">
        <v>26725.5</v>
      </c>
      <c r="K473" s="6">
        <v>26777</v>
      </c>
      <c r="L473" s="6">
        <v>26810</v>
      </c>
      <c r="M473" s="6">
        <v>26850.5</v>
      </c>
      <c r="N473" s="6">
        <v>26906</v>
      </c>
      <c r="O473" s="6">
        <v>26981</v>
      </c>
      <c r="P473" s="6">
        <v>27112.5</v>
      </c>
      <c r="Q473" s="6">
        <v>27176.5</v>
      </c>
      <c r="R473" s="6">
        <v>27223.5</v>
      </c>
      <c r="S473" s="6">
        <v>27262</v>
      </c>
      <c r="T473" s="6">
        <v>27307.5</v>
      </c>
      <c r="U473" s="6">
        <v>27339</v>
      </c>
      <c r="V473" s="6">
        <v>27462</v>
      </c>
      <c r="W473" s="6">
        <v>27512.5</v>
      </c>
      <c r="X473" s="6">
        <v>27554.5</v>
      </c>
      <c r="Y473" s="6">
        <v>27583</v>
      </c>
      <c r="Z473" s="8" t="s">
        <v>17</v>
      </c>
      <c r="AA473" s="11">
        <f t="shared" si="78"/>
        <v>1.2239258552807868E-3</v>
      </c>
      <c r="AB473" s="10">
        <f t="shared" si="79"/>
        <v>1.9438041337216383E-4</v>
      </c>
      <c r="AC473" s="10">
        <f t="shared" si="74"/>
        <v>1.4227986091532641E-2</v>
      </c>
      <c r="AD473" s="10">
        <f t="shared" si="75"/>
        <v>1.1638662151192728E-2</v>
      </c>
      <c r="AE473" s="13">
        <v>2.54</v>
      </c>
      <c r="AF473" s="13">
        <v>7.0000000000000007E-2</v>
      </c>
      <c r="AG473" s="10">
        <f t="shared" si="76"/>
        <v>2.4682722094534038E-2</v>
      </c>
      <c r="AH473" s="10">
        <f>+SUMPRODUCT(AB473:AD473,Regression_results!$M$17:$O$17)+Regression_results!$L$17</f>
        <v>2.4979561246015011E-2</v>
      </c>
    </row>
    <row r="474" spans="1:34" ht="15" x14ac:dyDescent="0.25">
      <c r="A474" s="3">
        <v>42946</v>
      </c>
      <c r="B474" s="5">
        <f t="shared" si="70"/>
        <v>30</v>
      </c>
      <c r="C474" s="5">
        <f t="shared" si="71"/>
        <v>7</v>
      </c>
      <c r="D474" s="5">
        <f t="shared" si="72"/>
        <v>2017</v>
      </c>
      <c r="E474" s="3">
        <f t="shared" si="73"/>
        <v>42925</v>
      </c>
      <c r="F474" s="5">
        <f t="shared" si="77"/>
        <v>21</v>
      </c>
      <c r="G474" s="5">
        <v>26600.77</v>
      </c>
      <c r="H474" s="6">
        <v>26577</v>
      </c>
      <c r="I474" s="6">
        <v>26603.5</v>
      </c>
      <c r="J474" s="6">
        <v>26727.5</v>
      </c>
      <c r="K474" s="6">
        <v>26783</v>
      </c>
      <c r="L474" s="6">
        <v>26817</v>
      </c>
      <c r="M474" s="6">
        <v>26854</v>
      </c>
      <c r="N474" s="6">
        <v>26909.5</v>
      </c>
      <c r="O474" s="6">
        <v>26982</v>
      </c>
      <c r="P474" s="6">
        <v>27114</v>
      </c>
      <c r="Q474" s="6">
        <v>27180.5</v>
      </c>
      <c r="R474" s="6">
        <v>27227.5</v>
      </c>
      <c r="S474" s="6">
        <v>27266</v>
      </c>
      <c r="T474" s="6">
        <v>27311.5</v>
      </c>
      <c r="U474" s="6">
        <v>27350.5</v>
      </c>
      <c r="V474" s="6">
        <v>27472</v>
      </c>
      <c r="W474" s="6">
        <v>27521</v>
      </c>
      <c r="X474" s="6">
        <v>27563</v>
      </c>
      <c r="Y474" s="6">
        <v>27590</v>
      </c>
      <c r="Z474" s="8" t="s">
        <v>17</v>
      </c>
      <c r="AA474" s="11">
        <f t="shared" si="78"/>
        <v>1.1681214699625464E-3</v>
      </c>
      <c r="AB474" s="10">
        <f t="shared" si="79"/>
        <v>1.0262860811915964E-4</v>
      </c>
      <c r="AC474" s="10">
        <f t="shared" si="74"/>
        <v>1.4227451275208081E-2</v>
      </c>
      <c r="AD474" s="10">
        <f t="shared" si="75"/>
        <v>1.1693657012175906E-2</v>
      </c>
      <c r="AE474" s="13">
        <v>2.57</v>
      </c>
      <c r="AF474" s="13">
        <v>0.08</v>
      </c>
      <c r="AG474" s="10">
        <f t="shared" si="76"/>
        <v>2.4880095923261569E-2</v>
      </c>
      <c r="AH474" s="10">
        <f>+SUMPRODUCT(AB474:AD474,Regression_results!$M$17:$O$17)+Regression_results!$L$17</f>
        <v>2.4954367473483514E-2</v>
      </c>
    </row>
    <row r="475" spans="1:34" ht="15" x14ac:dyDescent="0.25">
      <c r="A475" s="3">
        <v>42945</v>
      </c>
      <c r="B475" s="5">
        <f t="shared" si="70"/>
        <v>29</v>
      </c>
      <c r="C475" s="5">
        <f t="shared" si="71"/>
        <v>7</v>
      </c>
      <c r="D475" s="5">
        <f t="shared" si="72"/>
        <v>2017</v>
      </c>
      <c r="E475" s="3">
        <f t="shared" si="73"/>
        <v>42925</v>
      </c>
      <c r="F475" s="5">
        <f t="shared" si="77"/>
        <v>20</v>
      </c>
      <c r="G475" s="5">
        <v>26604.21</v>
      </c>
      <c r="H475" s="6">
        <v>26577</v>
      </c>
      <c r="I475" s="6">
        <v>26603.5</v>
      </c>
      <c r="J475" s="6">
        <v>26727.5</v>
      </c>
      <c r="K475" s="6">
        <v>26783</v>
      </c>
      <c r="L475" s="6">
        <v>26817</v>
      </c>
      <c r="M475" s="6">
        <v>26854</v>
      </c>
      <c r="N475" s="6">
        <v>26909.5</v>
      </c>
      <c r="O475" s="6">
        <v>26982</v>
      </c>
      <c r="P475" s="6">
        <v>27114</v>
      </c>
      <c r="Q475" s="6">
        <v>27180.5</v>
      </c>
      <c r="R475" s="6">
        <v>27227.5</v>
      </c>
      <c r="S475" s="6">
        <v>27266</v>
      </c>
      <c r="T475" s="6">
        <v>27311.5</v>
      </c>
      <c r="U475" s="6">
        <v>27358</v>
      </c>
      <c r="V475" s="6">
        <v>27479.5</v>
      </c>
      <c r="W475" s="6">
        <v>27529</v>
      </c>
      <c r="X475" s="6">
        <v>27567</v>
      </c>
      <c r="Y475" s="6">
        <v>27594.5</v>
      </c>
      <c r="Z475" s="8" t="s">
        <v>17</v>
      </c>
      <c r="AA475" s="11">
        <f t="shared" si="78"/>
        <v>1.112496638059568E-3</v>
      </c>
      <c r="AB475" s="10">
        <f t="shared" si="79"/>
        <v>-2.6687505473743656E-5</v>
      </c>
      <c r="AC475" s="10">
        <f t="shared" si="74"/>
        <v>1.4227451275208081E-2</v>
      </c>
      <c r="AD475" s="10">
        <f t="shared" si="75"/>
        <v>1.1638032180272928E-2</v>
      </c>
      <c r="AE475" s="13">
        <v>2.57</v>
      </c>
      <c r="AF475" s="13">
        <v>0.08</v>
      </c>
      <c r="AG475" s="10">
        <f t="shared" si="76"/>
        <v>2.4880095923261569E-2</v>
      </c>
      <c r="AH475" s="10">
        <f>+SUMPRODUCT(AB475:AD475,Regression_results!$M$17:$O$17)+Regression_results!$L$17</f>
        <v>2.4859447016953279E-2</v>
      </c>
    </row>
    <row r="476" spans="1:34" ht="15" x14ac:dyDescent="0.25">
      <c r="A476" s="3">
        <v>42944</v>
      </c>
      <c r="B476" s="5">
        <f t="shared" si="70"/>
        <v>28</v>
      </c>
      <c r="C476" s="5">
        <f t="shared" si="71"/>
        <v>7</v>
      </c>
      <c r="D476" s="5">
        <f t="shared" si="72"/>
        <v>2017</v>
      </c>
      <c r="E476" s="3">
        <f t="shared" si="73"/>
        <v>42925</v>
      </c>
      <c r="F476" s="5">
        <f t="shared" si="77"/>
        <v>19</v>
      </c>
      <c r="G476" s="5">
        <v>26607.65</v>
      </c>
      <c r="H476" s="6">
        <v>26577</v>
      </c>
      <c r="I476" s="6">
        <v>26603.5</v>
      </c>
      <c r="J476" s="6">
        <v>26727.5</v>
      </c>
      <c r="K476" s="6">
        <v>26783</v>
      </c>
      <c r="L476" s="6">
        <v>26817</v>
      </c>
      <c r="M476" s="6">
        <v>26854</v>
      </c>
      <c r="N476" s="6">
        <v>26909.5</v>
      </c>
      <c r="O476" s="6">
        <v>26982</v>
      </c>
      <c r="P476" s="6">
        <v>27114</v>
      </c>
      <c r="Q476" s="6">
        <v>27180.5</v>
      </c>
      <c r="R476" s="6">
        <v>27227.5</v>
      </c>
      <c r="S476" s="6">
        <v>27266</v>
      </c>
      <c r="T476" s="6">
        <v>27311.5</v>
      </c>
      <c r="U476" s="6">
        <v>27359.5</v>
      </c>
      <c r="V476" s="6">
        <v>27481</v>
      </c>
      <c r="W476" s="6">
        <v>27530.5</v>
      </c>
      <c r="X476" s="6">
        <v>27568.5</v>
      </c>
      <c r="Y476" s="6">
        <v>27596</v>
      </c>
      <c r="Z476" s="8" t="s">
        <v>17</v>
      </c>
      <c r="AA476" s="11">
        <f t="shared" si="78"/>
        <v>1.0568718061565896E-3</v>
      </c>
      <c r="AB476" s="10">
        <f t="shared" si="79"/>
        <v>-1.559701815080361E-4</v>
      </c>
      <c r="AC476" s="10">
        <f t="shared" si="74"/>
        <v>1.4227451275208081E-2</v>
      </c>
      <c r="AD476" s="10">
        <f t="shared" si="75"/>
        <v>1.158240734836995E-2</v>
      </c>
      <c r="AE476" s="13">
        <v>2.57</v>
      </c>
      <c r="AF476" s="13">
        <v>0.08</v>
      </c>
      <c r="AG476" s="10">
        <f t="shared" si="76"/>
        <v>2.4880095923261569E-2</v>
      </c>
      <c r="AH476" s="10">
        <f>+SUMPRODUCT(AB476:AD476,Regression_results!$M$17:$O$17)+Regression_results!$L$17</f>
        <v>2.4764544636666195E-2</v>
      </c>
    </row>
    <row r="477" spans="1:34" ht="15" x14ac:dyDescent="0.25">
      <c r="A477" s="3">
        <v>42943</v>
      </c>
      <c r="B477" s="5">
        <f t="shared" si="70"/>
        <v>27</v>
      </c>
      <c r="C477" s="5">
        <f t="shared" si="71"/>
        <v>7</v>
      </c>
      <c r="D477" s="5">
        <f t="shared" si="72"/>
        <v>2017</v>
      </c>
      <c r="E477" s="3">
        <f t="shared" si="73"/>
        <v>42925</v>
      </c>
      <c r="F477" s="5">
        <f t="shared" si="77"/>
        <v>18</v>
      </c>
      <c r="G477" s="5">
        <v>26611.09</v>
      </c>
      <c r="H477" s="6">
        <v>26578.5</v>
      </c>
      <c r="I477" s="6">
        <v>26606</v>
      </c>
      <c r="J477" s="6">
        <v>26729</v>
      </c>
      <c r="K477" s="6">
        <v>26784.5</v>
      </c>
      <c r="L477" s="6">
        <v>26821.5</v>
      </c>
      <c r="M477" s="6">
        <v>26855</v>
      </c>
      <c r="N477" s="6">
        <v>26911</v>
      </c>
      <c r="O477" s="6">
        <v>26983.5</v>
      </c>
      <c r="P477" s="6">
        <v>27115.5</v>
      </c>
      <c r="Q477" s="6">
        <v>27182</v>
      </c>
      <c r="R477" s="6">
        <v>27229</v>
      </c>
      <c r="S477" s="6">
        <v>27267.5</v>
      </c>
      <c r="T477" s="6">
        <v>27313</v>
      </c>
      <c r="U477" s="6">
        <v>27359.5</v>
      </c>
      <c r="V477" s="6">
        <v>27481</v>
      </c>
      <c r="W477" s="6">
        <v>27530.5</v>
      </c>
      <c r="X477" s="6">
        <v>27568.5</v>
      </c>
      <c r="Y477" s="6">
        <v>27596</v>
      </c>
      <c r="Z477" s="8" t="s">
        <v>17</v>
      </c>
      <c r="AA477" s="11">
        <f t="shared" si="78"/>
        <v>1.0011918951132958E-3</v>
      </c>
      <c r="AB477" s="10">
        <f t="shared" si="79"/>
        <v>-1.9127363817117438E-4</v>
      </c>
      <c r="AC477" s="10">
        <f t="shared" si="74"/>
        <v>1.4188528903254838E-2</v>
      </c>
      <c r="AD477" s="10">
        <f t="shared" si="75"/>
        <v>1.1526142327785172E-2</v>
      </c>
      <c r="AE477" s="13">
        <v>2.62</v>
      </c>
      <c r="AF477" s="13">
        <v>0.2</v>
      </c>
      <c r="AG477" s="10">
        <f t="shared" si="76"/>
        <v>2.415169660678651E-2</v>
      </c>
      <c r="AH477" s="10">
        <f>+SUMPRODUCT(AB477:AD477,Regression_results!$M$17:$O$17)+Regression_results!$L$17</f>
        <v>2.469670291762812E-2</v>
      </c>
    </row>
    <row r="478" spans="1:34" ht="15" x14ac:dyDescent="0.25">
      <c r="A478" s="3">
        <v>42942</v>
      </c>
      <c r="B478" s="5">
        <f t="shared" si="70"/>
        <v>26</v>
      </c>
      <c r="C478" s="5">
        <f t="shared" si="71"/>
        <v>7</v>
      </c>
      <c r="D478" s="5">
        <f t="shared" si="72"/>
        <v>2017</v>
      </c>
      <c r="E478" s="3">
        <f t="shared" si="73"/>
        <v>42925</v>
      </c>
      <c r="F478" s="5">
        <f t="shared" si="77"/>
        <v>17</v>
      </c>
      <c r="G478" s="5">
        <v>26614.53</v>
      </c>
      <c r="H478" s="6">
        <v>26578</v>
      </c>
      <c r="I478" s="6">
        <v>26604.5</v>
      </c>
      <c r="J478" s="6">
        <v>26727.5</v>
      </c>
      <c r="K478" s="6">
        <v>26787</v>
      </c>
      <c r="L478" s="6">
        <v>26817</v>
      </c>
      <c r="M478" s="6">
        <v>26848</v>
      </c>
      <c r="N478" s="6">
        <v>26905</v>
      </c>
      <c r="O478" s="6">
        <v>26977.5</v>
      </c>
      <c r="P478" s="6">
        <v>27109.5</v>
      </c>
      <c r="Q478" s="6">
        <v>27177.5</v>
      </c>
      <c r="R478" s="6">
        <v>27223.5</v>
      </c>
      <c r="S478" s="6">
        <v>27262</v>
      </c>
      <c r="T478" s="6">
        <v>27309.5</v>
      </c>
      <c r="U478" s="6">
        <v>27359.5</v>
      </c>
      <c r="V478" s="6">
        <v>27481</v>
      </c>
      <c r="W478" s="6">
        <v>27530.5</v>
      </c>
      <c r="X478" s="6">
        <v>27568.5</v>
      </c>
      <c r="Y478" s="6">
        <v>27596</v>
      </c>
      <c r="Z478" s="8" t="s">
        <v>17</v>
      </c>
      <c r="AA478" s="11">
        <f t="shared" si="78"/>
        <v>9.8733279534393139E-4</v>
      </c>
      <c r="AB478" s="10">
        <f t="shared" si="79"/>
        <v>-3.7686181195006885E-4</v>
      </c>
      <c r="AC478" s="10">
        <f t="shared" si="74"/>
        <v>1.4020184555244342E-2</v>
      </c>
      <c r="AD478" s="10">
        <f t="shared" si="75"/>
        <v>1.1533158020068291E-2</v>
      </c>
      <c r="AE478" s="13">
        <v>2.637</v>
      </c>
      <c r="AF478" s="13">
        <v>0.26</v>
      </c>
      <c r="AG478" s="10">
        <f t="shared" si="76"/>
        <v>2.3708358268502039E-2</v>
      </c>
      <c r="AH478" s="10">
        <f>+SUMPRODUCT(AB478:AD478,Regression_results!$M$17:$O$17)+Regression_results!$L$17</f>
        <v>2.4498077443597263E-2</v>
      </c>
    </row>
    <row r="479" spans="1:34" ht="15" x14ac:dyDescent="0.25">
      <c r="A479" s="3">
        <v>42941</v>
      </c>
      <c r="B479" s="5">
        <f t="shared" si="70"/>
        <v>25</v>
      </c>
      <c r="C479" s="5">
        <f t="shared" si="71"/>
        <v>7</v>
      </c>
      <c r="D479" s="5">
        <f t="shared" si="72"/>
        <v>2017</v>
      </c>
      <c r="E479" s="3">
        <f t="shared" si="73"/>
        <v>42925</v>
      </c>
      <c r="F479" s="5">
        <f t="shared" si="77"/>
        <v>16</v>
      </c>
      <c r="G479" s="5">
        <v>26617.97</v>
      </c>
      <c r="H479" s="6">
        <v>26576.5</v>
      </c>
      <c r="I479" s="6">
        <v>26611.5</v>
      </c>
      <c r="J479" s="6">
        <v>26734.5</v>
      </c>
      <c r="K479" s="6">
        <v>26795</v>
      </c>
      <c r="L479" s="6">
        <v>26825</v>
      </c>
      <c r="M479" s="6">
        <v>26860</v>
      </c>
      <c r="N479" s="6">
        <v>26917</v>
      </c>
      <c r="O479" s="6">
        <v>26988.5</v>
      </c>
      <c r="P479" s="6">
        <v>27120.5</v>
      </c>
      <c r="Q479" s="6">
        <v>27188.5</v>
      </c>
      <c r="R479" s="6">
        <v>27234.5</v>
      </c>
      <c r="S479" s="6">
        <v>27274</v>
      </c>
      <c r="T479" s="6">
        <v>27321.5</v>
      </c>
      <c r="U479" s="6">
        <v>27361</v>
      </c>
      <c r="V479" s="6">
        <v>27482.5</v>
      </c>
      <c r="W479" s="6">
        <v>27532</v>
      </c>
      <c r="X479" s="6">
        <v>27570</v>
      </c>
      <c r="Y479" s="6">
        <v>27597.5</v>
      </c>
      <c r="Z479" s="8" t="s">
        <v>17</v>
      </c>
      <c r="AA479" s="11">
        <f t="shared" si="78"/>
        <v>9.2884554276354925E-4</v>
      </c>
      <c r="AB479" s="10">
        <f t="shared" si="79"/>
        <v>-2.4306887414782263E-4</v>
      </c>
      <c r="AC479" s="10">
        <f t="shared" si="74"/>
        <v>1.4166807583187779E-2</v>
      </c>
      <c r="AD479" s="10">
        <f t="shared" si="75"/>
        <v>1.1507425308219169E-2</v>
      </c>
      <c r="AE479" s="13">
        <v>2.67</v>
      </c>
      <c r="AF479" s="13">
        <v>0.27</v>
      </c>
      <c r="AG479" s="10">
        <f t="shared" si="76"/>
        <v>2.3935374488879946E-2</v>
      </c>
      <c r="AH479" s="10">
        <f>+SUMPRODUCT(AB479:AD479,Regression_results!$M$17:$O$17)+Regression_results!$L$17</f>
        <v>2.4647195943242134E-2</v>
      </c>
    </row>
    <row r="480" spans="1:34" ht="15" x14ac:dyDescent="0.25">
      <c r="A480" s="3">
        <v>42940</v>
      </c>
      <c r="B480" s="5">
        <f t="shared" si="70"/>
        <v>24</v>
      </c>
      <c r="C480" s="5">
        <f t="shared" si="71"/>
        <v>7</v>
      </c>
      <c r="D480" s="5">
        <f t="shared" si="72"/>
        <v>2017</v>
      </c>
      <c r="E480" s="3">
        <f t="shared" si="73"/>
        <v>42925</v>
      </c>
      <c r="F480" s="5">
        <f t="shared" si="77"/>
        <v>15</v>
      </c>
      <c r="G480" s="5">
        <v>26621.41</v>
      </c>
      <c r="H480" s="6">
        <v>26578</v>
      </c>
      <c r="I480" s="6">
        <v>26620.5</v>
      </c>
      <c r="J480" s="6">
        <v>26742</v>
      </c>
      <c r="K480" s="6">
        <v>26806.5</v>
      </c>
      <c r="L480" s="6">
        <v>26835.5</v>
      </c>
      <c r="M480" s="6">
        <v>26868</v>
      </c>
      <c r="N480" s="6">
        <v>26924</v>
      </c>
      <c r="O480" s="6">
        <v>26997.5</v>
      </c>
      <c r="P480" s="6">
        <v>27129.5</v>
      </c>
      <c r="Q480" s="6">
        <v>27196.5</v>
      </c>
      <c r="R480" s="6">
        <v>27241.5</v>
      </c>
      <c r="S480" s="6">
        <v>27287</v>
      </c>
      <c r="T480" s="6">
        <v>27334.5</v>
      </c>
      <c r="U480" s="6">
        <v>27357.5</v>
      </c>
      <c r="V480" s="6">
        <v>27478.5</v>
      </c>
      <c r="W480" s="6">
        <v>27528.5</v>
      </c>
      <c r="X480" s="6">
        <v>27566.5</v>
      </c>
      <c r="Y480" s="6">
        <v>27594</v>
      </c>
      <c r="Z480" s="8" t="s">
        <v>17</v>
      </c>
      <c r="AA480" s="11">
        <f t="shared" si="78"/>
        <v>8.7037783559940074E-4</v>
      </c>
      <c r="AB480" s="10">
        <f t="shared" si="79"/>
        <v>-3.4183012845634408E-5</v>
      </c>
      <c r="AC480" s="10">
        <f t="shared" si="74"/>
        <v>1.4162017993651466E-2</v>
      </c>
      <c r="AD480" s="10">
        <f t="shared" si="75"/>
        <v>1.159359294810991E-2</v>
      </c>
      <c r="AE480" s="13">
        <v>2.67</v>
      </c>
      <c r="AF480" s="13">
        <v>0.28999999999999998</v>
      </c>
      <c r="AG480" s="10">
        <f t="shared" si="76"/>
        <v>2.373117957922033E-2</v>
      </c>
      <c r="AH480" s="10">
        <f>+SUMPRODUCT(AB480:AD480,Regression_results!$M$17:$O$17)+Regression_results!$L$17</f>
        <v>2.4795979186226814E-2</v>
      </c>
    </row>
    <row r="481" spans="1:34" ht="15" x14ac:dyDescent="0.25">
      <c r="A481" s="3">
        <v>42939</v>
      </c>
      <c r="B481" s="5">
        <f t="shared" si="70"/>
        <v>23</v>
      </c>
      <c r="C481" s="5">
        <f t="shared" si="71"/>
        <v>7</v>
      </c>
      <c r="D481" s="5">
        <f t="shared" si="72"/>
        <v>2017</v>
      </c>
      <c r="E481" s="3">
        <f t="shared" si="73"/>
        <v>42925</v>
      </c>
      <c r="F481" s="5">
        <f t="shared" si="77"/>
        <v>14</v>
      </c>
      <c r="G481" s="5">
        <v>26624.85</v>
      </c>
      <c r="H481" s="6">
        <v>26583</v>
      </c>
      <c r="I481" s="6">
        <v>26626</v>
      </c>
      <c r="J481" s="6">
        <v>26747.5</v>
      </c>
      <c r="K481" s="6">
        <v>26813.5</v>
      </c>
      <c r="L481" s="6">
        <v>26845.5</v>
      </c>
      <c r="M481" s="6">
        <v>26873</v>
      </c>
      <c r="N481" s="6">
        <v>26930.5</v>
      </c>
      <c r="O481" s="6">
        <v>27000.5</v>
      </c>
      <c r="P481" s="6">
        <v>27132.5</v>
      </c>
      <c r="Q481" s="6">
        <v>27202</v>
      </c>
      <c r="R481" s="6">
        <v>27247</v>
      </c>
      <c r="S481" s="6">
        <v>27292.5</v>
      </c>
      <c r="T481" s="6">
        <v>27340</v>
      </c>
      <c r="U481" s="6">
        <v>27369.5</v>
      </c>
      <c r="V481" s="6">
        <v>27489.5</v>
      </c>
      <c r="W481" s="6">
        <v>27538.5</v>
      </c>
      <c r="X481" s="6">
        <v>27576.5</v>
      </c>
      <c r="Y481" s="6">
        <v>27604</v>
      </c>
      <c r="Z481" s="8" t="s">
        <v>17</v>
      </c>
      <c r="AA481" s="11">
        <f t="shared" si="78"/>
        <v>8.1218894079565138E-4</v>
      </c>
      <c r="AB481" s="10">
        <f t="shared" si="79"/>
        <v>4.3192731602248458E-5</v>
      </c>
      <c r="AC481" s="10">
        <f t="shared" si="74"/>
        <v>1.4065199429129427E-2</v>
      </c>
      <c r="AD481" s="10">
        <f t="shared" si="75"/>
        <v>1.1626803484970857E-2</v>
      </c>
      <c r="AE481" s="13">
        <v>2.67</v>
      </c>
      <c r="AF481" s="13">
        <v>0.28999999999999998</v>
      </c>
      <c r="AG481" s="10">
        <f t="shared" si="76"/>
        <v>2.373117957922033E-2</v>
      </c>
      <c r="AH481" s="10">
        <f>+SUMPRODUCT(AB481:AD481,Regression_results!$M$17:$O$17)+Regression_results!$L$17</f>
        <v>2.4794394738291203E-2</v>
      </c>
    </row>
    <row r="482" spans="1:34" ht="15" x14ac:dyDescent="0.25">
      <c r="A482" s="3">
        <v>42938</v>
      </c>
      <c r="B482" s="5">
        <f t="shared" si="70"/>
        <v>22</v>
      </c>
      <c r="C482" s="5">
        <f t="shared" si="71"/>
        <v>7</v>
      </c>
      <c r="D482" s="5">
        <f t="shared" si="72"/>
        <v>2017</v>
      </c>
      <c r="E482" s="3">
        <f t="shared" si="73"/>
        <v>42925</v>
      </c>
      <c r="F482" s="5">
        <f t="shared" si="77"/>
        <v>13</v>
      </c>
      <c r="G482" s="5">
        <v>26628.3</v>
      </c>
      <c r="H482" s="6">
        <v>26583</v>
      </c>
      <c r="I482" s="6">
        <v>26626</v>
      </c>
      <c r="J482" s="6">
        <v>26747.5</v>
      </c>
      <c r="K482" s="6">
        <v>26813.5</v>
      </c>
      <c r="L482" s="6">
        <v>26845.5</v>
      </c>
      <c r="M482" s="6">
        <v>26873</v>
      </c>
      <c r="N482" s="6">
        <v>26930.5</v>
      </c>
      <c r="O482" s="6">
        <v>27000.5</v>
      </c>
      <c r="P482" s="6">
        <v>27132.5</v>
      </c>
      <c r="Q482" s="6">
        <v>27202</v>
      </c>
      <c r="R482" s="6">
        <v>27247</v>
      </c>
      <c r="S482" s="6">
        <v>27292.5</v>
      </c>
      <c r="T482" s="6">
        <v>27340</v>
      </c>
      <c r="U482" s="6">
        <v>27381</v>
      </c>
      <c r="V482" s="6">
        <v>27498.5</v>
      </c>
      <c r="W482" s="6">
        <v>27546.5</v>
      </c>
      <c r="X482" s="6">
        <v>27584.5</v>
      </c>
      <c r="Y482" s="6">
        <v>27607.5</v>
      </c>
      <c r="Z482" s="8" t="s">
        <v>17</v>
      </c>
      <c r="AA482" s="11">
        <f t="shared" si="78"/>
        <v>7.5417544502453344E-4</v>
      </c>
      <c r="AB482" s="10">
        <f t="shared" si="79"/>
        <v>-8.6374270982347845E-5</v>
      </c>
      <c r="AC482" s="10">
        <f t="shared" si="74"/>
        <v>1.4065199429129427E-2</v>
      </c>
      <c r="AD482" s="10">
        <f t="shared" si="75"/>
        <v>1.1568789989199739E-2</v>
      </c>
      <c r="AE482" s="13">
        <v>2.67</v>
      </c>
      <c r="AF482" s="13">
        <v>0.28999999999999998</v>
      </c>
      <c r="AG482" s="10">
        <f t="shared" si="76"/>
        <v>2.373117957922033E-2</v>
      </c>
      <c r="AH482" s="10">
        <f>+SUMPRODUCT(AB482:AD482,Regression_results!$M$17:$O$17)+Regression_results!$L$17</f>
        <v>2.4698264552694693E-2</v>
      </c>
    </row>
    <row r="483" spans="1:34" ht="15" x14ac:dyDescent="0.25">
      <c r="A483" s="3">
        <v>42937</v>
      </c>
      <c r="B483" s="5">
        <f t="shared" si="70"/>
        <v>21</v>
      </c>
      <c r="C483" s="5">
        <f t="shared" si="71"/>
        <v>7</v>
      </c>
      <c r="D483" s="5">
        <f t="shared" si="72"/>
        <v>2017</v>
      </c>
      <c r="E483" s="3">
        <f t="shared" si="73"/>
        <v>42925</v>
      </c>
      <c r="F483" s="5">
        <f t="shared" si="77"/>
        <v>12</v>
      </c>
      <c r="G483" s="5">
        <v>26631.74</v>
      </c>
      <c r="H483" s="6">
        <v>26583</v>
      </c>
      <c r="I483" s="6">
        <v>26626</v>
      </c>
      <c r="J483" s="6">
        <v>26747.5</v>
      </c>
      <c r="K483" s="6">
        <v>26813.5</v>
      </c>
      <c r="L483" s="6">
        <v>26845.5</v>
      </c>
      <c r="M483" s="6">
        <v>26873</v>
      </c>
      <c r="N483" s="6">
        <v>26930.5</v>
      </c>
      <c r="O483" s="6">
        <v>27000.5</v>
      </c>
      <c r="P483" s="6">
        <v>27132.5</v>
      </c>
      <c r="Q483" s="6">
        <v>27202</v>
      </c>
      <c r="R483" s="6">
        <v>27247</v>
      </c>
      <c r="S483" s="6">
        <v>27292.5</v>
      </c>
      <c r="T483" s="6">
        <v>27340</v>
      </c>
      <c r="U483" s="6">
        <v>27386.5</v>
      </c>
      <c r="V483" s="6">
        <v>27504</v>
      </c>
      <c r="W483" s="6">
        <v>27552</v>
      </c>
      <c r="X483" s="6">
        <v>27591</v>
      </c>
      <c r="Y483" s="6">
        <v>27616</v>
      </c>
      <c r="Z483" s="8" t="s">
        <v>17</v>
      </c>
      <c r="AA483" s="11">
        <f t="shared" si="78"/>
        <v>6.961619492534155E-4</v>
      </c>
      <c r="AB483" s="10">
        <f t="shared" si="79"/>
        <v>-2.1553229342141655E-4</v>
      </c>
      <c r="AC483" s="10">
        <f t="shared" si="74"/>
        <v>1.4065199429129427E-2</v>
      </c>
      <c r="AD483" s="10">
        <f t="shared" si="75"/>
        <v>1.1510776493428621E-2</v>
      </c>
      <c r="AE483" s="13">
        <v>2.67</v>
      </c>
      <c r="AF483" s="13">
        <v>0.28999999999999998</v>
      </c>
      <c r="AG483" s="10">
        <f t="shared" si="76"/>
        <v>2.373117957922033E-2</v>
      </c>
      <c r="AH483" s="10">
        <f>+SUMPRODUCT(AB483:AD483,Regression_results!$M$17:$O$17)+Regression_results!$L$17</f>
        <v>2.4602355460529059E-2</v>
      </c>
    </row>
    <row r="484" spans="1:34" ht="15" x14ac:dyDescent="0.25">
      <c r="A484" s="3">
        <v>42936</v>
      </c>
      <c r="B484" s="5">
        <f t="shared" si="70"/>
        <v>20</v>
      </c>
      <c r="C484" s="5">
        <f t="shared" si="71"/>
        <v>7</v>
      </c>
      <c r="D484" s="5">
        <f t="shared" si="72"/>
        <v>2017</v>
      </c>
      <c r="E484" s="3">
        <f t="shared" si="73"/>
        <v>42925</v>
      </c>
      <c r="F484" s="5">
        <f t="shared" si="77"/>
        <v>11</v>
      </c>
      <c r="G484" s="5">
        <v>26635.18</v>
      </c>
      <c r="H484" s="6">
        <v>26585.5</v>
      </c>
      <c r="I484" s="6">
        <v>26628</v>
      </c>
      <c r="J484" s="6">
        <v>26749</v>
      </c>
      <c r="K484" s="6">
        <v>26816</v>
      </c>
      <c r="L484" s="6">
        <v>26847</v>
      </c>
      <c r="M484" s="6">
        <v>26874.5</v>
      </c>
      <c r="N484" s="6">
        <v>26933</v>
      </c>
      <c r="O484" s="6">
        <v>26999</v>
      </c>
      <c r="P484" s="6">
        <v>27132</v>
      </c>
      <c r="Q484" s="6">
        <v>27199.5</v>
      </c>
      <c r="R484" s="6">
        <v>27244.5</v>
      </c>
      <c r="S484" s="6">
        <v>27291.5</v>
      </c>
      <c r="T484" s="6">
        <v>27339</v>
      </c>
      <c r="U484" s="6">
        <v>27386.5</v>
      </c>
      <c r="V484" s="6">
        <v>27504</v>
      </c>
      <c r="W484" s="6">
        <v>27552</v>
      </c>
      <c r="X484" s="6">
        <v>27591</v>
      </c>
      <c r="Y484" s="6">
        <v>27616</v>
      </c>
      <c r="Z484" s="8" t="s">
        <v>17</v>
      </c>
      <c r="AA484" s="11">
        <f t="shared" si="78"/>
        <v>6.3817183616391067E-4</v>
      </c>
      <c r="AB484" s="10">
        <f t="shared" si="79"/>
        <v>-2.6956829276170158E-4</v>
      </c>
      <c r="AC484" s="10">
        <f t="shared" si="74"/>
        <v>1.3932702418506748E-2</v>
      </c>
      <c r="AD484" s="10">
        <f t="shared" si="75"/>
        <v>1.1471906418926177E-2</v>
      </c>
      <c r="AE484" s="13">
        <v>2.69</v>
      </c>
      <c r="AF484" s="13">
        <v>0.31</v>
      </c>
      <c r="AG484" s="10">
        <f t="shared" si="76"/>
        <v>2.3726448011165191E-2</v>
      </c>
      <c r="AH484" s="10">
        <f>+SUMPRODUCT(AB484:AD484,Regression_results!$M$17:$O$17)+Regression_results!$L$17</f>
        <v>2.4475816655502924E-2</v>
      </c>
    </row>
    <row r="485" spans="1:34" ht="15" x14ac:dyDescent="0.25">
      <c r="A485" s="3">
        <v>42935</v>
      </c>
      <c r="B485" s="5">
        <f t="shared" si="70"/>
        <v>19</v>
      </c>
      <c r="C485" s="5">
        <f t="shared" si="71"/>
        <v>7</v>
      </c>
      <c r="D485" s="5">
        <f t="shared" si="72"/>
        <v>2017</v>
      </c>
      <c r="E485" s="3">
        <f t="shared" si="73"/>
        <v>42925</v>
      </c>
      <c r="F485" s="5">
        <f t="shared" si="77"/>
        <v>10</v>
      </c>
      <c r="G485" s="5">
        <v>26638.63</v>
      </c>
      <c r="H485" s="6">
        <v>26586</v>
      </c>
      <c r="I485" s="6">
        <v>26627.5</v>
      </c>
      <c r="J485" s="6">
        <v>26749</v>
      </c>
      <c r="K485" s="6">
        <v>26818.5</v>
      </c>
      <c r="L485" s="6">
        <v>26847.5</v>
      </c>
      <c r="M485" s="6">
        <v>26877</v>
      </c>
      <c r="N485" s="6">
        <v>26937.5</v>
      </c>
      <c r="O485" s="6">
        <v>27002.5</v>
      </c>
      <c r="P485" s="6">
        <v>27135</v>
      </c>
      <c r="Q485" s="6">
        <v>27202.5</v>
      </c>
      <c r="R485" s="6">
        <v>27248.5</v>
      </c>
      <c r="S485" s="6">
        <v>27293</v>
      </c>
      <c r="T485" s="6">
        <v>27340</v>
      </c>
      <c r="U485" s="6">
        <v>27386.5</v>
      </c>
      <c r="V485" s="6">
        <v>27504</v>
      </c>
      <c r="W485" s="6">
        <v>27552</v>
      </c>
      <c r="X485" s="6">
        <v>27591</v>
      </c>
      <c r="Y485" s="6">
        <v>27616</v>
      </c>
      <c r="Z485" s="8" t="s">
        <v>17</v>
      </c>
      <c r="AA485" s="11">
        <f t="shared" si="78"/>
        <v>5.7401775791106802E-4</v>
      </c>
      <c r="AB485" s="10">
        <f t="shared" si="79"/>
        <v>-4.1781427948817118E-4</v>
      </c>
      <c r="AC485" s="10">
        <f t="shared" si="74"/>
        <v>1.4083184677495142E-2</v>
      </c>
      <c r="AD485" s="10">
        <f t="shared" si="75"/>
        <v>1.1332280881695874E-2</v>
      </c>
      <c r="AE485" s="13">
        <v>2.6749999999999998</v>
      </c>
      <c r="AF485" s="13">
        <v>0.31</v>
      </c>
      <c r="AG485" s="10">
        <f t="shared" si="76"/>
        <v>2.357691157412023E-2</v>
      </c>
      <c r="AH485" s="10">
        <f>+SUMPRODUCT(AB485:AD485,Regression_results!$M$17:$O$17)+Regression_results!$L$17</f>
        <v>2.4423577858251562E-2</v>
      </c>
    </row>
    <row r="486" spans="1:34" ht="15" x14ac:dyDescent="0.25">
      <c r="A486" s="3">
        <v>42934</v>
      </c>
      <c r="B486" s="5">
        <f t="shared" si="70"/>
        <v>18</v>
      </c>
      <c r="C486" s="5">
        <f t="shared" si="71"/>
        <v>7</v>
      </c>
      <c r="D486" s="5">
        <f t="shared" si="72"/>
        <v>2017</v>
      </c>
      <c r="E486" s="3">
        <f t="shared" si="73"/>
        <v>42925</v>
      </c>
      <c r="F486" s="5">
        <f t="shared" si="77"/>
        <v>9</v>
      </c>
      <c r="G486" s="5">
        <v>26642.07</v>
      </c>
      <c r="H486" s="6">
        <v>26581</v>
      </c>
      <c r="I486" s="6">
        <v>26614.5</v>
      </c>
      <c r="J486" s="6">
        <v>26740</v>
      </c>
      <c r="K486" s="6">
        <v>26811</v>
      </c>
      <c r="L486" s="6">
        <v>26840</v>
      </c>
      <c r="M486" s="6">
        <v>26869.5</v>
      </c>
      <c r="N486" s="6">
        <v>26927</v>
      </c>
      <c r="O486" s="6">
        <v>26994</v>
      </c>
      <c r="P486" s="6">
        <v>27127</v>
      </c>
      <c r="Q486" s="6">
        <v>27191.5</v>
      </c>
      <c r="R486" s="6">
        <v>27238.5</v>
      </c>
      <c r="S486" s="6">
        <v>27281.5</v>
      </c>
      <c r="T486" s="6">
        <v>27328.5</v>
      </c>
      <c r="U486" s="6">
        <v>27385.5</v>
      </c>
      <c r="V486" s="6">
        <v>27503</v>
      </c>
      <c r="W486" s="6">
        <v>27551.5</v>
      </c>
      <c r="X486" s="6">
        <v>27590.5</v>
      </c>
      <c r="Y486" s="6">
        <v>27614</v>
      </c>
      <c r="Z486" s="8" t="s">
        <v>17</v>
      </c>
      <c r="AA486" s="11">
        <f t="shared" si="78"/>
        <v>5.1683375180984199E-4</v>
      </c>
      <c r="AB486" s="10">
        <f t="shared" si="79"/>
        <v>-1.0348295008608677E-3</v>
      </c>
      <c r="AC486" s="10">
        <f t="shared" si="74"/>
        <v>1.4259144451332917E-2</v>
      </c>
      <c r="AD486" s="10">
        <f t="shared" si="75"/>
        <v>1.1167348681053357E-2</v>
      </c>
      <c r="AE486" s="13">
        <v>2.65</v>
      </c>
      <c r="AF486" s="13">
        <v>0.3</v>
      </c>
      <c r="AG486" s="10">
        <f t="shared" si="76"/>
        <v>2.3429710867397979E-2</v>
      </c>
      <c r="AH486" s="10">
        <f>+SUMPRODUCT(AB486:AD486,Regression_results!$M$17:$O$17)+Regression_results!$L$17</f>
        <v>2.4121898183102161E-2</v>
      </c>
    </row>
    <row r="487" spans="1:34" ht="15" x14ac:dyDescent="0.25">
      <c r="A487" s="3">
        <v>42933</v>
      </c>
      <c r="B487" s="5">
        <f t="shared" si="70"/>
        <v>17</v>
      </c>
      <c r="C487" s="5">
        <f t="shared" si="71"/>
        <v>7</v>
      </c>
      <c r="D487" s="5">
        <f t="shared" si="72"/>
        <v>2017</v>
      </c>
      <c r="E487" s="3">
        <f t="shared" si="73"/>
        <v>42925</v>
      </c>
      <c r="F487" s="5">
        <f t="shared" si="77"/>
        <v>8</v>
      </c>
      <c r="G487" s="5">
        <v>26645.52</v>
      </c>
      <c r="H487" s="6">
        <v>26573</v>
      </c>
      <c r="I487" s="6">
        <v>26612</v>
      </c>
      <c r="J487" s="6">
        <v>26737.5</v>
      </c>
      <c r="K487" s="6">
        <v>26810</v>
      </c>
      <c r="L487" s="6">
        <v>26839</v>
      </c>
      <c r="M487" s="6">
        <v>26868.5</v>
      </c>
      <c r="N487" s="6">
        <v>26926.5</v>
      </c>
      <c r="O487" s="6">
        <v>26994</v>
      </c>
      <c r="P487" s="6">
        <v>27125.5</v>
      </c>
      <c r="Q487" s="6">
        <v>27190</v>
      </c>
      <c r="R487" s="6">
        <v>27236.5</v>
      </c>
      <c r="S487" s="6">
        <v>27280</v>
      </c>
      <c r="T487" s="6">
        <v>27327</v>
      </c>
      <c r="U487" s="6">
        <v>27386.5</v>
      </c>
      <c r="V487" s="6">
        <v>27504</v>
      </c>
      <c r="W487" s="6">
        <v>27552.5</v>
      </c>
      <c r="X487" s="6">
        <v>27593</v>
      </c>
      <c r="Y487" s="6">
        <v>27615</v>
      </c>
      <c r="Z487" s="8" t="s">
        <v>17</v>
      </c>
      <c r="AA487" s="11">
        <f t="shared" si="78"/>
        <v>4.5943304007819801E-4</v>
      </c>
      <c r="AB487" s="10">
        <f t="shared" si="79"/>
        <v>-1.257997592090554E-3</v>
      </c>
      <c r="AC487" s="10">
        <f t="shared" si="74"/>
        <v>1.4354426574477719E-2</v>
      </c>
      <c r="AD487" s="10">
        <f t="shared" si="75"/>
        <v>1.1054380065343065E-2</v>
      </c>
      <c r="AE487" s="13">
        <v>2.64</v>
      </c>
      <c r="AF487" s="13">
        <v>0.28999999999999998</v>
      </c>
      <c r="AG487" s="10">
        <f t="shared" si="76"/>
        <v>2.3432047063515871E-2</v>
      </c>
      <c r="AH487" s="10">
        <f>+SUMPRODUCT(AB487:AD487,Regression_results!$M$17:$O$17)+Regression_results!$L$17</f>
        <v>2.4007877361281932E-2</v>
      </c>
    </row>
    <row r="488" spans="1:34" ht="15" x14ac:dyDescent="0.25">
      <c r="A488" s="3">
        <v>42932</v>
      </c>
      <c r="B488" s="5">
        <f t="shared" si="70"/>
        <v>16</v>
      </c>
      <c r="C488" s="5">
        <f t="shared" si="71"/>
        <v>7</v>
      </c>
      <c r="D488" s="5">
        <f t="shared" si="72"/>
        <v>2017</v>
      </c>
      <c r="E488" s="3">
        <f t="shared" si="73"/>
        <v>42925</v>
      </c>
      <c r="F488" s="5">
        <f t="shared" si="77"/>
        <v>7</v>
      </c>
      <c r="G488" s="5">
        <v>26648.959999999999</v>
      </c>
      <c r="H488" s="6">
        <v>26570</v>
      </c>
      <c r="I488" s="6">
        <v>26613.5</v>
      </c>
      <c r="J488" s="6">
        <v>26737.5</v>
      </c>
      <c r="K488" s="6">
        <v>26810</v>
      </c>
      <c r="L488" s="6">
        <v>26839</v>
      </c>
      <c r="M488" s="6">
        <v>26868.5</v>
      </c>
      <c r="N488" s="6">
        <v>26930</v>
      </c>
      <c r="O488" s="6">
        <v>26993.5</v>
      </c>
      <c r="P488" s="6">
        <v>27124.5</v>
      </c>
      <c r="Q488" s="6">
        <v>27189.5</v>
      </c>
      <c r="R488" s="6">
        <v>27236.5</v>
      </c>
      <c r="S488" s="6">
        <v>27280</v>
      </c>
      <c r="T488" s="6">
        <v>27326.5</v>
      </c>
      <c r="U488" s="6">
        <v>27375</v>
      </c>
      <c r="V488" s="6">
        <v>27492.5</v>
      </c>
      <c r="W488" s="6">
        <v>27541</v>
      </c>
      <c r="X488" s="6">
        <v>27581.5</v>
      </c>
      <c r="Y488" s="6">
        <v>27603.5</v>
      </c>
      <c r="Z488" s="8" t="s">
        <v>17</v>
      </c>
      <c r="AA488" s="11">
        <f t="shared" si="78"/>
        <v>3.9772727272727366E-4</v>
      </c>
      <c r="AB488" s="10">
        <f t="shared" si="79"/>
        <v>-1.3306335406709779E-3</v>
      </c>
      <c r="AC488" s="10">
        <f t="shared" si="74"/>
        <v>1.4278467694966768E-2</v>
      </c>
      <c r="AD488" s="10">
        <f t="shared" si="75"/>
        <v>1.1011393525714038E-2</v>
      </c>
      <c r="AE488" s="13">
        <v>2.63</v>
      </c>
      <c r="AF488" s="13">
        <v>0.26</v>
      </c>
      <c r="AG488" s="10">
        <f t="shared" si="76"/>
        <v>2.3638539796529079E-2</v>
      </c>
      <c r="AH488" s="10">
        <f>+SUMPRODUCT(AB488:AD488,Regression_results!$M$17:$O$17)+Regression_results!$L$17</f>
        <v>2.3903504837445425E-2</v>
      </c>
    </row>
    <row r="489" spans="1:34" ht="15" x14ac:dyDescent="0.25">
      <c r="A489" s="3">
        <v>42931</v>
      </c>
      <c r="B489" s="5">
        <f t="shared" si="70"/>
        <v>15</v>
      </c>
      <c r="C489" s="5">
        <f t="shared" si="71"/>
        <v>7</v>
      </c>
      <c r="D489" s="5">
        <f t="shared" si="72"/>
        <v>2017</v>
      </c>
      <c r="E489" s="3">
        <f t="shared" si="73"/>
        <v>42925</v>
      </c>
      <c r="F489" s="5">
        <f t="shared" si="77"/>
        <v>6</v>
      </c>
      <c r="G489" s="5">
        <v>26652.41</v>
      </c>
      <c r="H489" s="6">
        <v>26570</v>
      </c>
      <c r="I489" s="6">
        <v>26613.5</v>
      </c>
      <c r="J489" s="6">
        <v>26737.5</v>
      </c>
      <c r="K489" s="6">
        <v>26810</v>
      </c>
      <c r="L489" s="6">
        <v>26839</v>
      </c>
      <c r="M489" s="6">
        <v>26868.5</v>
      </c>
      <c r="N489" s="6">
        <v>26930</v>
      </c>
      <c r="O489" s="6">
        <v>26993.5</v>
      </c>
      <c r="P489" s="6">
        <v>27124.5</v>
      </c>
      <c r="Q489" s="6">
        <v>27189.5</v>
      </c>
      <c r="R489" s="6">
        <v>27236.5</v>
      </c>
      <c r="S489" s="6">
        <v>27280</v>
      </c>
      <c r="T489" s="6">
        <v>27326.5</v>
      </c>
      <c r="U489" s="6">
        <v>27373.5</v>
      </c>
      <c r="V489" s="6">
        <v>27491</v>
      </c>
      <c r="W489" s="6">
        <v>27539.5</v>
      </c>
      <c r="X489" s="6">
        <v>27579.5</v>
      </c>
      <c r="Y489" s="6">
        <v>27601</v>
      </c>
      <c r="Z489" s="8" t="s">
        <v>17</v>
      </c>
      <c r="AA489" s="11">
        <f t="shared" si="78"/>
        <v>3.4090909090909169E-4</v>
      </c>
      <c r="AB489" s="10">
        <f t="shared" si="79"/>
        <v>-1.459905501978942E-3</v>
      </c>
      <c r="AC489" s="10">
        <f t="shared" si="74"/>
        <v>1.4278467694966768E-2</v>
      </c>
      <c r="AD489" s="10">
        <f t="shared" si="75"/>
        <v>1.0954575343895856E-2</v>
      </c>
      <c r="AE489" s="13">
        <v>2.63</v>
      </c>
      <c r="AF489" s="13">
        <v>0.26</v>
      </c>
      <c r="AG489" s="10">
        <f t="shared" si="76"/>
        <v>2.3638539796529079E-2</v>
      </c>
      <c r="AH489" s="10">
        <f>+SUMPRODUCT(AB489:AD489,Regression_results!$M$17:$O$17)+Regression_results!$L$17</f>
        <v>2.3808071641469079E-2</v>
      </c>
    </row>
    <row r="490" spans="1:34" ht="15" x14ac:dyDescent="0.25">
      <c r="A490" s="3">
        <v>42930</v>
      </c>
      <c r="B490" s="5">
        <f t="shared" si="70"/>
        <v>14</v>
      </c>
      <c r="C490" s="5">
        <f t="shared" si="71"/>
        <v>7</v>
      </c>
      <c r="D490" s="5">
        <f t="shared" si="72"/>
        <v>2017</v>
      </c>
      <c r="E490" s="3">
        <f t="shared" si="73"/>
        <v>42925</v>
      </c>
      <c r="F490" s="5">
        <f t="shared" si="77"/>
        <v>5</v>
      </c>
      <c r="G490" s="5">
        <v>26655.85</v>
      </c>
      <c r="H490" s="6">
        <v>26570</v>
      </c>
      <c r="I490" s="6">
        <v>26613.5</v>
      </c>
      <c r="J490" s="6">
        <v>26737.5</v>
      </c>
      <c r="K490" s="6">
        <v>26810</v>
      </c>
      <c r="L490" s="6">
        <v>26839</v>
      </c>
      <c r="M490" s="6">
        <v>26868.5</v>
      </c>
      <c r="N490" s="6">
        <v>26930</v>
      </c>
      <c r="O490" s="6">
        <v>26993.5</v>
      </c>
      <c r="P490" s="6">
        <v>27124.5</v>
      </c>
      <c r="Q490" s="6">
        <v>27189.5</v>
      </c>
      <c r="R490" s="6">
        <v>27236.5</v>
      </c>
      <c r="S490" s="6">
        <v>27280</v>
      </c>
      <c r="T490" s="6">
        <v>27326.5</v>
      </c>
      <c r="U490" s="6">
        <v>27373.5</v>
      </c>
      <c r="V490" s="6">
        <v>27491</v>
      </c>
      <c r="W490" s="6">
        <v>27539.5</v>
      </c>
      <c r="X490" s="6">
        <v>27579</v>
      </c>
      <c r="Y490" s="6">
        <v>27600.5</v>
      </c>
      <c r="Z490" s="8" t="s">
        <v>17</v>
      </c>
      <c r="AA490" s="11">
        <f t="shared" si="78"/>
        <v>2.8409090909090978E-4</v>
      </c>
      <c r="AB490" s="10">
        <f t="shared" si="79"/>
        <v>-1.588769444605953E-3</v>
      </c>
      <c r="AC490" s="10">
        <f t="shared" si="74"/>
        <v>1.4278467694966768E-2</v>
      </c>
      <c r="AD490" s="10">
        <f t="shared" si="75"/>
        <v>1.0897757162077673E-2</v>
      </c>
      <c r="AE490" s="13">
        <v>2.63</v>
      </c>
      <c r="AF490" s="13">
        <v>0.26</v>
      </c>
      <c r="AG490" s="10">
        <f t="shared" si="76"/>
        <v>2.3638539796529079E-2</v>
      </c>
      <c r="AH490" s="10">
        <f>+SUMPRODUCT(AB490:AD490,Regression_results!$M$17:$O$17)+Regression_results!$L$17</f>
        <v>2.3712859019158761E-2</v>
      </c>
    </row>
    <row r="491" spans="1:34" ht="15" x14ac:dyDescent="0.25">
      <c r="A491" s="3">
        <v>42929</v>
      </c>
      <c r="B491" s="5">
        <f t="shared" si="70"/>
        <v>13</v>
      </c>
      <c r="C491" s="5">
        <f t="shared" si="71"/>
        <v>7</v>
      </c>
      <c r="D491" s="5">
        <f t="shared" si="72"/>
        <v>2017</v>
      </c>
      <c r="E491" s="3">
        <f t="shared" si="73"/>
        <v>42925</v>
      </c>
      <c r="F491" s="5">
        <f t="shared" si="77"/>
        <v>4</v>
      </c>
      <c r="G491" s="5">
        <v>26659.3</v>
      </c>
      <c r="H491" s="6">
        <v>26589</v>
      </c>
      <c r="I491" s="6">
        <v>26632</v>
      </c>
      <c r="J491" s="6">
        <v>26756</v>
      </c>
      <c r="K491" s="6">
        <v>26827</v>
      </c>
      <c r="L491" s="6">
        <v>26856.5</v>
      </c>
      <c r="M491" s="6">
        <v>26889</v>
      </c>
      <c r="N491" s="6">
        <v>26954</v>
      </c>
      <c r="O491" s="6">
        <v>27013.5</v>
      </c>
      <c r="P491" s="6">
        <v>27144.5</v>
      </c>
      <c r="Q491" s="6">
        <v>27211</v>
      </c>
      <c r="R491" s="6">
        <v>27261.5</v>
      </c>
      <c r="S491" s="6">
        <v>27305.5</v>
      </c>
      <c r="T491" s="6">
        <v>27353</v>
      </c>
      <c r="U491" s="6">
        <v>27373.5</v>
      </c>
      <c r="V491" s="6">
        <v>27491</v>
      </c>
      <c r="W491" s="6">
        <v>27539.5</v>
      </c>
      <c r="X491" s="6">
        <v>27579</v>
      </c>
      <c r="Y491" s="6">
        <v>27600.5</v>
      </c>
      <c r="Z491" s="8" t="s">
        <v>17</v>
      </c>
      <c r="AA491" s="11">
        <f t="shared" si="78"/>
        <v>2.3194350344558264E-4</v>
      </c>
      <c r="AB491" s="10">
        <f t="shared" si="79"/>
        <v>-1.024032889085591E-3</v>
      </c>
      <c r="AC491" s="10">
        <f t="shared" si="74"/>
        <v>1.4324872334034344E-2</v>
      </c>
      <c r="AD491" s="10">
        <f t="shared" si="75"/>
        <v>1.104135361320558E-2</v>
      </c>
      <c r="AE491" s="13">
        <v>2.6</v>
      </c>
      <c r="AF491" s="13">
        <v>0.25</v>
      </c>
      <c r="AG491" s="10">
        <f t="shared" si="76"/>
        <v>2.344139650872834E-2</v>
      </c>
      <c r="AH491" s="10">
        <f>+SUMPRODUCT(AB491:AD491,Regression_results!$M$17:$O$17)+Regression_results!$L$17</f>
        <v>2.411068973136863E-2</v>
      </c>
    </row>
    <row r="492" spans="1:34" ht="15" x14ac:dyDescent="0.25">
      <c r="A492" s="3">
        <v>42928</v>
      </c>
      <c r="B492" s="5">
        <f t="shared" si="70"/>
        <v>12</v>
      </c>
      <c r="C492" s="5">
        <f t="shared" si="71"/>
        <v>7</v>
      </c>
      <c r="D492" s="5">
        <f t="shared" si="72"/>
        <v>2017</v>
      </c>
      <c r="E492" s="3">
        <f t="shared" si="73"/>
        <v>42925</v>
      </c>
      <c r="F492" s="5">
        <f t="shared" si="77"/>
        <v>3</v>
      </c>
      <c r="G492" s="5">
        <v>26662.75</v>
      </c>
      <c r="H492" s="6">
        <v>26589</v>
      </c>
      <c r="I492" s="6">
        <v>26632</v>
      </c>
      <c r="J492" s="6">
        <v>26756</v>
      </c>
      <c r="K492" s="6">
        <v>26827</v>
      </c>
      <c r="L492" s="6">
        <v>26856.5</v>
      </c>
      <c r="M492" s="6">
        <v>26889</v>
      </c>
      <c r="N492" s="6">
        <v>26954</v>
      </c>
      <c r="O492" s="6">
        <v>27013.5</v>
      </c>
      <c r="P492" s="6">
        <v>27144.5</v>
      </c>
      <c r="Q492" s="6">
        <v>27211</v>
      </c>
      <c r="R492" s="6">
        <v>27261.5</v>
      </c>
      <c r="S492" s="6">
        <v>27305.5</v>
      </c>
      <c r="T492" s="6">
        <v>27353</v>
      </c>
      <c r="U492" s="6">
        <v>27373.5</v>
      </c>
      <c r="V492" s="6">
        <v>27491</v>
      </c>
      <c r="W492" s="6">
        <v>27539.5</v>
      </c>
      <c r="X492" s="6">
        <v>27579</v>
      </c>
      <c r="Y492" s="6">
        <v>27600.5</v>
      </c>
      <c r="Z492" s="8" t="s">
        <v>17</v>
      </c>
      <c r="AA492" s="11">
        <f t="shared" si="78"/>
        <v>1.7395762758418699E-4</v>
      </c>
      <c r="AB492" s="10">
        <f t="shared" si="79"/>
        <v>-1.1532943901135795E-3</v>
      </c>
      <c r="AC492" s="10">
        <f t="shared" si="74"/>
        <v>1.4324872334034344E-2</v>
      </c>
      <c r="AD492" s="10">
        <f t="shared" si="75"/>
        <v>1.0983367737344185E-2</v>
      </c>
      <c r="AE492" s="13">
        <v>2.58</v>
      </c>
      <c r="AF492" s="13">
        <v>0.23699999999999999</v>
      </c>
      <c r="AG492" s="10">
        <f t="shared" si="76"/>
        <v>2.3374602192803184E-2</v>
      </c>
      <c r="AH492" s="10">
        <f>+SUMPRODUCT(AB492:AD492,Regression_results!$M$17:$O$17)+Regression_results!$L$17</f>
        <v>2.4014737118705269E-2</v>
      </c>
    </row>
    <row r="493" spans="1:34" ht="15" x14ac:dyDescent="0.25">
      <c r="A493" s="3">
        <v>42927</v>
      </c>
      <c r="B493" s="5">
        <f t="shared" si="70"/>
        <v>11</v>
      </c>
      <c r="C493" s="5">
        <f t="shared" si="71"/>
        <v>7</v>
      </c>
      <c r="D493" s="5">
        <f t="shared" si="72"/>
        <v>2017</v>
      </c>
      <c r="E493" s="3">
        <f t="shared" si="73"/>
        <v>42925</v>
      </c>
      <c r="F493" s="5">
        <f t="shared" si="77"/>
        <v>2</v>
      </c>
      <c r="G493" s="5">
        <v>26666.19</v>
      </c>
      <c r="H493" s="6">
        <v>26593</v>
      </c>
      <c r="I493" s="6">
        <v>26636.5</v>
      </c>
      <c r="J493" s="6">
        <v>26758</v>
      </c>
      <c r="K493" s="6">
        <v>26826</v>
      </c>
      <c r="L493" s="6">
        <v>26854</v>
      </c>
      <c r="M493" s="6">
        <v>26886</v>
      </c>
      <c r="N493" s="6">
        <v>26953.5</v>
      </c>
      <c r="O493" s="6">
        <v>27017.5</v>
      </c>
      <c r="P493" s="6">
        <v>27149</v>
      </c>
      <c r="Q493" s="6">
        <v>27214</v>
      </c>
      <c r="R493" s="6">
        <v>27262.5</v>
      </c>
      <c r="S493" s="6">
        <v>27311</v>
      </c>
      <c r="T493" s="6">
        <v>27358.5</v>
      </c>
      <c r="U493" s="6">
        <v>27401</v>
      </c>
      <c r="V493" s="6">
        <v>27518.5</v>
      </c>
      <c r="W493" s="6">
        <v>27566.5</v>
      </c>
      <c r="X493" s="6">
        <v>27606</v>
      </c>
      <c r="Y493" s="6">
        <v>27624.5</v>
      </c>
      <c r="Z493" s="8" t="s">
        <v>17</v>
      </c>
      <c r="AA493" s="11">
        <f t="shared" si="78"/>
        <v>1.1594839686085064E-4</v>
      </c>
      <c r="AB493" s="10">
        <f t="shared" si="79"/>
        <v>-1.1133949019338507E-3</v>
      </c>
      <c r="AC493" s="10">
        <f t="shared" si="74"/>
        <v>1.4303681039175675E-2</v>
      </c>
      <c r="AD493" s="10">
        <f t="shared" si="75"/>
        <v>1.0979277720447319E-2</v>
      </c>
      <c r="AE493" s="13">
        <v>2.5550000000000002</v>
      </c>
      <c r="AF493" s="13">
        <v>0.255</v>
      </c>
      <c r="AG493" s="10">
        <f t="shared" si="76"/>
        <v>2.2941499177098201E-2</v>
      </c>
      <c r="AH493" s="10">
        <f>+SUMPRODUCT(AB493:AD493,Regression_results!$M$17:$O$17)+Regression_results!$L$17</f>
        <v>2.4021696707283435E-2</v>
      </c>
    </row>
    <row r="494" spans="1:34" ht="15" x14ac:dyDescent="0.25">
      <c r="A494" s="3">
        <v>42926</v>
      </c>
      <c r="B494" s="5">
        <f t="shared" si="70"/>
        <v>10</v>
      </c>
      <c r="C494" s="5">
        <f t="shared" si="71"/>
        <v>7</v>
      </c>
      <c r="D494" s="5">
        <f t="shared" si="72"/>
        <v>2017</v>
      </c>
      <c r="E494" s="3">
        <f t="shared" si="73"/>
        <v>42925</v>
      </c>
      <c r="F494" s="5">
        <f t="shared" si="77"/>
        <v>1</v>
      </c>
      <c r="G494" s="5">
        <v>26669.64</v>
      </c>
      <c r="H494" s="6">
        <v>26602.5</v>
      </c>
      <c r="I494" s="6">
        <v>26644.5</v>
      </c>
      <c r="J494" s="6">
        <v>26762.5</v>
      </c>
      <c r="K494" s="6">
        <v>26827.5</v>
      </c>
      <c r="L494" s="6">
        <v>26854</v>
      </c>
      <c r="M494" s="6">
        <v>26886.5</v>
      </c>
      <c r="N494" s="6">
        <v>26949</v>
      </c>
      <c r="O494" s="6">
        <v>27011</v>
      </c>
      <c r="P494" s="6">
        <v>27147.5</v>
      </c>
      <c r="Q494" s="6">
        <v>27213</v>
      </c>
      <c r="R494" s="6">
        <v>27262.5</v>
      </c>
      <c r="S494" s="6">
        <v>27311</v>
      </c>
      <c r="T494" s="6">
        <v>27358.5</v>
      </c>
      <c r="U494" s="6">
        <v>27401</v>
      </c>
      <c r="V494" s="6">
        <v>27518.5</v>
      </c>
      <c r="W494" s="6">
        <v>27566.5</v>
      </c>
      <c r="X494" s="6">
        <v>27606</v>
      </c>
      <c r="Y494" s="6">
        <v>27624.5</v>
      </c>
      <c r="Z494" s="8" t="s">
        <v>17</v>
      </c>
      <c r="AA494" s="11">
        <f t="shared" si="78"/>
        <v>5.7974198430425321E-5</v>
      </c>
      <c r="AB494" s="10">
        <f t="shared" si="79"/>
        <v>-9.4264489509421345E-4</v>
      </c>
      <c r="AC494" s="10">
        <f t="shared" si="74"/>
        <v>1.3755183996697173E-2</v>
      </c>
      <c r="AD494" s="10">
        <f t="shared" si="75"/>
        <v>1.1164560404050309E-2</v>
      </c>
      <c r="AE494" s="13">
        <v>2.6</v>
      </c>
      <c r="AF494" s="13">
        <v>0.28000000000000003</v>
      </c>
      <c r="AG494" s="10">
        <f t="shared" si="76"/>
        <v>2.3135221380135684E-2</v>
      </c>
      <c r="AH494" s="10">
        <f>+SUMPRODUCT(AB494:AD494,Regression_results!$M$17:$O$17)+Regression_results!$L$17</f>
        <v>2.3866770156870706E-2</v>
      </c>
    </row>
    <row r="495" spans="1:34" ht="15" x14ac:dyDescent="0.25">
      <c r="A495" s="3">
        <v>42925</v>
      </c>
      <c r="B495" s="5">
        <f t="shared" si="70"/>
        <v>9</v>
      </c>
      <c r="C495" s="5">
        <f t="shared" si="71"/>
        <v>7</v>
      </c>
      <c r="D495" s="5">
        <f t="shared" si="72"/>
        <v>2017</v>
      </c>
      <c r="E495" s="3">
        <f t="shared" si="73"/>
        <v>42925</v>
      </c>
      <c r="F495" s="5">
        <f t="shared" si="77"/>
        <v>0</v>
      </c>
      <c r="G495" s="5">
        <v>26673.09</v>
      </c>
      <c r="H495" s="6">
        <v>26659</v>
      </c>
      <c r="I495" s="6">
        <v>26690</v>
      </c>
      <c r="J495" s="6">
        <v>26729.5</v>
      </c>
      <c r="K495" s="6">
        <v>26845</v>
      </c>
      <c r="L495" s="6">
        <v>26910</v>
      </c>
      <c r="M495" s="6">
        <v>26940.5</v>
      </c>
      <c r="N495" s="6">
        <v>26974.5</v>
      </c>
      <c r="O495" s="6">
        <v>27033.5</v>
      </c>
      <c r="P495" s="6">
        <v>27095</v>
      </c>
      <c r="Q495" s="6">
        <v>27225</v>
      </c>
      <c r="R495" s="6">
        <v>27293</v>
      </c>
      <c r="S495" s="6">
        <v>27340.5</v>
      </c>
      <c r="T495" s="6">
        <v>27391</v>
      </c>
      <c r="U495" s="6">
        <v>27408.5</v>
      </c>
      <c r="V495" s="6">
        <v>27526</v>
      </c>
      <c r="W495" s="6">
        <v>27572.5</v>
      </c>
      <c r="X495" s="6">
        <v>27616.5</v>
      </c>
      <c r="Y495" s="6">
        <v>27634.5</v>
      </c>
      <c r="Z495" s="8" t="s">
        <v>17</v>
      </c>
      <c r="AA495" s="11">
        <f t="shared" si="78"/>
        <v>0</v>
      </c>
      <c r="AB495" s="10">
        <f t="shared" si="79"/>
        <v>6.3397229192418969E-4</v>
      </c>
      <c r="AC495" s="10">
        <f t="shared" si="74"/>
        <v>1.2869988759835138E-2</v>
      </c>
      <c r="AD495" s="10">
        <f t="shared" si="75"/>
        <v>1.1356280170899069E-2</v>
      </c>
      <c r="AE495" s="13">
        <v>2.6480000000000001</v>
      </c>
      <c r="AF495" s="13">
        <v>0.3</v>
      </c>
      <c r="AG495" s="10">
        <f t="shared" si="76"/>
        <v>2.3409770687936371E-2</v>
      </c>
      <c r="AH495" s="10">
        <f>+SUMPRODUCT(AB495:AD495,Regression_results!$M$17:$O$17)+Regression_results!$L$17</f>
        <v>2.427183640198452E-2</v>
      </c>
    </row>
    <row r="496" spans="1:34" ht="15" x14ac:dyDescent="0.25">
      <c r="A496" s="3">
        <v>42924</v>
      </c>
      <c r="B496" s="5">
        <f t="shared" si="70"/>
        <v>8</v>
      </c>
      <c r="C496" s="5">
        <f t="shared" si="71"/>
        <v>7</v>
      </c>
      <c r="D496" s="5">
        <f t="shared" si="72"/>
        <v>2017</v>
      </c>
      <c r="E496" s="3">
        <f t="shared" si="73"/>
        <v>42895</v>
      </c>
      <c r="F496" s="5">
        <f t="shared" si="77"/>
        <v>29</v>
      </c>
      <c r="G496" s="5">
        <v>26672.2</v>
      </c>
      <c r="H496" s="6">
        <v>26659</v>
      </c>
      <c r="I496" s="6">
        <v>26690</v>
      </c>
      <c r="J496" s="6">
        <v>26729.5</v>
      </c>
      <c r="K496" s="6">
        <v>26845</v>
      </c>
      <c r="L496" s="6">
        <v>26910</v>
      </c>
      <c r="M496" s="6">
        <v>26940.5</v>
      </c>
      <c r="N496" s="6">
        <v>26974.5</v>
      </c>
      <c r="O496" s="6">
        <v>27033.5</v>
      </c>
      <c r="P496" s="6">
        <v>27095</v>
      </c>
      <c r="Q496" s="6">
        <v>27225</v>
      </c>
      <c r="R496" s="6">
        <v>27293</v>
      </c>
      <c r="S496" s="6">
        <v>27340.5</v>
      </c>
      <c r="T496" s="6">
        <v>27391</v>
      </c>
      <c r="U496" s="6">
        <v>27412.5</v>
      </c>
      <c r="V496" s="6">
        <v>27534</v>
      </c>
      <c r="W496" s="6">
        <v>27582.5</v>
      </c>
      <c r="X496" s="6">
        <v>27621.5</v>
      </c>
      <c r="Y496" s="6">
        <v>27642</v>
      </c>
      <c r="Z496" s="8" t="s">
        <v>17</v>
      </c>
      <c r="AA496" s="11">
        <f t="shared" si="78"/>
        <v>1.7855074584102553E-3</v>
      </c>
      <c r="AB496" s="10">
        <f t="shared" si="79"/>
        <v>6.6736152248414449E-4</v>
      </c>
      <c r="AC496" s="10">
        <f t="shared" si="74"/>
        <v>1.2869988759835138E-2</v>
      </c>
      <c r="AD496" s="10">
        <f t="shared" si="75"/>
        <v>1.3141787629309324E-2</v>
      </c>
      <c r="AE496" s="13">
        <v>2.6480000000000001</v>
      </c>
      <c r="AF496" s="13">
        <v>0.3</v>
      </c>
      <c r="AG496" s="10">
        <f t="shared" si="76"/>
        <v>2.3409770687936371E-2</v>
      </c>
      <c r="AH496" s="10">
        <f>+SUMPRODUCT(AB496:AD496,Regression_results!$M$17:$O$17)+Regression_results!$L$17</f>
        <v>2.5092767251572862E-2</v>
      </c>
    </row>
    <row r="497" spans="1:34" ht="15" x14ac:dyDescent="0.25">
      <c r="A497" s="3">
        <v>42923</v>
      </c>
      <c r="B497" s="5">
        <f t="shared" si="70"/>
        <v>7</v>
      </c>
      <c r="C497" s="5">
        <f t="shared" si="71"/>
        <v>7</v>
      </c>
      <c r="D497" s="5">
        <f t="shared" si="72"/>
        <v>2017</v>
      </c>
      <c r="E497" s="3">
        <f t="shared" si="73"/>
        <v>42895</v>
      </c>
      <c r="F497" s="5">
        <f t="shared" si="77"/>
        <v>28</v>
      </c>
      <c r="G497" s="5">
        <v>26671.31</v>
      </c>
      <c r="H497" s="6">
        <v>26659</v>
      </c>
      <c r="I497" s="6">
        <v>26690</v>
      </c>
      <c r="J497" s="6">
        <v>26729.5</v>
      </c>
      <c r="K497" s="6">
        <v>26845</v>
      </c>
      <c r="L497" s="6">
        <v>26910</v>
      </c>
      <c r="M497" s="6">
        <v>26940.5</v>
      </c>
      <c r="N497" s="6">
        <v>26974.5</v>
      </c>
      <c r="O497" s="6">
        <v>27033.5</v>
      </c>
      <c r="P497" s="6">
        <v>27095</v>
      </c>
      <c r="Q497" s="6">
        <v>27225</v>
      </c>
      <c r="R497" s="6">
        <v>27293</v>
      </c>
      <c r="S497" s="6">
        <v>27340.5</v>
      </c>
      <c r="T497" s="6">
        <v>27391</v>
      </c>
      <c r="U497" s="6">
        <v>27440.5</v>
      </c>
      <c r="V497" s="6">
        <v>27505</v>
      </c>
      <c r="W497" s="6">
        <v>27625</v>
      </c>
      <c r="X497" s="6">
        <v>27681.5</v>
      </c>
      <c r="Y497" s="6">
        <v>27724.5</v>
      </c>
      <c r="Z497" s="8" t="s">
        <v>17</v>
      </c>
      <c r="AA497" s="11">
        <f t="shared" si="78"/>
        <v>1.7239382357064532E-3</v>
      </c>
      <c r="AB497" s="10">
        <f t="shared" si="79"/>
        <v>7.0075298138716491E-4</v>
      </c>
      <c r="AC497" s="10">
        <f t="shared" si="74"/>
        <v>1.2869988759835138E-2</v>
      </c>
      <c r="AD497" s="10">
        <f t="shared" si="75"/>
        <v>1.3080218406605523E-2</v>
      </c>
      <c r="AE497" s="13">
        <v>2.6480000000000001</v>
      </c>
      <c r="AF497" s="13">
        <v>0.3</v>
      </c>
      <c r="AG497" s="10">
        <f t="shared" si="76"/>
        <v>2.3409770687936371E-2</v>
      </c>
      <c r="AH497" s="10">
        <f>+SUMPRODUCT(AB497:AD497,Regression_results!$M$17:$O$17)+Regression_results!$L$17</f>
        <v>2.5083133030859739E-2</v>
      </c>
    </row>
    <row r="498" spans="1:34" ht="15" x14ac:dyDescent="0.25">
      <c r="A498" s="3">
        <v>42922</v>
      </c>
      <c r="B498" s="5">
        <f t="shared" si="70"/>
        <v>6</v>
      </c>
      <c r="C498" s="5">
        <f t="shared" si="71"/>
        <v>7</v>
      </c>
      <c r="D498" s="5">
        <f t="shared" si="72"/>
        <v>2017</v>
      </c>
      <c r="E498" s="3">
        <f t="shared" si="73"/>
        <v>42895</v>
      </c>
      <c r="F498" s="5">
        <f t="shared" si="77"/>
        <v>27</v>
      </c>
      <c r="G498" s="5">
        <v>26670.42</v>
      </c>
      <c r="H498" s="6">
        <v>26659</v>
      </c>
      <c r="I498" s="6">
        <v>26690</v>
      </c>
      <c r="J498" s="6">
        <v>26729.5</v>
      </c>
      <c r="K498" s="6">
        <v>26845</v>
      </c>
      <c r="L498" s="6">
        <v>26910</v>
      </c>
      <c r="M498" s="6">
        <v>26940.5</v>
      </c>
      <c r="N498" s="6">
        <v>26974.5</v>
      </c>
      <c r="O498" s="6">
        <v>27033.5</v>
      </c>
      <c r="P498" s="6">
        <v>27095</v>
      </c>
      <c r="Q498" s="6">
        <v>27225</v>
      </c>
      <c r="R498" s="6">
        <v>27293</v>
      </c>
      <c r="S498" s="6">
        <v>27340.5</v>
      </c>
      <c r="T498" s="6">
        <v>27391</v>
      </c>
      <c r="U498" s="6">
        <v>27440.5</v>
      </c>
      <c r="V498" s="6">
        <v>27505</v>
      </c>
      <c r="W498" s="6">
        <v>27625</v>
      </c>
      <c r="X498" s="6">
        <v>27681.5</v>
      </c>
      <c r="Y498" s="6">
        <v>27724.5</v>
      </c>
      <c r="Z498" s="8" t="s">
        <v>17</v>
      </c>
      <c r="AA498" s="11">
        <f t="shared" si="78"/>
        <v>1.6623690130026514E-3</v>
      </c>
      <c r="AB498" s="10">
        <f t="shared" si="79"/>
        <v>7.3414666885640578E-4</v>
      </c>
      <c r="AC498" s="10">
        <f t="shared" si="74"/>
        <v>1.2869988759835138E-2</v>
      </c>
      <c r="AD498" s="10">
        <f t="shared" si="75"/>
        <v>1.301864918390172E-2</v>
      </c>
      <c r="AE498" s="13">
        <v>2.73</v>
      </c>
      <c r="AF498" s="13">
        <v>0.28000000000000003</v>
      </c>
      <c r="AG498" s="10">
        <f t="shared" si="76"/>
        <v>2.4431591543677911E-2</v>
      </c>
      <c r="AH498" s="10">
        <f>+SUMPRODUCT(AB498:AD498,Regression_results!$M$17:$O$17)+Regression_results!$L$17</f>
        <v>2.5073500014902782E-2</v>
      </c>
    </row>
    <row r="499" spans="1:34" ht="15" x14ac:dyDescent="0.25">
      <c r="A499" s="3">
        <v>42921</v>
      </c>
      <c r="B499" s="5">
        <f t="shared" si="70"/>
        <v>5</v>
      </c>
      <c r="C499" s="5">
        <f t="shared" si="71"/>
        <v>7</v>
      </c>
      <c r="D499" s="5">
        <f t="shared" si="72"/>
        <v>2017</v>
      </c>
      <c r="E499" s="3">
        <f t="shared" si="73"/>
        <v>42895</v>
      </c>
      <c r="F499" s="5">
        <f t="shared" si="77"/>
        <v>26</v>
      </c>
      <c r="G499" s="5">
        <v>26669.53</v>
      </c>
      <c r="H499" s="6">
        <v>26659</v>
      </c>
      <c r="I499" s="6">
        <v>26690</v>
      </c>
      <c r="J499" s="6">
        <v>26729.5</v>
      </c>
      <c r="K499" s="6">
        <v>26845</v>
      </c>
      <c r="L499" s="6">
        <v>26910</v>
      </c>
      <c r="M499" s="6">
        <v>26940.5</v>
      </c>
      <c r="N499" s="6">
        <v>26974.5</v>
      </c>
      <c r="O499" s="6">
        <v>27033.5</v>
      </c>
      <c r="P499" s="6">
        <v>27095</v>
      </c>
      <c r="Q499" s="6">
        <v>27225</v>
      </c>
      <c r="R499" s="6">
        <v>27293</v>
      </c>
      <c r="S499" s="6">
        <v>27340.5</v>
      </c>
      <c r="T499" s="6">
        <v>27391</v>
      </c>
      <c r="U499" s="6">
        <v>27440.5</v>
      </c>
      <c r="V499" s="6">
        <v>27505</v>
      </c>
      <c r="W499" s="6">
        <v>27625</v>
      </c>
      <c r="X499" s="6">
        <v>27681.5</v>
      </c>
      <c r="Y499" s="6">
        <v>27724.5</v>
      </c>
      <c r="Z499" s="8" t="s">
        <v>17</v>
      </c>
      <c r="AA499" s="11">
        <f t="shared" si="78"/>
        <v>1.6007997902988496E-3</v>
      </c>
      <c r="AB499" s="10">
        <f t="shared" si="79"/>
        <v>7.6754258511502194E-4</v>
      </c>
      <c r="AC499" s="10">
        <f t="shared" si="74"/>
        <v>1.2869988759835138E-2</v>
      </c>
      <c r="AD499" s="10">
        <f t="shared" si="75"/>
        <v>1.2957079961197918E-2</v>
      </c>
      <c r="AE499" s="13">
        <v>2.74</v>
      </c>
      <c r="AF499" s="13">
        <v>0.28000000000000003</v>
      </c>
      <c r="AG499" s="10">
        <f t="shared" si="76"/>
        <v>2.4531312325488885E-2</v>
      </c>
      <c r="AH499" s="10">
        <f>+SUMPRODUCT(AB499:AD499,Regression_results!$M$17:$O$17)+Regression_results!$L$17</f>
        <v>2.5063868203822628E-2</v>
      </c>
    </row>
    <row r="500" spans="1:34" ht="15" x14ac:dyDescent="0.25">
      <c r="A500" s="3">
        <v>42920</v>
      </c>
      <c r="B500" s="5">
        <f t="shared" si="70"/>
        <v>4</v>
      </c>
      <c r="C500" s="5">
        <f t="shared" si="71"/>
        <v>7</v>
      </c>
      <c r="D500" s="5">
        <f t="shared" si="72"/>
        <v>2017</v>
      </c>
      <c r="E500" s="3">
        <f t="shared" si="73"/>
        <v>42895</v>
      </c>
      <c r="F500" s="5">
        <f t="shared" si="77"/>
        <v>25</v>
      </c>
      <c r="G500" s="5">
        <v>26668.639999999999</v>
      </c>
      <c r="H500" s="6">
        <v>26659.5</v>
      </c>
      <c r="I500" s="6">
        <v>26692</v>
      </c>
      <c r="J500" s="6">
        <v>26730</v>
      </c>
      <c r="K500" s="6">
        <v>26846</v>
      </c>
      <c r="L500" s="6">
        <v>26911.5</v>
      </c>
      <c r="M500" s="6">
        <v>26942</v>
      </c>
      <c r="N500" s="6">
        <v>26972</v>
      </c>
      <c r="O500" s="6">
        <v>27032.5</v>
      </c>
      <c r="P500" s="6">
        <v>27093</v>
      </c>
      <c r="Q500" s="6">
        <v>27217</v>
      </c>
      <c r="R500" s="6">
        <v>27282.5</v>
      </c>
      <c r="S500" s="6">
        <v>27335.5</v>
      </c>
      <c r="T500" s="6">
        <v>27392.5</v>
      </c>
      <c r="U500" s="6">
        <v>27440.5</v>
      </c>
      <c r="V500" s="6">
        <v>27505</v>
      </c>
      <c r="W500" s="6">
        <v>27625</v>
      </c>
      <c r="X500" s="6">
        <v>27681.5</v>
      </c>
      <c r="Y500" s="6">
        <v>27724.5</v>
      </c>
      <c r="Z500" s="8" t="s">
        <v>17</v>
      </c>
      <c r="AA500" s="11">
        <f t="shared" si="78"/>
        <v>1.7376671361416889E-3</v>
      </c>
      <c r="AB500" s="10">
        <f t="shared" si="79"/>
        <v>8.7593518079653876E-4</v>
      </c>
      <c r="AC500" s="10">
        <f t="shared" si="74"/>
        <v>1.2756631200359747E-2</v>
      </c>
      <c r="AD500" s="10">
        <f t="shared" si="75"/>
        <v>1.2946397368269672E-2</v>
      </c>
      <c r="AE500" s="13">
        <v>2.7549999999999999</v>
      </c>
      <c r="AF500" s="13">
        <v>0.28299999999999997</v>
      </c>
      <c r="AG500" s="10">
        <f t="shared" si="76"/>
        <v>2.4650239821305542E-2</v>
      </c>
      <c r="AH500" s="10">
        <f>+SUMPRODUCT(AB500:AD500,Regression_results!$M$17:$O$17)+Regression_results!$L$17</f>
        <v>2.5049347021958344E-2</v>
      </c>
    </row>
    <row r="501" spans="1:34" ht="15" x14ac:dyDescent="0.25">
      <c r="A501" s="3">
        <v>42919</v>
      </c>
      <c r="B501" s="5">
        <f t="shared" si="70"/>
        <v>3</v>
      </c>
      <c r="C501" s="5">
        <f t="shared" si="71"/>
        <v>7</v>
      </c>
      <c r="D501" s="5">
        <f t="shared" si="72"/>
        <v>2017</v>
      </c>
      <c r="E501" s="3">
        <f t="shared" si="73"/>
        <v>42895</v>
      </c>
      <c r="F501" s="5">
        <f t="shared" si="77"/>
        <v>24</v>
      </c>
      <c r="G501" s="5">
        <v>26667.759999999998</v>
      </c>
      <c r="H501" s="6">
        <v>26658</v>
      </c>
      <c r="I501" s="6">
        <v>26689.5</v>
      </c>
      <c r="J501" s="6">
        <v>26727.5</v>
      </c>
      <c r="K501" s="6">
        <v>26843.5</v>
      </c>
      <c r="L501" s="6">
        <v>26910</v>
      </c>
      <c r="M501" s="6">
        <v>26940</v>
      </c>
      <c r="N501" s="6">
        <v>26970.5</v>
      </c>
      <c r="O501" s="6">
        <v>27031</v>
      </c>
      <c r="P501" s="6">
        <v>27091.5</v>
      </c>
      <c r="Q501" s="6">
        <v>27210.5</v>
      </c>
      <c r="R501" s="6">
        <v>27277</v>
      </c>
      <c r="S501" s="6">
        <v>27329.5</v>
      </c>
      <c r="T501" s="6">
        <v>27387</v>
      </c>
      <c r="U501" s="6">
        <v>27440.5</v>
      </c>
      <c r="V501" s="6">
        <v>27505</v>
      </c>
      <c r="W501" s="6">
        <v>27625</v>
      </c>
      <c r="X501" s="6">
        <v>27681.5</v>
      </c>
      <c r="Y501" s="6">
        <v>27724.5</v>
      </c>
      <c r="Z501" s="8" t="s">
        <v>17</v>
      </c>
      <c r="AA501" s="11">
        <f t="shared" si="78"/>
        <v>1.6831628825993762E-3</v>
      </c>
      <c r="AB501" s="10">
        <f t="shared" si="79"/>
        <v>8.1521657612038112E-4</v>
      </c>
      <c r="AC501" s="10">
        <f t="shared" si="74"/>
        <v>1.2795294029487314E-2</v>
      </c>
      <c r="AD501" s="10">
        <f t="shared" si="75"/>
        <v>1.2726039579724934E-2</v>
      </c>
      <c r="AE501" s="13">
        <v>2.76</v>
      </c>
      <c r="AF501" s="13">
        <v>0.28000000000000003</v>
      </c>
      <c r="AG501" s="10">
        <f t="shared" si="76"/>
        <v>2.4730753889110613E-2</v>
      </c>
      <c r="AH501" s="10">
        <f>+SUMPRODUCT(AB501:AD501,Regression_results!$M$17:$O$17)+Regression_results!$L$17</f>
        <v>2.4940735416541508E-2</v>
      </c>
    </row>
    <row r="502" spans="1:34" ht="15" x14ac:dyDescent="0.25">
      <c r="A502" s="3">
        <v>42918</v>
      </c>
      <c r="B502" s="5">
        <f t="shared" si="70"/>
        <v>2</v>
      </c>
      <c r="C502" s="5">
        <f t="shared" si="71"/>
        <v>7</v>
      </c>
      <c r="D502" s="5">
        <f t="shared" si="72"/>
        <v>2017</v>
      </c>
      <c r="E502" s="3">
        <f t="shared" si="73"/>
        <v>42895</v>
      </c>
      <c r="F502" s="5">
        <f t="shared" si="77"/>
        <v>23</v>
      </c>
      <c r="G502" s="5">
        <v>26666.87</v>
      </c>
      <c r="H502" s="6">
        <v>26656.5</v>
      </c>
      <c r="I502" s="6">
        <v>26687.5</v>
      </c>
      <c r="J502" s="6">
        <v>26725.5</v>
      </c>
      <c r="K502" s="6">
        <v>26841.5</v>
      </c>
      <c r="L502" s="6">
        <v>26910</v>
      </c>
      <c r="M502" s="6">
        <v>26940</v>
      </c>
      <c r="N502" s="6">
        <v>26967</v>
      </c>
      <c r="O502" s="6">
        <v>27031</v>
      </c>
      <c r="P502" s="6">
        <v>27091.5</v>
      </c>
      <c r="Q502" s="6">
        <v>27209</v>
      </c>
      <c r="R502" s="6">
        <v>27273.5</v>
      </c>
      <c r="S502" s="6">
        <v>27326</v>
      </c>
      <c r="T502" s="6">
        <v>27383.5</v>
      </c>
      <c r="U502" s="6">
        <v>27442</v>
      </c>
      <c r="V502" s="6">
        <v>27500.5</v>
      </c>
      <c r="W502" s="6">
        <v>27625</v>
      </c>
      <c r="X502" s="6">
        <v>27681</v>
      </c>
      <c r="Y502" s="6">
        <v>27723.5</v>
      </c>
      <c r="Z502" s="8" t="s">
        <v>17</v>
      </c>
      <c r="AA502" s="11">
        <f t="shared" si="78"/>
        <v>1.6132376979189234E-3</v>
      </c>
      <c r="AB502" s="10">
        <f t="shared" si="79"/>
        <v>7.7361910115447685E-4</v>
      </c>
      <c r="AC502" s="10">
        <f t="shared" si="74"/>
        <v>1.2871194379391104E-2</v>
      </c>
      <c r="AD502" s="10">
        <f t="shared" si="75"/>
        <v>1.2526633428746537E-2</v>
      </c>
      <c r="AE502" s="13">
        <v>2.75</v>
      </c>
      <c r="AF502" s="13">
        <v>0.27</v>
      </c>
      <c r="AG502" s="10">
        <f t="shared" si="76"/>
        <v>2.4733220305176218E-2</v>
      </c>
      <c r="AH502" s="10">
        <f>+SUMPRODUCT(AB502:AD502,Regression_results!$M$17:$O$17)+Regression_results!$L$17</f>
        <v>2.4874322844272941E-2</v>
      </c>
    </row>
    <row r="503" spans="1:34" ht="15" x14ac:dyDescent="0.25">
      <c r="A503" s="3">
        <v>42917</v>
      </c>
      <c r="B503" s="5">
        <f t="shared" si="70"/>
        <v>1</v>
      </c>
      <c r="C503" s="5">
        <f t="shared" si="71"/>
        <v>7</v>
      </c>
      <c r="D503" s="5">
        <f t="shared" si="72"/>
        <v>2017</v>
      </c>
      <c r="E503" s="3">
        <f t="shared" si="73"/>
        <v>42895</v>
      </c>
      <c r="F503" s="5">
        <f t="shared" si="77"/>
        <v>22</v>
      </c>
      <c r="G503" s="5">
        <v>26665.98</v>
      </c>
      <c r="H503" s="6">
        <v>26656.5</v>
      </c>
      <c r="I503" s="6">
        <v>26687.5</v>
      </c>
      <c r="J503" s="6">
        <v>26725.5</v>
      </c>
      <c r="K503" s="6">
        <v>26841.5</v>
      </c>
      <c r="L503" s="6">
        <v>26910</v>
      </c>
      <c r="M503" s="6">
        <v>26940</v>
      </c>
      <c r="N503" s="6">
        <v>26967</v>
      </c>
      <c r="O503" s="6">
        <v>27031</v>
      </c>
      <c r="P503" s="6">
        <v>27091.5</v>
      </c>
      <c r="Q503" s="6">
        <v>27209</v>
      </c>
      <c r="R503" s="6">
        <v>27273.5</v>
      </c>
      <c r="S503" s="6">
        <v>27326</v>
      </c>
      <c r="T503" s="6">
        <v>27383.5</v>
      </c>
      <c r="U503" s="6">
        <v>27436.5</v>
      </c>
      <c r="V503" s="6">
        <v>27495</v>
      </c>
      <c r="W503" s="6">
        <v>27619</v>
      </c>
      <c r="X503" s="6">
        <v>27673.5</v>
      </c>
      <c r="Y503" s="6">
        <v>27717</v>
      </c>
      <c r="Z503" s="8" t="s">
        <v>17</v>
      </c>
      <c r="AA503" s="11">
        <f t="shared" si="78"/>
        <v>1.5430969284441875E-3</v>
      </c>
      <c r="AB503" s="10">
        <f t="shared" si="79"/>
        <v>8.0702078078509487E-4</v>
      </c>
      <c r="AC503" s="10">
        <f t="shared" si="74"/>
        <v>1.2871194379391104E-2</v>
      </c>
      <c r="AD503" s="10">
        <f t="shared" si="75"/>
        <v>1.24564926592718E-2</v>
      </c>
      <c r="AE503" s="13">
        <v>2.75</v>
      </c>
      <c r="AF503" s="13">
        <v>0.27</v>
      </c>
      <c r="AG503" s="10">
        <f t="shared" si="76"/>
        <v>2.4733220305176218E-2</v>
      </c>
      <c r="AH503" s="10">
        <f>+SUMPRODUCT(AB503:AD503,Regression_results!$M$17:$O$17)+Regression_results!$L$17</f>
        <v>2.4860839821773666E-2</v>
      </c>
    </row>
    <row r="504" spans="1:34" ht="15" x14ac:dyDescent="0.25">
      <c r="A504" s="3">
        <v>42916</v>
      </c>
      <c r="B504" s="5">
        <f t="shared" si="70"/>
        <v>30</v>
      </c>
      <c r="C504" s="5">
        <f t="shared" si="71"/>
        <v>6</v>
      </c>
      <c r="D504" s="5">
        <f t="shared" si="72"/>
        <v>2017</v>
      </c>
      <c r="E504" s="3">
        <f t="shared" si="73"/>
        <v>42895</v>
      </c>
      <c r="F504" s="5">
        <f t="shared" si="77"/>
        <v>21</v>
      </c>
      <c r="G504" s="5">
        <v>26665.09</v>
      </c>
      <c r="H504" s="6">
        <v>26656.5</v>
      </c>
      <c r="I504" s="6">
        <v>26687.5</v>
      </c>
      <c r="J504" s="6">
        <v>26725.5</v>
      </c>
      <c r="K504" s="6">
        <v>26841.5</v>
      </c>
      <c r="L504" s="6">
        <v>26910</v>
      </c>
      <c r="M504" s="6">
        <v>26940</v>
      </c>
      <c r="N504" s="6">
        <v>26967</v>
      </c>
      <c r="O504" s="6">
        <v>27031</v>
      </c>
      <c r="P504" s="6">
        <v>27091.5</v>
      </c>
      <c r="Q504" s="6">
        <v>27209</v>
      </c>
      <c r="R504" s="6">
        <v>27273.5</v>
      </c>
      <c r="S504" s="6">
        <v>27326</v>
      </c>
      <c r="T504" s="6">
        <v>27383.5</v>
      </c>
      <c r="U504" s="6">
        <v>27433</v>
      </c>
      <c r="V504" s="6">
        <v>27491.5</v>
      </c>
      <c r="W504" s="6">
        <v>27615.5</v>
      </c>
      <c r="X504" s="6">
        <v>27672.5</v>
      </c>
      <c r="Y504" s="6">
        <v>27717</v>
      </c>
      <c r="Z504" s="8" t="s">
        <v>17</v>
      </c>
      <c r="AA504" s="11">
        <f t="shared" si="78"/>
        <v>1.4729561589694518E-3</v>
      </c>
      <c r="AB504" s="10">
        <f t="shared" si="79"/>
        <v>8.4042469010969789E-4</v>
      </c>
      <c r="AC504" s="10">
        <f t="shared" si="74"/>
        <v>1.2871194379391104E-2</v>
      </c>
      <c r="AD504" s="10">
        <f t="shared" si="75"/>
        <v>1.2386351889797064E-2</v>
      </c>
      <c r="AE504" s="13">
        <v>2.75</v>
      </c>
      <c r="AF504" s="13">
        <v>0.27</v>
      </c>
      <c r="AG504" s="10">
        <f t="shared" si="76"/>
        <v>2.4733220305176218E-2</v>
      </c>
      <c r="AH504" s="10">
        <f>+SUMPRODUCT(AB504:AD504,Regression_results!$M$17:$O$17)+Regression_results!$L$17</f>
        <v>2.4847358004640219E-2</v>
      </c>
    </row>
    <row r="505" spans="1:34" ht="15" x14ac:dyDescent="0.25">
      <c r="A505" s="3">
        <v>42915</v>
      </c>
      <c r="B505" s="5">
        <f t="shared" si="70"/>
        <v>29</v>
      </c>
      <c r="C505" s="5">
        <f t="shared" si="71"/>
        <v>6</v>
      </c>
      <c r="D505" s="5">
        <f t="shared" si="72"/>
        <v>2017</v>
      </c>
      <c r="E505" s="3">
        <f t="shared" si="73"/>
        <v>42895</v>
      </c>
      <c r="F505" s="5">
        <f t="shared" si="77"/>
        <v>20</v>
      </c>
      <c r="G505" s="5">
        <v>26664.2</v>
      </c>
      <c r="H505" s="6">
        <v>26655.5</v>
      </c>
      <c r="I505" s="6">
        <v>26687</v>
      </c>
      <c r="J505" s="6">
        <v>26724.5</v>
      </c>
      <c r="K505" s="6">
        <v>26844.5</v>
      </c>
      <c r="L505" s="6">
        <v>26915</v>
      </c>
      <c r="M505" s="6">
        <v>26940.5</v>
      </c>
      <c r="N505" s="6">
        <v>26969.5</v>
      </c>
      <c r="O505" s="6">
        <v>27024.5</v>
      </c>
      <c r="P505" s="6">
        <v>27086</v>
      </c>
      <c r="Q505" s="6">
        <v>27201.5</v>
      </c>
      <c r="R505" s="6">
        <v>27271</v>
      </c>
      <c r="S505" s="6">
        <v>27323.5</v>
      </c>
      <c r="T505" s="6">
        <v>27381.5</v>
      </c>
      <c r="U505" s="6">
        <v>27433</v>
      </c>
      <c r="V505" s="6">
        <v>27491.5</v>
      </c>
      <c r="W505" s="6">
        <v>27615.5</v>
      </c>
      <c r="X505" s="6">
        <v>27672.5</v>
      </c>
      <c r="Y505" s="6">
        <v>27717</v>
      </c>
      <c r="Z505" s="8" t="s">
        <v>17</v>
      </c>
      <c r="AA505" s="11">
        <f t="shared" si="78"/>
        <v>1.4151432527556018E-3</v>
      </c>
      <c r="AB505" s="10">
        <f t="shared" si="79"/>
        <v>8.5507909481630229E-4</v>
      </c>
      <c r="AC505" s="10">
        <f t="shared" si="74"/>
        <v>1.2646606962191331E-2</v>
      </c>
      <c r="AD505" s="10">
        <f t="shared" si="75"/>
        <v>1.2479177739980196E-2</v>
      </c>
      <c r="AE505" s="13">
        <v>2.76</v>
      </c>
      <c r="AF505" s="13">
        <v>0.27</v>
      </c>
      <c r="AG505" s="10">
        <f t="shared" si="76"/>
        <v>2.4832951032213169E-2</v>
      </c>
      <c r="AH505" s="10">
        <f>+SUMPRODUCT(AB505:AD505,Regression_results!$M$17:$O$17)+Regression_results!$L$17</f>
        <v>2.4761674341550258E-2</v>
      </c>
    </row>
    <row r="506" spans="1:34" ht="15" x14ac:dyDescent="0.25">
      <c r="A506" s="3">
        <v>42914</v>
      </c>
      <c r="B506" s="5">
        <f t="shared" si="70"/>
        <v>28</v>
      </c>
      <c r="C506" s="5">
        <f t="shared" si="71"/>
        <v>6</v>
      </c>
      <c r="D506" s="5">
        <f t="shared" si="72"/>
        <v>2017</v>
      </c>
      <c r="E506" s="3">
        <f t="shared" si="73"/>
        <v>42895</v>
      </c>
      <c r="F506" s="5">
        <f t="shared" si="77"/>
        <v>19</v>
      </c>
      <c r="G506" s="5">
        <v>26663.31</v>
      </c>
      <c r="H506" s="6">
        <v>26655</v>
      </c>
      <c r="I506" s="6">
        <v>26684.5</v>
      </c>
      <c r="J506" s="6">
        <v>26721.5</v>
      </c>
      <c r="K506" s="6">
        <v>26847</v>
      </c>
      <c r="L506" s="6">
        <v>26915</v>
      </c>
      <c r="M506" s="6">
        <v>26939</v>
      </c>
      <c r="N506" s="6">
        <v>26966.5</v>
      </c>
      <c r="O506" s="6">
        <v>27016.5</v>
      </c>
      <c r="P506" s="6">
        <v>27076</v>
      </c>
      <c r="Q506" s="6">
        <v>27198</v>
      </c>
      <c r="R506" s="6">
        <v>27270</v>
      </c>
      <c r="S506" s="6">
        <v>27324.5</v>
      </c>
      <c r="T506" s="6">
        <v>27379.5</v>
      </c>
      <c r="U506" s="6">
        <v>27433</v>
      </c>
      <c r="V506" s="6">
        <v>27491.5</v>
      </c>
      <c r="W506" s="6">
        <v>27615.5</v>
      </c>
      <c r="X506" s="6">
        <v>27672.5</v>
      </c>
      <c r="Y506" s="6">
        <v>27717</v>
      </c>
      <c r="Z506" s="8" t="s">
        <v>17</v>
      </c>
      <c r="AA506" s="11">
        <f t="shared" si="78"/>
        <v>1.2748022226694541E-3</v>
      </c>
      <c r="AB506" s="10">
        <f t="shared" si="79"/>
        <v>7.9472503601385469E-4</v>
      </c>
      <c r="AC506" s="10">
        <f t="shared" si="74"/>
        <v>1.2441679626749691E-2</v>
      </c>
      <c r="AD506" s="10">
        <f t="shared" si="75"/>
        <v>1.2675242694233198E-2</v>
      </c>
      <c r="AE506" s="13">
        <v>2.7530000000000001</v>
      </c>
      <c r="AF506" s="13">
        <v>0.255</v>
      </c>
      <c r="AG506" s="10">
        <f t="shared" si="76"/>
        <v>2.4916463019300839E-2</v>
      </c>
      <c r="AH506" s="10">
        <f>+SUMPRODUCT(AB506:AD506,Regression_results!$M$17:$O$17)+Regression_results!$L$17</f>
        <v>2.4693712410104679E-2</v>
      </c>
    </row>
    <row r="507" spans="1:34" ht="15" x14ac:dyDescent="0.25">
      <c r="A507" s="3">
        <v>42913</v>
      </c>
      <c r="B507" s="5">
        <f t="shared" si="70"/>
        <v>27</v>
      </c>
      <c r="C507" s="5">
        <f t="shared" si="71"/>
        <v>6</v>
      </c>
      <c r="D507" s="5">
        <f t="shared" si="72"/>
        <v>2017</v>
      </c>
      <c r="E507" s="3">
        <f t="shared" si="73"/>
        <v>42895</v>
      </c>
      <c r="F507" s="5">
        <f t="shared" si="77"/>
        <v>18</v>
      </c>
      <c r="G507" s="5">
        <v>26662.42</v>
      </c>
      <c r="H507" s="6">
        <v>26661</v>
      </c>
      <c r="I507" s="6">
        <v>26697</v>
      </c>
      <c r="J507" s="6">
        <v>26734</v>
      </c>
      <c r="K507" s="6">
        <v>26865</v>
      </c>
      <c r="L507" s="6">
        <v>26929.5</v>
      </c>
      <c r="M507" s="6">
        <v>26953.5</v>
      </c>
      <c r="N507" s="6">
        <v>26978</v>
      </c>
      <c r="O507" s="6">
        <v>27028</v>
      </c>
      <c r="P507" s="6">
        <v>27086</v>
      </c>
      <c r="Q507" s="6">
        <v>27208</v>
      </c>
      <c r="R507" s="6">
        <v>27274.5</v>
      </c>
      <c r="S507" s="6">
        <v>27329</v>
      </c>
      <c r="T507" s="6">
        <v>27386.5</v>
      </c>
      <c r="U507" s="6">
        <v>27425</v>
      </c>
      <c r="V507" s="6">
        <v>27489</v>
      </c>
      <c r="W507" s="6">
        <v>27616</v>
      </c>
      <c r="X507" s="6">
        <v>27670.5</v>
      </c>
      <c r="Y507" s="6">
        <v>27721.5</v>
      </c>
      <c r="Z507" s="8" t="s">
        <v>17</v>
      </c>
      <c r="AA507" s="11">
        <f t="shared" si="78"/>
        <v>1.2623952577847763E-3</v>
      </c>
      <c r="AB507" s="10">
        <f t="shared" si="79"/>
        <v>1.2969565403291305E-3</v>
      </c>
      <c r="AC507" s="10">
        <f t="shared" si="74"/>
        <v>1.2398396823613211E-2</v>
      </c>
      <c r="AD507" s="10">
        <f t="shared" si="75"/>
        <v>1.2398994340217805E-2</v>
      </c>
      <c r="AE507" s="13">
        <v>2.76</v>
      </c>
      <c r="AF507" s="13">
        <v>0.26</v>
      </c>
      <c r="AG507" s="10">
        <f t="shared" si="76"/>
        <v>2.4935168561739607E-2</v>
      </c>
      <c r="AH507" s="10">
        <f>+SUMPRODUCT(AB507:AD507,Regression_results!$M$17:$O$17)+Regression_results!$L$17</f>
        <v>2.4814913807372475E-2</v>
      </c>
    </row>
    <row r="508" spans="1:34" ht="15" x14ac:dyDescent="0.25">
      <c r="A508" s="3">
        <v>42912</v>
      </c>
      <c r="B508" s="5">
        <f t="shared" si="70"/>
        <v>26</v>
      </c>
      <c r="C508" s="5">
        <f t="shared" si="71"/>
        <v>6</v>
      </c>
      <c r="D508" s="5">
        <f t="shared" si="72"/>
        <v>2017</v>
      </c>
      <c r="E508" s="3">
        <f t="shared" si="73"/>
        <v>42895</v>
      </c>
      <c r="F508" s="5">
        <f t="shared" si="77"/>
        <v>17</v>
      </c>
      <c r="G508" s="5">
        <v>26661.54</v>
      </c>
      <c r="H508" s="6">
        <v>26668.5</v>
      </c>
      <c r="I508" s="6">
        <v>26709</v>
      </c>
      <c r="J508" s="6">
        <v>26750.5</v>
      </c>
      <c r="K508" s="6">
        <v>26879</v>
      </c>
      <c r="L508" s="6">
        <v>26944.5</v>
      </c>
      <c r="M508" s="6">
        <v>26969.5</v>
      </c>
      <c r="N508" s="6">
        <v>26991</v>
      </c>
      <c r="O508" s="6">
        <v>27038.5</v>
      </c>
      <c r="P508" s="6">
        <v>27097</v>
      </c>
      <c r="Q508" s="6">
        <v>27222</v>
      </c>
      <c r="R508" s="6">
        <v>27291.5</v>
      </c>
      <c r="S508" s="6">
        <v>27345.5</v>
      </c>
      <c r="T508" s="6">
        <v>27400</v>
      </c>
      <c r="U508" s="6">
        <v>27424</v>
      </c>
      <c r="V508" s="6">
        <v>27481</v>
      </c>
      <c r="W508" s="6">
        <v>27613</v>
      </c>
      <c r="X508" s="6">
        <v>27670</v>
      </c>
      <c r="Y508" s="6">
        <v>27725</v>
      </c>
      <c r="Z508" s="8" t="s">
        <v>17</v>
      </c>
      <c r="AA508" s="11">
        <f t="shared" si="78"/>
        <v>1.1293753390259286E-3</v>
      </c>
      <c r="AB508" s="10">
        <f t="shared" si="79"/>
        <v>1.78009222272979E-3</v>
      </c>
      <c r="AC508" s="10">
        <f t="shared" si="74"/>
        <v>1.233666554344981E-2</v>
      </c>
      <c r="AD508" s="10">
        <f t="shared" si="75"/>
        <v>1.2483555489552068E-2</v>
      </c>
      <c r="AE508" s="13">
        <v>2.7549999999999999</v>
      </c>
      <c r="AF508" s="13">
        <v>0.25</v>
      </c>
      <c r="AG508" s="10">
        <f t="shared" si="76"/>
        <v>2.4987531172069755E-2</v>
      </c>
      <c r="AH508" s="10">
        <f>+SUMPRODUCT(AB508:AD508,Regression_results!$M$17:$O$17)+Regression_results!$L$17</f>
        <v>2.5076917699976539E-2</v>
      </c>
    </row>
    <row r="509" spans="1:34" ht="15" x14ac:dyDescent="0.25">
      <c r="A509" s="3">
        <v>42911</v>
      </c>
      <c r="B509" s="5">
        <f t="shared" si="70"/>
        <v>25</v>
      </c>
      <c r="C509" s="5">
        <f t="shared" si="71"/>
        <v>6</v>
      </c>
      <c r="D509" s="5">
        <f t="shared" si="72"/>
        <v>2017</v>
      </c>
      <c r="E509" s="3">
        <f t="shared" si="73"/>
        <v>42895</v>
      </c>
      <c r="F509" s="5">
        <f t="shared" si="77"/>
        <v>16</v>
      </c>
      <c r="G509" s="5">
        <v>26660.65</v>
      </c>
      <c r="H509" s="6">
        <v>26668.5</v>
      </c>
      <c r="I509" s="6">
        <v>26709</v>
      </c>
      <c r="J509" s="6">
        <v>26750.5</v>
      </c>
      <c r="K509" s="6">
        <v>26879</v>
      </c>
      <c r="L509" s="6">
        <v>26944.5</v>
      </c>
      <c r="M509" s="6">
        <v>26969.5</v>
      </c>
      <c r="N509" s="6">
        <v>26991</v>
      </c>
      <c r="O509" s="6">
        <v>27038.5</v>
      </c>
      <c r="P509" s="6">
        <v>27097</v>
      </c>
      <c r="Q509" s="6">
        <v>27222</v>
      </c>
      <c r="R509" s="6">
        <v>27291.5</v>
      </c>
      <c r="S509" s="6">
        <v>27345.5</v>
      </c>
      <c r="T509" s="6">
        <v>27400</v>
      </c>
      <c r="U509" s="6">
        <v>27431</v>
      </c>
      <c r="V509" s="6">
        <v>27488</v>
      </c>
      <c r="W509" s="6">
        <v>27620</v>
      </c>
      <c r="X509" s="6">
        <v>27679</v>
      </c>
      <c r="Y509" s="6">
        <v>27731</v>
      </c>
      <c r="Z509" s="8" t="s">
        <v>17</v>
      </c>
      <c r="AA509" s="11">
        <f t="shared" si="78"/>
        <v>1.0629414955538152E-3</v>
      </c>
      <c r="AB509" s="10">
        <f t="shared" si="79"/>
        <v>1.8135341786489345E-3</v>
      </c>
      <c r="AC509" s="10">
        <f t="shared" si="74"/>
        <v>1.233666554344981E-2</v>
      </c>
      <c r="AD509" s="10">
        <f t="shared" si="75"/>
        <v>1.2417121646079953E-2</v>
      </c>
      <c r="AE509" s="13">
        <v>2.75</v>
      </c>
      <c r="AF509" s="13">
        <v>0.25</v>
      </c>
      <c r="AG509" s="10">
        <f t="shared" si="76"/>
        <v>2.493765586034935E-2</v>
      </c>
      <c r="AH509" s="10">
        <f>+SUMPRODUCT(AB509:AD509,Regression_results!$M$17:$O$17)+Regression_results!$L$17</f>
        <v>2.5065123326680084E-2</v>
      </c>
    </row>
    <row r="510" spans="1:34" ht="15" x14ac:dyDescent="0.25">
      <c r="A510" s="3">
        <v>42910</v>
      </c>
      <c r="B510" s="5">
        <f t="shared" si="70"/>
        <v>24</v>
      </c>
      <c r="C510" s="5">
        <f t="shared" si="71"/>
        <v>6</v>
      </c>
      <c r="D510" s="5">
        <f t="shared" si="72"/>
        <v>2017</v>
      </c>
      <c r="E510" s="3">
        <f t="shared" si="73"/>
        <v>42895</v>
      </c>
      <c r="F510" s="5">
        <f t="shared" si="77"/>
        <v>15</v>
      </c>
      <c r="G510" s="5">
        <v>26659.759999999998</v>
      </c>
      <c r="H510" s="6">
        <v>26668.5</v>
      </c>
      <c r="I510" s="6">
        <v>26709</v>
      </c>
      <c r="J510" s="6">
        <v>26750.5</v>
      </c>
      <c r="K510" s="6">
        <v>26879</v>
      </c>
      <c r="L510" s="6">
        <v>26944.5</v>
      </c>
      <c r="M510" s="6">
        <v>26969.5</v>
      </c>
      <c r="N510" s="6">
        <v>26991</v>
      </c>
      <c r="O510" s="6">
        <v>27038.5</v>
      </c>
      <c r="P510" s="6">
        <v>27097</v>
      </c>
      <c r="Q510" s="6">
        <v>27222</v>
      </c>
      <c r="R510" s="6">
        <v>27291.5</v>
      </c>
      <c r="S510" s="6">
        <v>27345.5</v>
      </c>
      <c r="T510" s="6">
        <v>27400</v>
      </c>
      <c r="U510" s="6">
        <v>27446</v>
      </c>
      <c r="V510" s="6">
        <v>27501.5</v>
      </c>
      <c r="W510" s="6">
        <v>27633.5</v>
      </c>
      <c r="X510" s="6">
        <v>27695</v>
      </c>
      <c r="Y510" s="6">
        <v>27744.5</v>
      </c>
      <c r="Z510" s="8" t="s">
        <v>17</v>
      </c>
      <c r="AA510" s="11">
        <f t="shared" si="78"/>
        <v>9.9650765208170178E-4</v>
      </c>
      <c r="AB510" s="10">
        <f t="shared" si="79"/>
        <v>1.8469783673971119E-3</v>
      </c>
      <c r="AC510" s="10">
        <f t="shared" si="74"/>
        <v>1.233666554344981E-2</v>
      </c>
      <c r="AD510" s="10">
        <f t="shared" si="75"/>
        <v>1.235068780260784E-2</v>
      </c>
      <c r="AE510" s="13">
        <v>2.75</v>
      </c>
      <c r="AF510" s="13">
        <v>0.25</v>
      </c>
      <c r="AG510" s="10">
        <f t="shared" si="76"/>
        <v>2.493765586034935E-2</v>
      </c>
      <c r="AH510" s="10">
        <f>+SUMPRODUCT(AB510:AD510,Regression_results!$M$17:$O$17)+Regression_results!$L$17</f>
        <v>2.5053330160444257E-2</v>
      </c>
    </row>
    <row r="511" spans="1:34" ht="15" x14ac:dyDescent="0.25">
      <c r="A511" s="3">
        <v>42909</v>
      </c>
      <c r="B511" s="5">
        <f t="shared" si="70"/>
        <v>23</v>
      </c>
      <c r="C511" s="5">
        <f t="shared" si="71"/>
        <v>6</v>
      </c>
      <c r="D511" s="5">
        <f t="shared" si="72"/>
        <v>2017</v>
      </c>
      <c r="E511" s="3">
        <f t="shared" si="73"/>
        <v>42895</v>
      </c>
      <c r="F511" s="5">
        <f t="shared" si="77"/>
        <v>14</v>
      </c>
      <c r="G511" s="5">
        <v>26658.87</v>
      </c>
      <c r="H511" s="6">
        <v>26668.5</v>
      </c>
      <c r="I511" s="6">
        <v>26709</v>
      </c>
      <c r="J511" s="6">
        <v>26750.5</v>
      </c>
      <c r="K511" s="6">
        <v>26879</v>
      </c>
      <c r="L511" s="6">
        <v>26944.5</v>
      </c>
      <c r="M511" s="6">
        <v>26969.5</v>
      </c>
      <c r="N511" s="6">
        <v>26991</v>
      </c>
      <c r="O511" s="6">
        <v>27038.5</v>
      </c>
      <c r="P511" s="6">
        <v>27097</v>
      </c>
      <c r="Q511" s="6">
        <v>27222</v>
      </c>
      <c r="R511" s="6">
        <v>27291.5</v>
      </c>
      <c r="S511" s="6">
        <v>27345.5</v>
      </c>
      <c r="T511" s="6">
        <v>27400</v>
      </c>
      <c r="U511" s="6">
        <v>27446</v>
      </c>
      <c r="V511" s="6">
        <v>27501.5</v>
      </c>
      <c r="W511" s="6">
        <v>27633.5</v>
      </c>
      <c r="X511" s="6">
        <v>27695</v>
      </c>
      <c r="Y511" s="6">
        <v>27744.5</v>
      </c>
      <c r="Z511" s="8" t="s">
        <v>17</v>
      </c>
      <c r="AA511" s="11">
        <f t="shared" si="78"/>
        <v>9.3007380860958837E-4</v>
      </c>
      <c r="AB511" s="10">
        <f t="shared" si="79"/>
        <v>1.8804247891976988E-3</v>
      </c>
      <c r="AC511" s="10">
        <f t="shared" si="74"/>
        <v>1.233666554344981E-2</v>
      </c>
      <c r="AD511" s="10">
        <f t="shared" si="75"/>
        <v>1.2284253959135728E-2</v>
      </c>
      <c r="AE511" s="13">
        <v>2.75</v>
      </c>
      <c r="AF511" s="13">
        <v>0.25</v>
      </c>
      <c r="AG511" s="10">
        <f t="shared" si="76"/>
        <v>2.493765586034935E-2</v>
      </c>
      <c r="AH511" s="10">
        <f>+SUMPRODUCT(AB511:AD511,Regression_results!$M$17:$O$17)+Regression_results!$L$17</f>
        <v>2.5041538201389817E-2</v>
      </c>
    </row>
    <row r="512" spans="1:34" ht="15" x14ac:dyDescent="0.25">
      <c r="A512" s="3">
        <v>42908</v>
      </c>
      <c r="B512" s="5">
        <f t="shared" si="70"/>
        <v>22</v>
      </c>
      <c r="C512" s="5">
        <f t="shared" si="71"/>
        <v>6</v>
      </c>
      <c r="D512" s="5">
        <f t="shared" si="72"/>
        <v>2017</v>
      </c>
      <c r="E512" s="3">
        <f t="shared" si="73"/>
        <v>42895</v>
      </c>
      <c r="F512" s="5">
        <f t="shared" si="77"/>
        <v>13</v>
      </c>
      <c r="G512" s="5">
        <v>26657.98</v>
      </c>
      <c r="H512" s="6">
        <v>26668.5</v>
      </c>
      <c r="I512" s="6">
        <v>26709</v>
      </c>
      <c r="J512" s="6">
        <v>26750.5</v>
      </c>
      <c r="K512" s="6">
        <v>26879</v>
      </c>
      <c r="L512" s="6">
        <v>26944.5</v>
      </c>
      <c r="M512" s="6">
        <v>26969.5</v>
      </c>
      <c r="N512" s="6">
        <v>26991</v>
      </c>
      <c r="O512" s="6">
        <v>27038.5</v>
      </c>
      <c r="P512" s="6">
        <v>27097</v>
      </c>
      <c r="Q512" s="6">
        <v>27222</v>
      </c>
      <c r="R512" s="6">
        <v>27291.5</v>
      </c>
      <c r="S512" s="6">
        <v>27345.5</v>
      </c>
      <c r="T512" s="6">
        <v>27400</v>
      </c>
      <c r="U512" s="6">
        <v>27446</v>
      </c>
      <c r="V512" s="6">
        <v>27501.5</v>
      </c>
      <c r="W512" s="6">
        <v>27633.5</v>
      </c>
      <c r="X512" s="6">
        <v>27695</v>
      </c>
      <c r="Y512" s="6">
        <v>27744.5</v>
      </c>
      <c r="Z512" s="8" t="s">
        <v>17</v>
      </c>
      <c r="AA512" s="11">
        <f t="shared" si="78"/>
        <v>8.6363996513747485E-4</v>
      </c>
      <c r="AB512" s="10">
        <f t="shared" si="79"/>
        <v>1.9138734442745164E-3</v>
      </c>
      <c r="AC512" s="10">
        <f t="shared" si="74"/>
        <v>1.233666554344981E-2</v>
      </c>
      <c r="AD512" s="10">
        <f t="shared" si="75"/>
        <v>1.2217820115663613E-2</v>
      </c>
      <c r="AE512" s="13">
        <v>2.75</v>
      </c>
      <c r="AF512" s="13">
        <v>0.25</v>
      </c>
      <c r="AG512" s="10">
        <f t="shared" si="76"/>
        <v>2.493765586034935E-2</v>
      </c>
      <c r="AH512" s="10">
        <f>+SUMPRODUCT(AB512:AD512,Regression_results!$M$17:$O$17)+Regression_results!$L$17</f>
        <v>2.5029747449637756E-2</v>
      </c>
    </row>
    <row r="513" spans="1:34" ht="15" x14ac:dyDescent="0.25">
      <c r="A513" s="3">
        <v>42907</v>
      </c>
      <c r="B513" s="5">
        <f t="shared" si="70"/>
        <v>21</v>
      </c>
      <c r="C513" s="5">
        <f t="shared" si="71"/>
        <v>6</v>
      </c>
      <c r="D513" s="5">
        <f t="shared" si="72"/>
        <v>2017</v>
      </c>
      <c r="E513" s="3">
        <f t="shared" si="73"/>
        <v>42895</v>
      </c>
      <c r="F513" s="5">
        <f t="shared" si="77"/>
        <v>12</v>
      </c>
      <c r="G513" s="5">
        <v>26657.1</v>
      </c>
      <c r="H513" s="6">
        <v>26671</v>
      </c>
      <c r="I513" s="6">
        <v>26710</v>
      </c>
      <c r="J513" s="6">
        <v>26752</v>
      </c>
      <c r="K513" s="6">
        <v>26884</v>
      </c>
      <c r="L513" s="6">
        <v>26950</v>
      </c>
      <c r="M513" s="6">
        <v>26973.5</v>
      </c>
      <c r="N513" s="6">
        <v>26995</v>
      </c>
      <c r="O513" s="6">
        <v>27041</v>
      </c>
      <c r="P513" s="6">
        <v>27099.5</v>
      </c>
      <c r="Q513" s="6">
        <v>27227.5</v>
      </c>
      <c r="R513" s="6">
        <v>27300.5</v>
      </c>
      <c r="S513" s="6">
        <v>27355.5</v>
      </c>
      <c r="T513" s="6">
        <v>27411</v>
      </c>
      <c r="U513" s="6">
        <v>27446</v>
      </c>
      <c r="V513" s="6">
        <v>27501.5</v>
      </c>
      <c r="W513" s="6">
        <v>27633.5</v>
      </c>
      <c r="X513" s="6">
        <v>27695</v>
      </c>
      <c r="Y513" s="6">
        <v>27744.5</v>
      </c>
      <c r="Z513" s="8" t="s">
        <v>17</v>
      </c>
      <c r="AA513" s="11">
        <f t="shared" si="78"/>
        <v>8.1153698524980553E-4</v>
      </c>
      <c r="AB513" s="10">
        <f t="shared" si="79"/>
        <v>1.9844619257158858E-3</v>
      </c>
      <c r="AC513" s="10">
        <f t="shared" si="74"/>
        <v>1.2392362411081992E-2</v>
      </c>
      <c r="AD513" s="10">
        <f t="shared" si="75"/>
        <v>1.2442024023451159E-2</v>
      </c>
      <c r="AE513" s="13">
        <v>2.7469999999999999</v>
      </c>
      <c r="AF513" s="13">
        <v>0.22700000000000001</v>
      </c>
      <c r="AG513" s="10">
        <f t="shared" si="76"/>
        <v>2.5142925558981233E-2</v>
      </c>
      <c r="AH513" s="10">
        <f>+SUMPRODUCT(AB513:AD513,Regression_results!$M$17:$O$17)+Regression_results!$L$17</f>
        <v>2.5202289491344849E-2</v>
      </c>
    </row>
    <row r="514" spans="1:34" ht="15" x14ac:dyDescent="0.25">
      <c r="A514" s="3">
        <v>42906</v>
      </c>
      <c r="B514" s="5">
        <f t="shared" ref="B514:B577" si="80">+DAY(A514)</f>
        <v>20</v>
      </c>
      <c r="C514" s="5">
        <f t="shared" ref="C514:C577" si="81">+MONTH(A514)</f>
        <v>6</v>
      </c>
      <c r="D514" s="5">
        <f t="shared" ref="D514:D577" si="82">+YEAR(A514)</f>
        <v>2017</v>
      </c>
      <c r="E514" s="3">
        <f t="shared" ref="E514:E577" si="83">+IF(DAY(A514)&gt;=9, DATE(D514,C514,9), IF(MONTH(A514)=1, DATE(D514-1,12,9),DATE(D514,C514-1,9)))</f>
        <v>42895</v>
      </c>
      <c r="F514" s="5">
        <f t="shared" si="77"/>
        <v>11</v>
      </c>
      <c r="G514" s="5">
        <v>26656.21</v>
      </c>
      <c r="H514" s="6">
        <v>26670.5</v>
      </c>
      <c r="I514" s="6">
        <v>26706</v>
      </c>
      <c r="J514" s="6">
        <v>26748</v>
      </c>
      <c r="K514" s="6">
        <v>26882</v>
      </c>
      <c r="L514" s="6">
        <v>26942.5</v>
      </c>
      <c r="M514" s="6">
        <v>26968</v>
      </c>
      <c r="N514" s="6">
        <v>26988.5</v>
      </c>
      <c r="O514" s="6">
        <v>27034.5</v>
      </c>
      <c r="P514" s="6">
        <v>27093</v>
      </c>
      <c r="Q514" s="6">
        <v>27222</v>
      </c>
      <c r="R514" s="6">
        <v>27295</v>
      </c>
      <c r="S514" s="6">
        <v>27350</v>
      </c>
      <c r="T514" s="6">
        <v>27405.5</v>
      </c>
      <c r="U514" s="6">
        <v>27446</v>
      </c>
      <c r="V514" s="6">
        <v>27501.5</v>
      </c>
      <c r="W514" s="6">
        <v>27633.5</v>
      </c>
      <c r="X514" s="6">
        <v>27695</v>
      </c>
      <c r="Y514" s="6">
        <v>27744.5</v>
      </c>
      <c r="Z514" s="8" t="s">
        <v>17</v>
      </c>
      <c r="AA514" s="11">
        <f t="shared" si="78"/>
        <v>7.4405850091411685E-4</v>
      </c>
      <c r="AB514" s="10">
        <f t="shared" si="79"/>
        <v>1.8678574335961873E-3</v>
      </c>
      <c r="AC514" s="10">
        <f t="shared" ref="AC514:AC577" si="84">+O514/I514-1</f>
        <v>1.2300606605257336E-2</v>
      </c>
      <c r="AD514" s="10">
        <f t="shared" ref="AD514:AD577" si="85">+S514/O514-1+AA514</f>
        <v>1.2414331670382786E-2</v>
      </c>
      <c r="AE514" s="13">
        <v>2.76</v>
      </c>
      <c r="AF514" s="13">
        <v>0.25</v>
      </c>
      <c r="AG514" s="10">
        <f t="shared" ref="AG514:AG577" si="86">+(1+AE514/100)/(1+AF514/100)-1</f>
        <v>2.5037406483790603E-2</v>
      </c>
      <c r="AH514" s="10">
        <f>+SUMPRODUCT(AB514:AD514,Regression_results!$M$17:$O$17)+Regression_results!$L$17</f>
        <v>2.5071505041151479E-2</v>
      </c>
    </row>
    <row r="515" spans="1:34" ht="15" x14ac:dyDescent="0.25">
      <c r="A515" s="3">
        <v>42905</v>
      </c>
      <c r="B515" s="5">
        <f t="shared" si="80"/>
        <v>19</v>
      </c>
      <c r="C515" s="5">
        <f t="shared" si="81"/>
        <v>6</v>
      </c>
      <c r="D515" s="5">
        <f t="shared" si="82"/>
        <v>2017</v>
      </c>
      <c r="E515" s="3">
        <f t="shared" si="83"/>
        <v>42895</v>
      </c>
      <c r="F515" s="5">
        <f t="shared" ref="F515:F578" si="87">+A515-E515</f>
        <v>10</v>
      </c>
      <c r="G515" s="5">
        <v>26655.32</v>
      </c>
      <c r="H515" s="6">
        <v>26669.67</v>
      </c>
      <c r="I515" s="6">
        <v>26706</v>
      </c>
      <c r="J515" s="6">
        <v>26754</v>
      </c>
      <c r="K515" s="6">
        <v>26885.67</v>
      </c>
      <c r="L515" s="6">
        <v>26942</v>
      </c>
      <c r="M515" s="6">
        <v>26965</v>
      </c>
      <c r="N515" s="6">
        <v>26983</v>
      </c>
      <c r="O515" s="6">
        <v>27030</v>
      </c>
      <c r="P515" s="6">
        <v>27085.67</v>
      </c>
      <c r="Q515" s="6">
        <v>27215.67</v>
      </c>
      <c r="R515" s="6">
        <v>27286.67</v>
      </c>
      <c r="S515" s="6">
        <v>27341.67</v>
      </c>
      <c r="T515" s="6">
        <v>27397</v>
      </c>
      <c r="U515" s="6">
        <v>27455</v>
      </c>
      <c r="V515" s="6">
        <v>27515.5</v>
      </c>
      <c r="W515" s="6">
        <v>27649.5</v>
      </c>
      <c r="X515" s="6">
        <v>27711</v>
      </c>
      <c r="Y515" s="6">
        <v>27758</v>
      </c>
      <c r="Z515" s="8" t="s">
        <v>17</v>
      </c>
      <c r="AA515" s="11">
        <f t="shared" ref="AA515:AA578" si="88">+(T515/S515-1)*F515/30</f>
        <v>6.745503597012833E-4</v>
      </c>
      <c r="AB515" s="10">
        <f t="shared" ref="AB515:AB578" si="89">+I515/G515-1</f>
        <v>1.9013090069823768E-3</v>
      </c>
      <c r="AC515" s="10">
        <f t="shared" si="84"/>
        <v>1.2132105144911254E-2</v>
      </c>
      <c r="AD515" s="10">
        <f t="shared" si="85"/>
        <v>1.2205072002320424E-2</v>
      </c>
      <c r="AE515" s="13">
        <v>2.76</v>
      </c>
      <c r="AF515" s="13">
        <v>0.25</v>
      </c>
      <c r="AG515" s="10">
        <f t="shared" si="86"/>
        <v>2.5037406483790603E-2</v>
      </c>
      <c r="AH515" s="10">
        <f>+SUMPRODUCT(AB515:AD515,Regression_results!$M$17:$O$17)+Regression_results!$L$17</f>
        <v>2.489394558666284E-2</v>
      </c>
    </row>
    <row r="516" spans="1:34" ht="15" x14ac:dyDescent="0.25">
      <c r="A516" s="3">
        <v>42904</v>
      </c>
      <c r="B516" s="5">
        <f t="shared" si="80"/>
        <v>18</v>
      </c>
      <c r="C516" s="5">
        <f t="shared" si="81"/>
        <v>6</v>
      </c>
      <c r="D516" s="5">
        <f t="shared" si="82"/>
        <v>2017</v>
      </c>
      <c r="E516" s="3">
        <f t="shared" si="83"/>
        <v>42895</v>
      </c>
      <c r="F516" s="5">
        <f t="shared" si="87"/>
        <v>9</v>
      </c>
      <c r="G516" s="5">
        <v>26654.43</v>
      </c>
      <c r="H516" s="6">
        <v>26669.67</v>
      </c>
      <c r="I516" s="6">
        <v>26706</v>
      </c>
      <c r="J516" s="6">
        <v>26754</v>
      </c>
      <c r="K516" s="6">
        <v>26885.67</v>
      </c>
      <c r="L516" s="6">
        <v>26942</v>
      </c>
      <c r="M516" s="6">
        <v>26965</v>
      </c>
      <c r="N516" s="6">
        <v>26983</v>
      </c>
      <c r="O516" s="6">
        <v>27030</v>
      </c>
      <c r="P516" s="6">
        <v>27085.67</v>
      </c>
      <c r="Q516" s="6">
        <v>27215.67</v>
      </c>
      <c r="R516" s="6">
        <v>27286.67</v>
      </c>
      <c r="S516" s="6">
        <v>27341.67</v>
      </c>
      <c r="T516" s="6">
        <v>27397</v>
      </c>
      <c r="U516" s="6">
        <v>27451.5</v>
      </c>
      <c r="V516" s="6">
        <v>27512.5</v>
      </c>
      <c r="W516" s="6">
        <v>27647</v>
      </c>
      <c r="X516" s="6">
        <v>27708.5</v>
      </c>
      <c r="Y516" s="6">
        <v>27757</v>
      </c>
      <c r="Z516" s="8" t="s">
        <v>17</v>
      </c>
      <c r="AA516" s="11">
        <f t="shared" si="88"/>
        <v>6.0709532373115493E-4</v>
      </c>
      <c r="AB516" s="10">
        <f t="shared" si="89"/>
        <v>1.9347628142862838E-3</v>
      </c>
      <c r="AC516" s="10">
        <f t="shared" si="84"/>
        <v>1.2132105144911254E-2</v>
      </c>
      <c r="AD516" s="10">
        <f t="shared" si="85"/>
        <v>1.2137616966350295E-2</v>
      </c>
      <c r="AE516" s="13">
        <v>2.74</v>
      </c>
      <c r="AF516" s="13">
        <v>0.25</v>
      </c>
      <c r="AG516" s="10">
        <f t="shared" si="86"/>
        <v>2.4837905236907876E-2</v>
      </c>
      <c r="AH516" s="10">
        <f>+SUMPRODUCT(AB516:AD516,Regression_results!$M$17:$O$17)+Regression_results!$L$17</f>
        <v>2.4881698425366493E-2</v>
      </c>
    </row>
    <row r="517" spans="1:34" ht="15" x14ac:dyDescent="0.25">
      <c r="A517" s="3">
        <v>42903</v>
      </c>
      <c r="B517" s="5">
        <f t="shared" si="80"/>
        <v>17</v>
      </c>
      <c r="C517" s="5">
        <f t="shared" si="81"/>
        <v>6</v>
      </c>
      <c r="D517" s="5">
        <f t="shared" si="82"/>
        <v>2017</v>
      </c>
      <c r="E517" s="3">
        <f t="shared" si="83"/>
        <v>42895</v>
      </c>
      <c r="F517" s="5">
        <f t="shared" si="87"/>
        <v>8</v>
      </c>
      <c r="G517" s="5">
        <v>26653.54</v>
      </c>
      <c r="H517" s="6">
        <v>26669.67</v>
      </c>
      <c r="I517" s="6">
        <v>26706</v>
      </c>
      <c r="J517" s="6">
        <v>26754</v>
      </c>
      <c r="K517" s="6">
        <v>26885.67</v>
      </c>
      <c r="L517" s="6">
        <v>26942</v>
      </c>
      <c r="M517" s="6">
        <v>26965</v>
      </c>
      <c r="N517" s="6">
        <v>26983</v>
      </c>
      <c r="O517" s="6">
        <v>27030</v>
      </c>
      <c r="P517" s="6">
        <v>27085.67</v>
      </c>
      <c r="Q517" s="6">
        <v>27215.67</v>
      </c>
      <c r="R517" s="6">
        <v>27286.67</v>
      </c>
      <c r="S517" s="6">
        <v>27341.67</v>
      </c>
      <c r="T517" s="6">
        <v>27397</v>
      </c>
      <c r="U517" s="6">
        <v>27446.67</v>
      </c>
      <c r="V517" s="6">
        <v>27508.67</v>
      </c>
      <c r="W517" s="6">
        <v>27643</v>
      </c>
      <c r="X517" s="6">
        <v>27704.67</v>
      </c>
      <c r="Y517" s="6">
        <v>27753</v>
      </c>
      <c r="Z517" s="8" t="s">
        <v>17</v>
      </c>
      <c r="AA517" s="11">
        <f t="shared" si="88"/>
        <v>5.3964028776102657E-4</v>
      </c>
      <c r="AB517" s="10">
        <f t="shared" si="89"/>
        <v>1.9682188557317293E-3</v>
      </c>
      <c r="AC517" s="10">
        <f t="shared" si="84"/>
        <v>1.2132105144911254E-2</v>
      </c>
      <c r="AD517" s="10">
        <f t="shared" si="85"/>
        <v>1.2070161930380166E-2</v>
      </c>
      <c r="AE517" s="13">
        <v>2.74</v>
      </c>
      <c r="AF517" s="13">
        <v>0.25</v>
      </c>
      <c r="AG517" s="10">
        <f t="shared" si="86"/>
        <v>2.4837905236907876E-2</v>
      </c>
      <c r="AH517" s="10">
        <f>+SUMPRODUCT(AB517:AD517,Regression_results!$M$17:$O$17)+Regression_results!$L$17</f>
        <v>2.4869452471840303E-2</v>
      </c>
    </row>
    <row r="518" spans="1:34" ht="15" x14ac:dyDescent="0.25">
      <c r="A518" s="3">
        <v>42902</v>
      </c>
      <c r="B518" s="5">
        <f t="shared" si="80"/>
        <v>16</v>
      </c>
      <c r="C518" s="5">
        <f t="shared" si="81"/>
        <v>6</v>
      </c>
      <c r="D518" s="5">
        <f t="shared" si="82"/>
        <v>2017</v>
      </c>
      <c r="E518" s="3">
        <f t="shared" si="83"/>
        <v>42895</v>
      </c>
      <c r="F518" s="5">
        <f t="shared" si="87"/>
        <v>7</v>
      </c>
      <c r="G518" s="5">
        <v>26652.66</v>
      </c>
      <c r="H518" s="6">
        <v>26669.67</v>
      </c>
      <c r="I518" s="6">
        <v>26706</v>
      </c>
      <c r="J518" s="6">
        <v>26754</v>
      </c>
      <c r="K518" s="6">
        <v>26885.67</v>
      </c>
      <c r="L518" s="6">
        <v>26942</v>
      </c>
      <c r="M518" s="6">
        <v>26965</v>
      </c>
      <c r="N518" s="6">
        <v>26983</v>
      </c>
      <c r="O518" s="6">
        <v>27030</v>
      </c>
      <c r="P518" s="6">
        <v>27085.67</v>
      </c>
      <c r="Q518" s="6">
        <v>27215.67</v>
      </c>
      <c r="R518" s="6">
        <v>27286.67</v>
      </c>
      <c r="S518" s="6">
        <v>27341.67</v>
      </c>
      <c r="T518" s="6">
        <v>27397</v>
      </c>
      <c r="U518" s="6">
        <v>27446.67</v>
      </c>
      <c r="V518" s="6">
        <v>27508.67</v>
      </c>
      <c r="W518" s="6">
        <v>27643</v>
      </c>
      <c r="X518" s="6">
        <v>27704.67</v>
      </c>
      <c r="Y518" s="6">
        <v>27753</v>
      </c>
      <c r="Z518" s="8" t="s">
        <v>17</v>
      </c>
      <c r="AA518" s="11">
        <f t="shared" si="88"/>
        <v>4.7218525179089826E-4</v>
      </c>
      <c r="AB518" s="10">
        <f t="shared" si="89"/>
        <v>2.0013011834465466E-3</v>
      </c>
      <c r="AC518" s="10">
        <f t="shared" si="84"/>
        <v>1.2132105144911254E-2</v>
      </c>
      <c r="AD518" s="10">
        <f t="shared" si="85"/>
        <v>1.2002706894410039E-2</v>
      </c>
      <c r="AE518" s="13">
        <v>2.74</v>
      </c>
      <c r="AF518" s="13">
        <v>0.25</v>
      </c>
      <c r="AG518" s="10">
        <f t="shared" si="86"/>
        <v>2.4837905236907876E-2</v>
      </c>
      <c r="AH518" s="10">
        <f>+SUMPRODUCT(AB518:AD518,Regression_results!$M$17:$O$17)+Regression_results!$L$17</f>
        <v>2.4857004489800584E-2</v>
      </c>
    </row>
    <row r="519" spans="1:34" ht="15" x14ac:dyDescent="0.25">
      <c r="A519" s="3">
        <v>42901</v>
      </c>
      <c r="B519" s="5">
        <f t="shared" si="80"/>
        <v>15</v>
      </c>
      <c r="C519" s="5">
        <f t="shared" si="81"/>
        <v>6</v>
      </c>
      <c r="D519" s="5">
        <f t="shared" si="82"/>
        <v>2017</v>
      </c>
      <c r="E519" s="3">
        <f t="shared" si="83"/>
        <v>42895</v>
      </c>
      <c r="F519" s="5">
        <f t="shared" si="87"/>
        <v>6</v>
      </c>
      <c r="G519" s="5">
        <v>26651.77</v>
      </c>
      <c r="H519" s="6">
        <v>26670.33</v>
      </c>
      <c r="I519" s="6">
        <v>26706</v>
      </c>
      <c r="J519" s="6">
        <v>26765.67</v>
      </c>
      <c r="K519" s="6">
        <v>26894.67</v>
      </c>
      <c r="L519" s="6">
        <v>26949.67</v>
      </c>
      <c r="M519" s="6">
        <v>26972</v>
      </c>
      <c r="N519" s="6">
        <v>26985</v>
      </c>
      <c r="O519" s="6">
        <v>27032.67</v>
      </c>
      <c r="P519" s="6">
        <v>27089</v>
      </c>
      <c r="Q519" s="6">
        <v>27216.33</v>
      </c>
      <c r="R519" s="6">
        <v>27285.33</v>
      </c>
      <c r="S519" s="6">
        <v>27340</v>
      </c>
      <c r="T519" s="6">
        <v>27395.67</v>
      </c>
      <c r="U519" s="6">
        <v>27446.67</v>
      </c>
      <c r="V519" s="6">
        <v>27508.67</v>
      </c>
      <c r="W519" s="6">
        <v>27643</v>
      </c>
      <c r="X519" s="6">
        <v>27704.67</v>
      </c>
      <c r="Y519" s="6">
        <v>27753</v>
      </c>
      <c r="Z519" s="8" t="s">
        <v>17</v>
      </c>
      <c r="AA519" s="11">
        <f t="shared" si="88"/>
        <v>4.0724213606435633E-4</v>
      </c>
      <c r="AB519" s="10">
        <f t="shared" si="89"/>
        <v>2.0347616687372838E-3</v>
      </c>
      <c r="AC519" s="10">
        <f t="shared" si="84"/>
        <v>1.223208267804976E-2</v>
      </c>
      <c r="AD519" s="10">
        <f t="shared" si="85"/>
        <v>1.1776078436733117E-2</v>
      </c>
      <c r="AE519" s="13">
        <v>2.73</v>
      </c>
      <c r="AF519" s="13">
        <v>0.22</v>
      </c>
      <c r="AG519" s="10">
        <f t="shared" si="86"/>
        <v>2.5044901217321947E-2</v>
      </c>
      <c r="AH519" s="10">
        <f>+SUMPRODUCT(AB519:AD519,Regression_results!$M$17:$O$17)+Regression_results!$L$17</f>
        <v>2.4833437077602064E-2</v>
      </c>
    </row>
    <row r="520" spans="1:34" ht="15" x14ac:dyDescent="0.25">
      <c r="A520" s="3">
        <v>42900</v>
      </c>
      <c r="B520" s="5">
        <f t="shared" si="80"/>
        <v>14</v>
      </c>
      <c r="C520" s="5">
        <f t="shared" si="81"/>
        <v>6</v>
      </c>
      <c r="D520" s="5">
        <f t="shared" si="82"/>
        <v>2017</v>
      </c>
      <c r="E520" s="3">
        <f t="shared" si="83"/>
        <v>42895</v>
      </c>
      <c r="F520" s="5">
        <f t="shared" si="87"/>
        <v>5</v>
      </c>
      <c r="G520" s="5">
        <v>26650.880000000001</v>
      </c>
      <c r="H520" s="6">
        <v>26667.67</v>
      </c>
      <c r="I520" s="6">
        <v>26706.67</v>
      </c>
      <c r="J520" s="6">
        <v>26766</v>
      </c>
      <c r="K520" s="6">
        <v>26895</v>
      </c>
      <c r="L520" s="6">
        <v>26956.67</v>
      </c>
      <c r="M520" s="6">
        <v>26976</v>
      </c>
      <c r="N520" s="6">
        <v>26989</v>
      </c>
      <c r="O520" s="6">
        <v>27036.67</v>
      </c>
      <c r="P520" s="6">
        <v>27092</v>
      </c>
      <c r="Q520" s="6">
        <v>27219</v>
      </c>
      <c r="R520" s="6">
        <v>27288</v>
      </c>
      <c r="S520" s="6">
        <v>27343.67</v>
      </c>
      <c r="T520" s="6">
        <v>27399</v>
      </c>
      <c r="U520" s="6">
        <v>27446.67</v>
      </c>
      <c r="V520" s="6">
        <v>27508.67</v>
      </c>
      <c r="W520" s="6">
        <v>27643</v>
      </c>
      <c r="X520" s="6">
        <v>27704.67</v>
      </c>
      <c r="Y520" s="6">
        <v>27753</v>
      </c>
      <c r="Z520" s="8" t="s">
        <v>17</v>
      </c>
      <c r="AA520" s="11">
        <f t="shared" si="88"/>
        <v>3.3725051050818394E-4</v>
      </c>
      <c r="AB520" s="10">
        <f t="shared" si="89"/>
        <v>2.0933642716487455E-3</v>
      </c>
      <c r="AC520" s="10">
        <f t="shared" si="84"/>
        <v>1.2356463759802372E-2</v>
      </c>
      <c r="AD520" s="10">
        <f t="shared" si="85"/>
        <v>1.1692199178372978E-2</v>
      </c>
      <c r="AE520" s="13">
        <v>2.71</v>
      </c>
      <c r="AF520" s="13">
        <v>0.22</v>
      </c>
      <c r="AG520" s="10">
        <f t="shared" si="86"/>
        <v>2.4845340251446801E-2</v>
      </c>
      <c r="AH520" s="10">
        <f>+SUMPRODUCT(AB520:AD520,Regression_results!$M$17:$O$17)+Regression_results!$L$17</f>
        <v>2.4902357440911387E-2</v>
      </c>
    </row>
    <row r="521" spans="1:34" ht="15" x14ac:dyDescent="0.25">
      <c r="A521" s="3">
        <v>42899</v>
      </c>
      <c r="B521" s="5">
        <f t="shared" si="80"/>
        <v>13</v>
      </c>
      <c r="C521" s="5">
        <f t="shared" si="81"/>
        <v>6</v>
      </c>
      <c r="D521" s="5">
        <f t="shared" si="82"/>
        <v>2017</v>
      </c>
      <c r="E521" s="3">
        <f t="shared" si="83"/>
        <v>42895</v>
      </c>
      <c r="F521" s="5">
        <f t="shared" si="87"/>
        <v>4</v>
      </c>
      <c r="G521" s="5">
        <v>26649.99</v>
      </c>
      <c r="H521" s="6">
        <v>26672.5</v>
      </c>
      <c r="I521" s="6">
        <v>26715.5</v>
      </c>
      <c r="J521" s="6">
        <v>26774</v>
      </c>
      <c r="K521" s="6">
        <v>26903</v>
      </c>
      <c r="L521" s="6">
        <v>26964.5</v>
      </c>
      <c r="M521" s="6">
        <v>26986</v>
      </c>
      <c r="N521" s="6">
        <v>26997.5</v>
      </c>
      <c r="O521" s="6">
        <v>27048.5</v>
      </c>
      <c r="P521" s="6">
        <v>27107.5</v>
      </c>
      <c r="Q521" s="6">
        <v>27234</v>
      </c>
      <c r="R521" s="6">
        <v>27301.5</v>
      </c>
      <c r="S521" s="6">
        <v>27362</v>
      </c>
      <c r="T521" s="6">
        <v>27417.5</v>
      </c>
      <c r="U521" s="6">
        <v>27445.67</v>
      </c>
      <c r="V521" s="6">
        <v>27507.67</v>
      </c>
      <c r="W521" s="6">
        <v>27642</v>
      </c>
      <c r="X521" s="6">
        <v>27702.67</v>
      </c>
      <c r="Y521" s="6">
        <v>27753</v>
      </c>
      <c r="Z521" s="8" t="s">
        <v>17</v>
      </c>
      <c r="AA521" s="11">
        <f t="shared" si="88"/>
        <v>2.7044806666178071E-4</v>
      </c>
      <c r="AB521" s="10">
        <f t="shared" si="89"/>
        <v>2.45816227323159E-3</v>
      </c>
      <c r="AC521" s="10">
        <f t="shared" si="84"/>
        <v>1.2464674065617354E-2</v>
      </c>
      <c r="AD521" s="10">
        <f t="shared" si="85"/>
        <v>1.1860739580054307E-2</v>
      </c>
      <c r="AE521" s="13">
        <v>2.7229999999999999</v>
      </c>
      <c r="AF521" s="13">
        <v>0.23100000000000001</v>
      </c>
      <c r="AG521" s="10">
        <f t="shared" si="86"/>
        <v>2.4862567469146279E-2</v>
      </c>
      <c r="AH521" s="10">
        <f>+SUMPRODUCT(AB521:AD521,Regression_results!$M$17:$O$17)+Regression_results!$L$17</f>
        <v>2.5240565243797003E-2</v>
      </c>
    </row>
    <row r="522" spans="1:34" ht="15" x14ac:dyDescent="0.25">
      <c r="A522" s="3">
        <v>42898</v>
      </c>
      <c r="B522" s="5">
        <f t="shared" si="80"/>
        <v>12</v>
      </c>
      <c r="C522" s="5">
        <f t="shared" si="81"/>
        <v>6</v>
      </c>
      <c r="D522" s="5">
        <f t="shared" si="82"/>
        <v>2017</v>
      </c>
      <c r="E522" s="3">
        <f t="shared" si="83"/>
        <v>42895</v>
      </c>
      <c r="F522" s="5">
        <f t="shared" si="87"/>
        <v>3</v>
      </c>
      <c r="G522" s="5">
        <v>26649.1</v>
      </c>
      <c r="H522" s="6">
        <v>26672</v>
      </c>
      <c r="I522" s="6">
        <v>26716.5</v>
      </c>
      <c r="J522" s="6">
        <v>26775.5</v>
      </c>
      <c r="K522" s="6">
        <v>26904.5</v>
      </c>
      <c r="L522" s="6">
        <v>26966.5</v>
      </c>
      <c r="M522" s="6">
        <v>26987.5</v>
      </c>
      <c r="N522" s="6">
        <v>26996</v>
      </c>
      <c r="O522" s="6">
        <v>27049.5</v>
      </c>
      <c r="P522" s="6">
        <v>27109.5</v>
      </c>
      <c r="Q522" s="6">
        <v>27237.5</v>
      </c>
      <c r="R522" s="6">
        <v>27305.5</v>
      </c>
      <c r="S522" s="6">
        <v>27365.5</v>
      </c>
      <c r="T522" s="6">
        <v>27421</v>
      </c>
      <c r="U522" s="6">
        <v>27451</v>
      </c>
      <c r="V522" s="6">
        <v>27513</v>
      </c>
      <c r="W522" s="6">
        <v>27647.67</v>
      </c>
      <c r="X522" s="6">
        <v>27710</v>
      </c>
      <c r="Y522" s="6">
        <v>27761</v>
      </c>
      <c r="Z522" s="8" t="s">
        <v>17</v>
      </c>
      <c r="AA522" s="11">
        <f t="shared" si="88"/>
        <v>2.0281010761724616E-4</v>
      </c>
      <c r="AB522" s="10">
        <f t="shared" si="89"/>
        <v>2.5291660881605615E-3</v>
      </c>
      <c r="AC522" s="10">
        <f t="shared" si="84"/>
        <v>1.2464207512211445E-2</v>
      </c>
      <c r="AD522" s="10">
        <f t="shared" si="85"/>
        <v>1.1885096286659458E-2</v>
      </c>
      <c r="AE522" s="13">
        <v>2.73</v>
      </c>
      <c r="AF522" s="13">
        <v>0.23</v>
      </c>
      <c r="AG522" s="10">
        <f t="shared" si="86"/>
        <v>2.4942631946523131E-2</v>
      </c>
      <c r="AH522" s="10">
        <f>+SUMPRODUCT(AB522:AD522,Regression_results!$M$17:$O$17)+Regression_results!$L$17</f>
        <v>2.5289620891376749E-2</v>
      </c>
    </row>
    <row r="523" spans="1:34" ht="15" x14ac:dyDescent="0.25">
      <c r="A523" s="3">
        <v>42897</v>
      </c>
      <c r="B523" s="5">
        <f t="shared" si="80"/>
        <v>11</v>
      </c>
      <c r="C523" s="5">
        <f t="shared" si="81"/>
        <v>6</v>
      </c>
      <c r="D523" s="5">
        <f t="shared" si="82"/>
        <v>2017</v>
      </c>
      <c r="E523" s="3">
        <f t="shared" si="83"/>
        <v>42895</v>
      </c>
      <c r="F523" s="5">
        <f t="shared" si="87"/>
        <v>2</v>
      </c>
      <c r="G523" s="5">
        <v>26648.22</v>
      </c>
      <c r="H523" s="6">
        <v>26669</v>
      </c>
      <c r="I523" s="6">
        <v>26717</v>
      </c>
      <c r="J523" s="6">
        <v>26776</v>
      </c>
      <c r="K523" s="6">
        <v>26905.67</v>
      </c>
      <c r="L523" s="6">
        <v>26968</v>
      </c>
      <c r="M523" s="6">
        <v>26990</v>
      </c>
      <c r="N523" s="6">
        <v>26998.67</v>
      </c>
      <c r="O523" s="6">
        <v>27052</v>
      </c>
      <c r="P523" s="6">
        <v>27112</v>
      </c>
      <c r="Q523" s="6">
        <v>27240</v>
      </c>
      <c r="R523" s="6">
        <v>27309</v>
      </c>
      <c r="S523" s="6">
        <v>27370</v>
      </c>
      <c r="T523" s="6">
        <v>27422.67</v>
      </c>
      <c r="U523" s="6">
        <v>27467</v>
      </c>
      <c r="V523" s="6">
        <v>27529.5</v>
      </c>
      <c r="W523" s="6">
        <v>27662.5</v>
      </c>
      <c r="X523" s="6">
        <v>27721.5</v>
      </c>
      <c r="Y523" s="6">
        <v>27772</v>
      </c>
      <c r="Z523" s="8" t="s">
        <v>17</v>
      </c>
      <c r="AA523" s="11">
        <f t="shared" si="88"/>
        <v>1.2829131652660012E-4</v>
      </c>
      <c r="AB523" s="10">
        <f t="shared" si="89"/>
        <v>2.5810354312594264E-3</v>
      </c>
      <c r="AC523" s="10">
        <f t="shared" si="84"/>
        <v>1.253883295280156E-2</v>
      </c>
      <c r="AD523" s="10">
        <f t="shared" si="85"/>
        <v>1.1883429568781538E-2</v>
      </c>
      <c r="AE523" s="13">
        <v>2.75</v>
      </c>
      <c r="AF523" s="13">
        <v>0.23</v>
      </c>
      <c r="AG523" s="10">
        <f t="shared" si="86"/>
        <v>2.5142173002095314E-2</v>
      </c>
      <c r="AH523" s="10">
        <f>+SUMPRODUCT(AB523:AD523,Regression_results!$M$17:$O$17)+Regression_results!$L$17</f>
        <v>2.536188444144917E-2</v>
      </c>
    </row>
    <row r="524" spans="1:34" ht="15" x14ac:dyDescent="0.25">
      <c r="A524" s="3">
        <v>42896</v>
      </c>
      <c r="B524" s="5">
        <f t="shared" si="80"/>
        <v>10</v>
      </c>
      <c r="C524" s="5">
        <f t="shared" si="81"/>
        <v>6</v>
      </c>
      <c r="D524" s="5">
        <f t="shared" si="82"/>
        <v>2017</v>
      </c>
      <c r="E524" s="3">
        <f t="shared" si="83"/>
        <v>42895</v>
      </c>
      <c r="F524" s="5">
        <f t="shared" si="87"/>
        <v>1</v>
      </c>
      <c r="G524" s="5">
        <v>26647.33</v>
      </c>
      <c r="H524" s="6">
        <v>26669</v>
      </c>
      <c r="I524" s="6">
        <v>26717</v>
      </c>
      <c r="J524" s="6">
        <v>26776</v>
      </c>
      <c r="K524" s="6">
        <v>26905.67</v>
      </c>
      <c r="L524" s="6">
        <v>26968</v>
      </c>
      <c r="M524" s="6">
        <v>26990</v>
      </c>
      <c r="N524" s="6">
        <v>26998.67</v>
      </c>
      <c r="O524" s="6">
        <v>27052</v>
      </c>
      <c r="P524" s="6">
        <v>27112</v>
      </c>
      <c r="Q524" s="6">
        <v>27240</v>
      </c>
      <c r="R524" s="6">
        <v>27309</v>
      </c>
      <c r="S524" s="6">
        <v>27370</v>
      </c>
      <c r="T524" s="6">
        <v>27422.67</v>
      </c>
      <c r="U524" s="6">
        <v>27472</v>
      </c>
      <c r="V524" s="6">
        <v>27535</v>
      </c>
      <c r="W524" s="6">
        <v>27668</v>
      </c>
      <c r="X524" s="6">
        <v>27727</v>
      </c>
      <c r="Y524" s="6">
        <v>27776.5</v>
      </c>
      <c r="Z524" s="8" t="s">
        <v>17</v>
      </c>
      <c r="AA524" s="11">
        <f t="shared" si="88"/>
        <v>6.4145658263300059E-5</v>
      </c>
      <c r="AB524" s="10">
        <f t="shared" si="89"/>
        <v>2.6145208544345877E-3</v>
      </c>
      <c r="AC524" s="10">
        <f t="shared" si="84"/>
        <v>1.253883295280156E-2</v>
      </c>
      <c r="AD524" s="10">
        <f t="shared" si="85"/>
        <v>1.1819283910518237E-2</v>
      </c>
      <c r="AE524" s="13">
        <v>2.75</v>
      </c>
      <c r="AF524" s="13">
        <v>0.23</v>
      </c>
      <c r="AG524" s="10">
        <f t="shared" si="86"/>
        <v>2.5142173002095314E-2</v>
      </c>
      <c r="AH524" s="10">
        <f>+SUMPRODUCT(AB524:AD524,Regression_results!$M$17:$O$17)+Regression_results!$L$17</f>
        <v>2.5351142483889765E-2</v>
      </c>
    </row>
    <row r="525" spans="1:34" ht="15" x14ac:dyDescent="0.25">
      <c r="A525" s="3">
        <v>42895</v>
      </c>
      <c r="B525" s="5">
        <f t="shared" si="80"/>
        <v>9</v>
      </c>
      <c r="C525" s="5">
        <f t="shared" si="81"/>
        <v>6</v>
      </c>
      <c r="D525" s="5">
        <f t="shared" si="82"/>
        <v>2017</v>
      </c>
      <c r="E525" s="3">
        <f t="shared" si="83"/>
        <v>42895</v>
      </c>
      <c r="F525" s="5">
        <f t="shared" si="87"/>
        <v>0</v>
      </c>
      <c r="G525" s="5">
        <v>26646.44</v>
      </c>
      <c r="H525" s="6">
        <v>26669</v>
      </c>
      <c r="I525" s="6">
        <v>26717</v>
      </c>
      <c r="J525" s="6">
        <v>26776</v>
      </c>
      <c r="K525" s="6">
        <v>26905.67</v>
      </c>
      <c r="L525" s="6">
        <v>26968</v>
      </c>
      <c r="M525" s="6">
        <v>26990</v>
      </c>
      <c r="N525" s="6">
        <v>26998.67</v>
      </c>
      <c r="O525" s="6">
        <v>27052</v>
      </c>
      <c r="P525" s="6">
        <v>27112</v>
      </c>
      <c r="Q525" s="6">
        <v>27240</v>
      </c>
      <c r="R525" s="6">
        <v>27309</v>
      </c>
      <c r="S525" s="6">
        <v>27370</v>
      </c>
      <c r="T525" s="6">
        <v>27422.67</v>
      </c>
      <c r="U525" s="6">
        <v>27473.67</v>
      </c>
      <c r="V525" s="6">
        <v>27536</v>
      </c>
      <c r="W525" s="6">
        <v>27669</v>
      </c>
      <c r="X525" s="6">
        <v>27730</v>
      </c>
      <c r="Y525" s="6">
        <v>27777.67</v>
      </c>
      <c r="Z525" s="8" t="s">
        <v>17</v>
      </c>
      <c r="AA525" s="11">
        <f t="shared" si="88"/>
        <v>0</v>
      </c>
      <c r="AB525" s="10">
        <f t="shared" si="89"/>
        <v>2.6480085144582333E-3</v>
      </c>
      <c r="AC525" s="10">
        <f t="shared" si="84"/>
        <v>1.253883295280156E-2</v>
      </c>
      <c r="AD525" s="10">
        <f t="shared" si="85"/>
        <v>1.1755138252254937E-2</v>
      </c>
      <c r="AE525" s="13">
        <v>2.75</v>
      </c>
      <c r="AF525" s="13">
        <v>0.23</v>
      </c>
      <c r="AG525" s="10">
        <f t="shared" si="86"/>
        <v>2.5142173002095314E-2</v>
      </c>
      <c r="AH525" s="10">
        <f>+SUMPRODUCT(AB525:AD525,Regression_results!$M$17:$O$17)+Regression_results!$L$17</f>
        <v>2.5340401735563893E-2</v>
      </c>
    </row>
    <row r="526" spans="1:34" ht="15" x14ac:dyDescent="0.25">
      <c r="A526" s="3">
        <v>42894</v>
      </c>
      <c r="B526" s="5">
        <f t="shared" si="80"/>
        <v>8</v>
      </c>
      <c r="C526" s="5">
        <f t="shared" si="81"/>
        <v>6</v>
      </c>
      <c r="D526" s="5">
        <f t="shared" si="82"/>
        <v>2017</v>
      </c>
      <c r="E526" s="3">
        <f t="shared" si="83"/>
        <v>42864</v>
      </c>
      <c r="F526" s="5">
        <f t="shared" si="87"/>
        <v>30</v>
      </c>
      <c r="G526" s="5">
        <v>26644.720000000001</v>
      </c>
      <c r="H526" s="6">
        <v>26683.33</v>
      </c>
      <c r="I526" s="6">
        <v>26728.67</v>
      </c>
      <c r="J526" s="6">
        <v>26788</v>
      </c>
      <c r="K526" s="6">
        <v>26916.67</v>
      </c>
      <c r="L526" s="6">
        <v>26979</v>
      </c>
      <c r="M526" s="6">
        <v>27001</v>
      </c>
      <c r="N526" s="6">
        <v>27009.67</v>
      </c>
      <c r="O526" s="6">
        <v>27063</v>
      </c>
      <c r="P526" s="6">
        <v>27122.67</v>
      </c>
      <c r="Q526" s="6">
        <v>27247.33</v>
      </c>
      <c r="R526" s="6">
        <v>27316.33</v>
      </c>
      <c r="S526" s="6">
        <v>27378</v>
      </c>
      <c r="T526" s="6">
        <v>27430.67</v>
      </c>
      <c r="U526" s="6">
        <v>27473.67</v>
      </c>
      <c r="V526" s="6">
        <v>27536</v>
      </c>
      <c r="W526" s="6">
        <v>27669</v>
      </c>
      <c r="X526" s="6">
        <v>27730</v>
      </c>
      <c r="Y526" s="6">
        <v>27777.67</v>
      </c>
      <c r="Z526" s="8" t="s">
        <v>17</v>
      </c>
      <c r="AA526" s="11">
        <f t="shared" si="88"/>
        <v>1.9238074366279001E-3</v>
      </c>
      <c r="AB526" s="10">
        <f t="shared" si="89"/>
        <v>3.1507180409475755E-3</v>
      </c>
      <c r="AC526" s="10">
        <f t="shared" si="84"/>
        <v>1.2508291658357873E-2</v>
      </c>
      <c r="AD526" s="10">
        <f t="shared" si="85"/>
        <v>1.3563315251726049E-2</v>
      </c>
      <c r="AE526" s="13">
        <v>2.74</v>
      </c>
      <c r="AF526" s="13">
        <v>0.21</v>
      </c>
      <c r="AG526" s="10">
        <f t="shared" si="86"/>
        <v>2.5246981339187791E-2</v>
      </c>
      <c r="AH526" s="10">
        <f>+SUMPRODUCT(AB526:AD526,Regression_results!$M$17:$O$17)+Regression_results!$L$17</f>
        <v>2.6406833884223671E-2</v>
      </c>
    </row>
    <row r="527" spans="1:34" ht="15" x14ac:dyDescent="0.25">
      <c r="A527" s="3">
        <v>42893</v>
      </c>
      <c r="B527" s="5">
        <f t="shared" si="80"/>
        <v>7</v>
      </c>
      <c r="C527" s="5">
        <f t="shared" si="81"/>
        <v>6</v>
      </c>
      <c r="D527" s="5">
        <f t="shared" si="82"/>
        <v>2017</v>
      </c>
      <c r="E527" s="3">
        <f t="shared" si="83"/>
        <v>42864</v>
      </c>
      <c r="F527" s="5">
        <f t="shared" si="87"/>
        <v>29</v>
      </c>
      <c r="G527" s="5">
        <v>26643</v>
      </c>
      <c r="H527" s="6">
        <v>26639</v>
      </c>
      <c r="I527" s="6">
        <v>26661.67</v>
      </c>
      <c r="J527" s="6">
        <v>26714.67</v>
      </c>
      <c r="K527" s="6">
        <v>26773</v>
      </c>
      <c r="L527" s="6">
        <v>26900</v>
      </c>
      <c r="M527" s="6">
        <v>26961</v>
      </c>
      <c r="N527" s="6">
        <v>26983.67</v>
      </c>
      <c r="O527" s="6">
        <v>26993.67</v>
      </c>
      <c r="P527" s="6">
        <v>27047</v>
      </c>
      <c r="Q527" s="6">
        <v>27106.67</v>
      </c>
      <c r="R527" s="6">
        <v>27231</v>
      </c>
      <c r="S527" s="6">
        <v>27299</v>
      </c>
      <c r="T527" s="6">
        <v>27360</v>
      </c>
      <c r="U527" s="6">
        <v>27473.67</v>
      </c>
      <c r="V527" s="6">
        <v>27536</v>
      </c>
      <c r="W527" s="6">
        <v>27669</v>
      </c>
      <c r="X527" s="6">
        <v>27730</v>
      </c>
      <c r="Y527" s="6">
        <v>27777.67</v>
      </c>
      <c r="Z527" s="8" t="s">
        <v>17</v>
      </c>
      <c r="AA527" s="11">
        <f t="shared" si="88"/>
        <v>2.1600302819395475E-3</v>
      </c>
      <c r="AB527" s="10">
        <f t="shared" si="89"/>
        <v>7.0074691288501967E-4</v>
      </c>
      <c r="AC527" s="10">
        <f t="shared" si="84"/>
        <v>1.2452333255943859E-2</v>
      </c>
      <c r="AD527" s="10">
        <f t="shared" si="85"/>
        <v>1.3471200641509182E-2</v>
      </c>
      <c r="AE527" s="13">
        <v>2.7</v>
      </c>
      <c r="AF527" s="13">
        <v>0.19</v>
      </c>
      <c r="AG527" s="10">
        <f t="shared" si="86"/>
        <v>2.5052400439165456E-2</v>
      </c>
      <c r="AH527" s="10">
        <f>+SUMPRODUCT(AB527:AD527,Regression_results!$M$17:$O$17)+Regression_results!$L$17</f>
        <v>2.5007243133548608E-2</v>
      </c>
    </row>
    <row r="528" spans="1:34" ht="15" x14ac:dyDescent="0.25">
      <c r="A528" s="3">
        <v>42892</v>
      </c>
      <c r="B528" s="5">
        <f t="shared" si="80"/>
        <v>6</v>
      </c>
      <c r="C528" s="5">
        <f t="shared" si="81"/>
        <v>6</v>
      </c>
      <c r="D528" s="5">
        <f t="shared" si="82"/>
        <v>2017</v>
      </c>
      <c r="E528" s="3">
        <f t="shared" si="83"/>
        <v>42864</v>
      </c>
      <c r="F528" s="5">
        <f t="shared" si="87"/>
        <v>28</v>
      </c>
      <c r="G528" s="5">
        <v>26641.279999999999</v>
      </c>
      <c r="H528" s="6">
        <v>26644.33</v>
      </c>
      <c r="I528" s="6">
        <v>26664</v>
      </c>
      <c r="J528" s="6">
        <v>26717</v>
      </c>
      <c r="K528" s="6">
        <v>26775.67</v>
      </c>
      <c r="L528" s="6">
        <v>26902.67</v>
      </c>
      <c r="M528" s="6">
        <v>26963.67</v>
      </c>
      <c r="N528" s="6">
        <v>26987.67</v>
      </c>
      <c r="O528" s="6">
        <v>26993.67</v>
      </c>
      <c r="P528" s="6">
        <v>27049</v>
      </c>
      <c r="Q528" s="6">
        <v>27109</v>
      </c>
      <c r="R528" s="6">
        <v>27237</v>
      </c>
      <c r="S528" s="6">
        <v>27303.67</v>
      </c>
      <c r="T528" s="6">
        <v>27363</v>
      </c>
      <c r="U528" s="6">
        <v>27482</v>
      </c>
      <c r="V528" s="6">
        <v>27543.67</v>
      </c>
      <c r="W528" s="6">
        <v>27677</v>
      </c>
      <c r="X528" s="6">
        <v>27739</v>
      </c>
      <c r="Y528" s="6">
        <v>27784.67</v>
      </c>
      <c r="Z528" s="8" t="s">
        <v>17</v>
      </c>
      <c r="AA528" s="11">
        <f t="shared" si="88"/>
        <v>2.0281034259009918E-3</v>
      </c>
      <c r="AB528" s="10">
        <f t="shared" si="89"/>
        <v>8.5281187690688931E-4</v>
      </c>
      <c r="AC528" s="10">
        <f t="shared" si="84"/>
        <v>1.2363861386138542E-2</v>
      </c>
      <c r="AD528" s="10">
        <f t="shared" si="85"/>
        <v>1.3512277308148309E-2</v>
      </c>
      <c r="AE528" s="13">
        <v>2.6779999999999999</v>
      </c>
      <c r="AF528" s="13">
        <v>0.187</v>
      </c>
      <c r="AG528" s="10">
        <f t="shared" si="86"/>
        <v>2.4863505245191542E-2</v>
      </c>
      <c r="AH528" s="10">
        <f>+SUMPRODUCT(AB528:AD528,Regression_results!$M$17:$O$17)+Regression_results!$L$17</f>
        <v>2.5054602666538632E-2</v>
      </c>
    </row>
    <row r="529" spans="1:34" ht="15" x14ac:dyDescent="0.25">
      <c r="A529" s="3">
        <v>42891</v>
      </c>
      <c r="B529" s="5">
        <f t="shared" si="80"/>
        <v>5</v>
      </c>
      <c r="C529" s="5">
        <f t="shared" si="81"/>
        <v>6</v>
      </c>
      <c r="D529" s="5">
        <f t="shared" si="82"/>
        <v>2017</v>
      </c>
      <c r="E529" s="3">
        <f t="shared" si="83"/>
        <v>42864</v>
      </c>
      <c r="F529" s="5">
        <f t="shared" si="87"/>
        <v>27</v>
      </c>
      <c r="G529" s="5">
        <v>26639.57</v>
      </c>
      <c r="H529" s="6">
        <v>26641.5</v>
      </c>
      <c r="I529" s="6">
        <v>26668.5</v>
      </c>
      <c r="J529" s="6">
        <v>26720.5</v>
      </c>
      <c r="K529" s="6">
        <v>26779</v>
      </c>
      <c r="L529" s="6">
        <v>26908.5</v>
      </c>
      <c r="M529" s="6">
        <v>26969.5</v>
      </c>
      <c r="N529" s="6">
        <v>26993.5</v>
      </c>
      <c r="O529" s="6">
        <v>26998</v>
      </c>
      <c r="P529" s="6">
        <v>27053.5</v>
      </c>
      <c r="Q529" s="6">
        <v>27113.5</v>
      </c>
      <c r="R529" s="6">
        <v>27239</v>
      </c>
      <c r="S529" s="6">
        <v>27302.5</v>
      </c>
      <c r="T529" s="6">
        <v>27362.5</v>
      </c>
      <c r="U529" s="6">
        <v>27412.67</v>
      </c>
      <c r="V529" s="6">
        <v>27464</v>
      </c>
      <c r="W529" s="6">
        <v>27523.67</v>
      </c>
      <c r="X529" s="6">
        <v>27657</v>
      </c>
      <c r="Y529" s="6">
        <v>27720.67</v>
      </c>
      <c r="Z529" s="8" t="s">
        <v>17</v>
      </c>
      <c r="AA529" s="11">
        <f t="shared" si="88"/>
        <v>1.977840857064339E-3</v>
      </c>
      <c r="AB529" s="10">
        <f t="shared" si="89"/>
        <v>1.0859784898931135E-3</v>
      </c>
      <c r="AC529" s="10">
        <f t="shared" si="84"/>
        <v>1.2355400566210983E-2</v>
      </c>
      <c r="AD529" s="10">
        <f t="shared" si="85"/>
        <v>1.3256454087674086E-2</v>
      </c>
      <c r="AE529" s="13">
        <v>2.7</v>
      </c>
      <c r="AF529" s="13">
        <v>0.2</v>
      </c>
      <c r="AG529" s="10">
        <f t="shared" si="86"/>
        <v>2.4950099800399084E-2</v>
      </c>
      <c r="AH529" s="10">
        <f>+SUMPRODUCT(AB529:AD529,Regression_results!$M$17:$O$17)+Regression_results!$L$17</f>
        <v>2.5060518143971706E-2</v>
      </c>
    </row>
    <row r="530" spans="1:34" ht="15" x14ac:dyDescent="0.25">
      <c r="A530" s="3">
        <v>42890</v>
      </c>
      <c r="B530" s="5">
        <f t="shared" si="80"/>
        <v>4</v>
      </c>
      <c r="C530" s="5">
        <f t="shared" si="81"/>
        <v>6</v>
      </c>
      <c r="D530" s="5">
        <f t="shared" si="82"/>
        <v>2017</v>
      </c>
      <c r="E530" s="3">
        <f t="shared" si="83"/>
        <v>42864</v>
      </c>
      <c r="F530" s="5">
        <f t="shared" si="87"/>
        <v>26</v>
      </c>
      <c r="G530" s="5">
        <v>26637.85</v>
      </c>
      <c r="H530" s="6">
        <v>26641.5</v>
      </c>
      <c r="I530" s="6">
        <v>26668.5</v>
      </c>
      <c r="J530" s="6">
        <v>26720.5</v>
      </c>
      <c r="K530" s="6">
        <v>26779</v>
      </c>
      <c r="L530" s="6">
        <v>26908.5</v>
      </c>
      <c r="M530" s="6">
        <v>26969.5</v>
      </c>
      <c r="N530" s="6">
        <v>26993.5</v>
      </c>
      <c r="O530" s="6">
        <v>26998</v>
      </c>
      <c r="P530" s="6">
        <v>27053.5</v>
      </c>
      <c r="Q530" s="6">
        <v>27113.5</v>
      </c>
      <c r="R530" s="6">
        <v>27239</v>
      </c>
      <c r="S530" s="6">
        <v>27302.5</v>
      </c>
      <c r="T530" s="6">
        <v>27362.5</v>
      </c>
      <c r="U530" s="6">
        <v>27416.67</v>
      </c>
      <c r="V530" s="6">
        <v>27468</v>
      </c>
      <c r="W530" s="6">
        <v>27526</v>
      </c>
      <c r="X530" s="6">
        <v>27661</v>
      </c>
      <c r="Y530" s="6">
        <v>27724.33</v>
      </c>
      <c r="Z530" s="8" t="s">
        <v>17</v>
      </c>
      <c r="AA530" s="11">
        <f t="shared" si="88"/>
        <v>1.9045874919878822E-3</v>
      </c>
      <c r="AB530" s="10">
        <f t="shared" si="89"/>
        <v>1.1506183869944842E-3</v>
      </c>
      <c r="AC530" s="10">
        <f t="shared" si="84"/>
        <v>1.2355400566210983E-2</v>
      </c>
      <c r="AD530" s="10">
        <f t="shared" si="85"/>
        <v>1.3183200722597628E-2</v>
      </c>
      <c r="AE530" s="13">
        <v>2.69</v>
      </c>
      <c r="AF530" s="13">
        <v>0.19</v>
      </c>
      <c r="AG530" s="10">
        <f t="shared" si="86"/>
        <v>2.495259007885009E-2</v>
      </c>
      <c r="AH530" s="10">
        <f>+SUMPRODUCT(AB530:AD530,Regression_results!$M$17:$O$17)+Regression_results!$L$17</f>
        <v>2.5062522781235577E-2</v>
      </c>
    </row>
    <row r="531" spans="1:34" ht="15" x14ac:dyDescent="0.25">
      <c r="A531" s="3">
        <v>42889</v>
      </c>
      <c r="B531" s="5">
        <f t="shared" si="80"/>
        <v>3</v>
      </c>
      <c r="C531" s="5">
        <f t="shared" si="81"/>
        <v>6</v>
      </c>
      <c r="D531" s="5">
        <f t="shared" si="82"/>
        <v>2017</v>
      </c>
      <c r="E531" s="3">
        <f t="shared" si="83"/>
        <v>42864</v>
      </c>
      <c r="F531" s="5">
        <f t="shared" si="87"/>
        <v>25</v>
      </c>
      <c r="G531" s="5">
        <v>26636.13</v>
      </c>
      <c r="H531" s="6">
        <v>26641.5</v>
      </c>
      <c r="I531" s="6">
        <v>26668.5</v>
      </c>
      <c r="J531" s="6">
        <v>26720.5</v>
      </c>
      <c r="K531" s="6">
        <v>26779</v>
      </c>
      <c r="L531" s="6">
        <v>26908.5</v>
      </c>
      <c r="M531" s="6">
        <v>26969.5</v>
      </c>
      <c r="N531" s="6">
        <v>26993.5</v>
      </c>
      <c r="O531" s="6">
        <v>26998</v>
      </c>
      <c r="P531" s="6">
        <v>27053.5</v>
      </c>
      <c r="Q531" s="6">
        <v>27113.5</v>
      </c>
      <c r="R531" s="6">
        <v>27239</v>
      </c>
      <c r="S531" s="6">
        <v>27302.5</v>
      </c>
      <c r="T531" s="6">
        <v>27362.5</v>
      </c>
      <c r="U531" s="6">
        <v>27416</v>
      </c>
      <c r="V531" s="6">
        <v>27467.5</v>
      </c>
      <c r="W531" s="6">
        <v>27525.5</v>
      </c>
      <c r="X531" s="6">
        <v>27660.5</v>
      </c>
      <c r="Y531" s="6">
        <v>27724</v>
      </c>
      <c r="Z531" s="8" t="s">
        <v>17</v>
      </c>
      <c r="AA531" s="11">
        <f t="shared" si="88"/>
        <v>1.8313341269114252E-3</v>
      </c>
      <c r="AB531" s="10">
        <f t="shared" si="89"/>
        <v>1.2152666322020611E-3</v>
      </c>
      <c r="AC531" s="10">
        <f t="shared" si="84"/>
        <v>1.2355400566210983E-2</v>
      </c>
      <c r="AD531" s="10">
        <f t="shared" si="85"/>
        <v>1.3109947357521171E-2</v>
      </c>
      <c r="AE531" s="13">
        <v>2.69</v>
      </c>
      <c r="AF531" s="13">
        <v>0.19</v>
      </c>
      <c r="AG531" s="10">
        <f t="shared" si="86"/>
        <v>2.495259007885009E-2</v>
      </c>
      <c r="AH531" s="10">
        <f>+SUMPRODUCT(AB531:AD531,Regression_results!$M$17:$O$17)+Regression_results!$L$17</f>
        <v>2.5064531931460431E-2</v>
      </c>
    </row>
    <row r="532" spans="1:34" ht="15" x14ac:dyDescent="0.25">
      <c r="A532" s="3">
        <v>42888</v>
      </c>
      <c r="B532" s="5">
        <f t="shared" si="80"/>
        <v>2</v>
      </c>
      <c r="C532" s="5">
        <f t="shared" si="81"/>
        <v>6</v>
      </c>
      <c r="D532" s="5">
        <f t="shared" si="82"/>
        <v>2017</v>
      </c>
      <c r="E532" s="3">
        <f t="shared" si="83"/>
        <v>42864</v>
      </c>
      <c r="F532" s="5">
        <f t="shared" si="87"/>
        <v>24</v>
      </c>
      <c r="G532" s="5">
        <v>26634.42</v>
      </c>
      <c r="H532" s="6">
        <v>26641.5</v>
      </c>
      <c r="I532" s="6">
        <v>26668.5</v>
      </c>
      <c r="J532" s="6">
        <v>26720.5</v>
      </c>
      <c r="K532" s="6">
        <v>26779</v>
      </c>
      <c r="L532" s="6">
        <v>26908.5</v>
      </c>
      <c r="M532" s="6">
        <v>26969.5</v>
      </c>
      <c r="N532" s="6">
        <v>26993.5</v>
      </c>
      <c r="O532" s="6">
        <v>26998</v>
      </c>
      <c r="P532" s="6">
        <v>27053.5</v>
      </c>
      <c r="Q532" s="6">
        <v>27113.5</v>
      </c>
      <c r="R532" s="6">
        <v>27239</v>
      </c>
      <c r="S532" s="6">
        <v>27302.5</v>
      </c>
      <c r="T532" s="6">
        <v>27362.5</v>
      </c>
      <c r="U532" s="6">
        <v>27416</v>
      </c>
      <c r="V532" s="6">
        <v>27467.5</v>
      </c>
      <c r="W532" s="6">
        <v>27525.5</v>
      </c>
      <c r="X532" s="6">
        <v>27660.5</v>
      </c>
      <c r="Y532" s="6">
        <v>27724</v>
      </c>
      <c r="Z532" s="8" t="s">
        <v>17</v>
      </c>
      <c r="AA532" s="11">
        <f t="shared" si="88"/>
        <v>1.7580807618349681E-3</v>
      </c>
      <c r="AB532" s="10">
        <f t="shared" si="89"/>
        <v>1.279547292563521E-3</v>
      </c>
      <c r="AC532" s="10">
        <f t="shared" si="84"/>
        <v>1.2355400566210983E-2</v>
      </c>
      <c r="AD532" s="10">
        <f t="shared" si="85"/>
        <v>1.3036693992444715E-2</v>
      </c>
      <c r="AE532" s="13">
        <v>2.69</v>
      </c>
      <c r="AF532" s="13">
        <v>0.19</v>
      </c>
      <c r="AG532" s="10">
        <f t="shared" si="86"/>
        <v>2.495259007885009E-2</v>
      </c>
      <c r="AH532" s="10">
        <f>+SUMPRODUCT(AB532:AD532,Regression_results!$M$17:$O$17)+Regression_results!$L$17</f>
        <v>2.5066342366428199E-2</v>
      </c>
    </row>
    <row r="533" spans="1:34" ht="15" x14ac:dyDescent="0.25">
      <c r="A533" s="3">
        <v>42887</v>
      </c>
      <c r="B533" s="5">
        <f t="shared" si="80"/>
        <v>1</v>
      </c>
      <c r="C533" s="5">
        <f t="shared" si="81"/>
        <v>6</v>
      </c>
      <c r="D533" s="5">
        <f t="shared" si="82"/>
        <v>2017</v>
      </c>
      <c r="E533" s="3">
        <f t="shared" si="83"/>
        <v>42864</v>
      </c>
      <c r="F533" s="5">
        <f t="shared" si="87"/>
        <v>23</v>
      </c>
      <c r="G533" s="5">
        <v>26632.7</v>
      </c>
      <c r="H533" s="6">
        <v>26644.5</v>
      </c>
      <c r="I533" s="6">
        <v>26671.5</v>
      </c>
      <c r="J533" s="6">
        <v>26722.5</v>
      </c>
      <c r="K533" s="6">
        <v>26780.5</v>
      </c>
      <c r="L533" s="6">
        <v>26911</v>
      </c>
      <c r="M533" s="6">
        <v>26973</v>
      </c>
      <c r="N533" s="6">
        <v>26996</v>
      </c>
      <c r="O533" s="6">
        <v>27001</v>
      </c>
      <c r="P533" s="6">
        <v>27056.5</v>
      </c>
      <c r="Q533" s="6">
        <v>27116.5</v>
      </c>
      <c r="R533" s="6">
        <v>27244.5</v>
      </c>
      <c r="S533" s="6">
        <v>27302</v>
      </c>
      <c r="T533" s="6">
        <v>27361</v>
      </c>
      <c r="U533" s="6">
        <v>27416</v>
      </c>
      <c r="V533" s="6">
        <v>27467.5</v>
      </c>
      <c r="W533" s="6">
        <v>27525.5</v>
      </c>
      <c r="X533" s="6">
        <v>27660.5</v>
      </c>
      <c r="Y533" s="6">
        <v>27724</v>
      </c>
      <c r="Z533" s="8" t="s">
        <v>17</v>
      </c>
      <c r="AA533" s="11">
        <f t="shared" si="88"/>
        <v>1.6567772812736618E-3</v>
      </c>
      <c r="AB533" s="10">
        <f t="shared" si="89"/>
        <v>1.4568556699094959E-3</v>
      </c>
      <c r="AC533" s="10">
        <f t="shared" si="84"/>
        <v>1.2354010835536E-2</v>
      </c>
      <c r="AD533" s="10">
        <f t="shared" si="85"/>
        <v>1.2804512550337759E-2</v>
      </c>
      <c r="AE533" s="13">
        <v>2.74</v>
      </c>
      <c r="AF533" s="13">
        <v>0.23</v>
      </c>
      <c r="AG533" s="10">
        <f t="shared" si="86"/>
        <v>2.5042402474309222E-2</v>
      </c>
      <c r="AH533" s="10">
        <f>+SUMPRODUCT(AB533:AD533,Regression_results!$M$17:$O$17)+Regression_results!$L$17</f>
        <v>2.5056953290086975E-2</v>
      </c>
    </row>
    <row r="534" spans="1:34" ht="15" x14ac:dyDescent="0.25">
      <c r="A534" s="3">
        <v>42886</v>
      </c>
      <c r="B534" s="5">
        <f t="shared" si="80"/>
        <v>31</v>
      </c>
      <c r="C534" s="5">
        <f t="shared" si="81"/>
        <v>5</v>
      </c>
      <c r="D534" s="5">
        <f t="shared" si="82"/>
        <v>2017</v>
      </c>
      <c r="E534" s="3">
        <f t="shared" si="83"/>
        <v>42864</v>
      </c>
      <c r="F534" s="5">
        <f t="shared" si="87"/>
        <v>22</v>
      </c>
      <c r="G534" s="5">
        <v>26630.98</v>
      </c>
      <c r="H534" s="6">
        <v>26644.5</v>
      </c>
      <c r="I534" s="6">
        <v>26682</v>
      </c>
      <c r="J534" s="6">
        <v>26728.5</v>
      </c>
      <c r="K534" s="6">
        <v>26788</v>
      </c>
      <c r="L534" s="6">
        <v>26917.5</v>
      </c>
      <c r="M534" s="6">
        <v>26980</v>
      </c>
      <c r="N534" s="6">
        <v>27004</v>
      </c>
      <c r="O534" s="6">
        <v>27007.5</v>
      </c>
      <c r="P534" s="6">
        <v>27062</v>
      </c>
      <c r="Q534" s="6">
        <v>27122.5</v>
      </c>
      <c r="R534" s="6">
        <v>27250</v>
      </c>
      <c r="S534" s="6">
        <v>27313.5</v>
      </c>
      <c r="T534" s="6">
        <v>27372</v>
      </c>
      <c r="U534" s="6">
        <v>27416</v>
      </c>
      <c r="V534" s="6">
        <v>27467.5</v>
      </c>
      <c r="W534" s="6">
        <v>27525.5</v>
      </c>
      <c r="X534" s="6">
        <v>27660.5</v>
      </c>
      <c r="Y534" s="6">
        <v>27724</v>
      </c>
      <c r="Z534" s="8" t="s">
        <v>17</v>
      </c>
      <c r="AA534" s="11">
        <f t="shared" si="88"/>
        <v>1.5706518754461385E-3</v>
      </c>
      <c r="AB534" s="10">
        <f t="shared" si="89"/>
        <v>1.9158138378685408E-3</v>
      </c>
      <c r="AC534" s="10">
        <f t="shared" si="84"/>
        <v>1.2199235439622313E-2</v>
      </c>
      <c r="AD534" s="10">
        <f t="shared" si="85"/>
        <v>1.2900837934874065E-2</v>
      </c>
      <c r="AE534" s="13">
        <v>2.74</v>
      </c>
      <c r="AF534" s="13">
        <v>0.24</v>
      </c>
      <c r="AG534" s="10">
        <f t="shared" si="86"/>
        <v>2.4940143655227676E-2</v>
      </c>
      <c r="AH534" s="10">
        <f>+SUMPRODUCT(AB534:AD534,Regression_results!$M$17:$O$17)+Regression_results!$L$17</f>
        <v>2.5255104342843674E-2</v>
      </c>
    </row>
    <row r="535" spans="1:34" ht="15" x14ac:dyDescent="0.25">
      <c r="A535" s="3">
        <v>42885</v>
      </c>
      <c r="B535" s="5">
        <f t="shared" si="80"/>
        <v>30</v>
      </c>
      <c r="C535" s="5">
        <f t="shared" si="81"/>
        <v>5</v>
      </c>
      <c r="D535" s="5">
        <f t="shared" si="82"/>
        <v>2017</v>
      </c>
      <c r="E535" s="3">
        <f t="shared" si="83"/>
        <v>42864</v>
      </c>
      <c r="F535" s="5">
        <f t="shared" si="87"/>
        <v>21</v>
      </c>
      <c r="G535" s="5">
        <v>26629.27</v>
      </c>
      <c r="H535" s="6">
        <v>26645</v>
      </c>
      <c r="I535" s="6">
        <v>26693</v>
      </c>
      <c r="J535" s="6">
        <v>26738.5</v>
      </c>
      <c r="K535" s="6">
        <v>26798</v>
      </c>
      <c r="L535" s="6">
        <v>26926.5</v>
      </c>
      <c r="M535" s="6">
        <v>26989</v>
      </c>
      <c r="N535" s="6">
        <v>27013</v>
      </c>
      <c r="O535" s="6">
        <v>27016</v>
      </c>
      <c r="P535" s="6">
        <v>27073</v>
      </c>
      <c r="Q535" s="6">
        <v>27132.5</v>
      </c>
      <c r="R535" s="6">
        <v>27260</v>
      </c>
      <c r="S535" s="6">
        <v>27324</v>
      </c>
      <c r="T535" s="6">
        <v>27382.5</v>
      </c>
      <c r="U535" s="6">
        <v>27414.5</v>
      </c>
      <c r="V535" s="6">
        <v>27466</v>
      </c>
      <c r="W535" s="6">
        <v>27524</v>
      </c>
      <c r="X535" s="6">
        <v>27662.5</v>
      </c>
      <c r="Y535" s="6">
        <v>27725</v>
      </c>
      <c r="Z535" s="8" t="s">
        <v>17</v>
      </c>
      <c r="AA535" s="11">
        <f t="shared" si="88"/>
        <v>1.4986824769434026E-3</v>
      </c>
      <c r="AB535" s="10">
        <f t="shared" si="89"/>
        <v>2.3932312076146989E-3</v>
      </c>
      <c r="AC535" s="10">
        <f t="shared" si="84"/>
        <v>1.2100550706177549E-2</v>
      </c>
      <c r="AD535" s="10">
        <f t="shared" si="85"/>
        <v>1.2899333942741453E-2</v>
      </c>
      <c r="AE535" s="13">
        <v>2.77</v>
      </c>
      <c r="AF535" s="13">
        <v>0.27</v>
      </c>
      <c r="AG535" s="10">
        <f t="shared" si="86"/>
        <v>2.4932681759250119E-2</v>
      </c>
      <c r="AH535" s="10">
        <f>+SUMPRODUCT(AB535:AD535,Regression_results!$M$17:$O$17)+Regression_results!$L$17</f>
        <v>2.545304663365381E-2</v>
      </c>
    </row>
    <row r="536" spans="1:34" ht="15" x14ac:dyDescent="0.25">
      <c r="A536" s="3">
        <v>42884</v>
      </c>
      <c r="B536" s="5">
        <f t="shared" si="80"/>
        <v>29</v>
      </c>
      <c r="C536" s="5">
        <f t="shared" si="81"/>
        <v>5</v>
      </c>
      <c r="D536" s="5">
        <f t="shared" si="82"/>
        <v>2017</v>
      </c>
      <c r="E536" s="3">
        <f t="shared" si="83"/>
        <v>42864</v>
      </c>
      <c r="F536" s="5">
        <f t="shared" si="87"/>
        <v>20</v>
      </c>
      <c r="G536" s="5">
        <v>26627.55</v>
      </c>
      <c r="H536" s="6">
        <v>26645</v>
      </c>
      <c r="I536" s="6">
        <v>26693</v>
      </c>
      <c r="J536" s="6">
        <v>26738.5</v>
      </c>
      <c r="K536" s="6">
        <v>26798.5</v>
      </c>
      <c r="L536" s="6">
        <v>26926.5</v>
      </c>
      <c r="M536" s="6">
        <v>26988.5</v>
      </c>
      <c r="N536" s="6">
        <v>27012</v>
      </c>
      <c r="O536" s="6">
        <v>27015</v>
      </c>
      <c r="P536" s="6">
        <v>27072</v>
      </c>
      <c r="Q536" s="6">
        <v>27131.5</v>
      </c>
      <c r="R536" s="6">
        <v>27259.5</v>
      </c>
      <c r="S536" s="6">
        <v>27324</v>
      </c>
      <c r="T536" s="6">
        <v>27382.5</v>
      </c>
      <c r="U536" s="6">
        <v>27425.5</v>
      </c>
      <c r="V536" s="6">
        <v>27476</v>
      </c>
      <c r="W536" s="6">
        <v>27531</v>
      </c>
      <c r="X536" s="6">
        <v>27669.5</v>
      </c>
      <c r="Y536" s="6">
        <v>27732</v>
      </c>
      <c r="Z536" s="8" t="s">
        <v>17</v>
      </c>
      <c r="AA536" s="11">
        <f t="shared" si="88"/>
        <v>1.4273166447080026E-3</v>
      </c>
      <c r="AB536" s="10">
        <f t="shared" si="89"/>
        <v>2.4579805502196184E-3</v>
      </c>
      <c r="AC536" s="10">
        <f t="shared" si="84"/>
        <v>1.206308770089537E-2</v>
      </c>
      <c r="AD536" s="10">
        <f t="shared" si="85"/>
        <v>1.286540659473571E-2</v>
      </c>
      <c r="AE536" s="13">
        <v>2.82</v>
      </c>
      <c r="AF536" s="13">
        <v>0.32</v>
      </c>
      <c r="AG536" s="10">
        <f t="shared" si="86"/>
        <v>2.4920255183412898E-2</v>
      </c>
      <c r="AH536" s="10">
        <f>+SUMPRODUCT(AB536:AD536,Regression_results!$M$17:$O$17)+Regression_results!$L$17</f>
        <v>2.5450217110809061E-2</v>
      </c>
    </row>
    <row r="537" spans="1:34" ht="15" x14ac:dyDescent="0.25">
      <c r="A537" s="3">
        <v>42883</v>
      </c>
      <c r="B537" s="5">
        <f t="shared" si="80"/>
        <v>28</v>
      </c>
      <c r="C537" s="5">
        <f t="shared" si="81"/>
        <v>5</v>
      </c>
      <c r="D537" s="5">
        <f t="shared" si="82"/>
        <v>2017</v>
      </c>
      <c r="E537" s="3">
        <f t="shared" si="83"/>
        <v>42864</v>
      </c>
      <c r="F537" s="5">
        <f t="shared" si="87"/>
        <v>19</v>
      </c>
      <c r="G537" s="5">
        <v>26625.84</v>
      </c>
      <c r="H537" s="6">
        <v>26645</v>
      </c>
      <c r="I537" s="6">
        <v>26693</v>
      </c>
      <c r="J537" s="6">
        <v>26738.5</v>
      </c>
      <c r="K537" s="6">
        <v>26798.5</v>
      </c>
      <c r="L537" s="6">
        <v>26926.5</v>
      </c>
      <c r="M537" s="6">
        <v>26988.5</v>
      </c>
      <c r="N537" s="6">
        <v>27013</v>
      </c>
      <c r="O537" s="6">
        <v>27016</v>
      </c>
      <c r="P537" s="6">
        <v>27073</v>
      </c>
      <c r="Q537" s="6">
        <v>27132.5</v>
      </c>
      <c r="R537" s="6">
        <v>27259.5</v>
      </c>
      <c r="S537" s="6">
        <v>27323</v>
      </c>
      <c r="T537" s="6">
        <v>27381.5</v>
      </c>
      <c r="U537" s="6">
        <v>27436</v>
      </c>
      <c r="V537" s="6">
        <v>27486.5</v>
      </c>
      <c r="W537" s="6">
        <v>27541.5</v>
      </c>
      <c r="X537" s="6">
        <v>27680</v>
      </c>
      <c r="Y537" s="6">
        <v>27742.5</v>
      </c>
      <c r="Z537" s="8" t="s">
        <v>17</v>
      </c>
      <c r="AA537" s="11">
        <f t="shared" si="88"/>
        <v>1.356000439190382E-3</v>
      </c>
      <c r="AB537" s="10">
        <f t="shared" si="89"/>
        <v>2.5223617358174355E-3</v>
      </c>
      <c r="AC537" s="10">
        <f t="shared" si="84"/>
        <v>1.2100550706177549E-2</v>
      </c>
      <c r="AD537" s="10">
        <f t="shared" si="85"/>
        <v>1.2719636802826846E-2</v>
      </c>
      <c r="AE537" s="13">
        <v>2.82</v>
      </c>
      <c r="AF537" s="13">
        <v>0.33</v>
      </c>
      <c r="AG537" s="10">
        <f t="shared" si="86"/>
        <v>2.4818100269111909E-2</v>
      </c>
      <c r="AH537" s="10">
        <f>+SUMPRODUCT(AB537:AD537,Regression_results!$M$17:$O$17)+Regression_results!$L$17</f>
        <v>2.5442050640139886E-2</v>
      </c>
    </row>
    <row r="538" spans="1:34" ht="15" x14ac:dyDescent="0.25">
      <c r="A538" s="3">
        <v>42882</v>
      </c>
      <c r="B538" s="5">
        <f t="shared" si="80"/>
        <v>27</v>
      </c>
      <c r="C538" s="5">
        <f t="shared" si="81"/>
        <v>5</v>
      </c>
      <c r="D538" s="5">
        <f t="shared" si="82"/>
        <v>2017</v>
      </c>
      <c r="E538" s="3">
        <f t="shared" si="83"/>
        <v>42864</v>
      </c>
      <c r="F538" s="5">
        <f t="shared" si="87"/>
        <v>18</v>
      </c>
      <c r="G538" s="5">
        <v>26624.12</v>
      </c>
      <c r="H538" s="6">
        <v>26645</v>
      </c>
      <c r="I538" s="6">
        <v>26693</v>
      </c>
      <c r="J538" s="6">
        <v>26738.5</v>
      </c>
      <c r="K538" s="6">
        <v>26798.5</v>
      </c>
      <c r="L538" s="6">
        <v>26926.5</v>
      </c>
      <c r="M538" s="6">
        <v>26988.5</v>
      </c>
      <c r="N538" s="6">
        <v>27013</v>
      </c>
      <c r="O538" s="6">
        <v>27016</v>
      </c>
      <c r="P538" s="6">
        <v>27073</v>
      </c>
      <c r="Q538" s="6">
        <v>27132.5</v>
      </c>
      <c r="R538" s="6">
        <v>27259.5</v>
      </c>
      <c r="S538" s="6">
        <v>27323</v>
      </c>
      <c r="T538" s="6">
        <v>27381.5</v>
      </c>
      <c r="U538" s="6">
        <v>27436</v>
      </c>
      <c r="V538" s="6">
        <v>27486.5</v>
      </c>
      <c r="W538" s="6">
        <v>27541.5</v>
      </c>
      <c r="X538" s="6">
        <v>27680</v>
      </c>
      <c r="Y538" s="6">
        <v>27739</v>
      </c>
      <c r="Z538" s="8" t="s">
        <v>17</v>
      </c>
      <c r="AA538" s="11">
        <f t="shared" si="88"/>
        <v>1.2846319950224673E-3</v>
      </c>
      <c r="AB538" s="10">
        <f t="shared" si="89"/>
        <v>2.5871277623448208E-3</v>
      </c>
      <c r="AC538" s="10">
        <f t="shared" si="84"/>
        <v>1.2100550706177549E-2</v>
      </c>
      <c r="AD538" s="10">
        <f t="shared" si="85"/>
        <v>1.2648268358658931E-2</v>
      </c>
      <c r="AE538" s="13">
        <v>2.82</v>
      </c>
      <c r="AF538" s="13">
        <v>0.33</v>
      </c>
      <c r="AG538" s="10">
        <f t="shared" si="86"/>
        <v>2.4818100269111909E-2</v>
      </c>
      <c r="AH538" s="10">
        <f>+SUMPRODUCT(AB538:AD538,Regression_results!$M$17:$O$17)+Regression_results!$L$17</f>
        <v>2.5444971046100842E-2</v>
      </c>
    </row>
    <row r="539" spans="1:34" ht="15" x14ac:dyDescent="0.25">
      <c r="A539" s="3">
        <v>42881</v>
      </c>
      <c r="B539" s="5">
        <f t="shared" si="80"/>
        <v>26</v>
      </c>
      <c r="C539" s="5">
        <f t="shared" si="81"/>
        <v>5</v>
      </c>
      <c r="D539" s="5">
        <f t="shared" si="82"/>
        <v>2017</v>
      </c>
      <c r="E539" s="3">
        <f t="shared" si="83"/>
        <v>42864</v>
      </c>
      <c r="F539" s="5">
        <f t="shared" si="87"/>
        <v>17</v>
      </c>
      <c r="G539" s="5">
        <v>26622.400000000001</v>
      </c>
      <c r="H539" s="6">
        <v>26645</v>
      </c>
      <c r="I539" s="6">
        <v>26693</v>
      </c>
      <c r="J539" s="6">
        <v>26738.5</v>
      </c>
      <c r="K539" s="6">
        <v>26798.5</v>
      </c>
      <c r="L539" s="6">
        <v>26926.5</v>
      </c>
      <c r="M539" s="6">
        <v>26988.5</v>
      </c>
      <c r="N539" s="6">
        <v>27013</v>
      </c>
      <c r="O539" s="6">
        <v>27016</v>
      </c>
      <c r="P539" s="6">
        <v>27073</v>
      </c>
      <c r="Q539" s="6">
        <v>27132.5</v>
      </c>
      <c r="R539" s="6">
        <v>27259.5</v>
      </c>
      <c r="S539" s="6">
        <v>27323</v>
      </c>
      <c r="T539" s="6">
        <v>27381.5</v>
      </c>
      <c r="U539" s="6">
        <v>27435</v>
      </c>
      <c r="V539" s="6">
        <v>27483</v>
      </c>
      <c r="W539" s="6">
        <v>27538</v>
      </c>
      <c r="X539" s="6">
        <v>27676.5</v>
      </c>
      <c r="Y539" s="6">
        <v>27735.5</v>
      </c>
      <c r="Z539" s="8" t="s">
        <v>17</v>
      </c>
      <c r="AA539" s="11">
        <f t="shared" si="88"/>
        <v>1.2132635508545523E-3</v>
      </c>
      <c r="AB539" s="10">
        <f t="shared" si="89"/>
        <v>2.6519021575814872E-3</v>
      </c>
      <c r="AC539" s="10">
        <f t="shared" si="84"/>
        <v>1.2100550706177549E-2</v>
      </c>
      <c r="AD539" s="10">
        <f t="shared" si="85"/>
        <v>1.2576899914491017E-2</v>
      </c>
      <c r="AE539" s="13">
        <v>2.82</v>
      </c>
      <c r="AF539" s="13">
        <v>0.33</v>
      </c>
      <c r="AG539" s="10">
        <f t="shared" si="86"/>
        <v>2.4818100269111909E-2</v>
      </c>
      <c r="AH539" s="10">
        <f>+SUMPRODUCT(AB539:AD539,Regression_results!$M$17:$O$17)+Regression_results!$L$17</f>
        <v>2.5447895976160748E-2</v>
      </c>
    </row>
    <row r="540" spans="1:34" ht="15" x14ac:dyDescent="0.25">
      <c r="A540" s="3">
        <v>42880</v>
      </c>
      <c r="B540" s="5">
        <f t="shared" si="80"/>
        <v>25</v>
      </c>
      <c r="C540" s="5">
        <f t="shared" si="81"/>
        <v>5</v>
      </c>
      <c r="D540" s="5">
        <f t="shared" si="82"/>
        <v>2017</v>
      </c>
      <c r="E540" s="3">
        <f t="shared" si="83"/>
        <v>42864</v>
      </c>
      <c r="F540" s="5">
        <f t="shared" si="87"/>
        <v>16</v>
      </c>
      <c r="G540" s="5">
        <v>26620.69</v>
      </c>
      <c r="H540" s="6">
        <v>26645.5</v>
      </c>
      <c r="I540" s="6">
        <v>26694.5</v>
      </c>
      <c r="J540" s="6">
        <v>26740</v>
      </c>
      <c r="K540" s="6">
        <v>26800</v>
      </c>
      <c r="L540" s="6">
        <v>26929.5</v>
      </c>
      <c r="M540" s="6">
        <v>26991.5</v>
      </c>
      <c r="N540" s="6">
        <v>27016</v>
      </c>
      <c r="O540" s="6">
        <v>27019</v>
      </c>
      <c r="P540" s="6">
        <v>27076</v>
      </c>
      <c r="Q540" s="6">
        <v>27135.5</v>
      </c>
      <c r="R540" s="6">
        <v>27262.5</v>
      </c>
      <c r="S540" s="6">
        <v>27326</v>
      </c>
      <c r="T540" s="6">
        <v>27386.5</v>
      </c>
      <c r="U540" s="6">
        <v>27435</v>
      </c>
      <c r="V540" s="6">
        <v>27483</v>
      </c>
      <c r="W540" s="6">
        <v>27538</v>
      </c>
      <c r="X540" s="6">
        <v>27676.5</v>
      </c>
      <c r="Y540" s="6">
        <v>27735.5</v>
      </c>
      <c r="Z540" s="8" t="s">
        <v>17</v>
      </c>
      <c r="AA540" s="11">
        <f t="shared" si="88"/>
        <v>1.1808046061138574E-3</v>
      </c>
      <c r="AB540" s="10">
        <f t="shared" si="89"/>
        <v>2.7726554044993357E-3</v>
      </c>
      <c r="AC540" s="10">
        <f t="shared" si="84"/>
        <v>1.2156062110172616E-2</v>
      </c>
      <c r="AD540" s="10">
        <f t="shared" si="85"/>
        <v>1.2543179231377651E-2</v>
      </c>
      <c r="AE540" s="13">
        <v>2.82</v>
      </c>
      <c r="AF540" s="13">
        <v>0.28000000000000003</v>
      </c>
      <c r="AG540" s="10">
        <f t="shared" si="86"/>
        <v>2.5329078579976239E-2</v>
      </c>
      <c r="AH540" s="10">
        <f>+SUMPRODUCT(AB540:AD540,Regression_results!$M$17:$O$17)+Regression_results!$L$17</f>
        <v>2.5531465433426978E-2</v>
      </c>
    </row>
    <row r="541" spans="1:34" ht="15" x14ac:dyDescent="0.25">
      <c r="A541" s="3">
        <v>42879</v>
      </c>
      <c r="B541" s="5">
        <f t="shared" si="80"/>
        <v>24</v>
      </c>
      <c r="C541" s="5">
        <f t="shared" si="81"/>
        <v>5</v>
      </c>
      <c r="D541" s="5">
        <f t="shared" si="82"/>
        <v>2017</v>
      </c>
      <c r="E541" s="3">
        <f t="shared" si="83"/>
        <v>42864</v>
      </c>
      <c r="F541" s="5">
        <f t="shared" si="87"/>
        <v>15</v>
      </c>
      <c r="G541" s="5">
        <v>26618.97</v>
      </c>
      <c r="H541" s="6">
        <v>26645.5</v>
      </c>
      <c r="I541" s="6">
        <v>26696</v>
      </c>
      <c r="J541" s="6">
        <v>26741</v>
      </c>
      <c r="K541" s="6">
        <v>26800.5</v>
      </c>
      <c r="L541" s="6">
        <v>26929</v>
      </c>
      <c r="M541" s="6">
        <v>26992</v>
      </c>
      <c r="N541" s="6">
        <v>27016.5</v>
      </c>
      <c r="O541" s="6">
        <v>27017</v>
      </c>
      <c r="P541" s="6">
        <v>27076.5</v>
      </c>
      <c r="Q541" s="6">
        <v>27136</v>
      </c>
      <c r="R541" s="6">
        <v>27264</v>
      </c>
      <c r="S541" s="6">
        <v>27330</v>
      </c>
      <c r="T541" s="6">
        <v>27391.5</v>
      </c>
      <c r="U541" s="6">
        <v>27435</v>
      </c>
      <c r="V541" s="6">
        <v>27483</v>
      </c>
      <c r="W541" s="6">
        <v>27538</v>
      </c>
      <c r="X541" s="6">
        <v>27676.5</v>
      </c>
      <c r="Y541" s="6">
        <v>27735.5</v>
      </c>
      <c r="Z541" s="8" t="s">
        <v>17</v>
      </c>
      <c r="AA541" s="11">
        <f t="shared" si="88"/>
        <v>1.1251372118551428E-3</v>
      </c>
      <c r="AB541" s="10">
        <f t="shared" si="89"/>
        <v>2.8938009246788354E-3</v>
      </c>
      <c r="AC541" s="10">
        <f t="shared" si="84"/>
        <v>1.2024273299370725E-2</v>
      </c>
      <c r="AD541" s="10">
        <f t="shared" si="85"/>
        <v>1.2710435357467076E-2</v>
      </c>
      <c r="AE541" s="13">
        <v>2.82</v>
      </c>
      <c r="AF541" s="13">
        <v>0.26</v>
      </c>
      <c r="AG541" s="10">
        <f t="shared" si="86"/>
        <v>2.5533612607221201E-2</v>
      </c>
      <c r="AH541" s="10">
        <f>+SUMPRODUCT(AB541:AD541,Regression_results!$M$17:$O$17)+Regression_results!$L$17</f>
        <v>2.5592743819332298E-2</v>
      </c>
    </row>
    <row r="542" spans="1:34" ht="15" x14ac:dyDescent="0.25">
      <c r="A542" s="3">
        <v>42878</v>
      </c>
      <c r="B542" s="5">
        <f t="shared" si="80"/>
        <v>23</v>
      </c>
      <c r="C542" s="5">
        <f t="shared" si="81"/>
        <v>5</v>
      </c>
      <c r="D542" s="5">
        <f t="shared" si="82"/>
        <v>2017</v>
      </c>
      <c r="E542" s="3">
        <f t="shared" si="83"/>
        <v>42864</v>
      </c>
      <c r="F542" s="5">
        <f t="shared" si="87"/>
        <v>14</v>
      </c>
      <c r="G542" s="5">
        <v>26617.26</v>
      </c>
      <c r="H542" s="6">
        <v>26646.5</v>
      </c>
      <c r="I542" s="6">
        <v>26698.5</v>
      </c>
      <c r="J542" s="6">
        <v>26738.5</v>
      </c>
      <c r="K542" s="6">
        <v>26797.5</v>
      </c>
      <c r="L542" s="6">
        <v>26926.5</v>
      </c>
      <c r="M542" s="6">
        <v>26989.5</v>
      </c>
      <c r="N542" s="6">
        <v>27014</v>
      </c>
      <c r="O542" s="6">
        <v>27014.5</v>
      </c>
      <c r="P542" s="6">
        <v>27074</v>
      </c>
      <c r="Q542" s="6">
        <v>27133.5</v>
      </c>
      <c r="R542" s="6">
        <v>27262.5</v>
      </c>
      <c r="S542" s="6">
        <v>27328.5</v>
      </c>
      <c r="T542" s="6">
        <v>27392.5</v>
      </c>
      <c r="U542" s="6">
        <v>27441.5</v>
      </c>
      <c r="V542" s="6">
        <v>27490</v>
      </c>
      <c r="W542" s="6">
        <v>27545</v>
      </c>
      <c r="X542" s="6">
        <v>27683.5</v>
      </c>
      <c r="Y542" s="6">
        <v>27742.5</v>
      </c>
      <c r="Z542" s="8" t="s">
        <v>17</v>
      </c>
      <c r="AA542" s="11">
        <f t="shared" si="88"/>
        <v>1.0928761793244312E-3</v>
      </c>
      <c r="AB542" s="10">
        <f t="shared" si="89"/>
        <v>3.0521548799538056E-3</v>
      </c>
      <c r="AC542" s="10">
        <f t="shared" si="84"/>
        <v>1.1835870929078451E-2</v>
      </c>
      <c r="AD542" s="10">
        <f t="shared" si="85"/>
        <v>1.2716263619402835E-2</v>
      </c>
      <c r="AE542" s="13">
        <v>2.83</v>
      </c>
      <c r="AF542" s="13">
        <v>0.25</v>
      </c>
      <c r="AG542" s="10">
        <f t="shared" si="86"/>
        <v>2.573566084788026E-2</v>
      </c>
      <c r="AH542" s="10">
        <f>+SUMPRODUCT(AB542:AD542,Regression_results!$M$17:$O$17)+Regression_results!$L$17</f>
        <v>2.5567430619636504E-2</v>
      </c>
    </row>
    <row r="543" spans="1:34" ht="15" x14ac:dyDescent="0.25">
      <c r="A543" s="3">
        <v>42877</v>
      </c>
      <c r="B543" s="5">
        <f t="shared" si="80"/>
        <v>22</v>
      </c>
      <c r="C543" s="5">
        <f t="shared" si="81"/>
        <v>5</v>
      </c>
      <c r="D543" s="5">
        <f t="shared" si="82"/>
        <v>2017</v>
      </c>
      <c r="E543" s="3">
        <f t="shared" si="83"/>
        <v>42864</v>
      </c>
      <c r="F543" s="5">
        <f t="shared" si="87"/>
        <v>13</v>
      </c>
      <c r="G543" s="5">
        <v>26615.54</v>
      </c>
      <c r="H543" s="6">
        <v>26636</v>
      </c>
      <c r="I543" s="6">
        <v>26689</v>
      </c>
      <c r="J543" s="6">
        <v>26729.5</v>
      </c>
      <c r="K543" s="6">
        <v>26792</v>
      </c>
      <c r="L543" s="6">
        <v>26921</v>
      </c>
      <c r="M543" s="6">
        <v>26984</v>
      </c>
      <c r="N543" s="6">
        <v>27010</v>
      </c>
      <c r="O543" s="6">
        <v>27010</v>
      </c>
      <c r="P543" s="6">
        <v>27069.5</v>
      </c>
      <c r="Q543" s="6">
        <v>27129.5</v>
      </c>
      <c r="R543" s="6">
        <v>27260.5</v>
      </c>
      <c r="S543" s="6">
        <v>27326</v>
      </c>
      <c r="T543" s="6">
        <v>27390</v>
      </c>
      <c r="U543" s="6">
        <v>27455</v>
      </c>
      <c r="V543" s="6">
        <v>27509</v>
      </c>
      <c r="W543" s="6">
        <v>27564</v>
      </c>
      <c r="X543" s="6">
        <v>27702.5</v>
      </c>
      <c r="Y543" s="6">
        <v>27761.5</v>
      </c>
      <c r="Z543" s="8" t="s">
        <v>17</v>
      </c>
      <c r="AA543" s="11">
        <f t="shared" si="88"/>
        <v>1.0149064383127608E-3</v>
      </c>
      <c r="AB543" s="10">
        <f t="shared" si="89"/>
        <v>2.7600416899300484E-3</v>
      </c>
      <c r="AC543" s="10">
        <f t="shared" si="84"/>
        <v>1.2027427029862592E-2</v>
      </c>
      <c r="AD543" s="10">
        <f t="shared" si="85"/>
        <v>1.2714277041793013E-2</v>
      </c>
      <c r="AE543" s="13">
        <v>2.81</v>
      </c>
      <c r="AF543" s="13">
        <v>0.25</v>
      </c>
      <c r="AG543" s="10">
        <f t="shared" si="86"/>
        <v>2.5536159600997532E-2</v>
      </c>
      <c r="AH543" s="10">
        <f>+SUMPRODUCT(AB543:AD543,Regression_results!$M$17:$O$17)+Regression_results!$L$17</f>
        <v>2.5524062031380329E-2</v>
      </c>
    </row>
    <row r="544" spans="1:34" ht="15" x14ac:dyDescent="0.25">
      <c r="A544" s="3">
        <v>42876</v>
      </c>
      <c r="B544" s="5">
        <f t="shared" si="80"/>
        <v>21</v>
      </c>
      <c r="C544" s="5">
        <f t="shared" si="81"/>
        <v>5</v>
      </c>
      <c r="D544" s="5">
        <f t="shared" si="82"/>
        <v>2017</v>
      </c>
      <c r="E544" s="3">
        <f t="shared" si="83"/>
        <v>42864</v>
      </c>
      <c r="F544" s="5">
        <f t="shared" si="87"/>
        <v>12</v>
      </c>
      <c r="G544" s="5">
        <v>26613.83</v>
      </c>
      <c r="H544" s="6">
        <v>26636</v>
      </c>
      <c r="I544" s="6">
        <v>26689</v>
      </c>
      <c r="J544" s="6">
        <v>26728.5</v>
      </c>
      <c r="K544" s="6">
        <v>26790.5</v>
      </c>
      <c r="L544" s="6">
        <v>26919.5</v>
      </c>
      <c r="M544" s="6">
        <v>26983</v>
      </c>
      <c r="N544" s="6">
        <v>27009</v>
      </c>
      <c r="O544" s="6">
        <v>27009</v>
      </c>
      <c r="P544" s="6">
        <v>27068.5</v>
      </c>
      <c r="Q544" s="6">
        <v>27128.5</v>
      </c>
      <c r="R544" s="6">
        <v>27258.5</v>
      </c>
      <c r="S544" s="6">
        <v>27324</v>
      </c>
      <c r="T544" s="6">
        <v>27388</v>
      </c>
      <c r="U544" s="6">
        <v>27456</v>
      </c>
      <c r="V544" s="6">
        <v>27509</v>
      </c>
      <c r="W544" s="6">
        <v>27564</v>
      </c>
      <c r="X544" s="6">
        <v>27702.5</v>
      </c>
      <c r="Y544" s="6">
        <v>27761.5</v>
      </c>
      <c r="Z544" s="8" t="s">
        <v>17</v>
      </c>
      <c r="AA544" s="11">
        <f t="shared" si="88"/>
        <v>9.3690528473135972E-4</v>
      </c>
      <c r="AB544" s="10">
        <f t="shared" si="89"/>
        <v>2.824471336895007E-3</v>
      </c>
      <c r="AC544" s="10">
        <f t="shared" si="84"/>
        <v>1.1989958409831747E-2</v>
      </c>
      <c r="AD544" s="10">
        <f t="shared" si="85"/>
        <v>1.2599684358373464E-2</v>
      </c>
      <c r="AE544" s="13">
        <v>2.758</v>
      </c>
      <c r="AF544" s="13">
        <v>0.21</v>
      </c>
      <c r="AG544" s="10">
        <f t="shared" si="86"/>
        <v>2.5426604131324249E-2</v>
      </c>
      <c r="AH544" s="10">
        <f>+SUMPRODUCT(AB544:AD544,Regression_results!$M$17:$O$17)+Regression_results!$L$17</f>
        <v>2.5484783896748287E-2</v>
      </c>
    </row>
    <row r="545" spans="1:34" ht="15" x14ac:dyDescent="0.25">
      <c r="A545" s="3">
        <v>42875</v>
      </c>
      <c r="B545" s="5">
        <f t="shared" si="80"/>
        <v>20</v>
      </c>
      <c r="C545" s="5">
        <f t="shared" si="81"/>
        <v>5</v>
      </c>
      <c r="D545" s="5">
        <f t="shared" si="82"/>
        <v>2017</v>
      </c>
      <c r="E545" s="3">
        <f t="shared" si="83"/>
        <v>42864</v>
      </c>
      <c r="F545" s="5">
        <f t="shared" si="87"/>
        <v>11</v>
      </c>
      <c r="G545" s="5">
        <v>26612.11</v>
      </c>
      <c r="H545" s="6">
        <v>26636</v>
      </c>
      <c r="I545" s="6">
        <v>26689</v>
      </c>
      <c r="J545" s="6">
        <v>26728.5</v>
      </c>
      <c r="K545" s="6">
        <v>26790.5</v>
      </c>
      <c r="L545" s="6">
        <v>26919.5</v>
      </c>
      <c r="M545" s="6">
        <v>26983</v>
      </c>
      <c r="N545" s="6">
        <v>27009</v>
      </c>
      <c r="O545" s="6">
        <v>27009</v>
      </c>
      <c r="P545" s="6">
        <v>27068.5</v>
      </c>
      <c r="Q545" s="6">
        <v>27128.5</v>
      </c>
      <c r="R545" s="6">
        <v>27258.5</v>
      </c>
      <c r="S545" s="6">
        <v>27324</v>
      </c>
      <c r="T545" s="6">
        <v>27388</v>
      </c>
      <c r="U545" s="6">
        <v>27455.5</v>
      </c>
      <c r="V545" s="6">
        <v>27506</v>
      </c>
      <c r="W545" s="6">
        <v>27561</v>
      </c>
      <c r="X545" s="6">
        <v>27699.5</v>
      </c>
      <c r="Y545" s="6">
        <v>27758.5</v>
      </c>
      <c r="Z545" s="8" t="s">
        <v>17</v>
      </c>
      <c r="AA545" s="11">
        <f t="shared" si="88"/>
        <v>8.5882984433707972E-4</v>
      </c>
      <c r="AB545" s="10">
        <f t="shared" si="89"/>
        <v>2.8892861182370222E-3</v>
      </c>
      <c r="AC545" s="10">
        <f t="shared" si="84"/>
        <v>1.1989958409831747E-2</v>
      </c>
      <c r="AD545" s="10">
        <f t="shared" si="85"/>
        <v>1.2521608917979184E-2</v>
      </c>
      <c r="AE545" s="13">
        <v>2.758</v>
      </c>
      <c r="AF545" s="13">
        <v>0.21</v>
      </c>
      <c r="AG545" s="10">
        <f t="shared" si="86"/>
        <v>2.5426604131324249E-2</v>
      </c>
      <c r="AH545" s="10">
        <f>+SUMPRODUCT(AB545:AD545,Regression_results!$M$17:$O$17)+Regression_results!$L$17</f>
        <v>2.548471475599895E-2</v>
      </c>
    </row>
    <row r="546" spans="1:34" ht="15" x14ac:dyDescent="0.25">
      <c r="A546" s="3">
        <v>42874</v>
      </c>
      <c r="B546" s="5">
        <f t="shared" si="80"/>
        <v>19</v>
      </c>
      <c r="C546" s="5">
        <f t="shared" si="81"/>
        <v>5</v>
      </c>
      <c r="D546" s="5">
        <f t="shared" si="82"/>
        <v>2017</v>
      </c>
      <c r="E546" s="3">
        <f t="shared" si="83"/>
        <v>42864</v>
      </c>
      <c r="F546" s="5">
        <f t="shared" si="87"/>
        <v>10</v>
      </c>
      <c r="G546" s="5">
        <v>26610.400000000001</v>
      </c>
      <c r="H546" s="6">
        <v>26636</v>
      </c>
      <c r="I546" s="6">
        <v>26689</v>
      </c>
      <c r="J546" s="6">
        <v>26728.5</v>
      </c>
      <c r="K546" s="6">
        <v>26790.5</v>
      </c>
      <c r="L546" s="6">
        <v>26919.5</v>
      </c>
      <c r="M546" s="6">
        <v>26983</v>
      </c>
      <c r="N546" s="6">
        <v>27009</v>
      </c>
      <c r="O546" s="6">
        <v>27009</v>
      </c>
      <c r="P546" s="6">
        <v>27068.5</v>
      </c>
      <c r="Q546" s="6">
        <v>27128.5</v>
      </c>
      <c r="R546" s="6">
        <v>27258.5</v>
      </c>
      <c r="S546" s="6">
        <v>27324</v>
      </c>
      <c r="T546" s="6">
        <v>27388</v>
      </c>
      <c r="U546" s="6">
        <v>27453.5</v>
      </c>
      <c r="V546" s="6">
        <v>27504</v>
      </c>
      <c r="W546" s="6">
        <v>27559</v>
      </c>
      <c r="X546" s="6">
        <v>27697.5</v>
      </c>
      <c r="Y546" s="6">
        <v>27756.5</v>
      </c>
      <c r="Z546" s="8" t="s">
        <v>17</v>
      </c>
      <c r="AA546" s="11">
        <f t="shared" si="88"/>
        <v>7.8075440394279971E-4</v>
      </c>
      <c r="AB546" s="10">
        <f t="shared" si="89"/>
        <v>2.9537323753119349E-3</v>
      </c>
      <c r="AC546" s="10">
        <f t="shared" si="84"/>
        <v>1.1989958409831747E-2</v>
      </c>
      <c r="AD546" s="10">
        <f t="shared" si="85"/>
        <v>1.2443533477584904E-2</v>
      </c>
      <c r="AE546" s="13">
        <v>2.758</v>
      </c>
      <c r="AF546" s="13">
        <v>0.21</v>
      </c>
      <c r="AG546" s="10">
        <f t="shared" si="86"/>
        <v>2.5426604131324249E-2</v>
      </c>
      <c r="AH546" s="10">
        <f>+SUMPRODUCT(AB546:AD546,Regression_results!$M$17:$O$17)+Regression_results!$L$17</f>
        <v>2.5484446392144373E-2</v>
      </c>
    </row>
    <row r="547" spans="1:34" ht="15" x14ac:dyDescent="0.25">
      <c r="A547" s="3">
        <v>42873</v>
      </c>
      <c r="B547" s="5">
        <f t="shared" si="80"/>
        <v>18</v>
      </c>
      <c r="C547" s="5">
        <f t="shared" si="81"/>
        <v>5</v>
      </c>
      <c r="D547" s="5">
        <f t="shared" si="82"/>
        <v>2017</v>
      </c>
      <c r="E547" s="3">
        <f t="shared" si="83"/>
        <v>42864</v>
      </c>
      <c r="F547" s="5">
        <f t="shared" si="87"/>
        <v>9</v>
      </c>
      <c r="G547" s="5">
        <v>26608.68</v>
      </c>
      <c r="H547" s="6">
        <v>26643.5</v>
      </c>
      <c r="I547" s="6">
        <v>26696.5</v>
      </c>
      <c r="J547" s="6">
        <v>26736</v>
      </c>
      <c r="K547" s="6">
        <v>26795.5</v>
      </c>
      <c r="L547" s="6">
        <v>26922</v>
      </c>
      <c r="M547" s="6">
        <v>26986.5</v>
      </c>
      <c r="N547" s="6">
        <v>27010</v>
      </c>
      <c r="O547" s="6">
        <v>27010</v>
      </c>
      <c r="P547" s="6">
        <v>27069.5</v>
      </c>
      <c r="Q547" s="6">
        <v>27127.5</v>
      </c>
      <c r="R547" s="6">
        <v>27256.5</v>
      </c>
      <c r="S547" s="6">
        <v>27320.5</v>
      </c>
      <c r="T547" s="6">
        <v>27384.5</v>
      </c>
      <c r="U547" s="6">
        <v>27453.5</v>
      </c>
      <c r="V547" s="6">
        <v>27504</v>
      </c>
      <c r="W547" s="6">
        <v>27559</v>
      </c>
      <c r="X547" s="6">
        <v>27697.5</v>
      </c>
      <c r="Y547" s="6">
        <v>27756.5</v>
      </c>
      <c r="Z547" s="8" t="s">
        <v>17</v>
      </c>
      <c r="AA547" s="11">
        <f t="shared" si="88"/>
        <v>7.0276898299814761E-4</v>
      </c>
      <c r="AB547" s="10">
        <f t="shared" si="89"/>
        <v>3.3004267780287755E-3</v>
      </c>
      <c r="AC547" s="10">
        <f t="shared" si="84"/>
        <v>1.1743112393010291E-2</v>
      </c>
      <c r="AD547" s="10">
        <f t="shared" si="85"/>
        <v>1.2198511300658188E-2</v>
      </c>
      <c r="AE547" s="13">
        <v>2.75</v>
      </c>
      <c r="AF547" s="13">
        <v>0.19</v>
      </c>
      <c r="AG547" s="10">
        <f t="shared" si="86"/>
        <v>2.5551452240742734E-2</v>
      </c>
      <c r="AH547" s="10">
        <f>+SUMPRODUCT(AB547:AD547,Regression_results!$M$17:$O$17)+Regression_results!$L$17</f>
        <v>2.5412929996157001E-2</v>
      </c>
    </row>
    <row r="548" spans="1:34" ht="15" x14ac:dyDescent="0.25">
      <c r="A548" s="3">
        <v>42872</v>
      </c>
      <c r="B548" s="5">
        <f t="shared" si="80"/>
        <v>17</v>
      </c>
      <c r="C548" s="5">
        <f t="shared" si="81"/>
        <v>5</v>
      </c>
      <c r="D548" s="5">
        <f t="shared" si="82"/>
        <v>2017</v>
      </c>
      <c r="E548" s="3">
        <f t="shared" si="83"/>
        <v>42864</v>
      </c>
      <c r="F548" s="5">
        <f t="shared" si="87"/>
        <v>8</v>
      </c>
      <c r="G548" s="5">
        <v>26606.97</v>
      </c>
      <c r="H548" s="6">
        <v>26643.5</v>
      </c>
      <c r="I548" s="6">
        <v>26696.5</v>
      </c>
      <c r="J548" s="6">
        <v>26736</v>
      </c>
      <c r="K548" s="6">
        <v>26795.5</v>
      </c>
      <c r="L548" s="6">
        <v>26922</v>
      </c>
      <c r="M548" s="6">
        <v>26986.5</v>
      </c>
      <c r="N548" s="6">
        <v>27010</v>
      </c>
      <c r="O548" s="6">
        <v>27010</v>
      </c>
      <c r="P548" s="6">
        <v>27069.5</v>
      </c>
      <c r="Q548" s="6">
        <v>27127.5</v>
      </c>
      <c r="R548" s="6">
        <v>27256.5</v>
      </c>
      <c r="S548" s="6">
        <v>27320.5</v>
      </c>
      <c r="T548" s="6">
        <v>27384.5</v>
      </c>
      <c r="U548" s="6">
        <v>27453.5</v>
      </c>
      <c r="V548" s="6">
        <v>27504</v>
      </c>
      <c r="W548" s="6">
        <v>27559</v>
      </c>
      <c r="X548" s="6">
        <v>27697.5</v>
      </c>
      <c r="Y548" s="6">
        <v>27756.5</v>
      </c>
      <c r="Z548" s="8" t="s">
        <v>17</v>
      </c>
      <c r="AA548" s="11">
        <f t="shared" si="88"/>
        <v>6.2468354044279784E-4</v>
      </c>
      <c r="AB548" s="10">
        <f t="shared" si="89"/>
        <v>3.3649077666491056E-3</v>
      </c>
      <c r="AC548" s="10">
        <f t="shared" si="84"/>
        <v>1.1743112393010291E-2</v>
      </c>
      <c r="AD548" s="10">
        <f t="shared" si="85"/>
        <v>1.2120425858102838E-2</v>
      </c>
      <c r="AE548" s="13">
        <v>2.75</v>
      </c>
      <c r="AF548" s="13">
        <v>0.19</v>
      </c>
      <c r="AG548" s="10">
        <f t="shared" si="86"/>
        <v>2.5551452240742734E-2</v>
      </c>
      <c r="AH548" s="10">
        <f>+SUMPRODUCT(AB548:AD548,Regression_results!$M$17:$O$17)+Regression_results!$L$17</f>
        <v>2.5412675910446256E-2</v>
      </c>
    </row>
    <row r="549" spans="1:34" ht="15" x14ac:dyDescent="0.25">
      <c r="A549" s="3">
        <v>42871</v>
      </c>
      <c r="B549" s="5">
        <f t="shared" si="80"/>
        <v>16</v>
      </c>
      <c r="C549" s="5">
        <f t="shared" si="81"/>
        <v>5</v>
      </c>
      <c r="D549" s="5">
        <f t="shared" si="82"/>
        <v>2017</v>
      </c>
      <c r="E549" s="3">
        <f t="shared" si="83"/>
        <v>42864</v>
      </c>
      <c r="F549" s="5">
        <f t="shared" si="87"/>
        <v>7</v>
      </c>
      <c r="G549" s="5">
        <v>26605.25</v>
      </c>
      <c r="H549" s="6">
        <v>26649</v>
      </c>
      <c r="I549" s="6">
        <v>26702.5</v>
      </c>
      <c r="J549" s="6">
        <v>26750.5</v>
      </c>
      <c r="K549" s="6">
        <v>26809</v>
      </c>
      <c r="L549" s="6">
        <v>26934.5</v>
      </c>
      <c r="M549" s="6">
        <v>26997.5</v>
      </c>
      <c r="N549" s="6">
        <v>27014</v>
      </c>
      <c r="O549" s="6">
        <v>27014.5</v>
      </c>
      <c r="P549" s="6">
        <v>27076</v>
      </c>
      <c r="Q549" s="6">
        <v>27136.5</v>
      </c>
      <c r="R549" s="6">
        <v>27268.5</v>
      </c>
      <c r="S549" s="6">
        <v>27328</v>
      </c>
      <c r="T549" s="6">
        <v>27394.5</v>
      </c>
      <c r="U549" s="6">
        <v>27450</v>
      </c>
      <c r="V549" s="6">
        <v>27507.5</v>
      </c>
      <c r="W549" s="6">
        <v>27560</v>
      </c>
      <c r="X549" s="6">
        <v>27698.5</v>
      </c>
      <c r="Y549" s="6">
        <v>27757.5</v>
      </c>
      <c r="Z549" s="8" t="s">
        <v>17</v>
      </c>
      <c r="AA549" s="11">
        <f t="shared" si="88"/>
        <v>5.6779371584701657E-4</v>
      </c>
      <c r="AB549" s="10">
        <f t="shared" si="89"/>
        <v>3.6552935980680434E-3</v>
      </c>
      <c r="AC549" s="10">
        <f t="shared" si="84"/>
        <v>1.1684299222919137E-2</v>
      </c>
      <c r="AD549" s="10">
        <f t="shared" si="85"/>
        <v>1.2172672577199324E-2</v>
      </c>
      <c r="AE549" s="13">
        <v>2.7749999999999999</v>
      </c>
      <c r="AF549" s="13">
        <v>0.19500000000000001</v>
      </c>
      <c r="AG549" s="10">
        <f t="shared" si="86"/>
        <v>2.5749787913568634E-2</v>
      </c>
      <c r="AH549" s="10">
        <f>+SUMPRODUCT(AB549:AD549,Regression_results!$M$17:$O$17)+Regression_results!$L$17</f>
        <v>2.5557707721074567E-2</v>
      </c>
    </row>
    <row r="550" spans="1:34" ht="15" x14ac:dyDescent="0.25">
      <c r="A550" s="3">
        <v>42870</v>
      </c>
      <c r="B550" s="5">
        <f t="shared" si="80"/>
        <v>15</v>
      </c>
      <c r="C550" s="5">
        <f t="shared" si="81"/>
        <v>5</v>
      </c>
      <c r="D550" s="5">
        <f t="shared" si="82"/>
        <v>2017</v>
      </c>
      <c r="E550" s="3">
        <f t="shared" si="83"/>
        <v>42864</v>
      </c>
      <c r="F550" s="5">
        <f t="shared" si="87"/>
        <v>6</v>
      </c>
      <c r="G550" s="5">
        <v>26603.54</v>
      </c>
      <c r="H550" s="6">
        <v>26650</v>
      </c>
      <c r="I550" s="6">
        <v>26703.5</v>
      </c>
      <c r="J550" s="6">
        <v>26754</v>
      </c>
      <c r="K550" s="6">
        <v>26812.5</v>
      </c>
      <c r="L550" s="6">
        <v>26936</v>
      </c>
      <c r="M550" s="6">
        <v>27004</v>
      </c>
      <c r="N550" s="6">
        <v>27019</v>
      </c>
      <c r="O550" s="6">
        <v>27020.5</v>
      </c>
      <c r="P550" s="6">
        <v>27082</v>
      </c>
      <c r="Q550" s="6">
        <v>27142.5</v>
      </c>
      <c r="R550" s="6">
        <v>27272.5</v>
      </c>
      <c r="S550" s="6">
        <v>27337</v>
      </c>
      <c r="T550" s="6">
        <v>27402</v>
      </c>
      <c r="U550" s="6">
        <v>27450</v>
      </c>
      <c r="V550" s="6">
        <v>27507.5</v>
      </c>
      <c r="W550" s="6">
        <v>27560</v>
      </c>
      <c r="X550" s="6">
        <v>27698.5</v>
      </c>
      <c r="Y550" s="6">
        <v>27757.5</v>
      </c>
      <c r="Z550" s="8" t="s">
        <v>17</v>
      </c>
      <c r="AA550" s="11">
        <f t="shared" si="88"/>
        <v>4.7554596334640207E-4</v>
      </c>
      <c r="AB550" s="10">
        <f t="shared" si="89"/>
        <v>3.757394692585958E-3</v>
      </c>
      <c r="AC550" s="10">
        <f t="shared" si="84"/>
        <v>1.1871103038927577E-2</v>
      </c>
      <c r="AD550" s="10">
        <f t="shared" si="85"/>
        <v>1.2188874732244148E-2</v>
      </c>
      <c r="AE550" s="13">
        <v>2.7749999999999999</v>
      </c>
      <c r="AF550" s="13">
        <v>0.17299999999999999</v>
      </c>
      <c r="AG550" s="10">
        <f t="shared" si="86"/>
        <v>2.5975063140766474E-2</v>
      </c>
      <c r="AH550" s="10">
        <f>+SUMPRODUCT(AB550:AD550,Regression_results!$M$17:$O$17)+Regression_results!$L$17</f>
        <v>2.5732765087745475E-2</v>
      </c>
    </row>
    <row r="551" spans="1:34" ht="15" x14ac:dyDescent="0.25">
      <c r="A551" s="3">
        <v>42869</v>
      </c>
      <c r="B551" s="5">
        <f t="shared" si="80"/>
        <v>14</v>
      </c>
      <c r="C551" s="5">
        <f t="shared" si="81"/>
        <v>5</v>
      </c>
      <c r="D551" s="5">
        <f t="shared" si="82"/>
        <v>2017</v>
      </c>
      <c r="E551" s="3">
        <f t="shared" si="83"/>
        <v>42864</v>
      </c>
      <c r="F551" s="5">
        <f t="shared" si="87"/>
        <v>5</v>
      </c>
      <c r="G551" s="5">
        <v>26601.82</v>
      </c>
      <c r="H551" s="6">
        <v>26650</v>
      </c>
      <c r="I551" s="6">
        <v>26702.5</v>
      </c>
      <c r="J551" s="6">
        <v>26754.5</v>
      </c>
      <c r="K551" s="6">
        <v>26813.5</v>
      </c>
      <c r="L551" s="6">
        <v>26937</v>
      </c>
      <c r="M551" s="6">
        <v>26997.5</v>
      </c>
      <c r="N551" s="6">
        <v>27011</v>
      </c>
      <c r="O551" s="6">
        <v>27015</v>
      </c>
      <c r="P551" s="6">
        <v>27078</v>
      </c>
      <c r="Q551" s="6">
        <v>27137.5</v>
      </c>
      <c r="R551" s="6">
        <v>27268</v>
      </c>
      <c r="S551" s="6">
        <v>27337</v>
      </c>
      <c r="T551" s="6">
        <v>27401.5</v>
      </c>
      <c r="U551" s="6">
        <v>27458.5</v>
      </c>
      <c r="V551" s="6">
        <v>27516</v>
      </c>
      <c r="W551" s="6">
        <v>27565.5</v>
      </c>
      <c r="X551" s="6">
        <v>27704</v>
      </c>
      <c r="Y551" s="6">
        <v>27763</v>
      </c>
      <c r="Z551" s="8" t="s">
        <v>17</v>
      </c>
      <c r="AA551" s="11">
        <f t="shared" si="88"/>
        <v>3.9323993122875045E-4</v>
      </c>
      <c r="AB551" s="10">
        <f t="shared" si="89"/>
        <v>3.7847034526208301E-3</v>
      </c>
      <c r="AC551" s="10">
        <f t="shared" si="84"/>
        <v>1.1703024061417544E-2</v>
      </c>
      <c r="AD551" s="10">
        <f t="shared" si="85"/>
        <v>1.2312544021549021E-2</v>
      </c>
      <c r="AE551" s="13">
        <v>2.79</v>
      </c>
      <c r="AF551" s="13">
        <v>0.185</v>
      </c>
      <c r="AG551" s="10">
        <f t="shared" si="86"/>
        <v>2.6001896491490983E-2</v>
      </c>
      <c r="AH551" s="10">
        <f>+SUMPRODUCT(AB551:AD551,Regression_results!$M$17:$O$17)+Regression_results!$L$17</f>
        <v>2.5701846050632637E-2</v>
      </c>
    </row>
    <row r="552" spans="1:34" ht="15" x14ac:dyDescent="0.25">
      <c r="A552" s="3">
        <v>42868</v>
      </c>
      <c r="B552" s="5">
        <f t="shared" si="80"/>
        <v>13</v>
      </c>
      <c r="C552" s="5">
        <f t="shared" si="81"/>
        <v>5</v>
      </c>
      <c r="D552" s="5">
        <f t="shared" si="82"/>
        <v>2017</v>
      </c>
      <c r="E552" s="3">
        <f t="shared" si="83"/>
        <v>42864</v>
      </c>
      <c r="F552" s="5">
        <f t="shared" si="87"/>
        <v>4</v>
      </c>
      <c r="G552" s="5">
        <v>26600.11</v>
      </c>
      <c r="H552" s="6">
        <v>26650</v>
      </c>
      <c r="I552" s="6">
        <v>26702.5</v>
      </c>
      <c r="J552" s="6">
        <v>26754.5</v>
      </c>
      <c r="K552" s="6">
        <v>26813.5</v>
      </c>
      <c r="L552" s="6">
        <v>26937</v>
      </c>
      <c r="M552" s="6">
        <v>26997.5</v>
      </c>
      <c r="N552" s="6">
        <v>27011</v>
      </c>
      <c r="O552" s="6">
        <v>27015</v>
      </c>
      <c r="P552" s="6">
        <v>27078</v>
      </c>
      <c r="Q552" s="6">
        <v>27137.5</v>
      </c>
      <c r="R552" s="6">
        <v>27268</v>
      </c>
      <c r="S552" s="6">
        <v>27337</v>
      </c>
      <c r="T552" s="6">
        <v>27401.5</v>
      </c>
      <c r="U552" s="6">
        <v>27466</v>
      </c>
      <c r="V552" s="6">
        <v>27523.5</v>
      </c>
      <c r="W552" s="6">
        <v>27574</v>
      </c>
      <c r="X552" s="6">
        <v>27712.5</v>
      </c>
      <c r="Y552" s="6">
        <v>27771.5</v>
      </c>
      <c r="Z552" s="8" t="s">
        <v>17</v>
      </c>
      <c r="AA552" s="11">
        <f t="shared" si="88"/>
        <v>3.1459194498300035E-4</v>
      </c>
      <c r="AB552" s="10">
        <f t="shared" si="89"/>
        <v>3.8492322024232806E-3</v>
      </c>
      <c r="AC552" s="10">
        <f t="shared" si="84"/>
        <v>1.1703024061417544E-2</v>
      </c>
      <c r="AD552" s="10">
        <f t="shared" si="85"/>
        <v>1.2233896035303272E-2</v>
      </c>
      <c r="AE552" s="13">
        <v>2.79</v>
      </c>
      <c r="AF552" s="13">
        <v>0.185</v>
      </c>
      <c r="AG552" s="10">
        <f t="shared" si="86"/>
        <v>2.6001896491490983E-2</v>
      </c>
      <c r="AH552" s="10">
        <f>+SUMPRODUCT(AB552:AD552,Regression_results!$M$17:$O$17)+Regression_results!$L$17</f>
        <v>2.5701364828099892E-2</v>
      </c>
    </row>
    <row r="553" spans="1:34" ht="15" x14ac:dyDescent="0.25">
      <c r="A553" s="3">
        <v>42867</v>
      </c>
      <c r="B553" s="5">
        <f t="shared" si="80"/>
        <v>12</v>
      </c>
      <c r="C553" s="5">
        <f t="shared" si="81"/>
        <v>5</v>
      </c>
      <c r="D553" s="5">
        <f t="shared" si="82"/>
        <v>2017</v>
      </c>
      <c r="E553" s="3">
        <f t="shared" si="83"/>
        <v>42864</v>
      </c>
      <c r="F553" s="5">
        <f t="shared" si="87"/>
        <v>3</v>
      </c>
      <c r="G553" s="5">
        <v>26598.39</v>
      </c>
      <c r="H553" s="6">
        <v>26650</v>
      </c>
      <c r="I553" s="6">
        <v>26702.5</v>
      </c>
      <c r="J553" s="6">
        <v>26754.5</v>
      </c>
      <c r="K553" s="6">
        <v>26813.5</v>
      </c>
      <c r="L553" s="6">
        <v>26937</v>
      </c>
      <c r="M553" s="6">
        <v>26997.5</v>
      </c>
      <c r="N553" s="6">
        <v>27011</v>
      </c>
      <c r="O553" s="6">
        <v>27015</v>
      </c>
      <c r="P553" s="6">
        <v>27078</v>
      </c>
      <c r="Q553" s="6">
        <v>27137.5</v>
      </c>
      <c r="R553" s="6">
        <v>27268</v>
      </c>
      <c r="S553" s="6">
        <v>27337</v>
      </c>
      <c r="T553" s="6">
        <v>27401.5</v>
      </c>
      <c r="U553" s="6">
        <v>27469.5</v>
      </c>
      <c r="V553" s="6">
        <v>27525</v>
      </c>
      <c r="W553" s="6">
        <v>27575.5</v>
      </c>
      <c r="X553" s="6">
        <v>27713</v>
      </c>
      <c r="Y553" s="6">
        <v>27765.5</v>
      </c>
      <c r="Z553" s="8" t="s">
        <v>17</v>
      </c>
      <c r="AA553" s="11">
        <f t="shared" si="88"/>
        <v>2.3594395873725028E-4</v>
      </c>
      <c r="AB553" s="10">
        <f t="shared" si="89"/>
        <v>3.9141466833143568E-3</v>
      </c>
      <c r="AC553" s="10">
        <f t="shared" si="84"/>
        <v>1.1703024061417544E-2</v>
      </c>
      <c r="AD553" s="10">
        <f t="shared" si="85"/>
        <v>1.2155248049057521E-2</v>
      </c>
      <c r="AE553" s="13">
        <v>2.79</v>
      </c>
      <c r="AF553" s="13">
        <v>0.185</v>
      </c>
      <c r="AG553" s="10">
        <f t="shared" si="86"/>
        <v>2.6001896491490983E-2</v>
      </c>
      <c r="AH553" s="10">
        <f>+SUMPRODUCT(AB553:AD553,Regression_results!$M$17:$O$17)+Regression_results!$L$17</f>
        <v>2.57010921306281E-2</v>
      </c>
    </row>
    <row r="554" spans="1:34" ht="15" x14ac:dyDescent="0.25">
      <c r="A554" s="3">
        <v>42866</v>
      </c>
      <c r="B554" s="5">
        <f t="shared" si="80"/>
        <v>11</v>
      </c>
      <c r="C554" s="5">
        <f t="shared" si="81"/>
        <v>5</v>
      </c>
      <c r="D554" s="5">
        <f t="shared" si="82"/>
        <v>2017</v>
      </c>
      <c r="E554" s="3">
        <f t="shared" si="83"/>
        <v>42864</v>
      </c>
      <c r="F554" s="5">
        <f t="shared" si="87"/>
        <v>2</v>
      </c>
      <c r="G554" s="5">
        <v>26596.68</v>
      </c>
      <c r="H554" s="6">
        <v>26647.5</v>
      </c>
      <c r="I554" s="6">
        <v>26699</v>
      </c>
      <c r="J554" s="6">
        <v>26749</v>
      </c>
      <c r="K554" s="6">
        <v>26808</v>
      </c>
      <c r="L554" s="6">
        <v>26932.5</v>
      </c>
      <c r="M554" s="6">
        <v>26993</v>
      </c>
      <c r="N554" s="6">
        <v>27006</v>
      </c>
      <c r="O554" s="6">
        <v>27010</v>
      </c>
      <c r="P554" s="6">
        <v>27073</v>
      </c>
      <c r="Q554" s="6">
        <v>27132.5</v>
      </c>
      <c r="R554" s="6">
        <v>27260.5</v>
      </c>
      <c r="S554" s="6">
        <v>27330.5</v>
      </c>
      <c r="T554" s="6">
        <v>27395</v>
      </c>
      <c r="U554" s="6">
        <v>27469.5</v>
      </c>
      <c r="V554" s="6">
        <v>27525</v>
      </c>
      <c r="W554" s="6">
        <v>27575.5</v>
      </c>
      <c r="X554" s="6">
        <v>27713</v>
      </c>
      <c r="Y554" s="6">
        <v>27765.5</v>
      </c>
      <c r="Z554" s="8" t="s">
        <v>17</v>
      </c>
      <c r="AA554" s="11">
        <f t="shared" si="88"/>
        <v>1.5733338211888122E-4</v>
      </c>
      <c r="AB554" s="10">
        <f t="shared" si="89"/>
        <v>3.8470967053030325E-3</v>
      </c>
      <c r="AC554" s="10">
        <f t="shared" si="84"/>
        <v>1.1648376343683209E-2</v>
      </c>
      <c r="AD554" s="10">
        <f t="shared" si="85"/>
        <v>1.202330894672466E-2</v>
      </c>
      <c r="AE554" s="13">
        <v>2.835</v>
      </c>
      <c r="AF554" s="13">
        <v>0.21</v>
      </c>
      <c r="AG554" s="10">
        <f t="shared" si="86"/>
        <v>2.6194990519908368E-2</v>
      </c>
      <c r="AH554" s="10">
        <f>+SUMPRODUCT(AB554:AD554,Regression_results!$M$17:$O$17)+Regression_results!$L$17</f>
        <v>2.5572583538186158E-2</v>
      </c>
    </row>
    <row r="555" spans="1:34" ht="15" x14ac:dyDescent="0.25">
      <c r="A555" s="3">
        <v>42865</v>
      </c>
      <c r="B555" s="5">
        <f t="shared" si="80"/>
        <v>10</v>
      </c>
      <c r="C555" s="5">
        <f t="shared" si="81"/>
        <v>5</v>
      </c>
      <c r="D555" s="5">
        <f t="shared" si="82"/>
        <v>2017</v>
      </c>
      <c r="E555" s="3">
        <f t="shared" si="83"/>
        <v>42864</v>
      </c>
      <c r="F555" s="5">
        <f t="shared" si="87"/>
        <v>1</v>
      </c>
      <c r="G555" s="5">
        <v>26594.959999999999</v>
      </c>
      <c r="H555" s="6">
        <v>26652</v>
      </c>
      <c r="I555" s="6">
        <v>26704.5</v>
      </c>
      <c r="J555" s="6">
        <v>26756</v>
      </c>
      <c r="K555" s="6">
        <v>26813</v>
      </c>
      <c r="L555" s="6">
        <v>26937.5</v>
      </c>
      <c r="M555" s="6">
        <v>26997.5</v>
      </c>
      <c r="N555" s="6">
        <v>27007</v>
      </c>
      <c r="O555" s="6">
        <v>27013.5</v>
      </c>
      <c r="P555" s="6">
        <v>27075.5</v>
      </c>
      <c r="Q555" s="6">
        <v>27137.5</v>
      </c>
      <c r="R555" s="6">
        <v>27263.5</v>
      </c>
      <c r="S555" s="6">
        <v>27331.5</v>
      </c>
      <c r="T555" s="6">
        <v>27396</v>
      </c>
      <c r="U555" s="6">
        <v>27469.5</v>
      </c>
      <c r="V555" s="6">
        <v>27525</v>
      </c>
      <c r="W555" s="6">
        <v>27575.5</v>
      </c>
      <c r="X555" s="6">
        <v>27713</v>
      </c>
      <c r="Y555" s="6">
        <v>27765.5</v>
      </c>
      <c r="Z555" s="8" t="s">
        <v>17</v>
      </c>
      <c r="AA555" s="11">
        <f t="shared" si="88"/>
        <v>7.8663812816714978E-5</v>
      </c>
      <c r="AB555" s="10">
        <f t="shared" si="89"/>
        <v>4.1188255218282954E-3</v>
      </c>
      <c r="AC555" s="10">
        <f t="shared" si="84"/>
        <v>1.1571083525248493E-2</v>
      </c>
      <c r="AD555" s="10">
        <f t="shared" si="85"/>
        <v>1.1850555644678606E-2</v>
      </c>
      <c r="AE555" s="13">
        <v>2.7800000000000002</v>
      </c>
      <c r="AF555" s="13">
        <v>0.153</v>
      </c>
      <c r="AG555" s="10">
        <f t="shared" si="86"/>
        <v>2.622986830149876E-2</v>
      </c>
      <c r="AH555" s="10">
        <f>+SUMPRODUCT(AB555:AD555,Regression_results!$M$17:$O$17)+Regression_results!$L$17</f>
        <v>2.5595218065863807E-2</v>
      </c>
    </row>
    <row r="556" spans="1:34" ht="15" x14ac:dyDescent="0.25">
      <c r="A556" s="3">
        <v>42864</v>
      </c>
      <c r="B556" s="5">
        <f t="shared" si="80"/>
        <v>9</v>
      </c>
      <c r="C556" s="5">
        <f t="shared" si="81"/>
        <v>5</v>
      </c>
      <c r="D556" s="5">
        <f t="shared" si="82"/>
        <v>2017</v>
      </c>
      <c r="E556" s="3">
        <f t="shared" si="83"/>
        <v>42864</v>
      </c>
      <c r="F556" s="5">
        <f t="shared" si="87"/>
        <v>0</v>
      </c>
      <c r="G556" s="5">
        <v>26593.25</v>
      </c>
      <c r="H556" s="6">
        <v>26665.5</v>
      </c>
      <c r="I556" s="6">
        <v>26715</v>
      </c>
      <c r="J556" s="6">
        <v>26766.5</v>
      </c>
      <c r="K556" s="6">
        <v>26824</v>
      </c>
      <c r="L556" s="6">
        <v>26948</v>
      </c>
      <c r="M556" s="6">
        <v>27005.5</v>
      </c>
      <c r="N556" s="6">
        <v>27015</v>
      </c>
      <c r="O556" s="6">
        <v>27020</v>
      </c>
      <c r="P556" s="6">
        <v>27084.5</v>
      </c>
      <c r="Q556" s="6">
        <v>27148</v>
      </c>
      <c r="R556" s="6">
        <v>27275.5</v>
      </c>
      <c r="S556" s="6">
        <v>27344.5</v>
      </c>
      <c r="T556" s="6">
        <v>27409</v>
      </c>
      <c r="U556" s="6">
        <v>27463</v>
      </c>
      <c r="V556" s="6">
        <v>27520.5</v>
      </c>
      <c r="W556" s="6">
        <v>27571</v>
      </c>
      <c r="X556" s="6">
        <v>27711</v>
      </c>
      <c r="Y556" s="6">
        <v>27763.5</v>
      </c>
      <c r="Z556" s="8" t="s">
        <v>17</v>
      </c>
      <c r="AA556" s="11">
        <f t="shared" si="88"/>
        <v>0</v>
      </c>
      <c r="AB556" s="10">
        <f t="shared" si="89"/>
        <v>4.5782294379212995E-3</v>
      </c>
      <c r="AC556" s="10">
        <f t="shared" si="84"/>
        <v>1.1416807037244903E-2</v>
      </c>
      <c r="AD556" s="10">
        <f t="shared" si="85"/>
        <v>1.2009622501850448E-2</v>
      </c>
      <c r="AE556" s="13">
        <v>2.8149999999999999</v>
      </c>
      <c r="AF556" s="13">
        <v>0.123</v>
      </c>
      <c r="AG556" s="10">
        <f t="shared" si="86"/>
        <v>2.6886929077234889E-2</v>
      </c>
      <c r="AH556" s="10">
        <f>+SUMPRODUCT(AB556:AD556,Regression_results!$M$17:$O$17)+Regression_results!$L$17</f>
        <v>2.5822123415386831E-2</v>
      </c>
    </row>
    <row r="557" spans="1:34" ht="15" x14ac:dyDescent="0.25">
      <c r="A557" s="3">
        <v>42863</v>
      </c>
      <c r="B557" s="5">
        <f t="shared" si="80"/>
        <v>8</v>
      </c>
      <c r="C557" s="5">
        <f t="shared" si="81"/>
        <v>5</v>
      </c>
      <c r="D557" s="5">
        <f t="shared" si="82"/>
        <v>2017</v>
      </c>
      <c r="E557" s="3">
        <f t="shared" si="83"/>
        <v>42834</v>
      </c>
      <c r="F557" s="5">
        <f t="shared" si="87"/>
        <v>29</v>
      </c>
      <c r="G557" s="5">
        <v>26589.71</v>
      </c>
      <c r="H557" s="6">
        <v>26665.5</v>
      </c>
      <c r="I557" s="6">
        <v>26715</v>
      </c>
      <c r="J557" s="6">
        <v>26766.5</v>
      </c>
      <c r="K557" s="6">
        <v>26824</v>
      </c>
      <c r="L557" s="6">
        <v>26948</v>
      </c>
      <c r="M557" s="6">
        <v>27005.5</v>
      </c>
      <c r="N557" s="6">
        <v>27015</v>
      </c>
      <c r="O557" s="6">
        <v>27020</v>
      </c>
      <c r="P557" s="6">
        <v>27084.5</v>
      </c>
      <c r="Q557" s="6">
        <v>27148</v>
      </c>
      <c r="R557" s="6">
        <v>27275.5</v>
      </c>
      <c r="S557" s="6">
        <v>27344.5</v>
      </c>
      <c r="T557" s="6">
        <v>27409</v>
      </c>
      <c r="U557" s="6">
        <v>27466.5</v>
      </c>
      <c r="V557" s="6">
        <v>27524</v>
      </c>
      <c r="W557" s="6">
        <v>27576.5</v>
      </c>
      <c r="X557" s="6">
        <v>27716.5</v>
      </c>
      <c r="Y557" s="6">
        <v>27769</v>
      </c>
      <c r="Z557" s="8" t="s">
        <v>17</v>
      </c>
      <c r="AA557" s="11">
        <f t="shared" si="88"/>
        <v>2.2801660297317263E-3</v>
      </c>
      <c r="AB557" s="10">
        <f t="shared" si="89"/>
        <v>4.7119731655591579E-3</v>
      </c>
      <c r="AC557" s="10">
        <f t="shared" si="84"/>
        <v>1.1416807037244903E-2</v>
      </c>
      <c r="AD557" s="10">
        <f t="shared" si="85"/>
        <v>1.4289788531582174E-2</v>
      </c>
      <c r="AE557" s="13">
        <v>2.7850000000000001</v>
      </c>
      <c r="AF557" s="13">
        <v>9.2999999999999999E-2</v>
      </c>
      <c r="AG557" s="10">
        <f t="shared" si="86"/>
        <v>2.6894987661474579E-2</v>
      </c>
      <c r="AH557" s="10">
        <f>+SUMPRODUCT(AB557:AD557,Regression_results!$M$17:$O$17)+Regression_results!$L$17</f>
        <v>2.6919736393710605E-2</v>
      </c>
    </row>
    <row r="558" spans="1:34" ht="15" x14ac:dyDescent="0.25">
      <c r="A558" s="3">
        <v>42862</v>
      </c>
      <c r="B558" s="5">
        <f t="shared" si="80"/>
        <v>7</v>
      </c>
      <c r="C558" s="5">
        <f t="shared" si="81"/>
        <v>5</v>
      </c>
      <c r="D558" s="5">
        <f t="shared" si="82"/>
        <v>2017</v>
      </c>
      <c r="E558" s="3">
        <f t="shared" si="83"/>
        <v>42834</v>
      </c>
      <c r="F558" s="5">
        <f t="shared" si="87"/>
        <v>28</v>
      </c>
      <c r="G558" s="5">
        <v>26586.17</v>
      </c>
      <c r="H558" s="6">
        <v>26655</v>
      </c>
      <c r="I558" s="6">
        <v>26686</v>
      </c>
      <c r="J558" s="6">
        <v>26742</v>
      </c>
      <c r="K558" s="6">
        <v>26790</v>
      </c>
      <c r="L558" s="6">
        <v>26847.5</v>
      </c>
      <c r="M558" s="6">
        <v>26964.5</v>
      </c>
      <c r="N558" s="6">
        <v>27022</v>
      </c>
      <c r="O558" s="6">
        <v>27033</v>
      </c>
      <c r="P558" s="6">
        <v>27040</v>
      </c>
      <c r="Q558" s="6">
        <v>27105.5</v>
      </c>
      <c r="R558" s="6">
        <v>27167.5</v>
      </c>
      <c r="S558" s="6">
        <v>27292</v>
      </c>
      <c r="T558" s="6">
        <v>27361</v>
      </c>
      <c r="U558" s="6">
        <v>27477.5</v>
      </c>
      <c r="V558" s="6">
        <v>27535</v>
      </c>
      <c r="W558" s="6">
        <v>27587.5</v>
      </c>
      <c r="X558" s="6">
        <v>27727.5</v>
      </c>
      <c r="Y558" s="6">
        <v>27780</v>
      </c>
      <c r="Z558" s="8" t="s">
        <v>17</v>
      </c>
      <c r="AA558" s="11">
        <f t="shared" si="88"/>
        <v>2.3596658361423844E-3</v>
      </c>
      <c r="AB558" s="10">
        <f t="shared" si="89"/>
        <v>3.7549598155732777E-3</v>
      </c>
      <c r="AC558" s="10">
        <f t="shared" si="84"/>
        <v>1.300307277224011E-2</v>
      </c>
      <c r="AD558" s="10">
        <f t="shared" si="85"/>
        <v>1.1940548461082331E-2</v>
      </c>
      <c r="AE558" s="13">
        <v>2.74</v>
      </c>
      <c r="AF558" s="13">
        <v>0.06</v>
      </c>
      <c r="AG558" s="10">
        <f t="shared" si="86"/>
        <v>2.6783929642214765E-2</v>
      </c>
      <c r="AH558" s="10">
        <f>+SUMPRODUCT(AB558:AD558,Regression_results!$M$17:$O$17)+Regression_results!$L$17</f>
        <v>2.6301960334907237E-2</v>
      </c>
    </row>
    <row r="559" spans="1:34" ht="15" x14ac:dyDescent="0.25">
      <c r="A559" s="3">
        <v>42861</v>
      </c>
      <c r="B559" s="5">
        <f t="shared" si="80"/>
        <v>6</v>
      </c>
      <c r="C559" s="5">
        <f t="shared" si="81"/>
        <v>5</v>
      </c>
      <c r="D559" s="5">
        <f t="shared" si="82"/>
        <v>2017</v>
      </c>
      <c r="E559" s="3">
        <f t="shared" si="83"/>
        <v>42834</v>
      </c>
      <c r="F559" s="5">
        <f t="shared" si="87"/>
        <v>27</v>
      </c>
      <c r="G559" s="5">
        <v>26582.639999999999</v>
      </c>
      <c r="H559" s="6">
        <v>26655</v>
      </c>
      <c r="I559" s="6">
        <v>26686</v>
      </c>
      <c r="J559" s="6">
        <v>26742</v>
      </c>
      <c r="K559" s="6">
        <v>26790</v>
      </c>
      <c r="L559" s="6">
        <v>26847.5</v>
      </c>
      <c r="M559" s="6">
        <v>26964.5</v>
      </c>
      <c r="N559" s="6">
        <v>27022</v>
      </c>
      <c r="O559" s="6">
        <v>27033</v>
      </c>
      <c r="P559" s="6">
        <v>27040</v>
      </c>
      <c r="Q559" s="6">
        <v>27105.5</v>
      </c>
      <c r="R559" s="6">
        <v>27167.5</v>
      </c>
      <c r="S559" s="6">
        <v>27292</v>
      </c>
      <c r="T559" s="6">
        <v>27361</v>
      </c>
      <c r="U559" s="6">
        <v>27477.5</v>
      </c>
      <c r="V559" s="6">
        <v>27535</v>
      </c>
      <c r="W559" s="6">
        <v>27587.5</v>
      </c>
      <c r="X559" s="6">
        <v>27727.5</v>
      </c>
      <c r="Y559" s="6">
        <v>27780</v>
      </c>
      <c r="Z559" s="8" t="s">
        <v>17</v>
      </c>
      <c r="AA559" s="11">
        <f t="shared" si="88"/>
        <v>2.2753920562801565E-3</v>
      </c>
      <c r="AB559" s="10">
        <f t="shared" si="89"/>
        <v>3.8882518816791833E-3</v>
      </c>
      <c r="AC559" s="10">
        <f t="shared" si="84"/>
        <v>1.300307277224011E-2</v>
      </c>
      <c r="AD559" s="10">
        <f t="shared" si="85"/>
        <v>1.1856274681220103E-2</v>
      </c>
      <c r="AE559" s="13">
        <v>2.74</v>
      </c>
      <c r="AF559" s="13">
        <v>0.06</v>
      </c>
      <c r="AG559" s="10">
        <f t="shared" si="86"/>
        <v>2.6783929642214765E-2</v>
      </c>
      <c r="AH559" s="10">
        <f>+SUMPRODUCT(AB559:AD559,Regression_results!$M$17:$O$17)+Regression_results!$L$17</f>
        <v>2.6336122629259016E-2</v>
      </c>
    </row>
    <row r="560" spans="1:34" ht="15" x14ac:dyDescent="0.25">
      <c r="A560" s="3">
        <v>42860</v>
      </c>
      <c r="B560" s="5">
        <f t="shared" si="80"/>
        <v>5</v>
      </c>
      <c r="C560" s="5">
        <f t="shared" si="81"/>
        <v>5</v>
      </c>
      <c r="D560" s="5">
        <f t="shared" si="82"/>
        <v>2017</v>
      </c>
      <c r="E560" s="3">
        <f t="shared" si="83"/>
        <v>42834</v>
      </c>
      <c r="F560" s="5">
        <f t="shared" si="87"/>
        <v>26</v>
      </c>
      <c r="G560" s="5">
        <v>26579.1</v>
      </c>
      <c r="H560" s="6">
        <v>26655</v>
      </c>
      <c r="I560" s="6">
        <v>26686</v>
      </c>
      <c r="J560" s="6">
        <v>26742</v>
      </c>
      <c r="K560" s="6">
        <v>26790</v>
      </c>
      <c r="L560" s="6">
        <v>26847.5</v>
      </c>
      <c r="M560" s="6">
        <v>26964.5</v>
      </c>
      <c r="N560" s="6">
        <v>27022</v>
      </c>
      <c r="O560" s="6">
        <v>27033</v>
      </c>
      <c r="P560" s="6">
        <v>27040</v>
      </c>
      <c r="Q560" s="6">
        <v>27105.5</v>
      </c>
      <c r="R560" s="6">
        <v>27167.5</v>
      </c>
      <c r="S560" s="6">
        <v>27292</v>
      </c>
      <c r="T560" s="6">
        <v>27361</v>
      </c>
      <c r="U560" s="6">
        <v>27425.5</v>
      </c>
      <c r="V560" s="6">
        <v>27494</v>
      </c>
      <c r="W560" s="6">
        <v>27551.5</v>
      </c>
      <c r="X560" s="6">
        <v>27604</v>
      </c>
      <c r="Y560" s="6">
        <v>27744</v>
      </c>
      <c r="Z560" s="8" t="s">
        <v>17</v>
      </c>
      <c r="AA560" s="11">
        <f t="shared" si="88"/>
        <v>2.1911182764179286E-3</v>
      </c>
      <c r="AB560" s="10">
        <f t="shared" si="89"/>
        <v>4.0219571016324451E-3</v>
      </c>
      <c r="AC560" s="10">
        <f t="shared" si="84"/>
        <v>1.300307277224011E-2</v>
      </c>
      <c r="AD560" s="10">
        <f t="shared" si="85"/>
        <v>1.1772000901357875E-2</v>
      </c>
      <c r="AE560" s="13">
        <v>2.74</v>
      </c>
      <c r="AF560" s="13">
        <v>0.06</v>
      </c>
      <c r="AG560" s="10">
        <f t="shared" si="86"/>
        <v>2.6783929642214765E-2</v>
      </c>
      <c r="AH560" s="10">
        <f>+SUMPRODUCT(AB560:AD560,Regression_results!$M$17:$O$17)+Regression_results!$L$17</f>
        <v>2.637050827333226E-2</v>
      </c>
    </row>
    <row r="561" spans="1:34" ht="15" x14ac:dyDescent="0.25">
      <c r="A561" s="3">
        <v>42859</v>
      </c>
      <c r="B561" s="5">
        <f t="shared" si="80"/>
        <v>4</v>
      </c>
      <c r="C561" s="5">
        <f t="shared" si="81"/>
        <v>5</v>
      </c>
      <c r="D561" s="5">
        <f t="shared" si="82"/>
        <v>2017</v>
      </c>
      <c r="E561" s="3">
        <f t="shared" si="83"/>
        <v>42834</v>
      </c>
      <c r="F561" s="5">
        <f t="shared" si="87"/>
        <v>25</v>
      </c>
      <c r="G561" s="5">
        <v>26575.56</v>
      </c>
      <c r="H561" s="6">
        <v>26651.67</v>
      </c>
      <c r="I561" s="6">
        <v>26682.5</v>
      </c>
      <c r="J561" s="6">
        <v>26740</v>
      </c>
      <c r="K561" s="6">
        <v>26789</v>
      </c>
      <c r="L561" s="6">
        <v>26846.5</v>
      </c>
      <c r="M561" s="6">
        <v>26964</v>
      </c>
      <c r="N561" s="6">
        <v>27021.5</v>
      </c>
      <c r="O561" s="6">
        <v>27032.5</v>
      </c>
      <c r="P561" s="6">
        <v>27039.5</v>
      </c>
      <c r="Q561" s="6">
        <v>27105</v>
      </c>
      <c r="R561" s="6">
        <v>27167</v>
      </c>
      <c r="S561" s="6">
        <v>27292</v>
      </c>
      <c r="T561" s="6">
        <v>27361.5</v>
      </c>
      <c r="U561" s="6">
        <v>27425.5</v>
      </c>
      <c r="V561" s="6">
        <v>27494</v>
      </c>
      <c r="W561" s="6">
        <v>27551.5</v>
      </c>
      <c r="X561" s="6">
        <v>27604</v>
      </c>
      <c r="Y561" s="6">
        <v>27744</v>
      </c>
      <c r="Z561" s="8" t="s">
        <v>17</v>
      </c>
      <c r="AA561" s="11">
        <f t="shared" si="88"/>
        <v>2.1221114856612155E-3</v>
      </c>
      <c r="AB561" s="10">
        <f t="shared" si="89"/>
        <v>4.0239979891298905E-3</v>
      </c>
      <c r="AC561" s="10">
        <f t="shared" si="84"/>
        <v>1.3117211655579553E-2</v>
      </c>
      <c r="AD561" s="10">
        <f t="shared" si="85"/>
        <v>1.1721667575553041E-2</v>
      </c>
      <c r="AE561" s="13">
        <v>2.71</v>
      </c>
      <c r="AF561" s="13">
        <v>0.03</v>
      </c>
      <c r="AG561" s="10">
        <f t="shared" si="86"/>
        <v>2.679196241127646E-2</v>
      </c>
      <c r="AH561" s="10">
        <f>+SUMPRODUCT(AB561:AD561,Regression_results!$M$17:$O$17)+Regression_results!$L$17</f>
        <v>2.6417763582066611E-2</v>
      </c>
    </row>
    <row r="562" spans="1:34" ht="15" x14ac:dyDescent="0.25">
      <c r="A562" s="3">
        <v>42858</v>
      </c>
      <c r="B562" s="5">
        <f t="shared" si="80"/>
        <v>3</v>
      </c>
      <c r="C562" s="5">
        <f t="shared" si="81"/>
        <v>5</v>
      </c>
      <c r="D562" s="5">
        <f t="shared" si="82"/>
        <v>2017</v>
      </c>
      <c r="E562" s="3">
        <f t="shared" si="83"/>
        <v>42834</v>
      </c>
      <c r="F562" s="5">
        <f t="shared" si="87"/>
        <v>24</v>
      </c>
      <c r="G562" s="5">
        <v>26572.03</v>
      </c>
      <c r="H562" s="6">
        <v>26654</v>
      </c>
      <c r="I562" s="6">
        <v>26686.67</v>
      </c>
      <c r="J562" s="6">
        <v>26743.67</v>
      </c>
      <c r="K562" s="6">
        <v>26790.67</v>
      </c>
      <c r="L562" s="6">
        <v>26847</v>
      </c>
      <c r="M562" s="6">
        <v>26961</v>
      </c>
      <c r="N562" s="6">
        <v>27017</v>
      </c>
      <c r="O562" s="6">
        <v>27028</v>
      </c>
      <c r="P562" s="6">
        <v>27036.67</v>
      </c>
      <c r="Q562" s="6">
        <v>27101.67</v>
      </c>
      <c r="R562" s="6">
        <v>27163</v>
      </c>
      <c r="S562" s="6">
        <v>27290</v>
      </c>
      <c r="T562" s="6">
        <v>27359.67</v>
      </c>
      <c r="U562" s="6">
        <v>27425.5</v>
      </c>
      <c r="V562" s="6">
        <v>27494</v>
      </c>
      <c r="W562" s="6">
        <v>27551.5</v>
      </c>
      <c r="X562" s="6">
        <v>27604</v>
      </c>
      <c r="Y562" s="6">
        <v>27744</v>
      </c>
      <c r="Z562" s="8" t="s">
        <v>17</v>
      </c>
      <c r="AA562" s="11">
        <f t="shared" si="88"/>
        <v>2.0423598387687035E-3</v>
      </c>
      <c r="AB562" s="10">
        <f t="shared" si="89"/>
        <v>4.3143109502736809E-3</v>
      </c>
      <c r="AC562" s="10">
        <f t="shared" si="84"/>
        <v>1.2790280690696987E-2</v>
      </c>
      <c r="AD562" s="10">
        <f t="shared" si="85"/>
        <v>1.1736010867331715E-2</v>
      </c>
      <c r="AE562" s="13">
        <v>2.69</v>
      </c>
      <c r="AF562" s="13">
        <v>0.04</v>
      </c>
      <c r="AG562" s="10">
        <f t="shared" si="86"/>
        <v>2.6489404238304592E-2</v>
      </c>
      <c r="AH562" s="10">
        <f>+SUMPRODUCT(AB562:AD562,Regression_results!$M$17:$O$17)+Regression_results!$L$17</f>
        <v>2.6384132451518917E-2</v>
      </c>
    </row>
    <row r="563" spans="1:34" ht="15" x14ac:dyDescent="0.25">
      <c r="A563" s="3">
        <v>42857</v>
      </c>
      <c r="B563" s="5">
        <f t="shared" si="80"/>
        <v>2</v>
      </c>
      <c r="C563" s="5">
        <f t="shared" si="81"/>
        <v>5</v>
      </c>
      <c r="D563" s="5">
        <f t="shared" si="82"/>
        <v>2017</v>
      </c>
      <c r="E563" s="3">
        <f t="shared" si="83"/>
        <v>42834</v>
      </c>
      <c r="F563" s="5">
        <f t="shared" si="87"/>
        <v>23</v>
      </c>
      <c r="G563" s="5">
        <v>26568.49</v>
      </c>
      <c r="H563" s="6">
        <v>26654</v>
      </c>
      <c r="I563" s="6">
        <v>26687.67</v>
      </c>
      <c r="J563" s="6">
        <v>26745.67</v>
      </c>
      <c r="K563" s="6">
        <v>26791</v>
      </c>
      <c r="L563" s="6">
        <v>26849.33</v>
      </c>
      <c r="M563" s="6">
        <v>26960</v>
      </c>
      <c r="N563" s="6">
        <v>27016</v>
      </c>
      <c r="O563" s="6">
        <v>27028</v>
      </c>
      <c r="P563" s="6">
        <v>27036.67</v>
      </c>
      <c r="Q563" s="6">
        <v>27101.67</v>
      </c>
      <c r="R563" s="6">
        <v>27162.67</v>
      </c>
      <c r="S563" s="6">
        <v>27290</v>
      </c>
      <c r="T563" s="6">
        <v>27359.67</v>
      </c>
      <c r="U563" s="6">
        <v>27426</v>
      </c>
      <c r="V563" s="6">
        <v>27495</v>
      </c>
      <c r="W563" s="6">
        <v>27555</v>
      </c>
      <c r="X563" s="6">
        <v>27607.5</v>
      </c>
      <c r="Y563" s="6">
        <v>27749</v>
      </c>
      <c r="Z563" s="8" t="s">
        <v>17</v>
      </c>
      <c r="AA563" s="11">
        <f t="shared" si="88"/>
        <v>1.9572615121533411E-3</v>
      </c>
      <c r="AB563" s="10">
        <f t="shared" si="89"/>
        <v>4.4857649042153724E-3</v>
      </c>
      <c r="AC563" s="10">
        <f t="shared" si="84"/>
        <v>1.275233094533923E-2</v>
      </c>
      <c r="AD563" s="10">
        <f t="shared" si="85"/>
        <v>1.1650912540716351E-2</v>
      </c>
      <c r="AE563" s="13">
        <v>2.637</v>
      </c>
      <c r="AF563" s="13">
        <v>5.7000000000000002E-2</v>
      </c>
      <c r="AG563" s="10">
        <f t="shared" si="86"/>
        <v>2.578530237764487E-2</v>
      </c>
      <c r="AH563" s="10">
        <f>+SUMPRODUCT(AB563:AD563,Regression_results!$M$17:$O$17)+Regression_results!$L$17</f>
        <v>2.6415683974914853E-2</v>
      </c>
    </row>
    <row r="564" spans="1:34" ht="15" x14ac:dyDescent="0.25">
      <c r="A564" s="3">
        <v>42856</v>
      </c>
      <c r="B564" s="5">
        <f t="shared" si="80"/>
        <v>1</v>
      </c>
      <c r="C564" s="5">
        <f t="shared" si="81"/>
        <v>5</v>
      </c>
      <c r="D564" s="5">
        <f t="shared" si="82"/>
        <v>2017</v>
      </c>
      <c r="E564" s="3">
        <f t="shared" si="83"/>
        <v>42834</v>
      </c>
      <c r="F564" s="5">
        <f t="shared" si="87"/>
        <v>22</v>
      </c>
      <c r="G564" s="5">
        <v>26564.95</v>
      </c>
      <c r="H564" s="6">
        <v>26657.67</v>
      </c>
      <c r="I564" s="6">
        <v>26692.67</v>
      </c>
      <c r="J564" s="6">
        <v>26753.67</v>
      </c>
      <c r="K564" s="6">
        <v>26799</v>
      </c>
      <c r="L564" s="6">
        <v>26857.67</v>
      </c>
      <c r="M564" s="6">
        <v>26969.67</v>
      </c>
      <c r="N564" s="6">
        <v>27024.67</v>
      </c>
      <c r="O564" s="6">
        <v>27036.67</v>
      </c>
      <c r="P564" s="6">
        <v>27041</v>
      </c>
      <c r="Q564" s="6">
        <v>27106</v>
      </c>
      <c r="R564" s="6">
        <v>27165.67</v>
      </c>
      <c r="S564" s="6">
        <v>27294.33</v>
      </c>
      <c r="T564" s="6">
        <v>27362.67</v>
      </c>
      <c r="U564" s="6">
        <v>27423.67</v>
      </c>
      <c r="V564" s="6">
        <v>27494</v>
      </c>
      <c r="W564" s="6">
        <v>27554</v>
      </c>
      <c r="X564" s="6">
        <v>27608</v>
      </c>
      <c r="Y564" s="6">
        <v>27749.67</v>
      </c>
      <c r="Z564" s="8" t="s">
        <v>17</v>
      </c>
      <c r="AA564" s="11">
        <f t="shared" si="88"/>
        <v>1.8361322662984255E-3</v>
      </c>
      <c r="AB564" s="10">
        <f t="shared" si="89"/>
        <v>4.8078389005059563E-3</v>
      </c>
      <c r="AC564" s="10">
        <f t="shared" si="84"/>
        <v>1.2887433141757665E-2</v>
      </c>
      <c r="AD564" s="10">
        <f t="shared" si="85"/>
        <v>1.136615205053982E-2</v>
      </c>
      <c r="AE564" s="13">
        <v>2.6850000000000001</v>
      </c>
      <c r="AF564" s="13">
        <v>0.10299999999999999</v>
      </c>
      <c r="AG564" s="10">
        <f t="shared" si="86"/>
        <v>2.5793432764252833E-2</v>
      </c>
      <c r="AH564" s="10">
        <f>+SUMPRODUCT(AB564:AD564,Regression_results!$M$17:$O$17)+Regression_results!$L$17</f>
        <v>2.6543167879514606E-2</v>
      </c>
    </row>
    <row r="565" spans="1:34" ht="15" x14ac:dyDescent="0.25">
      <c r="A565" s="3">
        <v>42855</v>
      </c>
      <c r="B565" s="5">
        <f t="shared" si="80"/>
        <v>30</v>
      </c>
      <c r="C565" s="5">
        <f t="shared" si="81"/>
        <v>4</v>
      </c>
      <c r="D565" s="5">
        <f t="shared" si="82"/>
        <v>2017</v>
      </c>
      <c r="E565" s="3">
        <f t="shared" si="83"/>
        <v>42834</v>
      </c>
      <c r="F565" s="5">
        <f t="shared" si="87"/>
        <v>21</v>
      </c>
      <c r="G565" s="5">
        <v>26561.42</v>
      </c>
      <c r="H565" s="6">
        <v>26657.67</v>
      </c>
      <c r="I565" s="6">
        <v>26692.67</v>
      </c>
      <c r="J565" s="6">
        <v>26753.67</v>
      </c>
      <c r="K565" s="6">
        <v>26799</v>
      </c>
      <c r="L565" s="6">
        <v>26857.67</v>
      </c>
      <c r="M565" s="6">
        <v>26969.67</v>
      </c>
      <c r="N565" s="6">
        <v>27024.67</v>
      </c>
      <c r="O565" s="6">
        <v>27036.67</v>
      </c>
      <c r="P565" s="6">
        <v>27041</v>
      </c>
      <c r="Q565" s="6">
        <v>27106</v>
      </c>
      <c r="R565" s="6">
        <v>27165.67</v>
      </c>
      <c r="S565" s="6">
        <v>27294.33</v>
      </c>
      <c r="T565" s="6">
        <v>27362.67</v>
      </c>
      <c r="U565" s="6">
        <v>27425</v>
      </c>
      <c r="V565" s="6">
        <v>27496.67</v>
      </c>
      <c r="W565" s="6">
        <v>27555</v>
      </c>
      <c r="X565" s="6">
        <v>27609</v>
      </c>
      <c r="Y565" s="6">
        <v>27750.67</v>
      </c>
      <c r="Z565" s="8" t="s">
        <v>17</v>
      </c>
      <c r="AA565" s="11">
        <f t="shared" si="88"/>
        <v>1.7526717087394061E-3</v>
      </c>
      <c r="AB565" s="10">
        <f t="shared" si="89"/>
        <v>4.9413773811792794E-3</v>
      </c>
      <c r="AC565" s="10">
        <f t="shared" si="84"/>
        <v>1.2887433141757665E-2</v>
      </c>
      <c r="AD565" s="10">
        <f t="shared" si="85"/>
        <v>1.1282691492980801E-2</v>
      </c>
      <c r="AE565" s="13">
        <v>2.6779999999999999</v>
      </c>
      <c r="AF565" s="13">
        <v>0.10299999999999999</v>
      </c>
      <c r="AG565" s="10">
        <f t="shared" si="86"/>
        <v>2.5723504790066132E-2</v>
      </c>
      <c r="AH565" s="10">
        <f>+SUMPRODUCT(AB565:AD565,Regression_results!$M$17:$O$17)+Regression_results!$L$17</f>
        <v>2.6577829062681281E-2</v>
      </c>
    </row>
    <row r="566" spans="1:34" ht="15" x14ac:dyDescent="0.25">
      <c r="A566" s="3">
        <v>42854</v>
      </c>
      <c r="B566" s="5">
        <f t="shared" si="80"/>
        <v>29</v>
      </c>
      <c r="C566" s="5">
        <f t="shared" si="81"/>
        <v>4</v>
      </c>
      <c r="D566" s="5">
        <f t="shared" si="82"/>
        <v>2017</v>
      </c>
      <c r="E566" s="3">
        <f t="shared" si="83"/>
        <v>42834</v>
      </c>
      <c r="F566" s="5">
        <f t="shared" si="87"/>
        <v>20</v>
      </c>
      <c r="G566" s="5">
        <v>26557.89</v>
      </c>
      <c r="H566" s="6">
        <v>26657.67</v>
      </c>
      <c r="I566" s="6">
        <v>26692.67</v>
      </c>
      <c r="J566" s="6">
        <v>26753.67</v>
      </c>
      <c r="K566" s="6">
        <v>26799</v>
      </c>
      <c r="L566" s="6">
        <v>26857.67</v>
      </c>
      <c r="M566" s="6">
        <v>26969.67</v>
      </c>
      <c r="N566" s="6">
        <v>27024.67</v>
      </c>
      <c r="O566" s="6">
        <v>27036.67</v>
      </c>
      <c r="P566" s="6">
        <v>27041</v>
      </c>
      <c r="Q566" s="6">
        <v>27106</v>
      </c>
      <c r="R566" s="6">
        <v>27165.67</v>
      </c>
      <c r="S566" s="6">
        <v>27294.33</v>
      </c>
      <c r="T566" s="6">
        <v>27362.67</v>
      </c>
      <c r="U566" s="6">
        <v>27428</v>
      </c>
      <c r="V566" s="6">
        <v>27500.67</v>
      </c>
      <c r="W566" s="6">
        <v>27558.67</v>
      </c>
      <c r="X566" s="6">
        <v>27612.67</v>
      </c>
      <c r="Y566" s="6">
        <v>27754</v>
      </c>
      <c r="Z566" s="8" t="s">
        <v>17</v>
      </c>
      <c r="AA566" s="11">
        <f t="shared" si="88"/>
        <v>1.6692111511803869E-3</v>
      </c>
      <c r="AB566" s="10">
        <f t="shared" si="89"/>
        <v>5.0749513609702479E-3</v>
      </c>
      <c r="AC566" s="10">
        <f t="shared" si="84"/>
        <v>1.2887433141757665E-2</v>
      </c>
      <c r="AD566" s="10">
        <f t="shared" si="85"/>
        <v>1.1199230935421781E-2</v>
      </c>
      <c r="AE566" s="13">
        <v>2.6779999999999999</v>
      </c>
      <c r="AF566" s="13">
        <v>0.10299999999999999</v>
      </c>
      <c r="AG566" s="10">
        <f t="shared" si="86"/>
        <v>2.5723504790066132E-2</v>
      </c>
      <c r="AH566" s="10">
        <f>+SUMPRODUCT(AB566:AD566,Regression_results!$M$17:$O$17)+Regression_results!$L$17</f>
        <v>2.6612509436563687E-2</v>
      </c>
    </row>
    <row r="567" spans="1:34" ht="15" x14ac:dyDescent="0.25">
      <c r="A567" s="3">
        <v>42853</v>
      </c>
      <c r="B567" s="5">
        <f t="shared" si="80"/>
        <v>28</v>
      </c>
      <c r="C567" s="5">
        <f t="shared" si="81"/>
        <v>4</v>
      </c>
      <c r="D567" s="5">
        <f t="shared" si="82"/>
        <v>2017</v>
      </c>
      <c r="E567" s="3">
        <f t="shared" si="83"/>
        <v>42834</v>
      </c>
      <c r="F567" s="5">
        <f t="shared" si="87"/>
        <v>19</v>
      </c>
      <c r="G567" s="5">
        <v>26554.35</v>
      </c>
      <c r="H567" s="6">
        <v>26657.67</v>
      </c>
      <c r="I567" s="6">
        <v>26692.67</v>
      </c>
      <c r="J567" s="6">
        <v>26753.67</v>
      </c>
      <c r="K567" s="6">
        <v>26799</v>
      </c>
      <c r="L567" s="6">
        <v>26857.67</v>
      </c>
      <c r="M567" s="6">
        <v>26969.67</v>
      </c>
      <c r="N567" s="6">
        <v>27024.67</v>
      </c>
      <c r="O567" s="6">
        <v>27036.67</v>
      </c>
      <c r="P567" s="6">
        <v>27041</v>
      </c>
      <c r="Q567" s="6">
        <v>27106</v>
      </c>
      <c r="R567" s="6">
        <v>27165.67</v>
      </c>
      <c r="S567" s="6">
        <v>27294.33</v>
      </c>
      <c r="T567" s="6">
        <v>27362.67</v>
      </c>
      <c r="U567" s="6">
        <v>27428</v>
      </c>
      <c r="V567" s="6">
        <v>27500.67</v>
      </c>
      <c r="W567" s="6">
        <v>27558.67</v>
      </c>
      <c r="X567" s="6">
        <v>27612.67</v>
      </c>
      <c r="Y567" s="6">
        <v>27754</v>
      </c>
      <c r="Z567" s="8" t="s">
        <v>17</v>
      </c>
      <c r="AA567" s="11">
        <f t="shared" si="88"/>
        <v>1.5857505936213675E-3</v>
      </c>
      <c r="AB567" s="10">
        <f t="shared" si="89"/>
        <v>5.208939401642354E-3</v>
      </c>
      <c r="AC567" s="10">
        <f t="shared" si="84"/>
        <v>1.2887433141757665E-2</v>
      </c>
      <c r="AD567" s="10">
        <f t="shared" si="85"/>
        <v>1.1115770377862762E-2</v>
      </c>
      <c r="AE567" s="13">
        <v>2.6779999999999999</v>
      </c>
      <c r="AF567" s="13">
        <v>0.10299999999999999</v>
      </c>
      <c r="AG567" s="10">
        <f t="shared" si="86"/>
        <v>2.5723504790066132E-2</v>
      </c>
      <c r="AH567" s="10">
        <f>+SUMPRODUCT(AB567:AD567,Regression_results!$M$17:$O$17)+Regression_results!$L$17</f>
        <v>2.6647413650507282E-2</v>
      </c>
    </row>
    <row r="568" spans="1:34" ht="15" x14ac:dyDescent="0.25">
      <c r="A568" s="3">
        <v>42852</v>
      </c>
      <c r="B568" s="5">
        <f t="shared" si="80"/>
        <v>27</v>
      </c>
      <c r="C568" s="5">
        <f t="shared" si="81"/>
        <v>4</v>
      </c>
      <c r="D568" s="5">
        <f t="shared" si="82"/>
        <v>2017</v>
      </c>
      <c r="E568" s="3">
        <f t="shared" si="83"/>
        <v>42834</v>
      </c>
      <c r="F568" s="5">
        <f t="shared" si="87"/>
        <v>18</v>
      </c>
      <c r="G568" s="5">
        <v>26550.82</v>
      </c>
      <c r="H568" s="6">
        <v>26658.33</v>
      </c>
      <c r="I568" s="6">
        <v>26693</v>
      </c>
      <c r="J568" s="6">
        <v>26755</v>
      </c>
      <c r="K568" s="6">
        <v>26802</v>
      </c>
      <c r="L568" s="6">
        <v>26860.67</v>
      </c>
      <c r="M568" s="6">
        <v>26974</v>
      </c>
      <c r="N568" s="6">
        <v>27028</v>
      </c>
      <c r="O568" s="6">
        <v>27039.67</v>
      </c>
      <c r="P568" s="6">
        <v>27045</v>
      </c>
      <c r="Q568" s="6">
        <v>27109</v>
      </c>
      <c r="R568" s="6">
        <v>27164.67</v>
      </c>
      <c r="S568" s="6">
        <v>27297</v>
      </c>
      <c r="T568" s="6">
        <v>27365</v>
      </c>
      <c r="U568" s="6">
        <v>27428</v>
      </c>
      <c r="V568" s="6">
        <v>27500.67</v>
      </c>
      <c r="W568" s="6">
        <v>27558.67</v>
      </c>
      <c r="X568" s="6">
        <v>27612.67</v>
      </c>
      <c r="Y568" s="6">
        <v>27754</v>
      </c>
      <c r="Z568" s="8" t="s">
        <v>17</v>
      </c>
      <c r="AA568" s="11">
        <f t="shared" si="88"/>
        <v>1.4946697439278457E-3</v>
      </c>
      <c r="AB568" s="10">
        <f t="shared" si="89"/>
        <v>5.3550135174733615E-3</v>
      </c>
      <c r="AC568" s="10">
        <f t="shared" si="84"/>
        <v>1.2987300041209293E-2</v>
      </c>
      <c r="AD568" s="10">
        <f t="shared" si="85"/>
        <v>1.1011427899630144E-2</v>
      </c>
      <c r="AE568" s="13">
        <v>2.6850000000000001</v>
      </c>
      <c r="AF568" s="13">
        <v>0.1</v>
      </c>
      <c r="AG568" s="10">
        <f t="shared" si="86"/>
        <v>2.5824175824175954E-2</v>
      </c>
      <c r="AH568" s="10">
        <f>+SUMPRODUCT(AB568:AD568,Regression_results!$M$17:$O$17)+Regression_results!$L$17</f>
        <v>2.6739645914562758E-2</v>
      </c>
    </row>
    <row r="569" spans="1:34" ht="15" x14ac:dyDescent="0.25">
      <c r="A569" s="3">
        <v>42851</v>
      </c>
      <c r="B569" s="5">
        <f t="shared" si="80"/>
        <v>26</v>
      </c>
      <c r="C569" s="5">
        <f t="shared" si="81"/>
        <v>4</v>
      </c>
      <c r="D569" s="5">
        <f t="shared" si="82"/>
        <v>2017</v>
      </c>
      <c r="E569" s="3">
        <f t="shared" si="83"/>
        <v>42834</v>
      </c>
      <c r="F569" s="5">
        <f t="shared" si="87"/>
        <v>17</v>
      </c>
      <c r="G569" s="5">
        <v>26547.29</v>
      </c>
      <c r="H569" s="6">
        <v>26657</v>
      </c>
      <c r="I569" s="6">
        <v>26698</v>
      </c>
      <c r="J569" s="6">
        <v>26760.67</v>
      </c>
      <c r="K569" s="6">
        <v>26807.67</v>
      </c>
      <c r="L569" s="6">
        <v>26866.67</v>
      </c>
      <c r="M569" s="6">
        <v>26981.67</v>
      </c>
      <c r="N569" s="6">
        <v>27033.67</v>
      </c>
      <c r="O569" s="6">
        <v>27045.33</v>
      </c>
      <c r="P569" s="6">
        <v>27050.33</v>
      </c>
      <c r="Q569" s="6">
        <v>27114</v>
      </c>
      <c r="R569" s="6">
        <v>27169.67</v>
      </c>
      <c r="S569" s="6">
        <v>27300</v>
      </c>
      <c r="T569" s="6">
        <v>27367.33</v>
      </c>
      <c r="U569" s="6">
        <v>27428</v>
      </c>
      <c r="V569" s="6">
        <v>27500.67</v>
      </c>
      <c r="W569" s="6">
        <v>27558.67</v>
      </c>
      <c r="X569" s="6">
        <v>27612.67</v>
      </c>
      <c r="Y569" s="6">
        <v>27754</v>
      </c>
      <c r="Z569" s="8" t="s">
        <v>17</v>
      </c>
      <c r="AA569" s="11">
        <f t="shared" si="88"/>
        <v>1.3975702075702016E-3</v>
      </c>
      <c r="AB569" s="10">
        <f t="shared" si="89"/>
        <v>5.6770389745997019E-3</v>
      </c>
      <c r="AC569" s="10">
        <f t="shared" si="84"/>
        <v>1.3009588733238431E-2</v>
      </c>
      <c r="AD569" s="10">
        <f t="shared" si="85"/>
        <v>1.0813983318447355E-2</v>
      </c>
      <c r="AE569" s="13">
        <v>2.73</v>
      </c>
      <c r="AF569" s="13">
        <v>0.1</v>
      </c>
      <c r="AG569" s="10">
        <f t="shared" si="86"/>
        <v>2.6273726273726483E-2</v>
      </c>
      <c r="AH569" s="10">
        <f>+SUMPRODUCT(AB569:AD569,Regression_results!$M$17:$O$17)+Regression_results!$L$17</f>
        <v>2.6838380084205117E-2</v>
      </c>
    </row>
    <row r="570" spans="1:34" ht="15" x14ac:dyDescent="0.25">
      <c r="A570" s="3">
        <v>42850</v>
      </c>
      <c r="B570" s="5">
        <f t="shared" si="80"/>
        <v>25</v>
      </c>
      <c r="C570" s="5">
        <f t="shared" si="81"/>
        <v>4</v>
      </c>
      <c r="D570" s="5">
        <f t="shared" si="82"/>
        <v>2017</v>
      </c>
      <c r="E570" s="3">
        <f t="shared" si="83"/>
        <v>42834</v>
      </c>
      <c r="F570" s="5">
        <f t="shared" si="87"/>
        <v>16</v>
      </c>
      <c r="G570" s="5">
        <v>26543.75</v>
      </c>
      <c r="H570" s="6">
        <v>26657.67</v>
      </c>
      <c r="I570" s="6">
        <v>26698.67</v>
      </c>
      <c r="J570" s="6">
        <v>26760.67</v>
      </c>
      <c r="K570" s="6">
        <v>26807</v>
      </c>
      <c r="L570" s="6">
        <v>26864.67</v>
      </c>
      <c r="M570" s="6">
        <v>26980</v>
      </c>
      <c r="N570" s="6">
        <v>27031</v>
      </c>
      <c r="O570" s="6">
        <v>27042.67</v>
      </c>
      <c r="P570" s="6">
        <v>27046.67</v>
      </c>
      <c r="Q570" s="6">
        <v>27109.67</v>
      </c>
      <c r="R570" s="6">
        <v>27165.33</v>
      </c>
      <c r="S570" s="6">
        <v>27295.67</v>
      </c>
      <c r="T570" s="6">
        <v>27363</v>
      </c>
      <c r="U570" s="6">
        <v>27430.67</v>
      </c>
      <c r="V570" s="6">
        <v>27503</v>
      </c>
      <c r="W570" s="6">
        <v>27561</v>
      </c>
      <c r="X570" s="6">
        <v>27615</v>
      </c>
      <c r="Y570" s="6">
        <v>27756.67</v>
      </c>
      <c r="Z570" s="8" t="s">
        <v>17</v>
      </c>
      <c r="AA570" s="11">
        <f t="shared" si="88"/>
        <v>1.315568855182292E-3</v>
      </c>
      <c r="AB570" s="10">
        <f t="shared" si="89"/>
        <v>5.836402166234933E-3</v>
      </c>
      <c r="AC570" s="10">
        <f t="shared" si="84"/>
        <v>1.2884536945098723E-2</v>
      </c>
      <c r="AD570" s="10">
        <f t="shared" si="85"/>
        <v>1.0671153936093348E-2</v>
      </c>
      <c r="AE570" s="13">
        <v>2.7199999999999998</v>
      </c>
      <c r="AF570" s="13">
        <v>0.08</v>
      </c>
      <c r="AG570" s="10">
        <f t="shared" si="86"/>
        <v>2.6378896882494063E-2</v>
      </c>
      <c r="AH570" s="10">
        <f>+SUMPRODUCT(AB570:AD570,Regression_results!$M$17:$O$17)+Regression_results!$L$17</f>
        <v>2.6784944166247888E-2</v>
      </c>
    </row>
    <row r="571" spans="1:34" ht="15" x14ac:dyDescent="0.25">
      <c r="A571" s="3">
        <v>42849</v>
      </c>
      <c r="B571" s="5">
        <f t="shared" si="80"/>
        <v>24</v>
      </c>
      <c r="C571" s="5">
        <f t="shared" si="81"/>
        <v>4</v>
      </c>
      <c r="D571" s="5">
        <f t="shared" si="82"/>
        <v>2017</v>
      </c>
      <c r="E571" s="3">
        <f t="shared" si="83"/>
        <v>42834</v>
      </c>
      <c r="F571" s="5">
        <f t="shared" si="87"/>
        <v>15</v>
      </c>
      <c r="G571" s="5">
        <v>26540.22</v>
      </c>
      <c r="H571" s="6">
        <v>26659</v>
      </c>
      <c r="I571" s="6">
        <v>26700.67</v>
      </c>
      <c r="J571" s="6">
        <v>26760.67</v>
      </c>
      <c r="K571" s="6">
        <v>26807.67</v>
      </c>
      <c r="L571" s="6">
        <v>26863.67</v>
      </c>
      <c r="M571" s="6">
        <v>26976</v>
      </c>
      <c r="N571" s="6">
        <v>27024.67</v>
      </c>
      <c r="O571" s="6">
        <v>27036</v>
      </c>
      <c r="P571" s="6">
        <v>27040</v>
      </c>
      <c r="Q571" s="6">
        <v>27104.67</v>
      </c>
      <c r="R571" s="6">
        <v>27158.67</v>
      </c>
      <c r="S571" s="6">
        <v>27288.33</v>
      </c>
      <c r="T571" s="6">
        <v>27356.67</v>
      </c>
      <c r="U571" s="6">
        <v>27431.33</v>
      </c>
      <c r="V571" s="6">
        <v>27504.33</v>
      </c>
      <c r="W571" s="6">
        <v>27562.33</v>
      </c>
      <c r="X571" s="6">
        <v>27616.33</v>
      </c>
      <c r="Y571" s="6">
        <v>27757.33</v>
      </c>
      <c r="Z571" s="8" t="s">
        <v>17</v>
      </c>
      <c r="AA571" s="11">
        <f t="shared" si="88"/>
        <v>1.2521836257476382E-3</v>
      </c>
      <c r="AB571" s="10">
        <f t="shared" si="89"/>
        <v>6.0455414461522139E-3</v>
      </c>
      <c r="AC571" s="10">
        <f t="shared" si="84"/>
        <v>1.2558860882517342E-2</v>
      </c>
      <c r="AD571" s="10">
        <f t="shared" si="85"/>
        <v>1.0585295032760622E-2</v>
      </c>
      <c r="AE571" s="13">
        <v>2.71</v>
      </c>
      <c r="AF571" s="13">
        <v>7.0000000000000007E-2</v>
      </c>
      <c r="AG571" s="10">
        <f t="shared" si="86"/>
        <v>2.6381532926951223E-2</v>
      </c>
      <c r="AH571" s="10">
        <f>+SUMPRODUCT(AB571:AD571,Regression_results!$M$17:$O$17)+Regression_results!$L$17</f>
        <v>2.6663129599463195E-2</v>
      </c>
    </row>
    <row r="572" spans="1:34" ht="15" x14ac:dyDescent="0.25">
      <c r="A572" s="3">
        <v>42848</v>
      </c>
      <c r="B572" s="5">
        <f t="shared" si="80"/>
        <v>23</v>
      </c>
      <c r="C572" s="5">
        <f t="shared" si="81"/>
        <v>4</v>
      </c>
      <c r="D572" s="5">
        <f t="shared" si="82"/>
        <v>2017</v>
      </c>
      <c r="E572" s="3">
        <f t="shared" si="83"/>
        <v>42834</v>
      </c>
      <c r="F572" s="5">
        <f t="shared" si="87"/>
        <v>14</v>
      </c>
      <c r="G572" s="5">
        <v>26536.69</v>
      </c>
      <c r="H572" s="6">
        <v>26659</v>
      </c>
      <c r="I572" s="6">
        <v>26700.67</v>
      </c>
      <c r="J572" s="6">
        <v>26760.67</v>
      </c>
      <c r="K572" s="6">
        <v>26807.67</v>
      </c>
      <c r="L572" s="6">
        <v>26863.67</v>
      </c>
      <c r="M572" s="6">
        <v>26976</v>
      </c>
      <c r="N572" s="6">
        <v>27024.67</v>
      </c>
      <c r="O572" s="6">
        <v>27036</v>
      </c>
      <c r="P572" s="6">
        <v>27040</v>
      </c>
      <c r="Q572" s="6">
        <v>27104.67</v>
      </c>
      <c r="R572" s="6">
        <v>27158.67</v>
      </c>
      <c r="S572" s="6">
        <v>27288.33</v>
      </c>
      <c r="T572" s="6">
        <v>27356.67</v>
      </c>
      <c r="U572" s="6">
        <v>27427.67</v>
      </c>
      <c r="V572" s="6">
        <v>27500.67</v>
      </c>
      <c r="W572" s="6">
        <v>27558.67</v>
      </c>
      <c r="X572" s="6">
        <v>27617.67</v>
      </c>
      <c r="Y572" s="6">
        <v>27757.67</v>
      </c>
      <c r="Z572" s="8" t="s">
        <v>17</v>
      </c>
      <c r="AA572" s="11">
        <f t="shared" si="88"/>
        <v>1.1687047173644623E-3</v>
      </c>
      <c r="AB572" s="10">
        <f t="shared" si="89"/>
        <v>6.1793690170099946E-3</v>
      </c>
      <c r="AC572" s="10">
        <f t="shared" si="84"/>
        <v>1.2558860882517342E-2</v>
      </c>
      <c r="AD572" s="10">
        <f t="shared" si="85"/>
        <v>1.0501816124377446E-2</v>
      </c>
      <c r="AE572" s="13">
        <v>2.7</v>
      </c>
      <c r="AF572" s="13">
        <v>7.0000000000000007E-2</v>
      </c>
      <c r="AG572" s="10">
        <f t="shared" si="86"/>
        <v>2.6281602877985311E-2</v>
      </c>
      <c r="AH572" s="10">
        <f>+SUMPRODUCT(AB572:AD572,Regression_results!$M$17:$O$17)+Regression_results!$L$17</f>
        <v>2.6697938812181354E-2</v>
      </c>
    </row>
    <row r="573" spans="1:34" ht="15" x14ac:dyDescent="0.25">
      <c r="A573" s="3">
        <v>42847</v>
      </c>
      <c r="B573" s="5">
        <f t="shared" si="80"/>
        <v>22</v>
      </c>
      <c r="C573" s="5">
        <f t="shared" si="81"/>
        <v>4</v>
      </c>
      <c r="D573" s="5">
        <f t="shared" si="82"/>
        <v>2017</v>
      </c>
      <c r="E573" s="3">
        <f t="shared" si="83"/>
        <v>42834</v>
      </c>
      <c r="F573" s="5">
        <f t="shared" si="87"/>
        <v>13</v>
      </c>
      <c r="G573" s="5">
        <v>26533.16</v>
      </c>
      <c r="H573" s="6">
        <v>26659</v>
      </c>
      <c r="I573" s="6">
        <v>26700.67</v>
      </c>
      <c r="J573" s="6">
        <v>26760.67</v>
      </c>
      <c r="K573" s="6">
        <v>26807.67</v>
      </c>
      <c r="L573" s="6">
        <v>26863.67</v>
      </c>
      <c r="M573" s="6">
        <v>26976</v>
      </c>
      <c r="N573" s="6">
        <v>27024.67</v>
      </c>
      <c r="O573" s="6">
        <v>27036</v>
      </c>
      <c r="P573" s="6">
        <v>27040</v>
      </c>
      <c r="Q573" s="6">
        <v>27104.67</v>
      </c>
      <c r="R573" s="6">
        <v>27158.67</v>
      </c>
      <c r="S573" s="6">
        <v>27288.33</v>
      </c>
      <c r="T573" s="6">
        <v>27356.67</v>
      </c>
      <c r="U573" s="6">
        <v>27421.33</v>
      </c>
      <c r="V573" s="6">
        <v>27494.33</v>
      </c>
      <c r="W573" s="6">
        <v>27552.33</v>
      </c>
      <c r="X573" s="6">
        <v>27611.67</v>
      </c>
      <c r="Y573" s="6">
        <v>27751.67</v>
      </c>
      <c r="Z573" s="8" t="s">
        <v>17</v>
      </c>
      <c r="AA573" s="11">
        <f t="shared" si="88"/>
        <v>1.0852258089812865E-3</v>
      </c>
      <c r="AB573" s="10">
        <f t="shared" si="89"/>
        <v>6.3132321969940897E-3</v>
      </c>
      <c r="AC573" s="10">
        <f t="shared" si="84"/>
        <v>1.2558860882517342E-2</v>
      </c>
      <c r="AD573" s="10">
        <f t="shared" si="85"/>
        <v>1.0418337215994271E-2</v>
      </c>
      <c r="AE573" s="13">
        <v>2.7</v>
      </c>
      <c r="AF573" s="13">
        <v>7.0000000000000007E-2</v>
      </c>
      <c r="AG573" s="10">
        <f t="shared" si="86"/>
        <v>2.6281602877985311E-2</v>
      </c>
      <c r="AH573" s="10">
        <f>+SUMPRODUCT(AB573:AD573,Regression_results!$M$17:$O$17)+Regression_results!$L$17</f>
        <v>2.6732767275085591E-2</v>
      </c>
    </row>
    <row r="574" spans="1:34" ht="15" x14ac:dyDescent="0.25">
      <c r="A574" s="3">
        <v>42846</v>
      </c>
      <c r="B574" s="5">
        <f t="shared" si="80"/>
        <v>21</v>
      </c>
      <c r="C574" s="5">
        <f t="shared" si="81"/>
        <v>4</v>
      </c>
      <c r="D574" s="5">
        <f t="shared" si="82"/>
        <v>2017</v>
      </c>
      <c r="E574" s="3">
        <f t="shared" si="83"/>
        <v>42834</v>
      </c>
      <c r="F574" s="5">
        <f t="shared" si="87"/>
        <v>12</v>
      </c>
      <c r="G574" s="5">
        <v>26529.63</v>
      </c>
      <c r="H574" s="6">
        <v>26659</v>
      </c>
      <c r="I574" s="6">
        <v>26700.67</v>
      </c>
      <c r="J574" s="6">
        <v>26760.67</v>
      </c>
      <c r="K574" s="6">
        <v>26807.67</v>
      </c>
      <c r="L574" s="6">
        <v>26863.67</v>
      </c>
      <c r="M574" s="6">
        <v>26976</v>
      </c>
      <c r="N574" s="6">
        <v>27024.67</v>
      </c>
      <c r="O574" s="6">
        <v>27036</v>
      </c>
      <c r="P574" s="6">
        <v>27040</v>
      </c>
      <c r="Q574" s="6">
        <v>27104.67</v>
      </c>
      <c r="R574" s="6">
        <v>27158.67</v>
      </c>
      <c r="S574" s="6">
        <v>27288.33</v>
      </c>
      <c r="T574" s="6">
        <v>27356.67</v>
      </c>
      <c r="U574" s="6">
        <v>27421.33</v>
      </c>
      <c r="V574" s="6">
        <v>27494.33</v>
      </c>
      <c r="W574" s="6">
        <v>27552.33</v>
      </c>
      <c r="X574" s="6">
        <v>27611.67</v>
      </c>
      <c r="Y574" s="6">
        <v>27751.67</v>
      </c>
      <c r="Z574" s="8" t="s">
        <v>17</v>
      </c>
      <c r="AA574" s="11">
        <f t="shared" si="88"/>
        <v>1.0017469005981106E-3</v>
      </c>
      <c r="AB574" s="10">
        <f t="shared" si="89"/>
        <v>6.4471310003191284E-3</v>
      </c>
      <c r="AC574" s="10">
        <f t="shared" si="84"/>
        <v>1.2558860882517342E-2</v>
      </c>
      <c r="AD574" s="10">
        <f t="shared" si="85"/>
        <v>1.0334858307611095E-2</v>
      </c>
      <c r="AE574" s="13">
        <v>2.7</v>
      </c>
      <c r="AF574" s="13">
        <v>7.0000000000000007E-2</v>
      </c>
      <c r="AG574" s="10">
        <f t="shared" si="86"/>
        <v>2.6281602877985311E-2</v>
      </c>
      <c r="AH574" s="10">
        <f>+SUMPRODUCT(AB574:AD574,Regression_results!$M$17:$O$17)+Regression_results!$L$17</f>
        <v>2.6767614995860306E-2</v>
      </c>
    </row>
    <row r="575" spans="1:34" ht="15" x14ac:dyDescent="0.25">
      <c r="A575" s="3">
        <v>42845</v>
      </c>
      <c r="B575" s="5">
        <f t="shared" si="80"/>
        <v>20</v>
      </c>
      <c r="C575" s="5">
        <f t="shared" si="81"/>
        <v>4</v>
      </c>
      <c r="D575" s="5">
        <f t="shared" si="82"/>
        <v>2017</v>
      </c>
      <c r="E575" s="3">
        <f t="shared" si="83"/>
        <v>42834</v>
      </c>
      <c r="F575" s="5">
        <f t="shared" si="87"/>
        <v>11</v>
      </c>
      <c r="G575" s="5">
        <v>26526.1</v>
      </c>
      <c r="H575" s="6">
        <v>26654.5</v>
      </c>
      <c r="I575" s="6">
        <v>26699</v>
      </c>
      <c r="J575" s="6">
        <v>26759.5</v>
      </c>
      <c r="K575" s="6">
        <v>26805</v>
      </c>
      <c r="L575" s="6">
        <v>26861</v>
      </c>
      <c r="M575" s="6">
        <v>26970.5</v>
      </c>
      <c r="N575" s="6">
        <v>27019</v>
      </c>
      <c r="O575" s="6">
        <v>27030</v>
      </c>
      <c r="P575" s="6">
        <v>27040.5</v>
      </c>
      <c r="Q575" s="6">
        <v>27105.5</v>
      </c>
      <c r="R575" s="6">
        <v>27159.5</v>
      </c>
      <c r="S575" s="6">
        <v>27289</v>
      </c>
      <c r="T575" s="6">
        <v>27357.5</v>
      </c>
      <c r="U575" s="6">
        <v>27421.33</v>
      </c>
      <c r="V575" s="6">
        <v>27494.33</v>
      </c>
      <c r="W575" s="6">
        <v>27552.33</v>
      </c>
      <c r="X575" s="6">
        <v>27611.67</v>
      </c>
      <c r="Y575" s="6">
        <v>27751.67</v>
      </c>
      <c r="Z575" s="8" t="s">
        <v>17</v>
      </c>
      <c r="AA575" s="11">
        <f t="shared" si="88"/>
        <v>9.203952752635155E-4</v>
      </c>
      <c r="AB575" s="10">
        <f t="shared" si="89"/>
        <v>6.5181085798515781E-3</v>
      </c>
      <c r="AC575" s="10">
        <f t="shared" si="84"/>
        <v>1.2397468069965223E-2</v>
      </c>
      <c r="AD575" s="10">
        <f t="shared" si="85"/>
        <v>1.0502341261205158E-2</v>
      </c>
      <c r="AE575" s="13">
        <v>2.74</v>
      </c>
      <c r="AF575" s="13">
        <v>0.1</v>
      </c>
      <c r="AG575" s="10">
        <f t="shared" si="86"/>
        <v>2.6373626373626502E-2</v>
      </c>
      <c r="AH575" s="10">
        <f>+SUMPRODUCT(AB575:AD575,Regression_results!$M$17:$O$17)+Regression_results!$L$17</f>
        <v>2.678403405473595E-2</v>
      </c>
    </row>
    <row r="576" spans="1:34" ht="15" x14ac:dyDescent="0.25">
      <c r="A576" s="3">
        <v>42844</v>
      </c>
      <c r="B576" s="5">
        <f t="shared" si="80"/>
        <v>19</v>
      </c>
      <c r="C576" s="5">
        <f t="shared" si="81"/>
        <v>4</v>
      </c>
      <c r="D576" s="5">
        <f t="shared" si="82"/>
        <v>2017</v>
      </c>
      <c r="E576" s="3">
        <f t="shared" si="83"/>
        <v>42834</v>
      </c>
      <c r="F576" s="5">
        <f t="shared" si="87"/>
        <v>10</v>
      </c>
      <c r="G576" s="5">
        <v>26522.57</v>
      </c>
      <c r="H576" s="6">
        <v>26651.67</v>
      </c>
      <c r="I576" s="6">
        <v>26697.67</v>
      </c>
      <c r="J576" s="6">
        <v>26757</v>
      </c>
      <c r="K576" s="6">
        <v>26805.67</v>
      </c>
      <c r="L576" s="6">
        <v>26858.33</v>
      </c>
      <c r="M576" s="6">
        <v>26969.67</v>
      </c>
      <c r="N576" s="6">
        <v>27017.33</v>
      </c>
      <c r="O576" s="6">
        <v>27030.67</v>
      </c>
      <c r="P576" s="6">
        <v>27049</v>
      </c>
      <c r="Q576" s="6">
        <v>27115.33</v>
      </c>
      <c r="R576" s="6">
        <v>27169.67</v>
      </c>
      <c r="S576" s="6">
        <v>27304</v>
      </c>
      <c r="T576" s="6">
        <v>27373.67</v>
      </c>
      <c r="U576" s="6">
        <v>27421.33</v>
      </c>
      <c r="V576" s="6">
        <v>27494.33</v>
      </c>
      <c r="W576" s="6">
        <v>27552.33</v>
      </c>
      <c r="X576" s="6">
        <v>27611.67</v>
      </c>
      <c r="Y576" s="6">
        <v>27751.67</v>
      </c>
      <c r="Z576" s="8" t="s">
        <v>17</v>
      </c>
      <c r="AA576" s="11">
        <f t="shared" si="88"/>
        <v>8.5054692841094826E-4</v>
      </c>
      <c r="AB576" s="10">
        <f t="shared" si="89"/>
        <v>6.6019243233215175E-3</v>
      </c>
      <c r="AC576" s="10">
        <f t="shared" si="84"/>
        <v>1.2472998580025818E-2</v>
      </c>
      <c r="AD576" s="10">
        <f t="shared" si="85"/>
        <v>1.0962393952550645E-2</v>
      </c>
      <c r="AE576" s="13">
        <v>2.7050000000000001</v>
      </c>
      <c r="AF576" s="13">
        <v>0.04</v>
      </c>
      <c r="AG576" s="10">
        <f t="shared" si="86"/>
        <v>2.6639344262295195E-2</v>
      </c>
      <c r="AH576" s="10">
        <f>+SUMPRODUCT(AB576:AD576,Regression_results!$M$17:$O$17)+Regression_results!$L$17</f>
        <v>2.7081732360295152E-2</v>
      </c>
    </row>
    <row r="577" spans="1:34" ht="15" x14ac:dyDescent="0.25">
      <c r="A577" s="3">
        <v>42843</v>
      </c>
      <c r="B577" s="5">
        <f t="shared" si="80"/>
        <v>18</v>
      </c>
      <c r="C577" s="5">
        <f t="shared" si="81"/>
        <v>4</v>
      </c>
      <c r="D577" s="5">
        <f t="shared" si="82"/>
        <v>2017</v>
      </c>
      <c r="E577" s="3">
        <f t="shared" si="83"/>
        <v>42834</v>
      </c>
      <c r="F577" s="5">
        <f t="shared" si="87"/>
        <v>9</v>
      </c>
      <c r="G577" s="5">
        <v>26519.040000000001</v>
      </c>
      <c r="H577" s="6">
        <v>26651.67</v>
      </c>
      <c r="I577" s="6">
        <v>26697.67</v>
      </c>
      <c r="J577" s="6">
        <v>26757</v>
      </c>
      <c r="K577" s="6">
        <v>26805.67</v>
      </c>
      <c r="L577" s="6">
        <v>26858.33</v>
      </c>
      <c r="M577" s="6">
        <v>26969.67</v>
      </c>
      <c r="N577" s="6">
        <v>27017.33</v>
      </c>
      <c r="O577" s="6">
        <v>27030.67</v>
      </c>
      <c r="P577" s="6">
        <v>27049</v>
      </c>
      <c r="Q577" s="6">
        <v>27115.33</v>
      </c>
      <c r="R577" s="6">
        <v>27169.67</v>
      </c>
      <c r="S577" s="6">
        <v>27304</v>
      </c>
      <c r="T577" s="6">
        <v>27373.67</v>
      </c>
      <c r="U577" s="6">
        <v>27422</v>
      </c>
      <c r="V577" s="6">
        <v>27495</v>
      </c>
      <c r="W577" s="6">
        <v>27553</v>
      </c>
      <c r="X577" s="6">
        <v>27611.5</v>
      </c>
      <c r="Y577" s="6">
        <v>27751.5</v>
      </c>
      <c r="Z577" s="8" t="s">
        <v>17</v>
      </c>
      <c r="AA577" s="11">
        <f t="shared" si="88"/>
        <v>7.6549223556985344E-4</v>
      </c>
      <c r="AB577" s="10">
        <f t="shared" si="89"/>
        <v>6.7359150255814626E-3</v>
      </c>
      <c r="AC577" s="10">
        <f t="shared" si="84"/>
        <v>1.2472998580025818E-2</v>
      </c>
      <c r="AD577" s="10">
        <f t="shared" si="85"/>
        <v>1.087733925970955E-2</v>
      </c>
      <c r="AE577" s="13">
        <v>2.7050000000000001</v>
      </c>
      <c r="AF577" s="13">
        <v>0.04</v>
      </c>
      <c r="AG577" s="10">
        <f t="shared" si="86"/>
        <v>2.6639344262295195E-2</v>
      </c>
      <c r="AH577" s="10">
        <f>+SUMPRODUCT(AB577:AD577,Regression_results!$M$17:$O$17)+Regression_results!$L$17</f>
        <v>2.7115921185778179E-2</v>
      </c>
    </row>
    <row r="578" spans="1:34" ht="15" x14ac:dyDescent="0.25">
      <c r="A578" s="3">
        <v>42842</v>
      </c>
      <c r="B578" s="5">
        <f t="shared" ref="B578:B641" si="90">+DAY(A578)</f>
        <v>17</v>
      </c>
      <c r="C578" s="5">
        <f t="shared" ref="C578:C641" si="91">+MONTH(A578)</f>
        <v>4</v>
      </c>
      <c r="D578" s="5">
        <f t="shared" ref="D578:D641" si="92">+YEAR(A578)</f>
        <v>2017</v>
      </c>
      <c r="E578" s="3">
        <f t="shared" ref="E578:E641" si="93">+IF(DAY(A578)&gt;=9, DATE(D578,C578,9), IF(MONTH(A578)=1, DATE(D578-1,12,9),DATE(D578,C578-1,9)))</f>
        <v>42834</v>
      </c>
      <c r="F578" s="5">
        <f t="shared" si="87"/>
        <v>8</v>
      </c>
      <c r="G578" s="5">
        <v>26515.51</v>
      </c>
      <c r="H578" s="6">
        <v>26651.67</v>
      </c>
      <c r="I578" s="6">
        <v>26697.67</v>
      </c>
      <c r="J578" s="6">
        <v>26757</v>
      </c>
      <c r="K578" s="6">
        <v>26805.67</v>
      </c>
      <c r="L578" s="6">
        <v>26858.33</v>
      </c>
      <c r="M578" s="6">
        <v>26969.67</v>
      </c>
      <c r="N578" s="6">
        <v>27017.33</v>
      </c>
      <c r="O578" s="6">
        <v>27030.67</v>
      </c>
      <c r="P578" s="6">
        <v>27049</v>
      </c>
      <c r="Q578" s="6">
        <v>27115.33</v>
      </c>
      <c r="R578" s="6">
        <v>27169.67</v>
      </c>
      <c r="S578" s="6">
        <v>27304</v>
      </c>
      <c r="T578" s="6">
        <v>27373.67</v>
      </c>
      <c r="U578" s="6">
        <v>27437.67</v>
      </c>
      <c r="V578" s="6">
        <v>27513.67</v>
      </c>
      <c r="W578" s="6">
        <v>27571.67</v>
      </c>
      <c r="X578" s="6">
        <v>27627</v>
      </c>
      <c r="Y578" s="6">
        <v>27765</v>
      </c>
      <c r="Z578" s="8" t="s">
        <v>17</v>
      </c>
      <c r="AA578" s="11">
        <f t="shared" si="88"/>
        <v>6.8043754272875863E-4</v>
      </c>
      <c r="AB578" s="10">
        <f t="shared" si="89"/>
        <v>6.869941404106461E-3</v>
      </c>
      <c r="AC578" s="10">
        <f t="shared" ref="AC578:AC641" si="94">+O578/I578-1</f>
        <v>1.2472998580025818E-2</v>
      </c>
      <c r="AD578" s="10">
        <f t="shared" ref="AD578:AD641" si="95">+S578/O578-1+AA578</f>
        <v>1.0792284566868456E-2</v>
      </c>
      <c r="AE578" s="13">
        <v>2.6949999999999998</v>
      </c>
      <c r="AF578" s="13">
        <v>0.03</v>
      </c>
      <c r="AG578" s="10">
        <f t="shared" ref="AG578:AG641" si="96">+(1+AE578/100)/(1+AF578/100)-1</f>
        <v>2.6642007397780665E-2</v>
      </c>
      <c r="AH578" s="10">
        <f>+SUMPRODUCT(AB578:AD578,Regression_results!$M$17:$O$17)+Regression_results!$L$17</f>
        <v>2.7150129297742291E-2</v>
      </c>
    </row>
    <row r="579" spans="1:34" ht="15" x14ac:dyDescent="0.25">
      <c r="A579" s="3">
        <v>42841</v>
      </c>
      <c r="B579" s="5">
        <f t="shared" si="90"/>
        <v>16</v>
      </c>
      <c r="C579" s="5">
        <f t="shared" si="91"/>
        <v>4</v>
      </c>
      <c r="D579" s="5">
        <f t="shared" si="92"/>
        <v>2017</v>
      </c>
      <c r="E579" s="3">
        <f t="shared" si="93"/>
        <v>42834</v>
      </c>
      <c r="F579" s="5">
        <f t="shared" ref="F579:F642" si="97">+A579-E579</f>
        <v>7</v>
      </c>
      <c r="G579" s="5">
        <v>26511.98</v>
      </c>
      <c r="H579" s="6">
        <v>26651.67</v>
      </c>
      <c r="I579" s="6">
        <v>26697.67</v>
      </c>
      <c r="J579" s="6">
        <v>26757</v>
      </c>
      <c r="K579" s="6">
        <v>26805.67</v>
      </c>
      <c r="L579" s="6">
        <v>26858.33</v>
      </c>
      <c r="M579" s="6">
        <v>26969.67</v>
      </c>
      <c r="N579" s="6">
        <v>27017.33</v>
      </c>
      <c r="O579" s="6">
        <v>27030.67</v>
      </c>
      <c r="P579" s="6">
        <v>27049</v>
      </c>
      <c r="Q579" s="6">
        <v>27115.33</v>
      </c>
      <c r="R579" s="6">
        <v>27169.67</v>
      </c>
      <c r="S579" s="6">
        <v>27304</v>
      </c>
      <c r="T579" s="6">
        <v>27373.67</v>
      </c>
      <c r="U579" s="6">
        <v>27437.67</v>
      </c>
      <c r="V579" s="6">
        <v>27513.67</v>
      </c>
      <c r="W579" s="6">
        <v>27571.67</v>
      </c>
      <c r="X579" s="6">
        <v>27627</v>
      </c>
      <c r="Y579" s="6">
        <v>27765</v>
      </c>
      <c r="Z579" s="8" t="s">
        <v>17</v>
      </c>
      <c r="AA579" s="11">
        <f t="shared" ref="AA579:AA642" si="98">+(T579/S579-1)*F579/30</f>
        <v>5.9538284988766381E-4</v>
      </c>
      <c r="AB579" s="10">
        <f t="shared" ref="AB579:AB642" si="99">+I579/G579-1</f>
        <v>7.0040034731468914E-3</v>
      </c>
      <c r="AC579" s="10">
        <f t="shared" si="94"/>
        <v>1.2472998580025818E-2</v>
      </c>
      <c r="AD579" s="10">
        <f t="shared" si="95"/>
        <v>1.0707229874027361E-2</v>
      </c>
      <c r="AE579" s="13">
        <v>2.76</v>
      </c>
      <c r="AF579" s="13">
        <v>0.06</v>
      </c>
      <c r="AG579" s="10">
        <f t="shared" si="96"/>
        <v>2.6983809714171691E-2</v>
      </c>
      <c r="AH579" s="10">
        <f>+SUMPRODUCT(AB579:AD579,Regression_results!$M$17:$O$17)+Regression_results!$L$17</f>
        <v>2.7184356703891202E-2</v>
      </c>
    </row>
    <row r="580" spans="1:34" ht="15" x14ac:dyDescent="0.25">
      <c r="A580" s="3">
        <v>42840</v>
      </c>
      <c r="B580" s="5">
        <f t="shared" si="90"/>
        <v>15</v>
      </c>
      <c r="C580" s="5">
        <f t="shared" si="91"/>
        <v>4</v>
      </c>
      <c r="D580" s="5">
        <f t="shared" si="92"/>
        <v>2017</v>
      </c>
      <c r="E580" s="3">
        <f t="shared" si="93"/>
        <v>42834</v>
      </c>
      <c r="F580" s="5">
        <f t="shared" si="97"/>
        <v>6</v>
      </c>
      <c r="G580" s="5">
        <v>26508.46</v>
      </c>
      <c r="H580" s="6">
        <v>26651.67</v>
      </c>
      <c r="I580" s="6">
        <v>26697.67</v>
      </c>
      <c r="J580" s="6">
        <v>26757</v>
      </c>
      <c r="K580" s="6">
        <v>26805.67</v>
      </c>
      <c r="L580" s="6">
        <v>26858.33</v>
      </c>
      <c r="M580" s="6">
        <v>26969.67</v>
      </c>
      <c r="N580" s="6">
        <v>27017.33</v>
      </c>
      <c r="O580" s="6">
        <v>27030.67</v>
      </c>
      <c r="P580" s="6">
        <v>27049</v>
      </c>
      <c r="Q580" s="6">
        <v>27115.33</v>
      </c>
      <c r="R580" s="6">
        <v>27169.67</v>
      </c>
      <c r="S580" s="6">
        <v>27304</v>
      </c>
      <c r="T580" s="6">
        <v>27373.67</v>
      </c>
      <c r="U580" s="6">
        <v>27437.67</v>
      </c>
      <c r="V580" s="6">
        <v>27513.67</v>
      </c>
      <c r="W580" s="6">
        <v>27571.67</v>
      </c>
      <c r="X580" s="6">
        <v>27627</v>
      </c>
      <c r="Y580" s="6">
        <v>27765</v>
      </c>
      <c r="Z580" s="8" t="s">
        <v>17</v>
      </c>
      <c r="AA580" s="11">
        <f t="shared" si="98"/>
        <v>5.10328157046569E-4</v>
      </c>
      <c r="AB580" s="10">
        <f t="shared" si="99"/>
        <v>7.1377213161383235E-3</v>
      </c>
      <c r="AC580" s="10">
        <f t="shared" si="94"/>
        <v>1.2472998580025818E-2</v>
      </c>
      <c r="AD580" s="10">
        <f t="shared" si="95"/>
        <v>1.0622175181186267E-2</v>
      </c>
      <c r="AE580" s="13">
        <v>2.76</v>
      </c>
      <c r="AF580" s="13">
        <v>0.06</v>
      </c>
      <c r="AG580" s="10">
        <f t="shared" si="96"/>
        <v>2.6983809714171691E-2</v>
      </c>
      <c r="AH580" s="10">
        <f>+SUMPRODUCT(AB580:AD580,Regression_results!$M$17:$O$17)+Regression_results!$L$17</f>
        <v>2.7218398022478163E-2</v>
      </c>
    </row>
    <row r="581" spans="1:34" ht="15" x14ac:dyDescent="0.25">
      <c r="A581" s="3">
        <v>42839</v>
      </c>
      <c r="B581" s="5">
        <f t="shared" si="90"/>
        <v>14</v>
      </c>
      <c r="C581" s="5">
        <f t="shared" si="91"/>
        <v>4</v>
      </c>
      <c r="D581" s="5">
        <f t="shared" si="92"/>
        <v>2017</v>
      </c>
      <c r="E581" s="3">
        <f t="shared" si="93"/>
        <v>42834</v>
      </c>
      <c r="F581" s="5">
        <f t="shared" si="97"/>
        <v>5</v>
      </c>
      <c r="G581" s="5">
        <v>26504.93</v>
      </c>
      <c r="H581" s="6">
        <v>26651.67</v>
      </c>
      <c r="I581" s="6">
        <v>26697.67</v>
      </c>
      <c r="J581" s="6">
        <v>26757</v>
      </c>
      <c r="K581" s="6">
        <v>26805.67</v>
      </c>
      <c r="L581" s="6">
        <v>26858.33</v>
      </c>
      <c r="M581" s="6">
        <v>26969.67</v>
      </c>
      <c r="N581" s="6">
        <v>27017.33</v>
      </c>
      <c r="O581" s="6">
        <v>27030.67</v>
      </c>
      <c r="P581" s="6">
        <v>27049</v>
      </c>
      <c r="Q581" s="6">
        <v>27115.33</v>
      </c>
      <c r="R581" s="6">
        <v>27169.67</v>
      </c>
      <c r="S581" s="6">
        <v>27304</v>
      </c>
      <c r="T581" s="6">
        <v>27373.67</v>
      </c>
      <c r="U581" s="6">
        <v>27437.67</v>
      </c>
      <c r="V581" s="6">
        <v>27513.67</v>
      </c>
      <c r="W581" s="6">
        <v>27571.67</v>
      </c>
      <c r="X581" s="6">
        <v>27627</v>
      </c>
      <c r="Y581" s="6">
        <v>27765</v>
      </c>
      <c r="Z581" s="8" t="s">
        <v>17</v>
      </c>
      <c r="AA581" s="11">
        <f t="shared" si="98"/>
        <v>4.2527346420547413E-4</v>
      </c>
      <c r="AB581" s="10">
        <f t="shared" si="99"/>
        <v>7.2718547077845752E-3</v>
      </c>
      <c r="AC581" s="10">
        <f t="shared" si="94"/>
        <v>1.2472998580025818E-2</v>
      </c>
      <c r="AD581" s="10">
        <f t="shared" si="95"/>
        <v>1.0537120488345172E-2</v>
      </c>
      <c r="AE581" s="13">
        <v>2.76</v>
      </c>
      <c r="AF581" s="13">
        <v>0.06</v>
      </c>
      <c r="AG581" s="10">
        <f t="shared" si="96"/>
        <v>2.6983809714171691E-2</v>
      </c>
      <c r="AH581" s="10">
        <f>+SUMPRODUCT(AB581:AD581,Regression_results!$M$17:$O$17)+Regression_results!$L$17</f>
        <v>2.7252663985412262E-2</v>
      </c>
    </row>
    <row r="582" spans="1:34" ht="15" x14ac:dyDescent="0.25">
      <c r="A582" s="3">
        <v>42838</v>
      </c>
      <c r="B582" s="5">
        <f t="shared" si="90"/>
        <v>13</v>
      </c>
      <c r="C582" s="5">
        <f t="shared" si="91"/>
        <v>4</v>
      </c>
      <c r="D582" s="5">
        <f t="shared" si="92"/>
        <v>2017</v>
      </c>
      <c r="E582" s="3">
        <f t="shared" si="93"/>
        <v>42834</v>
      </c>
      <c r="F582" s="5">
        <f t="shared" si="97"/>
        <v>4</v>
      </c>
      <c r="G582" s="5">
        <v>26501.4</v>
      </c>
      <c r="H582" s="6">
        <v>26651.67</v>
      </c>
      <c r="I582" s="6">
        <v>26697.67</v>
      </c>
      <c r="J582" s="6">
        <v>26757</v>
      </c>
      <c r="K582" s="6">
        <v>26805.67</v>
      </c>
      <c r="L582" s="6">
        <v>26858.33</v>
      </c>
      <c r="M582" s="6">
        <v>26969.67</v>
      </c>
      <c r="N582" s="6">
        <v>27017.33</v>
      </c>
      <c r="O582" s="6">
        <v>27030.67</v>
      </c>
      <c r="P582" s="6">
        <v>27049</v>
      </c>
      <c r="Q582" s="6">
        <v>27115.33</v>
      </c>
      <c r="R582" s="6">
        <v>27169.67</v>
      </c>
      <c r="S582" s="6">
        <v>27304</v>
      </c>
      <c r="T582" s="6">
        <v>27373.67</v>
      </c>
      <c r="U582" s="6">
        <v>27437.67</v>
      </c>
      <c r="V582" s="6">
        <v>27513.67</v>
      </c>
      <c r="W582" s="6">
        <v>27571.67</v>
      </c>
      <c r="X582" s="6">
        <v>27627</v>
      </c>
      <c r="Y582" s="6">
        <v>27765</v>
      </c>
      <c r="Z582" s="8" t="s">
        <v>17</v>
      </c>
      <c r="AA582" s="11">
        <f t="shared" si="98"/>
        <v>3.4021877136437931E-4</v>
      </c>
      <c r="AB582" s="10">
        <f t="shared" si="99"/>
        <v>7.406023832702946E-3</v>
      </c>
      <c r="AC582" s="10">
        <f t="shared" si="94"/>
        <v>1.2472998580025818E-2</v>
      </c>
      <c r="AD582" s="10">
        <f t="shared" si="95"/>
        <v>1.0452065795504078E-2</v>
      </c>
      <c r="AE582" s="13">
        <v>2.76</v>
      </c>
      <c r="AF582" s="13">
        <v>0.06</v>
      </c>
      <c r="AG582" s="10">
        <f t="shared" si="96"/>
        <v>2.6983809714171691E-2</v>
      </c>
      <c r="AH582" s="10">
        <f>+SUMPRODUCT(AB582:AD582,Regression_results!$M$17:$O$17)+Regression_results!$L$17</f>
        <v>2.7286949265645302E-2</v>
      </c>
    </row>
    <row r="583" spans="1:34" ht="15" x14ac:dyDescent="0.25">
      <c r="A583" s="3">
        <v>42837</v>
      </c>
      <c r="B583" s="5">
        <f t="shared" si="90"/>
        <v>12</v>
      </c>
      <c r="C583" s="5">
        <f t="shared" si="91"/>
        <v>4</v>
      </c>
      <c r="D583" s="5">
        <f t="shared" si="92"/>
        <v>2017</v>
      </c>
      <c r="E583" s="3">
        <f t="shared" si="93"/>
        <v>42834</v>
      </c>
      <c r="F583" s="5">
        <f t="shared" si="97"/>
        <v>3</v>
      </c>
      <c r="G583" s="5">
        <v>26497.88</v>
      </c>
      <c r="H583" s="6">
        <v>26651.67</v>
      </c>
      <c r="I583" s="6">
        <v>26697.67</v>
      </c>
      <c r="J583" s="6">
        <v>26757</v>
      </c>
      <c r="K583" s="6">
        <v>26805.67</v>
      </c>
      <c r="L583" s="6">
        <v>26858.33</v>
      </c>
      <c r="M583" s="6">
        <v>26969.67</v>
      </c>
      <c r="N583" s="6">
        <v>27017.33</v>
      </c>
      <c r="O583" s="6">
        <v>27030.67</v>
      </c>
      <c r="P583" s="6">
        <v>27049</v>
      </c>
      <c r="Q583" s="6">
        <v>27115.33</v>
      </c>
      <c r="R583" s="6">
        <v>27169.67</v>
      </c>
      <c r="S583" s="6">
        <v>27304</v>
      </c>
      <c r="T583" s="6">
        <v>27373.67</v>
      </c>
      <c r="U583" s="6">
        <v>27437.67</v>
      </c>
      <c r="V583" s="6">
        <v>27513.67</v>
      </c>
      <c r="W583" s="6">
        <v>27571.67</v>
      </c>
      <c r="X583" s="6">
        <v>27627</v>
      </c>
      <c r="Y583" s="6">
        <v>27765</v>
      </c>
      <c r="Z583" s="8" t="s">
        <v>17</v>
      </c>
      <c r="AA583" s="11">
        <f t="shared" si="98"/>
        <v>2.551640785232845E-4</v>
      </c>
      <c r="AB583" s="10">
        <f t="shared" si="99"/>
        <v>7.5398484708963931E-3</v>
      </c>
      <c r="AC583" s="10">
        <f t="shared" si="94"/>
        <v>1.2472998580025818E-2</v>
      </c>
      <c r="AD583" s="10">
        <f t="shared" si="95"/>
        <v>1.0367011102662981E-2</v>
      </c>
      <c r="AE583" s="13">
        <v>2.7800000000000002</v>
      </c>
      <c r="AF583" s="13">
        <v>0.06</v>
      </c>
      <c r="AG583" s="10">
        <f t="shared" si="96"/>
        <v>2.7183689786128395E-2</v>
      </c>
      <c r="AH583" s="10">
        <f>+SUMPRODUCT(AB583:AD583,Regression_results!$M$17:$O$17)+Regression_results!$L$17</f>
        <v>2.732104831739577E-2</v>
      </c>
    </row>
    <row r="584" spans="1:34" ht="15" x14ac:dyDescent="0.25">
      <c r="A584" s="3">
        <v>42836</v>
      </c>
      <c r="B584" s="5">
        <f t="shared" si="90"/>
        <v>11</v>
      </c>
      <c r="C584" s="5">
        <f t="shared" si="91"/>
        <v>4</v>
      </c>
      <c r="D584" s="5">
        <f t="shared" si="92"/>
        <v>2017</v>
      </c>
      <c r="E584" s="3">
        <f t="shared" si="93"/>
        <v>42834</v>
      </c>
      <c r="F584" s="5">
        <f t="shared" si="97"/>
        <v>2</v>
      </c>
      <c r="G584" s="5">
        <v>26494.35</v>
      </c>
      <c r="H584" s="6">
        <v>26651.67</v>
      </c>
      <c r="I584" s="6">
        <v>26697.67</v>
      </c>
      <c r="J584" s="6">
        <v>26757</v>
      </c>
      <c r="K584" s="6">
        <v>26805.67</v>
      </c>
      <c r="L584" s="6">
        <v>26858.33</v>
      </c>
      <c r="M584" s="6">
        <v>26969.67</v>
      </c>
      <c r="N584" s="6">
        <v>27017.33</v>
      </c>
      <c r="O584" s="6">
        <v>27030.67</v>
      </c>
      <c r="P584" s="6">
        <v>27049</v>
      </c>
      <c r="Q584" s="6">
        <v>27115.33</v>
      </c>
      <c r="R584" s="6">
        <v>27169.67</v>
      </c>
      <c r="S584" s="6">
        <v>27304</v>
      </c>
      <c r="T584" s="6">
        <v>27373.67</v>
      </c>
      <c r="U584" s="6">
        <v>27437.67</v>
      </c>
      <c r="V584" s="6">
        <v>27513.67</v>
      </c>
      <c r="W584" s="6">
        <v>27571.67</v>
      </c>
      <c r="X584" s="6">
        <v>27627</v>
      </c>
      <c r="Y584" s="6">
        <v>27765</v>
      </c>
      <c r="Z584" s="8" t="s">
        <v>17</v>
      </c>
      <c r="AA584" s="11">
        <f t="shared" si="98"/>
        <v>1.7010938568218966E-4</v>
      </c>
      <c r="AB584" s="10">
        <f t="shared" si="99"/>
        <v>7.6740890038820009E-3</v>
      </c>
      <c r="AC584" s="10">
        <f t="shared" si="94"/>
        <v>1.2472998580025818E-2</v>
      </c>
      <c r="AD584" s="10">
        <f t="shared" si="95"/>
        <v>1.0281956409821887E-2</v>
      </c>
      <c r="AE584" s="13">
        <v>2.8050000000000002</v>
      </c>
      <c r="AF584" s="13">
        <v>0.06</v>
      </c>
      <c r="AG584" s="10">
        <f t="shared" si="96"/>
        <v>2.7433539876074331E-2</v>
      </c>
      <c r="AH584" s="10">
        <f>+SUMPRODUCT(AB584:AD584,Regression_results!$M$17:$O$17)+Regression_results!$L$17</f>
        <v>2.7355372200614181E-2</v>
      </c>
    </row>
    <row r="585" spans="1:34" ht="15" x14ac:dyDescent="0.25">
      <c r="A585" s="3">
        <v>42835</v>
      </c>
      <c r="B585" s="5">
        <f t="shared" si="90"/>
        <v>10</v>
      </c>
      <c r="C585" s="5">
        <f t="shared" si="91"/>
        <v>4</v>
      </c>
      <c r="D585" s="5">
        <f t="shared" si="92"/>
        <v>2017</v>
      </c>
      <c r="E585" s="3">
        <f t="shared" si="93"/>
        <v>42834</v>
      </c>
      <c r="F585" s="5">
        <f t="shared" si="97"/>
        <v>1</v>
      </c>
      <c r="G585" s="5">
        <v>26490.82</v>
      </c>
      <c r="H585" s="6">
        <v>26656</v>
      </c>
      <c r="I585" s="6">
        <v>26702.5</v>
      </c>
      <c r="J585" s="6">
        <v>26757</v>
      </c>
      <c r="K585" s="6">
        <v>26805</v>
      </c>
      <c r="L585" s="6">
        <v>26859</v>
      </c>
      <c r="M585" s="6">
        <v>26972</v>
      </c>
      <c r="N585" s="6">
        <v>27019.5</v>
      </c>
      <c r="O585" s="6">
        <v>27039</v>
      </c>
      <c r="P585" s="6">
        <v>27060</v>
      </c>
      <c r="Q585" s="6">
        <v>27126.5</v>
      </c>
      <c r="R585" s="6">
        <v>27181.5</v>
      </c>
      <c r="S585" s="6">
        <v>27316.5</v>
      </c>
      <c r="T585" s="6">
        <v>27385.5</v>
      </c>
      <c r="U585" s="6">
        <v>27437.67</v>
      </c>
      <c r="V585" s="6">
        <v>27513.67</v>
      </c>
      <c r="W585" s="6">
        <v>27571.67</v>
      </c>
      <c r="X585" s="6">
        <v>27627</v>
      </c>
      <c r="Y585" s="6">
        <v>27765</v>
      </c>
      <c r="Z585" s="8" t="s">
        <v>17</v>
      </c>
      <c r="AA585" s="11">
        <f t="shared" si="98"/>
        <v>8.4198195229986023E-5</v>
      </c>
      <c r="AB585" s="10">
        <f t="shared" si="99"/>
        <v>7.9906926248414223E-3</v>
      </c>
      <c r="AC585" s="10">
        <f t="shared" si="94"/>
        <v>1.2601816309334435E-2</v>
      </c>
      <c r="AD585" s="10">
        <f t="shared" si="95"/>
        <v>1.0347151706824327E-2</v>
      </c>
      <c r="AE585" s="13">
        <v>2.8</v>
      </c>
      <c r="AF585" s="13">
        <v>8.5000000000000006E-2</v>
      </c>
      <c r="AG585" s="10">
        <f t="shared" si="96"/>
        <v>2.7126942099215734E-2</v>
      </c>
      <c r="AH585" s="10">
        <f>+SUMPRODUCT(AB585:AD585,Regression_results!$M$17:$O$17)+Regression_results!$L$17</f>
        <v>2.7633474509011449E-2</v>
      </c>
    </row>
    <row r="586" spans="1:34" ht="15" x14ac:dyDescent="0.25">
      <c r="A586" s="3">
        <v>42834</v>
      </c>
      <c r="B586" s="5">
        <f t="shared" si="90"/>
        <v>9</v>
      </c>
      <c r="C586" s="5">
        <f t="shared" si="91"/>
        <v>4</v>
      </c>
      <c r="D586" s="5">
        <f t="shared" si="92"/>
        <v>2017</v>
      </c>
      <c r="E586" s="3">
        <f t="shared" si="93"/>
        <v>42834</v>
      </c>
      <c r="F586" s="5">
        <f t="shared" si="97"/>
        <v>0</v>
      </c>
      <c r="G586" s="5">
        <v>26487.3</v>
      </c>
      <c r="H586" s="6">
        <v>26658</v>
      </c>
      <c r="I586" s="6">
        <v>26702</v>
      </c>
      <c r="J586" s="6">
        <v>26757.5</v>
      </c>
      <c r="K586" s="6">
        <v>26806.5</v>
      </c>
      <c r="L586" s="6">
        <v>26861</v>
      </c>
      <c r="M586" s="6">
        <v>26974</v>
      </c>
      <c r="N586" s="6">
        <v>27022</v>
      </c>
      <c r="O586" s="6">
        <v>27041.5</v>
      </c>
      <c r="P586" s="6">
        <v>27062.5</v>
      </c>
      <c r="Q586" s="6">
        <v>27129</v>
      </c>
      <c r="R586" s="6">
        <v>27184</v>
      </c>
      <c r="S586" s="6">
        <v>27317.5</v>
      </c>
      <c r="T586" s="6">
        <v>27388</v>
      </c>
      <c r="U586" s="6">
        <v>27437.67</v>
      </c>
      <c r="V586" s="6">
        <v>27513.67</v>
      </c>
      <c r="W586" s="6">
        <v>27571.67</v>
      </c>
      <c r="X586" s="6">
        <v>27627</v>
      </c>
      <c r="Y586" s="6">
        <v>27765</v>
      </c>
      <c r="Z586" s="8" t="s">
        <v>17</v>
      </c>
      <c r="AA586" s="11">
        <f t="shared" si="98"/>
        <v>0</v>
      </c>
      <c r="AB586" s="10">
        <f t="shared" si="99"/>
        <v>8.1057714451830964E-3</v>
      </c>
      <c r="AC586" s="10">
        <f t="shared" si="94"/>
        <v>1.2714403415474473E-2</v>
      </c>
      <c r="AD586" s="10">
        <f t="shared" si="95"/>
        <v>1.0206534400828415E-2</v>
      </c>
      <c r="AE586" s="13">
        <v>2.85</v>
      </c>
      <c r="AF586" s="13">
        <v>0.125</v>
      </c>
      <c r="AG586" s="10">
        <f t="shared" si="96"/>
        <v>2.7215980024968722E-2</v>
      </c>
      <c r="AH586" s="10">
        <f>+SUMPRODUCT(AB586:AD586,Regression_results!$M$17:$O$17)+Regression_results!$L$17</f>
        <v>2.7700305040507633E-2</v>
      </c>
    </row>
    <row r="587" spans="1:34" ht="15" x14ac:dyDescent="0.25">
      <c r="A587" s="3">
        <v>42833</v>
      </c>
      <c r="B587" s="5">
        <f t="shared" si="90"/>
        <v>8</v>
      </c>
      <c r="C587" s="5">
        <f t="shared" si="91"/>
        <v>4</v>
      </c>
      <c r="D587" s="5">
        <f t="shared" si="92"/>
        <v>2017</v>
      </c>
      <c r="E587" s="3">
        <f t="shared" si="93"/>
        <v>42803</v>
      </c>
      <c r="F587" s="5">
        <f t="shared" si="97"/>
        <v>30</v>
      </c>
      <c r="G587" s="5">
        <v>26485.59</v>
      </c>
      <c r="H587" s="6">
        <v>26658</v>
      </c>
      <c r="I587" s="6">
        <v>26702</v>
      </c>
      <c r="J587" s="6">
        <v>26757.5</v>
      </c>
      <c r="K587" s="6">
        <v>26806.5</v>
      </c>
      <c r="L587" s="6">
        <v>26861</v>
      </c>
      <c r="M587" s="6">
        <v>26974</v>
      </c>
      <c r="N587" s="6">
        <v>27022</v>
      </c>
      <c r="O587" s="6">
        <v>27041.5</v>
      </c>
      <c r="P587" s="6">
        <v>27062.5</v>
      </c>
      <c r="Q587" s="6">
        <v>27129</v>
      </c>
      <c r="R587" s="6">
        <v>27184</v>
      </c>
      <c r="S587" s="6">
        <v>27317.5</v>
      </c>
      <c r="T587" s="6">
        <v>27388</v>
      </c>
      <c r="U587" s="6">
        <v>27449</v>
      </c>
      <c r="V587" s="6">
        <v>27525.5</v>
      </c>
      <c r="W587" s="6">
        <v>27583.5</v>
      </c>
      <c r="X587" s="6">
        <v>27643</v>
      </c>
      <c r="Y587" s="6">
        <v>27781</v>
      </c>
      <c r="Z587" s="8" t="s">
        <v>17</v>
      </c>
      <c r="AA587" s="11">
        <f t="shared" si="98"/>
        <v>2.5807632470027375E-3</v>
      </c>
      <c r="AB587" s="10">
        <f t="shared" si="99"/>
        <v>8.1708581911899003E-3</v>
      </c>
      <c r="AC587" s="10">
        <f t="shared" si="94"/>
        <v>1.2714403415474473E-2</v>
      </c>
      <c r="AD587" s="10">
        <f t="shared" si="95"/>
        <v>1.2787297647831153E-2</v>
      </c>
      <c r="AE587" s="13">
        <v>2.85</v>
      </c>
      <c r="AF587" s="13">
        <v>0.125</v>
      </c>
      <c r="AG587" s="10">
        <f t="shared" si="96"/>
        <v>2.7215980024968722E-2</v>
      </c>
      <c r="AH587" s="10">
        <f>+SUMPRODUCT(AB587:AD587,Regression_results!$M$17:$O$17)+Regression_results!$L$17</f>
        <v>2.8895970397463201E-2</v>
      </c>
    </row>
    <row r="588" spans="1:34" ht="15" x14ac:dyDescent="0.25">
      <c r="A588" s="3">
        <v>42832</v>
      </c>
      <c r="B588" s="5">
        <f t="shared" si="90"/>
        <v>7</v>
      </c>
      <c r="C588" s="5">
        <f t="shared" si="91"/>
        <v>4</v>
      </c>
      <c r="D588" s="5">
        <f t="shared" si="92"/>
        <v>2017</v>
      </c>
      <c r="E588" s="3">
        <f t="shared" si="93"/>
        <v>42803</v>
      </c>
      <c r="F588" s="5">
        <f t="shared" si="97"/>
        <v>29</v>
      </c>
      <c r="G588" s="5">
        <v>26483.88</v>
      </c>
      <c r="H588" s="6">
        <v>26658</v>
      </c>
      <c r="I588" s="6">
        <v>26702</v>
      </c>
      <c r="J588" s="6">
        <v>26757.5</v>
      </c>
      <c r="K588" s="6">
        <v>26806.5</v>
      </c>
      <c r="L588" s="6">
        <v>26861</v>
      </c>
      <c r="M588" s="6">
        <v>26974</v>
      </c>
      <c r="N588" s="6">
        <v>27022</v>
      </c>
      <c r="O588" s="6">
        <v>27041.5</v>
      </c>
      <c r="P588" s="6">
        <v>27062.5</v>
      </c>
      <c r="Q588" s="6">
        <v>27129</v>
      </c>
      <c r="R588" s="6">
        <v>27184</v>
      </c>
      <c r="S588" s="6">
        <v>27317.5</v>
      </c>
      <c r="T588" s="6">
        <v>27388</v>
      </c>
      <c r="U588" s="6">
        <v>27451.5</v>
      </c>
      <c r="V588" s="6">
        <v>27528</v>
      </c>
      <c r="W588" s="6">
        <v>27586</v>
      </c>
      <c r="X588" s="6">
        <v>27643</v>
      </c>
      <c r="Y588" s="6">
        <v>27781</v>
      </c>
      <c r="Z588" s="8" t="s">
        <v>17</v>
      </c>
      <c r="AA588" s="11">
        <f t="shared" si="98"/>
        <v>2.4947378054359795E-3</v>
      </c>
      <c r="AB588" s="10">
        <f t="shared" si="99"/>
        <v>8.2359533421838549E-3</v>
      </c>
      <c r="AC588" s="10">
        <f t="shared" si="94"/>
        <v>1.2714403415474473E-2</v>
      </c>
      <c r="AD588" s="10">
        <f t="shared" si="95"/>
        <v>1.2701272206264394E-2</v>
      </c>
      <c r="AE588" s="13">
        <v>2.85</v>
      </c>
      <c r="AF588" s="13">
        <v>0.125</v>
      </c>
      <c r="AG588" s="10">
        <f t="shared" si="96"/>
        <v>2.7215980024968722E-2</v>
      </c>
      <c r="AH588" s="10">
        <f>+SUMPRODUCT(AB588:AD588,Regression_results!$M$17:$O$17)+Regression_results!$L$17</f>
        <v>2.8892477984102848E-2</v>
      </c>
    </row>
    <row r="589" spans="1:34" ht="15" x14ac:dyDescent="0.25">
      <c r="A589" s="3">
        <v>42831</v>
      </c>
      <c r="B589" s="5">
        <f t="shared" si="90"/>
        <v>6</v>
      </c>
      <c r="C589" s="5">
        <f t="shared" si="91"/>
        <v>4</v>
      </c>
      <c r="D589" s="5">
        <f t="shared" si="92"/>
        <v>2017</v>
      </c>
      <c r="E589" s="3">
        <f t="shared" si="93"/>
        <v>42803</v>
      </c>
      <c r="F589" s="5">
        <f t="shared" si="97"/>
        <v>28</v>
      </c>
      <c r="G589" s="5">
        <v>26482.18</v>
      </c>
      <c r="H589" s="6">
        <v>26612.5</v>
      </c>
      <c r="I589" s="6">
        <v>26684</v>
      </c>
      <c r="J589" s="6">
        <v>26725</v>
      </c>
      <c r="K589" s="6">
        <v>26780.5</v>
      </c>
      <c r="L589" s="6">
        <v>26829.5</v>
      </c>
      <c r="M589" s="6">
        <v>26882</v>
      </c>
      <c r="N589" s="6">
        <v>26993.5</v>
      </c>
      <c r="O589" s="6">
        <v>27040</v>
      </c>
      <c r="P589" s="6">
        <v>27061</v>
      </c>
      <c r="Q589" s="6">
        <v>27082</v>
      </c>
      <c r="R589" s="6">
        <v>27148</v>
      </c>
      <c r="S589" s="6">
        <v>27201.5</v>
      </c>
      <c r="T589" s="6">
        <v>27333</v>
      </c>
      <c r="U589" s="6">
        <v>27451.5</v>
      </c>
      <c r="V589" s="6">
        <v>27528</v>
      </c>
      <c r="W589" s="6">
        <v>27586</v>
      </c>
      <c r="X589" s="6">
        <v>27643</v>
      </c>
      <c r="Y589" s="6">
        <v>27781</v>
      </c>
      <c r="Z589" s="8" t="s">
        <v>17</v>
      </c>
      <c r="AA589" s="11">
        <f t="shared" si="98"/>
        <v>4.5120060780962012E-3</v>
      </c>
      <c r="AB589" s="10">
        <f t="shared" si="99"/>
        <v>7.6209738020056594E-3</v>
      </c>
      <c r="AC589" s="10">
        <f t="shared" si="94"/>
        <v>1.3341328136711184E-2</v>
      </c>
      <c r="AD589" s="10">
        <f t="shared" si="95"/>
        <v>1.0484639214190954E-2</v>
      </c>
      <c r="AE589" s="13">
        <v>2.89</v>
      </c>
      <c r="AF589" s="13">
        <v>0.13300000000000001</v>
      </c>
      <c r="AG589" s="10">
        <f t="shared" si="96"/>
        <v>2.7533380603796731E-2</v>
      </c>
      <c r="AH589" s="10">
        <f>+SUMPRODUCT(AB589:AD589,Regression_results!$M$17:$O$17)+Regression_results!$L$17</f>
        <v>2.7941091664452029E-2</v>
      </c>
    </row>
    <row r="590" spans="1:34" ht="15" x14ac:dyDescent="0.25">
      <c r="A590" s="3">
        <v>42830</v>
      </c>
      <c r="B590" s="5">
        <f t="shared" si="90"/>
        <v>5</v>
      </c>
      <c r="C590" s="5">
        <f t="shared" si="91"/>
        <v>4</v>
      </c>
      <c r="D590" s="5">
        <f t="shared" si="92"/>
        <v>2017</v>
      </c>
      <c r="E590" s="3">
        <f t="shared" si="93"/>
        <v>42803</v>
      </c>
      <c r="F590" s="5">
        <f t="shared" si="97"/>
        <v>27</v>
      </c>
      <c r="G590" s="5">
        <v>26480.47</v>
      </c>
      <c r="H590" s="6">
        <v>26610</v>
      </c>
      <c r="I590" s="6">
        <v>26680.5</v>
      </c>
      <c r="J590" s="6">
        <v>26719.5</v>
      </c>
      <c r="K590" s="6">
        <v>26775</v>
      </c>
      <c r="L590" s="6">
        <v>26824</v>
      </c>
      <c r="M590" s="6">
        <v>26880</v>
      </c>
      <c r="N590" s="6">
        <v>26993</v>
      </c>
      <c r="O590" s="6">
        <v>27037.5</v>
      </c>
      <c r="P590" s="6">
        <v>27059.5</v>
      </c>
      <c r="Q590" s="6">
        <v>27081</v>
      </c>
      <c r="R590" s="6">
        <v>27147</v>
      </c>
      <c r="S590" s="6">
        <v>27201</v>
      </c>
      <c r="T590" s="6">
        <v>27332</v>
      </c>
      <c r="U590" s="6">
        <v>27451.5</v>
      </c>
      <c r="V590" s="6">
        <v>27528</v>
      </c>
      <c r="W590" s="6">
        <v>27586</v>
      </c>
      <c r="X590" s="6">
        <v>27643</v>
      </c>
      <c r="Y590" s="6">
        <v>27781</v>
      </c>
      <c r="Z590" s="8" t="s">
        <v>17</v>
      </c>
      <c r="AA590" s="11">
        <f t="shared" si="98"/>
        <v>4.3343994706076085E-3</v>
      </c>
      <c r="AB590" s="10">
        <f t="shared" si="99"/>
        <v>7.5538689456795538E-3</v>
      </c>
      <c r="AC590" s="10">
        <f t="shared" si="94"/>
        <v>1.3380558835104361E-2</v>
      </c>
      <c r="AD590" s="10">
        <f t="shared" si="95"/>
        <v>1.0381556197375973E-2</v>
      </c>
      <c r="AE590" s="13">
        <v>2.89</v>
      </c>
      <c r="AF590" s="13">
        <v>0.13700000000000001</v>
      </c>
      <c r="AG590" s="10">
        <f t="shared" si="96"/>
        <v>2.7492335500364229E-2</v>
      </c>
      <c r="AH590" s="10">
        <f>+SUMPRODUCT(AB590:AD590,Regression_results!$M$17:$O$17)+Regression_results!$L$17</f>
        <v>2.7882104288392655E-2</v>
      </c>
    </row>
    <row r="591" spans="1:34" ht="15" x14ac:dyDescent="0.25">
      <c r="A591" s="3">
        <v>42829</v>
      </c>
      <c r="B591" s="5">
        <f t="shared" si="90"/>
        <v>4</v>
      </c>
      <c r="C591" s="5">
        <f t="shared" si="91"/>
        <v>4</v>
      </c>
      <c r="D591" s="5">
        <f t="shared" si="92"/>
        <v>2017</v>
      </c>
      <c r="E591" s="3">
        <f t="shared" si="93"/>
        <v>42803</v>
      </c>
      <c r="F591" s="5">
        <f t="shared" si="97"/>
        <v>26</v>
      </c>
      <c r="G591" s="5">
        <v>26478.76</v>
      </c>
      <c r="H591" s="6">
        <v>26608.5</v>
      </c>
      <c r="I591" s="6">
        <v>26679</v>
      </c>
      <c r="J591" s="6">
        <v>26718.5</v>
      </c>
      <c r="K591" s="6">
        <v>26774</v>
      </c>
      <c r="L591" s="6">
        <v>26823</v>
      </c>
      <c r="M591" s="6">
        <v>26877.5</v>
      </c>
      <c r="N591" s="6">
        <v>26992.5</v>
      </c>
      <c r="O591" s="6">
        <v>27035</v>
      </c>
      <c r="P591" s="6">
        <v>27057.5</v>
      </c>
      <c r="Q591" s="6">
        <v>27079</v>
      </c>
      <c r="R591" s="6">
        <v>27146</v>
      </c>
      <c r="S591" s="6">
        <v>27198.5</v>
      </c>
      <c r="T591" s="6">
        <v>27329</v>
      </c>
      <c r="U591" s="6">
        <v>27404</v>
      </c>
      <c r="V591" s="6">
        <v>27467</v>
      </c>
      <c r="W591" s="6">
        <v>27543.5</v>
      </c>
      <c r="X591" s="6">
        <v>27601.5</v>
      </c>
      <c r="Y591" s="6">
        <v>27658.5</v>
      </c>
      <c r="Z591" s="8" t="s">
        <v>17</v>
      </c>
      <c r="AA591" s="11">
        <f t="shared" si="98"/>
        <v>4.1583175542768769E-3</v>
      </c>
      <c r="AB591" s="10">
        <f t="shared" si="99"/>
        <v>7.5622876599961142E-3</v>
      </c>
      <c r="AC591" s="10">
        <f t="shared" si="94"/>
        <v>1.3343828479328357E-2</v>
      </c>
      <c r="AD591" s="10">
        <f t="shared" si="95"/>
        <v>1.0206033478079253E-2</v>
      </c>
      <c r="AE591" s="13">
        <v>2.87</v>
      </c>
      <c r="AF591" s="13">
        <v>0.123</v>
      </c>
      <c r="AG591" s="10">
        <f t="shared" si="96"/>
        <v>2.7436253408307687E-2</v>
      </c>
      <c r="AH591" s="10">
        <f>+SUMPRODUCT(AB591:AD591,Regression_results!$M$17:$O$17)+Regression_results!$L$17</f>
        <v>2.7785593601282028E-2</v>
      </c>
    </row>
    <row r="592" spans="1:34" ht="15" x14ac:dyDescent="0.25">
      <c r="A592" s="3">
        <v>42828</v>
      </c>
      <c r="B592" s="5">
        <f t="shared" si="90"/>
        <v>3</v>
      </c>
      <c r="C592" s="5">
        <f t="shared" si="91"/>
        <v>4</v>
      </c>
      <c r="D592" s="5">
        <f t="shared" si="92"/>
        <v>2017</v>
      </c>
      <c r="E592" s="3">
        <f t="shared" si="93"/>
        <v>42803</v>
      </c>
      <c r="F592" s="5">
        <f t="shared" si="97"/>
        <v>25</v>
      </c>
      <c r="G592" s="5">
        <v>26477.06</v>
      </c>
      <c r="H592" s="6">
        <v>26611</v>
      </c>
      <c r="I592" s="6">
        <v>26678.5</v>
      </c>
      <c r="J592" s="6">
        <v>26720</v>
      </c>
      <c r="K592" s="6">
        <v>26775.5</v>
      </c>
      <c r="L592" s="6">
        <v>26824.5</v>
      </c>
      <c r="M592" s="6">
        <v>26878.5</v>
      </c>
      <c r="N592" s="6">
        <v>26986.5</v>
      </c>
      <c r="O592" s="6">
        <v>27031.5</v>
      </c>
      <c r="P592" s="6">
        <v>27054</v>
      </c>
      <c r="Q592" s="6">
        <v>27076.5</v>
      </c>
      <c r="R592" s="6">
        <v>27143.5</v>
      </c>
      <c r="S592" s="6">
        <v>27196</v>
      </c>
      <c r="T592" s="6">
        <v>27325</v>
      </c>
      <c r="U592" s="6">
        <v>27403</v>
      </c>
      <c r="V592" s="6">
        <v>27467</v>
      </c>
      <c r="W592" s="6">
        <v>27546</v>
      </c>
      <c r="X592" s="6">
        <v>27604</v>
      </c>
      <c r="Y592" s="6">
        <v>27661.5</v>
      </c>
      <c r="Z592" s="8" t="s">
        <v>17</v>
      </c>
      <c r="AA592" s="11">
        <f t="shared" si="98"/>
        <v>3.9527871745844339E-3</v>
      </c>
      <c r="AB592" s="10">
        <f t="shared" si="99"/>
        <v>7.6080954607498086E-3</v>
      </c>
      <c r="AC592" s="10">
        <f t="shared" si="94"/>
        <v>1.3231628464868805E-2</v>
      </c>
      <c r="AD592" s="10">
        <f t="shared" si="95"/>
        <v>1.0038280025517505E-2</v>
      </c>
      <c r="AE592" s="13">
        <v>2.88</v>
      </c>
      <c r="AF592" s="13">
        <v>0.13700000000000001</v>
      </c>
      <c r="AG592" s="10">
        <f t="shared" si="96"/>
        <v>2.7392472312931071E-2</v>
      </c>
      <c r="AH592" s="10">
        <f>+SUMPRODUCT(AB592:AD592,Regression_results!$M$17:$O$17)+Regression_results!$L$17</f>
        <v>2.7667307542488653E-2</v>
      </c>
    </row>
    <row r="593" spans="1:34" ht="15" x14ac:dyDescent="0.25">
      <c r="A593" s="3">
        <v>42827</v>
      </c>
      <c r="B593" s="5">
        <f t="shared" si="90"/>
        <v>2</v>
      </c>
      <c r="C593" s="5">
        <f t="shared" si="91"/>
        <v>4</v>
      </c>
      <c r="D593" s="5">
        <f t="shared" si="92"/>
        <v>2017</v>
      </c>
      <c r="E593" s="3">
        <f t="shared" si="93"/>
        <v>42803</v>
      </c>
      <c r="F593" s="5">
        <f t="shared" si="97"/>
        <v>24</v>
      </c>
      <c r="G593" s="5">
        <v>26475.35</v>
      </c>
      <c r="H593" s="6">
        <v>26611.5</v>
      </c>
      <c r="I593" s="6">
        <v>26678</v>
      </c>
      <c r="J593" s="6">
        <v>26719.5</v>
      </c>
      <c r="K593" s="6">
        <v>26775</v>
      </c>
      <c r="L593" s="6">
        <v>26824</v>
      </c>
      <c r="M593" s="6">
        <v>26880.5</v>
      </c>
      <c r="N593" s="6">
        <v>26987</v>
      </c>
      <c r="O593" s="6">
        <v>27030.5</v>
      </c>
      <c r="P593" s="6">
        <v>27055.5</v>
      </c>
      <c r="Q593" s="6">
        <v>27081.5</v>
      </c>
      <c r="R593" s="6">
        <v>27149.5</v>
      </c>
      <c r="S593" s="6">
        <v>27199.5</v>
      </c>
      <c r="T593" s="6">
        <v>27319</v>
      </c>
      <c r="U593" s="6">
        <v>27400</v>
      </c>
      <c r="V593" s="6">
        <v>27466.5</v>
      </c>
      <c r="W593" s="6">
        <v>27546</v>
      </c>
      <c r="X593" s="6">
        <v>27601</v>
      </c>
      <c r="Y593" s="6">
        <v>27658.5</v>
      </c>
      <c r="Z593" s="8" t="s">
        <v>17</v>
      </c>
      <c r="AA593" s="11">
        <f t="shared" si="98"/>
        <v>3.5147704921046239E-3</v>
      </c>
      <c r="AB593" s="10">
        <f t="shared" si="99"/>
        <v>7.6542897449891623E-3</v>
      </c>
      <c r="AC593" s="10">
        <f t="shared" si="94"/>
        <v>1.3213134417872308E-2</v>
      </c>
      <c r="AD593" s="10">
        <f t="shared" si="95"/>
        <v>9.7669670848424157E-3</v>
      </c>
      <c r="AE593" s="13">
        <v>2.89</v>
      </c>
      <c r="AF593" s="13">
        <v>0.13</v>
      </c>
      <c r="AG593" s="10">
        <f t="shared" si="96"/>
        <v>2.7564166583441407E-2</v>
      </c>
      <c r="AH593" s="10">
        <f>+SUMPRODUCT(AB593:AD593,Regression_results!$M$17:$O$17)+Regression_results!$L$17</f>
        <v>2.7559134686142454E-2</v>
      </c>
    </row>
    <row r="594" spans="1:34" ht="15" x14ac:dyDescent="0.25">
      <c r="A594" s="3">
        <v>42826</v>
      </c>
      <c r="B594" s="5">
        <f t="shared" si="90"/>
        <v>1</v>
      </c>
      <c r="C594" s="5">
        <f t="shared" si="91"/>
        <v>4</v>
      </c>
      <c r="D594" s="5">
        <f t="shared" si="92"/>
        <v>2017</v>
      </c>
      <c r="E594" s="3">
        <f t="shared" si="93"/>
        <v>42803</v>
      </c>
      <c r="F594" s="5">
        <f t="shared" si="97"/>
        <v>23</v>
      </c>
      <c r="G594" s="5">
        <v>26473.65</v>
      </c>
      <c r="H594" s="6">
        <v>26611.5</v>
      </c>
      <c r="I594" s="6">
        <v>26678</v>
      </c>
      <c r="J594" s="6">
        <v>26719.5</v>
      </c>
      <c r="K594" s="6">
        <v>26775</v>
      </c>
      <c r="L594" s="6">
        <v>26824</v>
      </c>
      <c r="M594" s="6">
        <v>26880.5</v>
      </c>
      <c r="N594" s="6">
        <v>26987</v>
      </c>
      <c r="O594" s="6">
        <v>27030.5</v>
      </c>
      <c r="P594" s="6">
        <v>27055.5</v>
      </c>
      <c r="Q594" s="6">
        <v>27081.5</v>
      </c>
      <c r="R594" s="6">
        <v>27149.5</v>
      </c>
      <c r="S594" s="6">
        <v>27199.5</v>
      </c>
      <c r="T594" s="6">
        <v>27319</v>
      </c>
      <c r="U594" s="6">
        <v>27396.5</v>
      </c>
      <c r="V594" s="6">
        <v>27463</v>
      </c>
      <c r="W594" s="6">
        <v>27545.5</v>
      </c>
      <c r="X594" s="6">
        <v>27604</v>
      </c>
      <c r="Y594" s="6">
        <v>27663.5</v>
      </c>
      <c r="Z594" s="8" t="s">
        <v>17</v>
      </c>
      <c r="AA594" s="11">
        <f t="shared" si="98"/>
        <v>3.3683217216002649E-3</v>
      </c>
      <c r="AB594" s="10">
        <f t="shared" si="99"/>
        <v>7.718996058344807E-3</v>
      </c>
      <c r="AC594" s="10">
        <f t="shared" si="94"/>
        <v>1.3213134417872308E-2</v>
      </c>
      <c r="AD594" s="10">
        <f t="shared" si="95"/>
        <v>9.6205183143380554E-3</v>
      </c>
      <c r="AE594" s="13">
        <v>2.89</v>
      </c>
      <c r="AF594" s="13">
        <v>0.13</v>
      </c>
      <c r="AG594" s="10">
        <f t="shared" si="96"/>
        <v>2.7564166583441407E-2</v>
      </c>
      <c r="AH594" s="10">
        <f>+SUMPRODUCT(AB594:AD594,Regression_results!$M$17:$O$17)+Regression_results!$L$17</f>
        <v>2.7528261794486718E-2</v>
      </c>
    </row>
    <row r="595" spans="1:34" ht="15" x14ac:dyDescent="0.25">
      <c r="A595" s="3">
        <v>42825</v>
      </c>
      <c r="B595" s="5">
        <f t="shared" si="90"/>
        <v>31</v>
      </c>
      <c r="C595" s="5">
        <f t="shared" si="91"/>
        <v>3</v>
      </c>
      <c r="D595" s="5">
        <f t="shared" si="92"/>
        <v>2017</v>
      </c>
      <c r="E595" s="3">
        <f t="shared" si="93"/>
        <v>42803</v>
      </c>
      <c r="F595" s="5">
        <f t="shared" si="97"/>
        <v>22</v>
      </c>
      <c r="G595" s="5">
        <v>26471.94</v>
      </c>
      <c r="H595" s="6">
        <v>26611.5</v>
      </c>
      <c r="I595" s="6">
        <v>26678</v>
      </c>
      <c r="J595" s="6">
        <v>26719.5</v>
      </c>
      <c r="K595" s="6">
        <v>26775</v>
      </c>
      <c r="L595" s="6">
        <v>26824</v>
      </c>
      <c r="M595" s="6">
        <v>26880.5</v>
      </c>
      <c r="N595" s="6">
        <v>26987</v>
      </c>
      <c r="O595" s="6">
        <v>27030.5</v>
      </c>
      <c r="P595" s="6">
        <v>27055.5</v>
      </c>
      <c r="Q595" s="6">
        <v>27081.5</v>
      </c>
      <c r="R595" s="6">
        <v>27149.5</v>
      </c>
      <c r="S595" s="6">
        <v>27199.5</v>
      </c>
      <c r="T595" s="6">
        <v>27319</v>
      </c>
      <c r="U595" s="6">
        <v>27390.5</v>
      </c>
      <c r="V595" s="6">
        <v>27461.5</v>
      </c>
      <c r="W595" s="6">
        <v>27543.5</v>
      </c>
      <c r="X595" s="6">
        <v>27602.5</v>
      </c>
      <c r="Y595" s="6">
        <v>27661.5</v>
      </c>
      <c r="Z595" s="8" t="s">
        <v>17</v>
      </c>
      <c r="AA595" s="11">
        <f t="shared" si="98"/>
        <v>3.2218729510959053E-3</v>
      </c>
      <c r="AB595" s="10">
        <f t="shared" si="99"/>
        <v>7.7840913812889934E-3</v>
      </c>
      <c r="AC595" s="10">
        <f t="shared" si="94"/>
        <v>1.3213134417872308E-2</v>
      </c>
      <c r="AD595" s="10">
        <f t="shared" si="95"/>
        <v>9.4740695438336967E-3</v>
      </c>
      <c r="AE595" s="13">
        <v>2.89</v>
      </c>
      <c r="AF595" s="13">
        <v>0.13</v>
      </c>
      <c r="AG595" s="10">
        <f t="shared" si="96"/>
        <v>2.7564166583441407E-2</v>
      </c>
      <c r="AH595" s="10">
        <f>+SUMPRODUCT(AB595:AD595,Regression_results!$M$17:$O$17)+Regression_results!$L$17</f>
        <v>2.7497599200239087E-2</v>
      </c>
    </row>
    <row r="596" spans="1:34" ht="15" x14ac:dyDescent="0.25">
      <c r="A596" s="3">
        <v>42824</v>
      </c>
      <c r="B596" s="5">
        <f t="shared" si="90"/>
        <v>30</v>
      </c>
      <c r="C596" s="5">
        <f t="shared" si="91"/>
        <v>3</v>
      </c>
      <c r="D596" s="5">
        <f t="shared" si="92"/>
        <v>2017</v>
      </c>
      <c r="E596" s="3">
        <f t="shared" si="93"/>
        <v>42803</v>
      </c>
      <c r="F596" s="5">
        <f t="shared" si="97"/>
        <v>21</v>
      </c>
      <c r="G596" s="5">
        <v>26470.23</v>
      </c>
      <c r="H596" s="6">
        <v>26613</v>
      </c>
      <c r="I596" s="6">
        <v>26674</v>
      </c>
      <c r="J596" s="6">
        <v>26716</v>
      </c>
      <c r="K596" s="6">
        <v>26771.5</v>
      </c>
      <c r="L596" s="6">
        <v>26819</v>
      </c>
      <c r="M596" s="6">
        <v>26869.5</v>
      </c>
      <c r="N596" s="6">
        <v>26978</v>
      </c>
      <c r="O596" s="6">
        <v>27028</v>
      </c>
      <c r="P596" s="6">
        <v>27054</v>
      </c>
      <c r="Q596" s="6">
        <v>27071</v>
      </c>
      <c r="R596" s="6">
        <v>27139</v>
      </c>
      <c r="S596" s="6">
        <v>27189</v>
      </c>
      <c r="T596" s="6">
        <v>27307</v>
      </c>
      <c r="U596" s="6">
        <v>27390.5</v>
      </c>
      <c r="V596" s="6">
        <v>27461.5</v>
      </c>
      <c r="W596" s="6">
        <v>27543.5</v>
      </c>
      <c r="X596" s="6">
        <v>27602.5</v>
      </c>
      <c r="Y596" s="6">
        <v>27661.5</v>
      </c>
      <c r="Z596" s="8" t="s">
        <v>17</v>
      </c>
      <c r="AA596" s="11">
        <f t="shared" si="98"/>
        <v>3.0379933061164045E-3</v>
      </c>
      <c r="AB596" s="10">
        <f t="shared" si="99"/>
        <v>7.6980819584868687E-3</v>
      </c>
      <c r="AC596" s="10">
        <f t="shared" si="94"/>
        <v>1.3271350378645907E-2</v>
      </c>
      <c r="AD596" s="10">
        <f t="shared" si="95"/>
        <v>8.9947788618365051E-3</v>
      </c>
      <c r="AE596" s="13">
        <v>2.9699999999999998</v>
      </c>
      <c r="AF596" s="13">
        <v>0.2</v>
      </c>
      <c r="AG596" s="10">
        <f t="shared" si="96"/>
        <v>2.7644710578842435E-2</v>
      </c>
      <c r="AH596" s="10">
        <f>+SUMPRODUCT(AB596:AD596,Regression_results!$M$17:$O$17)+Regression_results!$L$17</f>
        <v>2.7270665905465702E-2</v>
      </c>
    </row>
    <row r="597" spans="1:34" ht="15" x14ac:dyDescent="0.25">
      <c r="A597" s="3">
        <v>42823</v>
      </c>
      <c r="B597" s="5">
        <f t="shared" si="90"/>
        <v>29</v>
      </c>
      <c r="C597" s="5">
        <f t="shared" si="91"/>
        <v>3</v>
      </c>
      <c r="D597" s="5">
        <f t="shared" si="92"/>
        <v>2017</v>
      </c>
      <c r="E597" s="3">
        <f t="shared" si="93"/>
        <v>42803</v>
      </c>
      <c r="F597" s="5">
        <f t="shared" si="97"/>
        <v>20</v>
      </c>
      <c r="G597" s="5">
        <v>26468.53</v>
      </c>
      <c r="H597" s="6">
        <v>26613</v>
      </c>
      <c r="I597" s="6">
        <v>26676</v>
      </c>
      <c r="J597" s="6">
        <v>26716</v>
      </c>
      <c r="K597" s="6">
        <v>26771.5</v>
      </c>
      <c r="L597" s="6">
        <v>26819</v>
      </c>
      <c r="M597" s="6">
        <v>26869.5</v>
      </c>
      <c r="N597" s="6">
        <v>26980.5</v>
      </c>
      <c r="O597" s="6">
        <v>27032.5</v>
      </c>
      <c r="P597" s="6">
        <v>27055</v>
      </c>
      <c r="Q597" s="6">
        <v>27068.5</v>
      </c>
      <c r="R597" s="6">
        <v>27137</v>
      </c>
      <c r="S597" s="6">
        <v>27181</v>
      </c>
      <c r="T597" s="6">
        <v>27301</v>
      </c>
      <c r="U597" s="6">
        <v>27390.5</v>
      </c>
      <c r="V597" s="6">
        <v>27461.5</v>
      </c>
      <c r="W597" s="6">
        <v>27543.5</v>
      </c>
      <c r="X597" s="6">
        <v>27602.5</v>
      </c>
      <c r="Y597" s="6">
        <v>27661.5</v>
      </c>
      <c r="Z597" s="8" t="s">
        <v>17</v>
      </c>
      <c r="AA597" s="11">
        <f t="shared" si="98"/>
        <v>2.9432324049887271E-3</v>
      </c>
      <c r="AB597" s="10">
        <f t="shared" si="99"/>
        <v>7.8383650319833187E-3</v>
      </c>
      <c r="AC597" s="10">
        <f t="shared" si="94"/>
        <v>1.3364072574598929E-2</v>
      </c>
      <c r="AD597" s="10">
        <f t="shared" si="95"/>
        <v>8.4366199940020259E-3</v>
      </c>
      <c r="AE597" s="13">
        <v>2.9699999999999998</v>
      </c>
      <c r="AF597" s="13">
        <v>0.20300000000000001</v>
      </c>
      <c r="AG597" s="10">
        <f t="shared" si="96"/>
        <v>2.7613943694300591E-2</v>
      </c>
      <c r="AH597" s="10">
        <f>+SUMPRODUCT(AB597:AD597,Regression_results!$M$17:$O$17)+Regression_results!$L$17</f>
        <v>2.7151396354572178E-2</v>
      </c>
    </row>
    <row r="598" spans="1:34" ht="15" x14ac:dyDescent="0.25">
      <c r="A598" s="3">
        <v>42822</v>
      </c>
      <c r="B598" s="5">
        <f t="shared" si="90"/>
        <v>28</v>
      </c>
      <c r="C598" s="5">
        <f t="shared" si="91"/>
        <v>3</v>
      </c>
      <c r="D598" s="5">
        <f t="shared" si="92"/>
        <v>2017</v>
      </c>
      <c r="E598" s="3">
        <f t="shared" si="93"/>
        <v>42803</v>
      </c>
      <c r="F598" s="5">
        <f t="shared" si="97"/>
        <v>19</v>
      </c>
      <c r="G598" s="5">
        <v>26466.82</v>
      </c>
      <c r="H598" s="6">
        <v>26613</v>
      </c>
      <c r="I598" s="6">
        <v>26675</v>
      </c>
      <c r="J598" s="6">
        <v>26715</v>
      </c>
      <c r="K598" s="6">
        <v>26770.5</v>
      </c>
      <c r="L598" s="6">
        <v>26818</v>
      </c>
      <c r="M598" s="6">
        <v>26869.5</v>
      </c>
      <c r="N598" s="6">
        <v>26979</v>
      </c>
      <c r="O598" s="6">
        <v>27033</v>
      </c>
      <c r="P598" s="6">
        <v>27055.5</v>
      </c>
      <c r="Q598" s="6">
        <v>27070.5</v>
      </c>
      <c r="R598" s="6">
        <v>27140</v>
      </c>
      <c r="S598" s="6">
        <v>27183.5</v>
      </c>
      <c r="T598" s="6">
        <v>27302.5</v>
      </c>
      <c r="U598" s="6">
        <v>27378</v>
      </c>
      <c r="V598" s="6">
        <v>27447.5</v>
      </c>
      <c r="W598" s="6">
        <v>27529</v>
      </c>
      <c r="X598" s="6">
        <v>27591.5</v>
      </c>
      <c r="Y598" s="6">
        <v>27651.5</v>
      </c>
      <c r="Z598" s="8" t="s">
        <v>17</v>
      </c>
      <c r="AA598" s="11">
        <f t="shared" si="98"/>
        <v>2.7725151899743671E-3</v>
      </c>
      <c r="AB598" s="10">
        <f t="shared" si="99"/>
        <v>7.8656975035156229E-3</v>
      </c>
      <c r="AC598" s="10">
        <f t="shared" si="94"/>
        <v>1.3420805998125562E-2</v>
      </c>
      <c r="AD598" s="10">
        <f t="shared" si="95"/>
        <v>8.3397848233853992E-3</v>
      </c>
      <c r="AE598" s="13">
        <v>2.9699999999999998</v>
      </c>
      <c r="AF598" s="13">
        <v>0.20699999999999999</v>
      </c>
      <c r="AG598" s="10">
        <f t="shared" si="96"/>
        <v>2.7572924047222225E-2</v>
      </c>
      <c r="AH598" s="10">
        <f>+SUMPRODUCT(AB598:AD598,Regression_results!$M$17:$O$17)+Regression_results!$L$17</f>
        <v>2.7156818871755035E-2</v>
      </c>
    </row>
    <row r="599" spans="1:34" ht="15" x14ac:dyDescent="0.25">
      <c r="A599" s="3">
        <v>42821</v>
      </c>
      <c r="B599" s="5">
        <f t="shared" si="90"/>
        <v>27</v>
      </c>
      <c r="C599" s="5">
        <f t="shared" si="91"/>
        <v>3</v>
      </c>
      <c r="D599" s="5">
        <f t="shared" si="92"/>
        <v>2017</v>
      </c>
      <c r="E599" s="3">
        <f t="shared" si="93"/>
        <v>42803</v>
      </c>
      <c r="F599" s="5">
        <f t="shared" si="97"/>
        <v>18</v>
      </c>
      <c r="G599" s="5">
        <v>26465.119999999999</v>
      </c>
      <c r="H599" s="6">
        <v>26612</v>
      </c>
      <c r="I599" s="6">
        <v>26670.5</v>
      </c>
      <c r="J599" s="6">
        <v>26711</v>
      </c>
      <c r="K599" s="6">
        <v>26766.5</v>
      </c>
      <c r="L599" s="6">
        <v>26814</v>
      </c>
      <c r="M599" s="6">
        <v>26865</v>
      </c>
      <c r="N599" s="6">
        <v>26980.5</v>
      </c>
      <c r="O599" s="6">
        <v>27032</v>
      </c>
      <c r="P599" s="6">
        <v>27055</v>
      </c>
      <c r="Q599" s="6">
        <v>27072</v>
      </c>
      <c r="R599" s="6">
        <v>27145</v>
      </c>
      <c r="S599" s="6">
        <v>27187.5</v>
      </c>
      <c r="T599" s="6">
        <v>27305</v>
      </c>
      <c r="U599" s="6">
        <v>27375</v>
      </c>
      <c r="V599" s="6">
        <v>27444.5</v>
      </c>
      <c r="W599" s="6">
        <v>27524.5</v>
      </c>
      <c r="X599" s="6">
        <v>27593</v>
      </c>
      <c r="Y599" s="6">
        <v>27653</v>
      </c>
      <c r="Z599" s="8" t="s">
        <v>17</v>
      </c>
      <c r="AA599" s="11">
        <f t="shared" si="98"/>
        <v>2.5931034482758798E-3</v>
      </c>
      <c r="AB599" s="10">
        <f t="shared" si="99"/>
        <v>7.7604031268325713E-3</v>
      </c>
      <c r="AC599" s="10">
        <f t="shared" si="94"/>
        <v>1.3554301569149496E-2</v>
      </c>
      <c r="AD599" s="10">
        <f t="shared" si="95"/>
        <v>8.345544999030485E-3</v>
      </c>
      <c r="AE599" s="13">
        <v>2.94</v>
      </c>
      <c r="AF599" s="13">
        <v>0.2</v>
      </c>
      <c r="AG599" s="10">
        <f t="shared" si="96"/>
        <v>2.7345309381237692E-2</v>
      </c>
      <c r="AH599" s="10">
        <f>+SUMPRODUCT(AB599:AD599,Regression_results!$M$17:$O$17)+Regression_results!$L$17</f>
        <v>2.7182937561464483E-2</v>
      </c>
    </row>
    <row r="600" spans="1:34" ht="15" x14ac:dyDescent="0.25">
      <c r="A600" s="3">
        <v>42820</v>
      </c>
      <c r="B600" s="5">
        <f t="shared" si="90"/>
        <v>26</v>
      </c>
      <c r="C600" s="5">
        <f t="shared" si="91"/>
        <v>3</v>
      </c>
      <c r="D600" s="5">
        <f t="shared" si="92"/>
        <v>2017</v>
      </c>
      <c r="E600" s="3">
        <f t="shared" si="93"/>
        <v>42803</v>
      </c>
      <c r="F600" s="5">
        <f t="shared" si="97"/>
        <v>17</v>
      </c>
      <c r="G600" s="5">
        <v>26463.41</v>
      </c>
      <c r="H600" s="6">
        <v>26611.5</v>
      </c>
      <c r="I600" s="6">
        <v>26669.5</v>
      </c>
      <c r="J600" s="6">
        <v>26710.5</v>
      </c>
      <c r="K600" s="6">
        <v>26766</v>
      </c>
      <c r="L600" s="6">
        <v>26812</v>
      </c>
      <c r="M600" s="6">
        <v>26862.5</v>
      </c>
      <c r="N600" s="6">
        <v>26981</v>
      </c>
      <c r="O600" s="6">
        <v>27029</v>
      </c>
      <c r="P600" s="6">
        <v>27052</v>
      </c>
      <c r="Q600" s="6">
        <v>27068</v>
      </c>
      <c r="R600" s="6">
        <v>27142.5</v>
      </c>
      <c r="S600" s="6">
        <v>27185.5</v>
      </c>
      <c r="T600" s="6">
        <v>27301.5</v>
      </c>
      <c r="U600" s="6">
        <v>27374.5</v>
      </c>
      <c r="V600" s="6">
        <v>27444</v>
      </c>
      <c r="W600" s="6">
        <v>27528</v>
      </c>
      <c r="X600" s="6">
        <v>27597</v>
      </c>
      <c r="Y600" s="6">
        <v>27657</v>
      </c>
      <c r="Z600" s="8" t="s">
        <v>17</v>
      </c>
      <c r="AA600" s="11">
        <f t="shared" si="98"/>
        <v>2.4179556503773755E-3</v>
      </c>
      <c r="AB600" s="10">
        <f t="shared" si="99"/>
        <v>7.7877340826446595E-3</v>
      </c>
      <c r="AC600" s="10">
        <f t="shared" si="94"/>
        <v>1.3479817769362024E-2</v>
      </c>
      <c r="AD600" s="10">
        <f t="shared" si="95"/>
        <v>8.2080329747327013E-3</v>
      </c>
      <c r="AE600" s="13">
        <v>2.9550000000000001</v>
      </c>
      <c r="AF600" s="13">
        <v>0.21299999999999999</v>
      </c>
      <c r="AG600" s="10">
        <f t="shared" si="96"/>
        <v>2.7361719537385421E-2</v>
      </c>
      <c r="AH600" s="10">
        <f>+SUMPRODUCT(AB600:AD600,Regression_results!$M$17:$O$17)+Regression_results!$L$17</f>
        <v>2.7090990962980642E-2</v>
      </c>
    </row>
    <row r="601" spans="1:34" ht="15" x14ac:dyDescent="0.25">
      <c r="A601" s="3">
        <v>42819</v>
      </c>
      <c r="B601" s="5">
        <f t="shared" si="90"/>
        <v>25</v>
      </c>
      <c r="C601" s="5">
        <f t="shared" si="91"/>
        <v>3</v>
      </c>
      <c r="D601" s="5">
        <f t="shared" si="92"/>
        <v>2017</v>
      </c>
      <c r="E601" s="3">
        <f t="shared" si="93"/>
        <v>42803</v>
      </c>
      <c r="F601" s="5">
        <f t="shared" si="97"/>
        <v>16</v>
      </c>
      <c r="G601" s="5">
        <v>26461.7</v>
      </c>
      <c r="H601" s="6">
        <v>26611.5</v>
      </c>
      <c r="I601" s="6">
        <v>26669.5</v>
      </c>
      <c r="J601" s="6">
        <v>26710.5</v>
      </c>
      <c r="K601" s="6">
        <v>26766</v>
      </c>
      <c r="L601" s="6">
        <v>26812</v>
      </c>
      <c r="M601" s="6">
        <v>26862.5</v>
      </c>
      <c r="N601" s="6">
        <v>26981</v>
      </c>
      <c r="O601" s="6">
        <v>27029</v>
      </c>
      <c r="P601" s="6">
        <v>27052</v>
      </c>
      <c r="Q601" s="6">
        <v>27068</v>
      </c>
      <c r="R601" s="6">
        <v>27142.5</v>
      </c>
      <c r="S601" s="6">
        <v>27185.5</v>
      </c>
      <c r="T601" s="6">
        <v>27301.5</v>
      </c>
      <c r="U601" s="6">
        <v>27377</v>
      </c>
      <c r="V601" s="6">
        <v>27446.5</v>
      </c>
      <c r="W601" s="6">
        <v>27525.5</v>
      </c>
      <c r="X601" s="6">
        <v>27591.5</v>
      </c>
      <c r="Y601" s="6">
        <v>27651.5</v>
      </c>
      <c r="Z601" s="8" t="s">
        <v>17</v>
      </c>
      <c r="AA601" s="11">
        <f t="shared" si="98"/>
        <v>2.2757229650610593E-3</v>
      </c>
      <c r="AB601" s="10">
        <f t="shared" si="99"/>
        <v>7.852859037779103E-3</v>
      </c>
      <c r="AC601" s="10">
        <f t="shared" si="94"/>
        <v>1.3479817769362024E-2</v>
      </c>
      <c r="AD601" s="10">
        <f t="shared" si="95"/>
        <v>8.0658002894163847E-3</v>
      </c>
      <c r="AE601" s="13">
        <v>2.9550000000000001</v>
      </c>
      <c r="AF601" s="13">
        <v>0.21299999999999999</v>
      </c>
      <c r="AG601" s="10">
        <f t="shared" si="96"/>
        <v>2.7361719537385421E-2</v>
      </c>
      <c r="AH601" s="10">
        <f>+SUMPRODUCT(AB601:AD601,Regression_results!$M$17:$O$17)+Regression_results!$L$17</f>
        <v>2.7062240214982193E-2</v>
      </c>
    </row>
    <row r="602" spans="1:34" ht="15" x14ac:dyDescent="0.25">
      <c r="A602" s="3">
        <v>42818</v>
      </c>
      <c r="B602" s="5">
        <f t="shared" si="90"/>
        <v>24</v>
      </c>
      <c r="C602" s="5">
        <f t="shared" si="91"/>
        <v>3</v>
      </c>
      <c r="D602" s="5">
        <f t="shared" si="92"/>
        <v>2017</v>
      </c>
      <c r="E602" s="3">
        <f t="shared" si="93"/>
        <v>42803</v>
      </c>
      <c r="F602" s="5">
        <f t="shared" si="97"/>
        <v>15</v>
      </c>
      <c r="G602" s="5">
        <v>26460</v>
      </c>
      <c r="H602" s="6">
        <v>26611.5</v>
      </c>
      <c r="I602" s="6">
        <v>26669.5</v>
      </c>
      <c r="J602" s="6">
        <v>26710.5</v>
      </c>
      <c r="K602" s="6">
        <v>26766</v>
      </c>
      <c r="L602" s="6">
        <v>26812</v>
      </c>
      <c r="M602" s="6">
        <v>26862.5</v>
      </c>
      <c r="N602" s="6">
        <v>26981</v>
      </c>
      <c r="O602" s="6">
        <v>27029</v>
      </c>
      <c r="P602" s="6">
        <v>27052</v>
      </c>
      <c r="Q602" s="6">
        <v>27068</v>
      </c>
      <c r="R602" s="6">
        <v>27142.5</v>
      </c>
      <c r="S602" s="6">
        <v>27185.5</v>
      </c>
      <c r="T602" s="6">
        <v>27301.5</v>
      </c>
      <c r="U602" s="6">
        <v>27373.5</v>
      </c>
      <c r="V602" s="6">
        <v>27443</v>
      </c>
      <c r="W602" s="6">
        <v>27520</v>
      </c>
      <c r="X602" s="6">
        <v>27585.5</v>
      </c>
      <c r="Y602" s="6">
        <v>27645.5</v>
      </c>
      <c r="Z602" s="8" t="s">
        <v>17</v>
      </c>
      <c r="AA602" s="11">
        <f t="shared" si="98"/>
        <v>2.133490279744743E-3</v>
      </c>
      <c r="AB602" s="10">
        <f t="shared" si="99"/>
        <v>7.9176114890400218E-3</v>
      </c>
      <c r="AC602" s="10">
        <f t="shared" si="94"/>
        <v>1.3479817769362024E-2</v>
      </c>
      <c r="AD602" s="10">
        <f t="shared" si="95"/>
        <v>7.923567604100068E-3</v>
      </c>
      <c r="AE602" s="13">
        <v>2.9550000000000001</v>
      </c>
      <c r="AF602" s="13">
        <v>0.21299999999999999</v>
      </c>
      <c r="AG602" s="10">
        <f t="shared" si="96"/>
        <v>2.7361719537385421E-2</v>
      </c>
      <c r="AH602" s="10">
        <f>+SUMPRODUCT(AB602:AD602,Regression_results!$M$17:$O$17)+Regression_results!$L$17</f>
        <v>2.7033288092515304E-2</v>
      </c>
    </row>
    <row r="603" spans="1:34" ht="15" x14ac:dyDescent="0.25">
      <c r="A603" s="3">
        <v>42817</v>
      </c>
      <c r="B603" s="5">
        <f t="shared" si="90"/>
        <v>23</v>
      </c>
      <c r="C603" s="5">
        <f t="shared" si="91"/>
        <v>3</v>
      </c>
      <c r="D603" s="5">
        <f t="shared" si="92"/>
        <v>2017</v>
      </c>
      <c r="E603" s="3">
        <f t="shared" si="93"/>
        <v>42803</v>
      </c>
      <c r="F603" s="5">
        <f t="shared" si="97"/>
        <v>14</v>
      </c>
      <c r="G603" s="5">
        <v>26458.29</v>
      </c>
      <c r="H603" s="6">
        <v>26608.5</v>
      </c>
      <c r="I603" s="6">
        <v>26668</v>
      </c>
      <c r="J603" s="6">
        <v>26710</v>
      </c>
      <c r="K603" s="6">
        <v>26764</v>
      </c>
      <c r="L603" s="6">
        <v>26808</v>
      </c>
      <c r="M603" s="6">
        <v>26858.5</v>
      </c>
      <c r="N603" s="6">
        <v>26977.5</v>
      </c>
      <c r="O603" s="6">
        <v>27029.5</v>
      </c>
      <c r="P603" s="6">
        <v>27050</v>
      </c>
      <c r="Q603" s="6">
        <v>27070</v>
      </c>
      <c r="R603" s="6">
        <v>27142</v>
      </c>
      <c r="S603" s="6">
        <v>27181.5</v>
      </c>
      <c r="T603" s="6">
        <v>27303</v>
      </c>
      <c r="U603" s="6">
        <v>27373.5</v>
      </c>
      <c r="V603" s="6">
        <v>27443</v>
      </c>
      <c r="W603" s="6">
        <v>27520</v>
      </c>
      <c r="X603" s="6">
        <v>27585.5</v>
      </c>
      <c r="Y603" s="6">
        <v>27645.5</v>
      </c>
      <c r="Z603" s="8" t="s">
        <v>17</v>
      </c>
      <c r="AA603" s="11">
        <f t="shared" si="98"/>
        <v>2.0859775950554217E-3</v>
      </c>
      <c r="AB603" s="10">
        <f t="shared" si="99"/>
        <v>7.9260602253583556E-3</v>
      </c>
      <c r="AC603" s="10">
        <f t="shared" si="94"/>
        <v>1.3555572221388923E-2</v>
      </c>
      <c r="AD603" s="10">
        <f t="shared" si="95"/>
        <v>7.7094630461366888E-3</v>
      </c>
      <c r="AE603" s="13">
        <v>2.948</v>
      </c>
      <c r="AF603" s="13">
        <v>0.2</v>
      </c>
      <c r="AG603" s="10">
        <f t="shared" si="96"/>
        <v>2.7425149700598839E-2</v>
      </c>
      <c r="AH603" s="10">
        <f>+SUMPRODUCT(AB603:AD603,Regression_results!$M$17:$O$17)+Regression_results!$L$17</f>
        <v>2.6987233062835556E-2</v>
      </c>
    </row>
    <row r="604" spans="1:34" ht="15" x14ac:dyDescent="0.25">
      <c r="A604" s="3">
        <v>42816</v>
      </c>
      <c r="B604" s="5">
        <f t="shared" si="90"/>
        <v>22</v>
      </c>
      <c r="C604" s="5">
        <f t="shared" si="91"/>
        <v>3</v>
      </c>
      <c r="D604" s="5">
        <f t="shared" si="92"/>
        <v>2017</v>
      </c>
      <c r="E604" s="3">
        <f t="shared" si="93"/>
        <v>42803</v>
      </c>
      <c r="F604" s="5">
        <f t="shared" si="97"/>
        <v>13</v>
      </c>
      <c r="G604" s="5">
        <v>26456.59</v>
      </c>
      <c r="H604" s="6">
        <v>26608</v>
      </c>
      <c r="I604" s="6">
        <v>26668</v>
      </c>
      <c r="J604" s="6">
        <v>26709.5</v>
      </c>
      <c r="K604" s="6">
        <v>26763.5</v>
      </c>
      <c r="L604" s="6">
        <v>26807.5</v>
      </c>
      <c r="M604" s="6">
        <v>26860</v>
      </c>
      <c r="N604" s="6">
        <v>26985</v>
      </c>
      <c r="O604" s="6">
        <v>27037</v>
      </c>
      <c r="P604" s="6">
        <v>27059.5</v>
      </c>
      <c r="Q604" s="6">
        <v>27080</v>
      </c>
      <c r="R604" s="6">
        <v>27150.5</v>
      </c>
      <c r="S604" s="6">
        <v>27189</v>
      </c>
      <c r="T604" s="6">
        <v>27310.5</v>
      </c>
      <c r="U604" s="6">
        <v>27373.5</v>
      </c>
      <c r="V604" s="6">
        <v>27443</v>
      </c>
      <c r="W604" s="6">
        <v>27520</v>
      </c>
      <c r="X604" s="6">
        <v>27585.5</v>
      </c>
      <c r="Y604" s="6">
        <v>27645.5</v>
      </c>
      <c r="Z604" s="8" t="s">
        <v>17</v>
      </c>
      <c r="AA604" s="11">
        <f t="shared" si="98"/>
        <v>1.9364448857994265E-3</v>
      </c>
      <c r="AB604" s="10">
        <f t="shared" si="99"/>
        <v>7.9908257262180094E-3</v>
      </c>
      <c r="AC604" s="10">
        <f t="shared" si="94"/>
        <v>1.3836808159592096E-2</v>
      </c>
      <c r="AD604" s="10">
        <f t="shared" si="95"/>
        <v>7.5583703952863514E-3</v>
      </c>
      <c r="AE604" s="13">
        <v>2.93</v>
      </c>
      <c r="AF604" s="13">
        <v>0.20699999999999999</v>
      </c>
      <c r="AG604" s="10">
        <f t="shared" si="96"/>
        <v>2.7173750336802804E-2</v>
      </c>
      <c r="AH604" s="10">
        <f>+SUMPRODUCT(AB604:AD604,Regression_results!$M$17:$O$17)+Regression_results!$L$17</f>
        <v>2.7123789243854786E-2</v>
      </c>
    </row>
    <row r="605" spans="1:34" ht="15" x14ac:dyDescent="0.25">
      <c r="A605" s="3">
        <v>42815</v>
      </c>
      <c r="B605" s="5">
        <f t="shared" si="90"/>
        <v>21</v>
      </c>
      <c r="C605" s="5">
        <f t="shared" si="91"/>
        <v>3</v>
      </c>
      <c r="D605" s="5">
        <f t="shared" si="92"/>
        <v>2017</v>
      </c>
      <c r="E605" s="3">
        <f t="shared" si="93"/>
        <v>42803</v>
      </c>
      <c r="F605" s="5">
        <f t="shared" si="97"/>
        <v>12</v>
      </c>
      <c r="G605" s="5">
        <v>26454.880000000001</v>
      </c>
      <c r="H605" s="6">
        <v>26608</v>
      </c>
      <c r="I605" s="6">
        <v>26670.5</v>
      </c>
      <c r="J605" s="6">
        <v>26715</v>
      </c>
      <c r="K605" s="6">
        <v>26769</v>
      </c>
      <c r="L605" s="6">
        <v>26813</v>
      </c>
      <c r="M605" s="6">
        <v>26864.5</v>
      </c>
      <c r="N605" s="6">
        <v>26990</v>
      </c>
      <c r="O605" s="6">
        <v>27049.5</v>
      </c>
      <c r="P605" s="6">
        <v>27070.5</v>
      </c>
      <c r="Q605" s="6">
        <v>27088.5</v>
      </c>
      <c r="R605" s="6">
        <v>27159</v>
      </c>
      <c r="S605" s="6">
        <v>27197</v>
      </c>
      <c r="T605" s="6">
        <v>27318.5</v>
      </c>
      <c r="U605" s="6">
        <v>27371.5</v>
      </c>
      <c r="V605" s="6">
        <v>27443</v>
      </c>
      <c r="W605" s="6">
        <v>27520.5</v>
      </c>
      <c r="X605" s="6">
        <v>27583.5</v>
      </c>
      <c r="Y605" s="6">
        <v>27646</v>
      </c>
      <c r="Z605" s="8" t="s">
        <v>17</v>
      </c>
      <c r="AA605" s="11">
        <f t="shared" si="98"/>
        <v>1.786961797257014E-3</v>
      </c>
      <c r="AB605" s="10">
        <f t="shared" si="99"/>
        <v>8.1504811210635353E-3</v>
      </c>
      <c r="AC605" s="10">
        <f t="shared" si="94"/>
        <v>1.4210457246770725E-2</v>
      </c>
      <c r="AD605" s="10">
        <f t="shared" si="95"/>
        <v>7.2399276561454506E-3</v>
      </c>
      <c r="AE605" s="13">
        <v>2.927</v>
      </c>
      <c r="AF605" s="13">
        <v>0.224</v>
      </c>
      <c r="AG605" s="10">
        <f t="shared" si="96"/>
        <v>2.6969588122605304E-2</v>
      </c>
      <c r="AH605" s="10">
        <f>+SUMPRODUCT(AB605:AD605,Regression_results!$M$17:$O$17)+Regression_results!$L$17</f>
        <v>2.7292083356787782E-2</v>
      </c>
    </row>
    <row r="606" spans="1:34" ht="15" x14ac:dyDescent="0.25">
      <c r="A606" s="3">
        <v>42814</v>
      </c>
      <c r="B606" s="5">
        <f t="shared" si="90"/>
        <v>20</v>
      </c>
      <c r="C606" s="5">
        <f t="shared" si="91"/>
        <v>3</v>
      </c>
      <c r="D606" s="5">
        <f t="shared" si="92"/>
        <v>2017</v>
      </c>
      <c r="E606" s="3">
        <f t="shared" si="93"/>
        <v>42803</v>
      </c>
      <c r="F606" s="5">
        <f t="shared" si="97"/>
        <v>11</v>
      </c>
      <c r="G606" s="5">
        <v>26453.18</v>
      </c>
      <c r="H606" s="6">
        <v>26607</v>
      </c>
      <c r="I606" s="6">
        <v>26670</v>
      </c>
      <c r="J606" s="6">
        <v>26713.5</v>
      </c>
      <c r="K606" s="6">
        <v>26770</v>
      </c>
      <c r="L606" s="6">
        <v>26819.5</v>
      </c>
      <c r="M606" s="6">
        <v>26877</v>
      </c>
      <c r="N606" s="6">
        <v>27007</v>
      </c>
      <c r="O606" s="6">
        <v>27067.5</v>
      </c>
      <c r="P606" s="6">
        <v>27085.5</v>
      </c>
      <c r="Q606" s="6">
        <v>27100</v>
      </c>
      <c r="R606" s="6">
        <v>27168.5</v>
      </c>
      <c r="S606" s="6">
        <v>27206.5</v>
      </c>
      <c r="T606" s="6">
        <v>27330.5</v>
      </c>
      <c r="U606" s="6">
        <v>27379</v>
      </c>
      <c r="V606" s="6">
        <v>27450.5</v>
      </c>
      <c r="W606" s="6">
        <v>27525.5</v>
      </c>
      <c r="X606" s="6">
        <v>27588.5</v>
      </c>
      <c r="Y606" s="6">
        <v>27651</v>
      </c>
      <c r="Z606" s="8" t="s">
        <v>17</v>
      </c>
      <c r="AA606" s="11">
        <f t="shared" si="98"/>
        <v>1.6711692671482093E-3</v>
      </c>
      <c r="AB606" s="10">
        <f t="shared" si="99"/>
        <v>8.1963680737060507E-3</v>
      </c>
      <c r="AC606" s="10">
        <f t="shared" si="94"/>
        <v>1.4904386951630988E-2</v>
      </c>
      <c r="AD606" s="10">
        <f t="shared" si="95"/>
        <v>6.8064791406127643E-3</v>
      </c>
      <c r="AE606" s="13">
        <v>2.9699999999999998</v>
      </c>
      <c r="AF606" s="13">
        <v>0.24299999999999999</v>
      </c>
      <c r="AG606" s="10">
        <f t="shared" si="96"/>
        <v>2.7203894536276918E-2</v>
      </c>
      <c r="AH606" s="10">
        <f>+SUMPRODUCT(AB606:AD606,Regression_results!$M$17:$O$17)+Regression_results!$L$17</f>
        <v>2.7540175813613552E-2</v>
      </c>
    </row>
    <row r="607" spans="1:34" ht="15" x14ac:dyDescent="0.25">
      <c r="A607" s="3">
        <v>42813</v>
      </c>
      <c r="B607" s="5">
        <f t="shared" si="90"/>
        <v>19</v>
      </c>
      <c r="C607" s="5">
        <f t="shared" si="91"/>
        <v>3</v>
      </c>
      <c r="D607" s="5">
        <f t="shared" si="92"/>
        <v>2017</v>
      </c>
      <c r="E607" s="3">
        <f t="shared" si="93"/>
        <v>42803</v>
      </c>
      <c r="F607" s="5">
        <f t="shared" si="97"/>
        <v>10</v>
      </c>
      <c r="G607" s="5">
        <v>26451.47</v>
      </c>
      <c r="H607" s="6">
        <v>26607</v>
      </c>
      <c r="I607" s="6">
        <v>26670.5</v>
      </c>
      <c r="J607" s="6">
        <v>26713</v>
      </c>
      <c r="K607" s="6">
        <v>26771</v>
      </c>
      <c r="L607" s="6">
        <v>26825</v>
      </c>
      <c r="M607" s="6">
        <v>26883</v>
      </c>
      <c r="N607" s="6">
        <v>27011</v>
      </c>
      <c r="O607" s="6">
        <v>27072.5</v>
      </c>
      <c r="P607" s="6">
        <v>27089</v>
      </c>
      <c r="Q607" s="6">
        <v>27101</v>
      </c>
      <c r="R607" s="6">
        <v>27166</v>
      </c>
      <c r="S607" s="6">
        <v>27203</v>
      </c>
      <c r="T607" s="6">
        <v>27325.5</v>
      </c>
      <c r="U607" s="6">
        <v>27386.5</v>
      </c>
      <c r="V607" s="6">
        <v>27453</v>
      </c>
      <c r="W607" s="6">
        <v>27524.5</v>
      </c>
      <c r="X607" s="6">
        <v>27587.5</v>
      </c>
      <c r="Y607" s="6">
        <v>27650</v>
      </c>
      <c r="Z607" s="8" t="s">
        <v>17</v>
      </c>
      <c r="AA607" s="11">
        <f t="shared" si="98"/>
        <v>1.5010599321153191E-3</v>
      </c>
      <c r="AB607" s="10">
        <f t="shared" si="99"/>
        <v>8.2804471736352969E-3</v>
      </c>
      <c r="AC607" s="10">
        <f t="shared" si="94"/>
        <v>1.5072833280215914E-2</v>
      </c>
      <c r="AD607" s="10">
        <f t="shared" si="95"/>
        <v>6.3214496264546076E-3</v>
      </c>
      <c r="AE607" s="13">
        <v>2.9750000000000001</v>
      </c>
      <c r="AF607" s="13">
        <v>0.23699999999999999</v>
      </c>
      <c r="AG607" s="10">
        <f t="shared" si="96"/>
        <v>2.731526282709984E-2</v>
      </c>
      <c r="AH607" s="10">
        <f>+SUMPRODUCT(AB607:AD607,Regression_results!$M$17:$O$17)+Regression_results!$L$17</f>
        <v>2.7469041022336799E-2</v>
      </c>
    </row>
    <row r="608" spans="1:34" ht="15" x14ac:dyDescent="0.25">
      <c r="A608" s="3">
        <v>42812</v>
      </c>
      <c r="B608" s="5">
        <f t="shared" si="90"/>
        <v>18</v>
      </c>
      <c r="C608" s="5">
        <f t="shared" si="91"/>
        <v>3</v>
      </c>
      <c r="D608" s="5">
        <f t="shared" si="92"/>
        <v>2017</v>
      </c>
      <c r="E608" s="3">
        <f t="shared" si="93"/>
        <v>42803</v>
      </c>
      <c r="F608" s="5">
        <f t="shared" si="97"/>
        <v>9</v>
      </c>
      <c r="G608" s="5">
        <v>26449.77</v>
      </c>
      <c r="H608" s="6">
        <v>26607</v>
      </c>
      <c r="I608" s="6">
        <v>26670.5</v>
      </c>
      <c r="J608" s="6">
        <v>26713</v>
      </c>
      <c r="K608" s="6">
        <v>26771</v>
      </c>
      <c r="L608" s="6">
        <v>26825</v>
      </c>
      <c r="M608" s="6">
        <v>26883</v>
      </c>
      <c r="N608" s="6">
        <v>27011</v>
      </c>
      <c r="O608" s="6">
        <v>27072.5</v>
      </c>
      <c r="P608" s="6">
        <v>27089</v>
      </c>
      <c r="Q608" s="6">
        <v>27101</v>
      </c>
      <c r="R608" s="6">
        <v>27166</v>
      </c>
      <c r="S608" s="6">
        <v>27203</v>
      </c>
      <c r="T608" s="6">
        <v>27325.5</v>
      </c>
      <c r="U608" s="6">
        <v>27401</v>
      </c>
      <c r="V608" s="6">
        <v>27466</v>
      </c>
      <c r="W608" s="6">
        <v>27534</v>
      </c>
      <c r="X608" s="6">
        <v>27598</v>
      </c>
      <c r="Y608" s="6">
        <v>27659.5</v>
      </c>
      <c r="Z608" s="8" t="s">
        <v>17</v>
      </c>
      <c r="AA608" s="11">
        <f t="shared" si="98"/>
        <v>1.3509539389037872E-3</v>
      </c>
      <c r="AB608" s="10">
        <f t="shared" si="99"/>
        <v>8.3452521515310352E-3</v>
      </c>
      <c r="AC608" s="10">
        <f t="shared" si="94"/>
        <v>1.5072833280215914E-2</v>
      </c>
      <c r="AD608" s="10">
        <f t="shared" si="95"/>
        <v>6.1713436332430762E-3</v>
      </c>
      <c r="AE608" s="13">
        <v>2.9750000000000001</v>
      </c>
      <c r="AF608" s="13">
        <v>0.23699999999999999</v>
      </c>
      <c r="AG608" s="10">
        <f t="shared" si="96"/>
        <v>2.731526282709984E-2</v>
      </c>
      <c r="AH608" s="10">
        <f>+SUMPRODUCT(AB608:AD608,Regression_results!$M$17:$O$17)+Regression_results!$L$17</f>
        <v>2.7436576942317215E-2</v>
      </c>
    </row>
    <row r="609" spans="1:34" ht="15" x14ac:dyDescent="0.25">
      <c r="A609" s="3">
        <v>42811</v>
      </c>
      <c r="B609" s="5">
        <f t="shared" si="90"/>
        <v>17</v>
      </c>
      <c r="C609" s="5">
        <f t="shared" si="91"/>
        <v>3</v>
      </c>
      <c r="D609" s="5">
        <f t="shared" si="92"/>
        <v>2017</v>
      </c>
      <c r="E609" s="3">
        <f t="shared" si="93"/>
        <v>42803</v>
      </c>
      <c r="F609" s="5">
        <f t="shared" si="97"/>
        <v>8</v>
      </c>
      <c r="G609" s="5">
        <v>26448.06</v>
      </c>
      <c r="H609" s="6">
        <v>26607</v>
      </c>
      <c r="I609" s="6">
        <v>26670.5</v>
      </c>
      <c r="J609" s="6">
        <v>26713</v>
      </c>
      <c r="K609" s="6">
        <v>26771</v>
      </c>
      <c r="L609" s="6">
        <v>26825</v>
      </c>
      <c r="M609" s="6">
        <v>26883</v>
      </c>
      <c r="N609" s="6">
        <v>27011</v>
      </c>
      <c r="O609" s="6">
        <v>27072.5</v>
      </c>
      <c r="P609" s="6">
        <v>27089</v>
      </c>
      <c r="Q609" s="6">
        <v>27101</v>
      </c>
      <c r="R609" s="6">
        <v>27166</v>
      </c>
      <c r="S609" s="6">
        <v>27203</v>
      </c>
      <c r="T609" s="6">
        <v>27325.5</v>
      </c>
      <c r="U609" s="6">
        <v>27395</v>
      </c>
      <c r="V609" s="6">
        <v>27460</v>
      </c>
      <c r="W609" s="6">
        <v>27528</v>
      </c>
      <c r="X609" s="6">
        <v>27592</v>
      </c>
      <c r="Y609" s="6">
        <v>27653.5</v>
      </c>
      <c r="Z609" s="8" t="s">
        <v>17</v>
      </c>
      <c r="AA609" s="11">
        <f t="shared" si="98"/>
        <v>1.2008479456922553E-3</v>
      </c>
      <c r="AB609" s="10">
        <f t="shared" si="99"/>
        <v>8.4104467397607685E-3</v>
      </c>
      <c r="AC609" s="10">
        <f t="shared" si="94"/>
        <v>1.5072833280215914E-2</v>
      </c>
      <c r="AD609" s="10">
        <f t="shared" si="95"/>
        <v>6.0212376400315439E-3</v>
      </c>
      <c r="AE609" s="13">
        <v>2.9750000000000001</v>
      </c>
      <c r="AF609" s="13">
        <v>0.23699999999999999</v>
      </c>
      <c r="AG609" s="10">
        <f t="shared" si="96"/>
        <v>2.731526282709984E-2</v>
      </c>
      <c r="AH609" s="10">
        <f>+SUMPRODUCT(AB609:AD609,Regression_results!$M$17:$O$17)+Regression_results!$L$17</f>
        <v>2.7404323484466912E-2</v>
      </c>
    </row>
    <row r="610" spans="1:34" ht="15" x14ac:dyDescent="0.25">
      <c r="A610" s="3">
        <v>42810</v>
      </c>
      <c r="B610" s="5">
        <f t="shared" si="90"/>
        <v>16</v>
      </c>
      <c r="C610" s="5">
        <f t="shared" si="91"/>
        <v>3</v>
      </c>
      <c r="D610" s="5">
        <f t="shared" si="92"/>
        <v>2017</v>
      </c>
      <c r="E610" s="3">
        <f t="shared" si="93"/>
        <v>42803</v>
      </c>
      <c r="F610" s="5">
        <f t="shared" si="97"/>
        <v>7</v>
      </c>
      <c r="G610" s="5">
        <v>26446.36</v>
      </c>
      <c r="H610" s="6">
        <v>26610</v>
      </c>
      <c r="I610" s="6">
        <v>26670</v>
      </c>
      <c r="J610" s="6">
        <v>26713</v>
      </c>
      <c r="K610" s="6">
        <v>26771</v>
      </c>
      <c r="L610" s="6">
        <v>26825</v>
      </c>
      <c r="M610" s="6">
        <v>26883</v>
      </c>
      <c r="N610" s="6">
        <v>27011.5</v>
      </c>
      <c r="O610" s="6">
        <v>27073</v>
      </c>
      <c r="P610" s="6">
        <v>27091.5</v>
      </c>
      <c r="Q610" s="6">
        <v>27099.5</v>
      </c>
      <c r="R610" s="6">
        <v>27159</v>
      </c>
      <c r="S610" s="6">
        <v>27196</v>
      </c>
      <c r="T610" s="6">
        <v>27320</v>
      </c>
      <c r="U610" s="6">
        <v>27395</v>
      </c>
      <c r="V610" s="6">
        <v>27460</v>
      </c>
      <c r="W610" s="6">
        <v>27528</v>
      </c>
      <c r="X610" s="6">
        <v>27592</v>
      </c>
      <c r="Y610" s="6">
        <v>27653.5</v>
      </c>
      <c r="Z610" s="8" t="s">
        <v>17</v>
      </c>
      <c r="AA610" s="11">
        <f t="shared" si="98"/>
        <v>1.063881943423047E-3</v>
      </c>
      <c r="AB610" s="10">
        <f t="shared" si="99"/>
        <v>8.4563622366178315E-3</v>
      </c>
      <c r="AC610" s="10">
        <f t="shared" si="94"/>
        <v>1.5110611173603239E-2</v>
      </c>
      <c r="AD610" s="10">
        <f t="shared" si="95"/>
        <v>5.6071538379305862E-3</v>
      </c>
      <c r="AE610" s="13">
        <v>3.01</v>
      </c>
      <c r="AF610" s="13">
        <v>0.26700000000000002</v>
      </c>
      <c r="AG610" s="10">
        <f t="shared" si="96"/>
        <v>2.7356956925010278E-2</v>
      </c>
      <c r="AH610" s="10">
        <f>+SUMPRODUCT(AB610:AD610,Regression_results!$M$17:$O$17)+Regression_results!$L$17</f>
        <v>2.7265712786111854E-2</v>
      </c>
    </row>
    <row r="611" spans="1:34" ht="15" x14ac:dyDescent="0.25">
      <c r="A611" s="3">
        <v>42809</v>
      </c>
      <c r="B611" s="5">
        <f t="shared" si="90"/>
        <v>15</v>
      </c>
      <c r="C611" s="5">
        <f t="shared" si="91"/>
        <v>3</v>
      </c>
      <c r="D611" s="5">
        <f t="shared" si="92"/>
        <v>2017</v>
      </c>
      <c r="E611" s="3">
        <f t="shared" si="93"/>
        <v>42803</v>
      </c>
      <c r="F611" s="5">
        <f t="shared" si="97"/>
        <v>6</v>
      </c>
      <c r="G611" s="5">
        <v>26444.65</v>
      </c>
      <c r="H611" s="6">
        <v>26612</v>
      </c>
      <c r="I611" s="6">
        <v>26669</v>
      </c>
      <c r="J611" s="6">
        <v>26716</v>
      </c>
      <c r="K611" s="6">
        <v>26773.5</v>
      </c>
      <c r="L611" s="6">
        <v>26827.5</v>
      </c>
      <c r="M611" s="6">
        <v>26888</v>
      </c>
      <c r="N611" s="6">
        <v>27013.5</v>
      </c>
      <c r="O611" s="6">
        <v>27075</v>
      </c>
      <c r="P611" s="6">
        <v>27094.5</v>
      </c>
      <c r="Q611" s="6">
        <v>27100.5</v>
      </c>
      <c r="R611" s="6">
        <v>27156.5</v>
      </c>
      <c r="S611" s="6">
        <v>27192.5</v>
      </c>
      <c r="T611" s="6">
        <v>27315.5</v>
      </c>
      <c r="U611" s="6">
        <v>27395</v>
      </c>
      <c r="V611" s="6">
        <v>27460</v>
      </c>
      <c r="W611" s="6">
        <v>27528</v>
      </c>
      <c r="X611" s="6">
        <v>27592</v>
      </c>
      <c r="Y611" s="6">
        <v>27653.5</v>
      </c>
      <c r="Z611" s="8" t="s">
        <v>17</v>
      </c>
      <c r="AA611" s="11">
        <f t="shared" si="98"/>
        <v>9.0466121173116143E-4</v>
      </c>
      <c r="AB611" s="10">
        <f t="shared" si="99"/>
        <v>8.4837575842371393E-3</v>
      </c>
      <c r="AC611" s="10">
        <f t="shared" si="94"/>
        <v>1.5223667929056273E-2</v>
      </c>
      <c r="AD611" s="10">
        <f t="shared" si="95"/>
        <v>5.2444580723036704E-3</v>
      </c>
      <c r="AE611" s="13">
        <v>3.02</v>
      </c>
      <c r="AF611" s="13">
        <v>0.315</v>
      </c>
      <c r="AG611" s="10">
        <f t="shared" si="96"/>
        <v>2.6965060060808455E-2</v>
      </c>
      <c r="AH611" s="10">
        <f>+SUMPRODUCT(AB611:AD611,Regression_results!$M$17:$O$17)+Regression_results!$L$17</f>
        <v>2.7185563953371537E-2</v>
      </c>
    </row>
    <row r="612" spans="1:34" ht="15" x14ac:dyDescent="0.25">
      <c r="A612" s="3">
        <v>42808</v>
      </c>
      <c r="B612" s="5">
        <f t="shared" si="90"/>
        <v>14</v>
      </c>
      <c r="C612" s="5">
        <f t="shared" si="91"/>
        <v>3</v>
      </c>
      <c r="D612" s="5">
        <f t="shared" si="92"/>
        <v>2017</v>
      </c>
      <c r="E612" s="3">
        <f t="shared" si="93"/>
        <v>42803</v>
      </c>
      <c r="F612" s="5">
        <f t="shared" si="97"/>
        <v>5</v>
      </c>
      <c r="G612" s="5">
        <v>26442.95</v>
      </c>
      <c r="H612" s="6">
        <v>26607.5</v>
      </c>
      <c r="I612" s="6">
        <v>26665</v>
      </c>
      <c r="J612" s="6">
        <v>26714.5</v>
      </c>
      <c r="K612" s="6">
        <v>26772</v>
      </c>
      <c r="L612" s="6">
        <v>26826.5</v>
      </c>
      <c r="M612" s="6">
        <v>26887</v>
      </c>
      <c r="N612" s="6">
        <v>27012.5</v>
      </c>
      <c r="O612" s="6">
        <v>27074</v>
      </c>
      <c r="P612" s="6">
        <v>27092.5</v>
      </c>
      <c r="Q612" s="6">
        <v>27098</v>
      </c>
      <c r="R612" s="6">
        <v>27154</v>
      </c>
      <c r="S612" s="6">
        <v>27191.5</v>
      </c>
      <c r="T612" s="6">
        <v>27313.5</v>
      </c>
      <c r="U612" s="6">
        <v>27388.5</v>
      </c>
      <c r="V612" s="6">
        <v>27453.5</v>
      </c>
      <c r="W612" s="6">
        <v>27521.5</v>
      </c>
      <c r="X612" s="6">
        <v>27583</v>
      </c>
      <c r="Y612" s="6">
        <v>27644.5</v>
      </c>
      <c r="Z612" s="8" t="s">
        <v>17</v>
      </c>
      <c r="AA612" s="11">
        <f t="shared" si="98"/>
        <v>7.4778270170213401E-4</v>
      </c>
      <c r="AB612" s="10">
        <f t="shared" si="99"/>
        <v>8.3973232941105813E-3</v>
      </c>
      <c r="AC612" s="10">
        <f t="shared" si="94"/>
        <v>1.5338458653665787E-2</v>
      </c>
      <c r="AD612" s="10">
        <f t="shared" si="95"/>
        <v>5.0877398561676905E-3</v>
      </c>
      <c r="AE612" s="13">
        <v>3.0049999999999999</v>
      </c>
      <c r="AF612" s="13">
        <v>0.28999999999999998</v>
      </c>
      <c r="AG612" s="10">
        <f t="shared" si="96"/>
        <v>2.7071492671253417E-2</v>
      </c>
      <c r="AH612" s="10">
        <f>+SUMPRODUCT(AB612:AD612,Regression_results!$M$17:$O$17)+Regression_results!$L$17</f>
        <v>2.713754508416532E-2</v>
      </c>
    </row>
    <row r="613" spans="1:34" ht="15" x14ac:dyDescent="0.25">
      <c r="A613" s="3">
        <v>42807</v>
      </c>
      <c r="B613" s="5">
        <f t="shared" si="90"/>
        <v>13</v>
      </c>
      <c r="C613" s="5">
        <f t="shared" si="91"/>
        <v>3</v>
      </c>
      <c r="D613" s="5">
        <f t="shared" si="92"/>
        <v>2017</v>
      </c>
      <c r="E613" s="3">
        <f t="shared" si="93"/>
        <v>42803</v>
      </c>
      <c r="F613" s="5">
        <f t="shared" si="97"/>
        <v>4</v>
      </c>
      <c r="G613" s="5">
        <v>26441.25</v>
      </c>
      <c r="H613" s="6">
        <v>26605.5</v>
      </c>
      <c r="I613" s="6">
        <v>26664</v>
      </c>
      <c r="J613" s="6">
        <v>26714</v>
      </c>
      <c r="K613" s="6">
        <v>26771.5</v>
      </c>
      <c r="L613" s="6">
        <v>26825.5</v>
      </c>
      <c r="M613" s="6">
        <v>26886</v>
      </c>
      <c r="N613" s="6">
        <v>27011.5</v>
      </c>
      <c r="O613" s="6">
        <v>27074</v>
      </c>
      <c r="P613" s="6">
        <v>27091</v>
      </c>
      <c r="Q613" s="6">
        <v>27096</v>
      </c>
      <c r="R613" s="6">
        <v>27151</v>
      </c>
      <c r="S613" s="6">
        <v>27188</v>
      </c>
      <c r="T613" s="6">
        <v>27309.5</v>
      </c>
      <c r="U613" s="6">
        <v>27383.5</v>
      </c>
      <c r="V613" s="6">
        <v>27450</v>
      </c>
      <c r="W613" s="6">
        <v>27517.5</v>
      </c>
      <c r="X613" s="6">
        <v>27579</v>
      </c>
      <c r="Y613" s="6">
        <v>27640.5</v>
      </c>
      <c r="Z613" s="8" t="s">
        <v>17</v>
      </c>
      <c r="AA613" s="11">
        <f t="shared" si="98"/>
        <v>5.9585111078416613E-4</v>
      </c>
      <c r="AB613" s="10">
        <f t="shared" si="99"/>
        <v>8.4243369734788853E-3</v>
      </c>
      <c r="AC613" s="10">
        <f t="shared" si="94"/>
        <v>1.5376537653765343E-2</v>
      </c>
      <c r="AD613" s="10">
        <f t="shared" si="95"/>
        <v>4.8065329457549193E-3</v>
      </c>
      <c r="AE613" s="13">
        <v>3.01</v>
      </c>
      <c r="AF613" s="13">
        <v>0.28999999999999998</v>
      </c>
      <c r="AG613" s="10">
        <f t="shared" si="96"/>
        <v>2.7121348090537456E-2</v>
      </c>
      <c r="AH613" s="10">
        <f>+SUMPRODUCT(AB613:AD613,Regression_results!$M$17:$O$17)+Regression_results!$L$17</f>
        <v>2.7048647706954955E-2</v>
      </c>
    </row>
    <row r="614" spans="1:34" ht="15" x14ac:dyDescent="0.25">
      <c r="A614" s="3">
        <v>42806</v>
      </c>
      <c r="B614" s="5">
        <f t="shared" si="90"/>
        <v>12</v>
      </c>
      <c r="C614" s="5">
        <f t="shared" si="91"/>
        <v>3</v>
      </c>
      <c r="D614" s="5">
        <f t="shared" si="92"/>
        <v>2017</v>
      </c>
      <c r="E614" s="3">
        <f t="shared" si="93"/>
        <v>42803</v>
      </c>
      <c r="F614" s="5">
        <f t="shared" si="97"/>
        <v>3</v>
      </c>
      <c r="G614" s="5">
        <v>26439.54</v>
      </c>
      <c r="H614" s="6">
        <v>26606.5</v>
      </c>
      <c r="I614" s="6">
        <v>26663.5</v>
      </c>
      <c r="J614" s="6">
        <v>26716.5</v>
      </c>
      <c r="K614" s="6">
        <v>26772</v>
      </c>
      <c r="L614" s="6">
        <v>26826.5</v>
      </c>
      <c r="M614" s="6">
        <v>26886</v>
      </c>
      <c r="N614" s="6">
        <v>27011.5</v>
      </c>
      <c r="O614" s="6">
        <v>27074</v>
      </c>
      <c r="P614" s="6">
        <v>27092</v>
      </c>
      <c r="Q614" s="6">
        <v>27101.5</v>
      </c>
      <c r="R614" s="6">
        <v>27154</v>
      </c>
      <c r="S614" s="6">
        <v>27190.5</v>
      </c>
      <c r="T614" s="6">
        <v>27311</v>
      </c>
      <c r="U614" s="6">
        <v>27382</v>
      </c>
      <c r="V614" s="6">
        <v>27447.5</v>
      </c>
      <c r="W614" s="6">
        <v>27515</v>
      </c>
      <c r="X614" s="6">
        <v>27576</v>
      </c>
      <c r="Y614" s="6">
        <v>27637</v>
      </c>
      <c r="Z614" s="8" t="s">
        <v>17</v>
      </c>
      <c r="AA614" s="11">
        <f t="shared" si="98"/>
        <v>4.4316948934370882E-4</v>
      </c>
      <c r="AB614" s="10">
        <f t="shared" si="99"/>
        <v>8.470646614880506E-3</v>
      </c>
      <c r="AC614" s="10">
        <f t="shared" si="94"/>
        <v>1.5395578224914219E-2</v>
      </c>
      <c r="AD614" s="10">
        <f t="shared" si="95"/>
        <v>4.7461908382394171E-3</v>
      </c>
      <c r="AE614" s="13">
        <v>3.02</v>
      </c>
      <c r="AF614" s="13">
        <v>0.31</v>
      </c>
      <c r="AG614" s="10">
        <f t="shared" si="96"/>
        <v>2.7016249626158784E-2</v>
      </c>
      <c r="AH614" s="10">
        <f>+SUMPRODUCT(AB614:AD614,Regression_results!$M$17:$O$17)+Regression_results!$L$17</f>
        <v>2.7058023501666723E-2</v>
      </c>
    </row>
    <row r="615" spans="1:34" ht="15" x14ac:dyDescent="0.25">
      <c r="A615" s="3">
        <v>42805</v>
      </c>
      <c r="B615" s="5">
        <f t="shared" si="90"/>
        <v>11</v>
      </c>
      <c r="C615" s="5">
        <f t="shared" si="91"/>
        <v>3</v>
      </c>
      <c r="D615" s="5">
        <f t="shared" si="92"/>
        <v>2017</v>
      </c>
      <c r="E615" s="3">
        <f t="shared" si="93"/>
        <v>42803</v>
      </c>
      <c r="F615" s="5">
        <f t="shared" si="97"/>
        <v>2</v>
      </c>
      <c r="G615" s="5">
        <v>26437.84</v>
      </c>
      <c r="H615" s="6">
        <v>26606.5</v>
      </c>
      <c r="I615" s="6">
        <v>26663.5</v>
      </c>
      <c r="J615" s="6">
        <v>26716.5</v>
      </c>
      <c r="K615" s="6">
        <v>26772</v>
      </c>
      <c r="L615" s="6">
        <v>26826.5</v>
      </c>
      <c r="M615" s="6">
        <v>26886</v>
      </c>
      <c r="N615" s="6">
        <v>27011.5</v>
      </c>
      <c r="O615" s="6">
        <v>27074</v>
      </c>
      <c r="P615" s="6">
        <v>27092</v>
      </c>
      <c r="Q615" s="6">
        <v>27101.5</v>
      </c>
      <c r="R615" s="6">
        <v>27154</v>
      </c>
      <c r="S615" s="6">
        <v>27190.5</v>
      </c>
      <c r="T615" s="6">
        <v>27311</v>
      </c>
      <c r="U615" s="6">
        <v>27379.5</v>
      </c>
      <c r="V615" s="6">
        <v>27445</v>
      </c>
      <c r="W615" s="6">
        <v>27512.5</v>
      </c>
      <c r="X615" s="6">
        <v>27575</v>
      </c>
      <c r="Y615" s="6">
        <v>27634.5</v>
      </c>
      <c r="Z615" s="8" t="s">
        <v>17</v>
      </c>
      <c r="AA615" s="11">
        <f t="shared" si="98"/>
        <v>2.9544632622913923E-4</v>
      </c>
      <c r="AB615" s="10">
        <f t="shared" si="99"/>
        <v>8.5354930659993222E-3</v>
      </c>
      <c r="AC615" s="10">
        <f t="shared" si="94"/>
        <v>1.5395578224914219E-2</v>
      </c>
      <c r="AD615" s="10">
        <f t="shared" si="95"/>
        <v>4.5984676751248477E-3</v>
      </c>
      <c r="AE615" s="13">
        <v>3.02</v>
      </c>
      <c r="AF615" s="13">
        <v>0.31</v>
      </c>
      <c r="AG615" s="10">
        <f t="shared" si="96"/>
        <v>2.7016249626158784E-2</v>
      </c>
      <c r="AH615" s="10">
        <f>+SUMPRODUCT(AB615:AD615,Regression_results!$M$17:$O$17)+Regression_results!$L$17</f>
        <v>2.7026653317937264E-2</v>
      </c>
    </row>
    <row r="616" spans="1:34" ht="15" x14ac:dyDescent="0.25">
      <c r="A616" s="3">
        <v>42804</v>
      </c>
      <c r="B616" s="5">
        <f t="shared" si="90"/>
        <v>10</v>
      </c>
      <c r="C616" s="5">
        <f t="shared" si="91"/>
        <v>3</v>
      </c>
      <c r="D616" s="5">
        <f t="shared" si="92"/>
        <v>2017</v>
      </c>
      <c r="E616" s="3">
        <f t="shared" si="93"/>
        <v>42803</v>
      </c>
      <c r="F616" s="5">
        <f t="shared" si="97"/>
        <v>1</v>
      </c>
      <c r="G616" s="5">
        <v>26436.13</v>
      </c>
      <c r="H616" s="6">
        <v>26606.5</v>
      </c>
      <c r="I616" s="6">
        <v>26663.5</v>
      </c>
      <c r="J616" s="6">
        <v>26716.5</v>
      </c>
      <c r="K616" s="6">
        <v>26772</v>
      </c>
      <c r="L616" s="6">
        <v>26826.5</v>
      </c>
      <c r="M616" s="6">
        <v>26886</v>
      </c>
      <c r="N616" s="6">
        <v>27011.5</v>
      </c>
      <c r="O616" s="6">
        <v>27074</v>
      </c>
      <c r="P616" s="6">
        <v>27092</v>
      </c>
      <c r="Q616" s="6">
        <v>27101.5</v>
      </c>
      <c r="R616" s="6">
        <v>27154</v>
      </c>
      <c r="S616" s="6">
        <v>27190.5</v>
      </c>
      <c r="T616" s="6">
        <v>27311</v>
      </c>
      <c r="U616" s="6">
        <v>27382</v>
      </c>
      <c r="V616" s="6">
        <v>27447.5</v>
      </c>
      <c r="W616" s="6">
        <v>27513.5</v>
      </c>
      <c r="X616" s="6">
        <v>27575.5</v>
      </c>
      <c r="Y616" s="6">
        <v>27634</v>
      </c>
      <c r="Z616" s="8" t="s">
        <v>17</v>
      </c>
      <c r="AA616" s="11">
        <f t="shared" si="98"/>
        <v>1.4772316311456962E-4</v>
      </c>
      <c r="AB616" s="10">
        <f t="shared" si="99"/>
        <v>8.6007293805863139E-3</v>
      </c>
      <c r="AC616" s="10">
        <f t="shared" si="94"/>
        <v>1.5395578224914219E-2</v>
      </c>
      <c r="AD616" s="10">
        <f t="shared" si="95"/>
        <v>4.4507445120102775E-3</v>
      </c>
      <c r="AE616" s="13">
        <v>3.02</v>
      </c>
      <c r="AF616" s="13">
        <v>0.31</v>
      </c>
      <c r="AG616" s="10">
        <f t="shared" si="96"/>
        <v>2.7016249626158784E-2</v>
      </c>
      <c r="AH616" s="10">
        <f>+SUMPRODUCT(AB616:AD616,Regression_results!$M$17:$O$17)+Regression_results!$L$17</f>
        <v>2.6995493893220666E-2</v>
      </c>
    </row>
    <row r="617" spans="1:34" ht="15" x14ac:dyDescent="0.25">
      <c r="A617" s="3">
        <v>42803</v>
      </c>
      <c r="B617" s="5">
        <f t="shared" si="90"/>
        <v>9</v>
      </c>
      <c r="C617" s="5">
        <f t="shared" si="91"/>
        <v>3</v>
      </c>
      <c r="D617" s="5">
        <f t="shared" si="92"/>
        <v>2017</v>
      </c>
      <c r="E617" s="3">
        <f t="shared" si="93"/>
        <v>42803</v>
      </c>
      <c r="F617" s="5">
        <f t="shared" si="97"/>
        <v>0</v>
      </c>
      <c r="G617" s="5">
        <v>26434.43</v>
      </c>
      <c r="H617" s="6">
        <v>26609.5</v>
      </c>
      <c r="I617" s="6">
        <v>26666.5</v>
      </c>
      <c r="J617" s="6">
        <v>26720</v>
      </c>
      <c r="K617" s="6">
        <v>26775.5</v>
      </c>
      <c r="L617" s="6">
        <v>26830</v>
      </c>
      <c r="M617" s="6">
        <v>26889.5</v>
      </c>
      <c r="N617" s="6">
        <v>27015</v>
      </c>
      <c r="O617" s="6">
        <v>27077.5</v>
      </c>
      <c r="P617" s="6">
        <v>27097.5</v>
      </c>
      <c r="Q617" s="6">
        <v>27106</v>
      </c>
      <c r="R617" s="6">
        <v>27153.5</v>
      </c>
      <c r="S617" s="6">
        <v>27192</v>
      </c>
      <c r="T617" s="6">
        <v>27312.5</v>
      </c>
      <c r="U617" s="6">
        <v>27382</v>
      </c>
      <c r="V617" s="6">
        <v>27447.5</v>
      </c>
      <c r="W617" s="6">
        <v>27513.5</v>
      </c>
      <c r="X617" s="6">
        <v>27575.5</v>
      </c>
      <c r="Y617" s="6">
        <v>27634</v>
      </c>
      <c r="Z617" s="8" t="s">
        <v>17</v>
      </c>
      <c r="AA617" s="11">
        <f t="shared" si="98"/>
        <v>0</v>
      </c>
      <c r="AB617" s="10">
        <f t="shared" si="99"/>
        <v>8.7790809183325713E-3</v>
      </c>
      <c r="AC617" s="10">
        <f t="shared" si="94"/>
        <v>1.5412596328727046E-2</v>
      </c>
      <c r="AD617" s="10">
        <f t="shared" si="95"/>
        <v>4.2286030837410671E-3</v>
      </c>
      <c r="AE617" s="13">
        <v>3.0649999999999999</v>
      </c>
      <c r="AF617" s="13">
        <v>0.32</v>
      </c>
      <c r="AG617" s="10">
        <f t="shared" si="96"/>
        <v>2.7362440191387449E-2</v>
      </c>
      <c r="AH617" s="10">
        <f>+SUMPRODUCT(AB617:AD617,Regression_results!$M$17:$O$17)+Regression_results!$L$17</f>
        <v>2.7002276770668007E-2</v>
      </c>
    </row>
    <row r="618" spans="1:34" ht="15" x14ac:dyDescent="0.25">
      <c r="A618" s="3">
        <v>42802</v>
      </c>
      <c r="B618" s="5">
        <f t="shared" si="90"/>
        <v>8</v>
      </c>
      <c r="C618" s="5">
        <f t="shared" si="91"/>
        <v>3</v>
      </c>
      <c r="D618" s="5">
        <f t="shared" si="92"/>
        <v>2017</v>
      </c>
      <c r="E618" s="3">
        <f t="shared" si="93"/>
        <v>42775</v>
      </c>
      <c r="F618" s="5">
        <f t="shared" si="97"/>
        <v>27</v>
      </c>
      <c r="G618" s="5">
        <v>26429.73</v>
      </c>
      <c r="H618" s="6">
        <v>26609</v>
      </c>
      <c r="I618" s="6">
        <v>26665</v>
      </c>
      <c r="J618" s="6">
        <v>26721</v>
      </c>
      <c r="K618" s="6">
        <v>26777</v>
      </c>
      <c r="L618" s="6">
        <v>26830</v>
      </c>
      <c r="M618" s="6">
        <v>26893</v>
      </c>
      <c r="N618" s="6">
        <v>27018</v>
      </c>
      <c r="O618" s="6">
        <v>27080.5</v>
      </c>
      <c r="P618" s="6">
        <v>27101</v>
      </c>
      <c r="Q618" s="6">
        <v>27109</v>
      </c>
      <c r="R618" s="6">
        <v>27156.5</v>
      </c>
      <c r="S618" s="6">
        <v>27195</v>
      </c>
      <c r="T618" s="6">
        <v>27315.5</v>
      </c>
      <c r="U618" s="6">
        <v>27382</v>
      </c>
      <c r="V618" s="6">
        <v>27447.5</v>
      </c>
      <c r="W618" s="6">
        <v>27513.5</v>
      </c>
      <c r="X618" s="6">
        <v>27575.5</v>
      </c>
      <c r="Y618" s="6">
        <v>27634</v>
      </c>
      <c r="Z618" s="8" t="s">
        <v>17</v>
      </c>
      <c r="AA618" s="11">
        <f t="shared" si="98"/>
        <v>3.987865416436853E-3</v>
      </c>
      <c r="AB618" s="10">
        <f t="shared" si="99"/>
        <v>8.9017178760433247E-3</v>
      </c>
      <c r="AC618" s="10">
        <f t="shared" si="94"/>
        <v>1.5582223888993108E-2</v>
      </c>
      <c r="AD618" s="10">
        <f t="shared" si="95"/>
        <v>8.2160000520602912E-3</v>
      </c>
      <c r="AE618" s="13">
        <v>3.0649999999999999</v>
      </c>
      <c r="AF618" s="13">
        <v>0.28999999999999998</v>
      </c>
      <c r="AG618" s="10">
        <f t="shared" si="96"/>
        <v>2.7669757702662334E-2</v>
      </c>
      <c r="AH618" s="10">
        <f>+SUMPRODUCT(AB618:AD618,Regression_results!$M$17:$O$17)+Regression_results!$L$17</f>
        <v>2.8963793063128719E-2</v>
      </c>
    </row>
    <row r="619" spans="1:34" ht="15" x14ac:dyDescent="0.25">
      <c r="A619" s="3">
        <v>42801</v>
      </c>
      <c r="B619" s="5">
        <f t="shared" si="90"/>
        <v>7</v>
      </c>
      <c r="C619" s="5">
        <f t="shared" si="91"/>
        <v>3</v>
      </c>
      <c r="D619" s="5">
        <f t="shared" si="92"/>
        <v>2017</v>
      </c>
      <c r="E619" s="3">
        <f t="shared" si="93"/>
        <v>42775</v>
      </c>
      <c r="F619" s="5">
        <f t="shared" si="97"/>
        <v>26</v>
      </c>
      <c r="G619" s="5">
        <v>26425.02</v>
      </c>
      <c r="H619" s="6">
        <v>26493</v>
      </c>
      <c r="I619" s="6">
        <v>26622.5</v>
      </c>
      <c r="J619" s="6">
        <v>26678</v>
      </c>
      <c r="K619" s="6">
        <v>26736</v>
      </c>
      <c r="L619" s="6">
        <v>26792.5</v>
      </c>
      <c r="M619" s="6">
        <v>26847.5</v>
      </c>
      <c r="N619" s="6">
        <v>26908.5</v>
      </c>
      <c r="O619" s="6">
        <v>27037</v>
      </c>
      <c r="P619" s="6">
        <v>27098.5</v>
      </c>
      <c r="Q619" s="6">
        <v>27115</v>
      </c>
      <c r="R619" s="6">
        <v>27122</v>
      </c>
      <c r="S619" s="6">
        <v>27162</v>
      </c>
      <c r="T619" s="6">
        <v>27207.5</v>
      </c>
      <c r="U619" s="6">
        <v>27385.5</v>
      </c>
      <c r="V619" s="6">
        <v>27450.5</v>
      </c>
      <c r="W619" s="6">
        <v>27518.5</v>
      </c>
      <c r="X619" s="6">
        <v>27580</v>
      </c>
      <c r="Y619" s="6">
        <v>27638.5</v>
      </c>
      <c r="Z619" s="8" t="s">
        <v>17</v>
      </c>
      <c r="AA619" s="11">
        <f t="shared" si="98"/>
        <v>1.451783128390094E-3</v>
      </c>
      <c r="AB619" s="10">
        <f t="shared" si="99"/>
        <v>7.4732204554621706E-3</v>
      </c>
      <c r="AC619" s="10">
        <f t="shared" si="94"/>
        <v>1.5569537045732051E-2</v>
      </c>
      <c r="AD619" s="10">
        <f t="shared" si="95"/>
        <v>6.0750771329024286E-3</v>
      </c>
      <c r="AE619" s="13">
        <v>3.06</v>
      </c>
      <c r="AF619" s="13">
        <v>0.27700000000000002</v>
      </c>
      <c r="AG619" s="10">
        <f t="shared" si="96"/>
        <v>2.775312384694395E-2</v>
      </c>
      <c r="AH619" s="10">
        <f>+SUMPRODUCT(AB619:AD619,Regression_results!$M$17:$O$17)+Regression_results!$L$17</f>
        <v>2.7221207289429984E-2</v>
      </c>
    </row>
    <row r="620" spans="1:34" ht="15" x14ac:dyDescent="0.25">
      <c r="A620" s="3">
        <v>42800</v>
      </c>
      <c r="B620" s="5">
        <f t="shared" si="90"/>
        <v>6</v>
      </c>
      <c r="C620" s="5">
        <f t="shared" si="91"/>
        <v>3</v>
      </c>
      <c r="D620" s="5">
        <f t="shared" si="92"/>
        <v>2017</v>
      </c>
      <c r="E620" s="3">
        <f t="shared" si="93"/>
        <v>42775</v>
      </c>
      <c r="F620" s="5">
        <f t="shared" si="97"/>
        <v>25</v>
      </c>
      <c r="G620" s="5">
        <v>26420.31</v>
      </c>
      <c r="H620" s="6">
        <v>26499.5</v>
      </c>
      <c r="I620" s="6">
        <v>26629</v>
      </c>
      <c r="J620" s="6">
        <v>26685.5</v>
      </c>
      <c r="K620" s="6">
        <v>26743.5</v>
      </c>
      <c r="L620" s="6">
        <v>26800</v>
      </c>
      <c r="M620" s="6">
        <v>26855</v>
      </c>
      <c r="N620" s="6">
        <v>26916</v>
      </c>
      <c r="O620" s="6">
        <v>27044.5</v>
      </c>
      <c r="P620" s="6">
        <v>27106</v>
      </c>
      <c r="Q620" s="6">
        <v>27123.5</v>
      </c>
      <c r="R620" s="6">
        <v>27130.5</v>
      </c>
      <c r="S620" s="6">
        <v>27170.5</v>
      </c>
      <c r="T620" s="6">
        <v>27216</v>
      </c>
      <c r="U620" s="6">
        <v>27388.5</v>
      </c>
      <c r="V620" s="6">
        <v>27455</v>
      </c>
      <c r="W620" s="6">
        <v>27521.5</v>
      </c>
      <c r="X620" s="6">
        <v>27580.5</v>
      </c>
      <c r="Y620" s="6">
        <v>27641.5</v>
      </c>
      <c r="Z620" s="8" t="s">
        <v>17</v>
      </c>
      <c r="AA620" s="11">
        <f t="shared" si="98"/>
        <v>1.3955086092147055E-3</v>
      </c>
      <c r="AB620" s="10">
        <f t="shared" si="99"/>
        <v>7.8988475154151416E-3</v>
      </c>
      <c r="AC620" s="10">
        <f t="shared" si="94"/>
        <v>1.5603289646625829E-2</v>
      </c>
      <c r="AD620" s="10">
        <f t="shared" si="95"/>
        <v>6.0544965734958085E-3</v>
      </c>
      <c r="AE620" s="13">
        <v>3.0379999999999998</v>
      </c>
      <c r="AF620" s="13">
        <v>0.26</v>
      </c>
      <c r="AG620" s="10">
        <f t="shared" si="96"/>
        <v>2.7707959305804941E-2</v>
      </c>
      <c r="AH620" s="10">
        <f>+SUMPRODUCT(AB620:AD620,Regression_results!$M$17:$O$17)+Regression_results!$L$17</f>
        <v>2.7462386445154315E-2</v>
      </c>
    </row>
    <row r="621" spans="1:34" ht="15" x14ac:dyDescent="0.25">
      <c r="A621" s="3">
        <v>42799</v>
      </c>
      <c r="B621" s="5">
        <f t="shared" si="90"/>
        <v>5</v>
      </c>
      <c r="C621" s="5">
        <f t="shared" si="91"/>
        <v>3</v>
      </c>
      <c r="D621" s="5">
        <f t="shared" si="92"/>
        <v>2017</v>
      </c>
      <c r="E621" s="3">
        <f t="shared" si="93"/>
        <v>42775</v>
      </c>
      <c r="F621" s="5">
        <f t="shared" si="97"/>
        <v>24</v>
      </c>
      <c r="G621" s="5">
        <v>26415.61</v>
      </c>
      <c r="H621" s="6">
        <v>26501.5</v>
      </c>
      <c r="I621" s="6">
        <v>26634</v>
      </c>
      <c r="J621" s="6">
        <v>26688</v>
      </c>
      <c r="K621" s="6">
        <v>26744</v>
      </c>
      <c r="L621" s="6">
        <v>26801</v>
      </c>
      <c r="M621" s="6">
        <v>26854</v>
      </c>
      <c r="N621" s="6">
        <v>26915</v>
      </c>
      <c r="O621" s="6">
        <v>27043.5</v>
      </c>
      <c r="P621" s="6">
        <v>27105</v>
      </c>
      <c r="Q621" s="6">
        <v>27122.5</v>
      </c>
      <c r="R621" s="6">
        <v>27131.5</v>
      </c>
      <c r="S621" s="6">
        <v>27169.5</v>
      </c>
      <c r="T621" s="6">
        <v>27215</v>
      </c>
      <c r="U621" s="6">
        <v>27327.5</v>
      </c>
      <c r="V621" s="6">
        <v>27399</v>
      </c>
      <c r="W621" s="6">
        <v>27466.5</v>
      </c>
      <c r="X621" s="6">
        <v>27532</v>
      </c>
      <c r="Y621" s="6">
        <v>27593</v>
      </c>
      <c r="Z621" s="8" t="s">
        <v>17</v>
      </c>
      <c r="AA621" s="11">
        <f t="shared" si="98"/>
        <v>1.3397375733818606E-3</v>
      </c>
      <c r="AB621" s="10">
        <f t="shared" si="99"/>
        <v>8.2674600359409212E-3</v>
      </c>
      <c r="AC621" s="10">
        <f t="shared" si="94"/>
        <v>1.5375084478486123E-2</v>
      </c>
      <c r="AD621" s="10">
        <f t="shared" si="95"/>
        <v>5.9988978152145213E-3</v>
      </c>
      <c r="AE621" s="13">
        <v>3.04</v>
      </c>
      <c r="AF621" s="13">
        <v>0.26</v>
      </c>
      <c r="AG621" s="10">
        <f t="shared" si="96"/>
        <v>2.7727907440654453E-2</v>
      </c>
      <c r="AH621" s="10">
        <f>+SUMPRODUCT(AB621:AD621,Regression_results!$M$17:$O$17)+Regression_results!$L$17</f>
        <v>2.749912985763741E-2</v>
      </c>
    </row>
    <row r="622" spans="1:34" ht="15" x14ac:dyDescent="0.25">
      <c r="A622" s="3">
        <v>42798</v>
      </c>
      <c r="B622" s="5">
        <f t="shared" si="90"/>
        <v>4</v>
      </c>
      <c r="C622" s="5">
        <f t="shared" si="91"/>
        <v>3</v>
      </c>
      <c r="D622" s="5">
        <f t="shared" si="92"/>
        <v>2017</v>
      </c>
      <c r="E622" s="3">
        <f t="shared" si="93"/>
        <v>42775</v>
      </c>
      <c r="F622" s="5">
        <f t="shared" si="97"/>
        <v>23</v>
      </c>
      <c r="G622" s="5">
        <v>26410.9</v>
      </c>
      <c r="H622" s="6">
        <v>26501.5</v>
      </c>
      <c r="I622" s="6">
        <v>26634</v>
      </c>
      <c r="J622" s="6">
        <v>26688</v>
      </c>
      <c r="K622" s="6">
        <v>26744</v>
      </c>
      <c r="L622" s="6">
        <v>26801</v>
      </c>
      <c r="M622" s="6">
        <v>26854</v>
      </c>
      <c r="N622" s="6">
        <v>26915</v>
      </c>
      <c r="O622" s="6">
        <v>27043.5</v>
      </c>
      <c r="P622" s="6">
        <v>27105</v>
      </c>
      <c r="Q622" s="6">
        <v>27122.5</v>
      </c>
      <c r="R622" s="6">
        <v>27131.5</v>
      </c>
      <c r="S622" s="6">
        <v>27169.5</v>
      </c>
      <c r="T622" s="6">
        <v>27215</v>
      </c>
      <c r="U622" s="6">
        <v>27335</v>
      </c>
      <c r="V622" s="6">
        <v>27408</v>
      </c>
      <c r="W622" s="6">
        <v>27476</v>
      </c>
      <c r="X622" s="6">
        <v>27541.5</v>
      </c>
      <c r="Y622" s="6">
        <v>27601</v>
      </c>
      <c r="Z622" s="8" t="s">
        <v>17</v>
      </c>
      <c r="AA622" s="11">
        <f t="shared" si="98"/>
        <v>1.2839151744909497E-3</v>
      </c>
      <c r="AB622" s="10">
        <f t="shared" si="99"/>
        <v>8.4472698772097843E-3</v>
      </c>
      <c r="AC622" s="10">
        <f t="shared" si="94"/>
        <v>1.5375084478486123E-2</v>
      </c>
      <c r="AD622" s="10">
        <f t="shared" si="95"/>
        <v>5.9430754163236101E-3</v>
      </c>
      <c r="AE622" s="13">
        <v>3.04</v>
      </c>
      <c r="AF622" s="13">
        <v>0.26</v>
      </c>
      <c r="AG622" s="10">
        <f t="shared" si="96"/>
        <v>2.7727907440654453E-2</v>
      </c>
      <c r="AH622" s="10">
        <f>+SUMPRODUCT(AB622:AD622,Regression_results!$M$17:$O$17)+Regression_results!$L$17</f>
        <v>2.7571233119209448E-2</v>
      </c>
    </row>
    <row r="623" spans="1:34" ht="15" x14ac:dyDescent="0.25">
      <c r="A623" s="3">
        <v>42797</v>
      </c>
      <c r="B623" s="5">
        <f t="shared" si="90"/>
        <v>3</v>
      </c>
      <c r="C623" s="5">
        <f t="shared" si="91"/>
        <v>3</v>
      </c>
      <c r="D623" s="5">
        <f t="shared" si="92"/>
        <v>2017</v>
      </c>
      <c r="E623" s="3">
        <f t="shared" si="93"/>
        <v>42775</v>
      </c>
      <c r="F623" s="5">
        <f t="shared" si="97"/>
        <v>22</v>
      </c>
      <c r="G623" s="5">
        <v>26406.2</v>
      </c>
      <c r="H623" s="6">
        <v>26501.5</v>
      </c>
      <c r="I623" s="6">
        <v>26634</v>
      </c>
      <c r="J623" s="6">
        <v>26688</v>
      </c>
      <c r="K623" s="6">
        <v>26744</v>
      </c>
      <c r="L623" s="6">
        <v>26801</v>
      </c>
      <c r="M623" s="6">
        <v>26854</v>
      </c>
      <c r="N623" s="6">
        <v>26915</v>
      </c>
      <c r="O623" s="6">
        <v>27043.5</v>
      </c>
      <c r="P623" s="6">
        <v>27105</v>
      </c>
      <c r="Q623" s="6">
        <v>27122.5</v>
      </c>
      <c r="R623" s="6">
        <v>27131.5</v>
      </c>
      <c r="S623" s="6">
        <v>27169.5</v>
      </c>
      <c r="T623" s="6">
        <v>27215</v>
      </c>
      <c r="U623" s="6">
        <v>27336.5</v>
      </c>
      <c r="V623" s="6">
        <v>27401</v>
      </c>
      <c r="W623" s="6">
        <v>27468</v>
      </c>
      <c r="X623" s="6">
        <v>27539.5</v>
      </c>
      <c r="Y623" s="6">
        <v>27599</v>
      </c>
      <c r="Z623" s="8" t="s">
        <v>17</v>
      </c>
      <c r="AA623" s="11">
        <f t="shared" si="98"/>
        <v>1.2280927756000389E-3</v>
      </c>
      <c r="AB623" s="10">
        <f t="shared" si="99"/>
        <v>8.6267618968272064E-3</v>
      </c>
      <c r="AC623" s="10">
        <f t="shared" si="94"/>
        <v>1.5375084478486123E-2</v>
      </c>
      <c r="AD623" s="10">
        <f t="shared" si="95"/>
        <v>5.8872530174326997E-3</v>
      </c>
      <c r="AE623" s="13">
        <v>3.04</v>
      </c>
      <c r="AF623" s="13">
        <v>0.26</v>
      </c>
      <c r="AG623" s="10">
        <f t="shared" si="96"/>
        <v>2.7727907440654453E-2</v>
      </c>
      <c r="AH623" s="10">
        <f>+SUMPRODUCT(AB623:AD623,Regression_results!$M$17:$O$17)+Regression_results!$L$17</f>
        <v>2.7643164567357069E-2</v>
      </c>
    </row>
    <row r="624" spans="1:34" ht="15" x14ac:dyDescent="0.25">
      <c r="A624" s="3">
        <v>42796</v>
      </c>
      <c r="B624" s="5">
        <f t="shared" si="90"/>
        <v>2</v>
      </c>
      <c r="C624" s="5">
        <f t="shared" si="91"/>
        <v>3</v>
      </c>
      <c r="D624" s="5">
        <f t="shared" si="92"/>
        <v>2017</v>
      </c>
      <c r="E624" s="3">
        <f t="shared" si="93"/>
        <v>42775</v>
      </c>
      <c r="F624" s="5">
        <f t="shared" si="97"/>
        <v>21</v>
      </c>
      <c r="G624" s="5">
        <v>26401.49</v>
      </c>
      <c r="H624" s="6">
        <v>26500.5</v>
      </c>
      <c r="I624" s="6">
        <v>26631</v>
      </c>
      <c r="J624" s="6">
        <v>26683.5</v>
      </c>
      <c r="K624" s="6">
        <v>26738</v>
      </c>
      <c r="L624" s="6">
        <v>26794</v>
      </c>
      <c r="M624" s="6">
        <v>26848.5</v>
      </c>
      <c r="N624" s="6">
        <v>26908</v>
      </c>
      <c r="O624" s="6">
        <v>27036.5</v>
      </c>
      <c r="P624" s="6">
        <v>27098.5</v>
      </c>
      <c r="Q624" s="6">
        <v>27119</v>
      </c>
      <c r="R624" s="6">
        <v>27130</v>
      </c>
      <c r="S624" s="6">
        <v>27165.5</v>
      </c>
      <c r="T624" s="6">
        <v>27211</v>
      </c>
      <c r="U624" s="6">
        <v>27336.5</v>
      </c>
      <c r="V624" s="6">
        <v>27401</v>
      </c>
      <c r="W624" s="6">
        <v>27468</v>
      </c>
      <c r="X624" s="6">
        <v>27539.5</v>
      </c>
      <c r="Y624" s="6">
        <v>27599</v>
      </c>
      <c r="Z624" s="8" t="s">
        <v>17</v>
      </c>
      <c r="AA624" s="11">
        <f t="shared" si="98"/>
        <v>1.1724429883492426E-3</v>
      </c>
      <c r="AB624" s="10">
        <f t="shared" si="99"/>
        <v>8.6930699744596218E-3</v>
      </c>
      <c r="AC624" s="10">
        <f t="shared" si="94"/>
        <v>1.5226615598362914E-2</v>
      </c>
      <c r="AD624" s="10">
        <f t="shared" si="95"/>
        <v>5.9437706380080614E-3</v>
      </c>
      <c r="AE624" s="13">
        <v>3.05</v>
      </c>
      <c r="AF624" s="13">
        <v>0.26</v>
      </c>
      <c r="AG624" s="10">
        <f t="shared" si="96"/>
        <v>2.7827648114901349E-2</v>
      </c>
      <c r="AH624" s="10">
        <f>+SUMPRODUCT(AB624:AD624,Regression_results!$M$17:$O$17)+Regression_results!$L$17</f>
        <v>2.7614950584473483E-2</v>
      </c>
    </row>
    <row r="625" spans="1:34" ht="15" x14ac:dyDescent="0.25">
      <c r="A625" s="3">
        <v>42795</v>
      </c>
      <c r="B625" s="5">
        <f t="shared" si="90"/>
        <v>1</v>
      </c>
      <c r="C625" s="5">
        <f t="shared" si="91"/>
        <v>3</v>
      </c>
      <c r="D625" s="5">
        <f t="shared" si="92"/>
        <v>2017</v>
      </c>
      <c r="E625" s="3">
        <f t="shared" si="93"/>
        <v>42775</v>
      </c>
      <c r="F625" s="5">
        <f t="shared" si="97"/>
        <v>20</v>
      </c>
      <c r="G625" s="5">
        <v>26396.79</v>
      </c>
      <c r="H625" s="6">
        <v>26499.5</v>
      </c>
      <c r="I625" s="6">
        <v>26631</v>
      </c>
      <c r="J625" s="6">
        <v>26683</v>
      </c>
      <c r="K625" s="6">
        <v>26736</v>
      </c>
      <c r="L625" s="6">
        <v>26789</v>
      </c>
      <c r="M625" s="6">
        <v>26841.5</v>
      </c>
      <c r="N625" s="6">
        <v>26903.5</v>
      </c>
      <c r="O625" s="6">
        <v>27031.5</v>
      </c>
      <c r="P625" s="6">
        <v>27094.5</v>
      </c>
      <c r="Q625" s="6">
        <v>27112.5</v>
      </c>
      <c r="R625" s="6">
        <v>27120.5</v>
      </c>
      <c r="S625" s="6">
        <v>27156</v>
      </c>
      <c r="T625" s="6">
        <v>27201.5</v>
      </c>
      <c r="U625" s="6">
        <v>27336.5</v>
      </c>
      <c r="V625" s="6">
        <v>27401</v>
      </c>
      <c r="W625" s="6">
        <v>27468</v>
      </c>
      <c r="X625" s="6">
        <v>27539.5</v>
      </c>
      <c r="Y625" s="6">
        <v>27599</v>
      </c>
      <c r="Z625" s="8" t="s">
        <v>17</v>
      </c>
      <c r="AA625" s="11">
        <f t="shared" si="98"/>
        <v>1.1170029950410647E-3</v>
      </c>
      <c r="AB625" s="10">
        <f t="shared" si="99"/>
        <v>8.8726697450711711E-3</v>
      </c>
      <c r="AC625" s="10">
        <f t="shared" si="94"/>
        <v>1.5038864481243586E-2</v>
      </c>
      <c r="AD625" s="10">
        <f t="shared" si="95"/>
        <v>5.7227407454433594E-3</v>
      </c>
      <c r="AE625" s="13">
        <v>3.0150000000000001</v>
      </c>
      <c r="AF625" s="13">
        <v>0.26</v>
      </c>
      <c r="AG625" s="10">
        <f t="shared" si="96"/>
        <v>2.7478555755036771E-2</v>
      </c>
      <c r="AH625" s="10">
        <f>+SUMPRODUCT(AB625:AD625,Regression_results!$M$17:$O$17)+Regression_results!$L$17</f>
        <v>2.7499505044180417E-2</v>
      </c>
    </row>
    <row r="626" spans="1:34" ht="15" x14ac:dyDescent="0.25">
      <c r="A626" s="3">
        <v>42794</v>
      </c>
      <c r="B626" s="5">
        <f t="shared" si="90"/>
        <v>28</v>
      </c>
      <c r="C626" s="5">
        <f t="shared" si="91"/>
        <v>2</v>
      </c>
      <c r="D626" s="5">
        <f t="shared" si="92"/>
        <v>2017</v>
      </c>
      <c r="E626" s="3">
        <f t="shared" si="93"/>
        <v>42775</v>
      </c>
      <c r="F626" s="5">
        <f t="shared" si="97"/>
        <v>19</v>
      </c>
      <c r="G626" s="5">
        <v>26392.09</v>
      </c>
      <c r="H626" s="6">
        <v>26498.5</v>
      </c>
      <c r="I626" s="6">
        <v>26622</v>
      </c>
      <c r="J626" s="6">
        <v>26674.5</v>
      </c>
      <c r="K626" s="6">
        <v>26730</v>
      </c>
      <c r="L626" s="6">
        <v>26782</v>
      </c>
      <c r="M626" s="6">
        <v>26833</v>
      </c>
      <c r="N626" s="6">
        <v>26895</v>
      </c>
      <c r="O626" s="6">
        <v>27023</v>
      </c>
      <c r="P626" s="6">
        <v>27085</v>
      </c>
      <c r="Q626" s="6">
        <v>27102.5</v>
      </c>
      <c r="R626" s="6">
        <v>27107</v>
      </c>
      <c r="S626" s="6">
        <v>27145</v>
      </c>
      <c r="T626" s="6">
        <v>27190.5</v>
      </c>
      <c r="U626" s="6">
        <v>27332</v>
      </c>
      <c r="V626" s="6">
        <v>27394</v>
      </c>
      <c r="W626" s="6">
        <v>27461</v>
      </c>
      <c r="X626" s="6">
        <v>27530</v>
      </c>
      <c r="Y626" s="6">
        <v>27589.5</v>
      </c>
      <c r="Z626" s="8" t="s">
        <v>17</v>
      </c>
      <c r="AA626" s="11">
        <f t="shared" si="98"/>
        <v>1.0615828574936554E-3</v>
      </c>
      <c r="AB626" s="10">
        <f t="shared" si="99"/>
        <v>8.7113222181343097E-3</v>
      </c>
      <c r="AC626" s="10">
        <f t="shared" si="94"/>
        <v>1.5062730072872066E-2</v>
      </c>
      <c r="AD626" s="10">
        <f t="shared" si="95"/>
        <v>5.5762555437238364E-3</v>
      </c>
      <c r="AE626" s="13">
        <v>3.0049999999999999</v>
      </c>
      <c r="AF626" s="13">
        <v>0.25</v>
      </c>
      <c r="AG626" s="10">
        <f t="shared" si="96"/>
        <v>2.7481296758104623E-2</v>
      </c>
      <c r="AH626" s="10">
        <f>+SUMPRODUCT(AB626:AD626,Regression_results!$M$17:$O$17)+Regression_results!$L$17</f>
        <v>2.7360794213214516E-2</v>
      </c>
    </row>
    <row r="627" spans="1:34" ht="15" x14ac:dyDescent="0.25">
      <c r="A627" s="3">
        <v>42793</v>
      </c>
      <c r="B627" s="5">
        <f t="shared" si="90"/>
        <v>27</v>
      </c>
      <c r="C627" s="5">
        <f t="shared" si="91"/>
        <v>2</v>
      </c>
      <c r="D627" s="5">
        <f t="shared" si="92"/>
        <v>2017</v>
      </c>
      <c r="E627" s="3">
        <f t="shared" si="93"/>
        <v>42775</v>
      </c>
      <c r="F627" s="5">
        <f t="shared" si="97"/>
        <v>18</v>
      </c>
      <c r="G627" s="5">
        <v>26387.39</v>
      </c>
      <c r="H627" s="6">
        <v>26497.5</v>
      </c>
      <c r="I627" s="6">
        <v>26621</v>
      </c>
      <c r="J627" s="6">
        <v>26673.5</v>
      </c>
      <c r="K627" s="6">
        <v>26729.5</v>
      </c>
      <c r="L627" s="6">
        <v>26778</v>
      </c>
      <c r="M627" s="6">
        <v>26835</v>
      </c>
      <c r="N627" s="6">
        <v>26897.5</v>
      </c>
      <c r="O627" s="6">
        <v>27025.5</v>
      </c>
      <c r="P627" s="6">
        <v>27083.5</v>
      </c>
      <c r="Q627" s="6">
        <v>27097</v>
      </c>
      <c r="R627" s="6">
        <v>27102</v>
      </c>
      <c r="S627" s="6">
        <v>27141.5</v>
      </c>
      <c r="T627" s="6">
        <v>27187</v>
      </c>
      <c r="U627" s="6">
        <v>27322.5</v>
      </c>
      <c r="V627" s="6">
        <v>27384</v>
      </c>
      <c r="W627" s="6">
        <v>27452</v>
      </c>
      <c r="X627" s="6">
        <v>27519.5</v>
      </c>
      <c r="Y627" s="6">
        <v>27579</v>
      </c>
      <c r="Z627" s="8" t="s">
        <v>17</v>
      </c>
      <c r="AA627" s="11">
        <f t="shared" si="98"/>
        <v>1.0058397656725227E-3</v>
      </c>
      <c r="AB627" s="10">
        <f t="shared" si="99"/>
        <v>8.8530923293286268E-3</v>
      </c>
      <c r="AC627" s="10">
        <f t="shared" si="94"/>
        <v>1.5194771045415223E-2</v>
      </c>
      <c r="AD627" s="10">
        <f t="shared" si="95"/>
        <v>5.2980822773745382E-3</v>
      </c>
      <c r="AE627" s="13">
        <v>3.01</v>
      </c>
      <c r="AF627" s="13">
        <v>0.30299999999999999</v>
      </c>
      <c r="AG627" s="10">
        <f t="shared" si="96"/>
        <v>2.6988225676201072E-2</v>
      </c>
      <c r="AH627" s="10">
        <f>+SUMPRODUCT(AB627:AD627,Regression_results!$M$17:$O$17)+Regression_results!$L$17</f>
        <v>2.739192359879989E-2</v>
      </c>
    </row>
    <row r="628" spans="1:34" ht="15" x14ac:dyDescent="0.25">
      <c r="A628" s="3">
        <v>42792</v>
      </c>
      <c r="B628" s="5">
        <f t="shared" si="90"/>
        <v>26</v>
      </c>
      <c r="C628" s="5">
        <f t="shared" si="91"/>
        <v>2</v>
      </c>
      <c r="D628" s="5">
        <f t="shared" si="92"/>
        <v>2017</v>
      </c>
      <c r="E628" s="3">
        <f t="shared" si="93"/>
        <v>42775</v>
      </c>
      <c r="F628" s="5">
        <f t="shared" si="97"/>
        <v>17</v>
      </c>
      <c r="G628" s="5">
        <v>26382.69</v>
      </c>
      <c r="H628" s="6">
        <v>26492.5</v>
      </c>
      <c r="I628" s="6">
        <v>26615</v>
      </c>
      <c r="J628" s="6">
        <v>26666.5</v>
      </c>
      <c r="K628" s="6">
        <v>26724.5</v>
      </c>
      <c r="L628" s="6">
        <v>26773.5</v>
      </c>
      <c r="M628" s="6">
        <v>26829.5</v>
      </c>
      <c r="N628" s="6">
        <v>26898</v>
      </c>
      <c r="O628" s="6">
        <v>27024</v>
      </c>
      <c r="P628" s="6">
        <v>27080</v>
      </c>
      <c r="Q628" s="6">
        <v>27086.5</v>
      </c>
      <c r="R628" s="6">
        <v>27090.5</v>
      </c>
      <c r="S628" s="6">
        <v>27130</v>
      </c>
      <c r="T628" s="6">
        <v>27175.5</v>
      </c>
      <c r="U628" s="6">
        <v>27313</v>
      </c>
      <c r="V628" s="6">
        <v>27375</v>
      </c>
      <c r="W628" s="6">
        <v>27442.5</v>
      </c>
      <c r="X628" s="6">
        <v>27511</v>
      </c>
      <c r="Y628" s="6">
        <v>27570.5</v>
      </c>
      <c r="Z628" s="8" t="s">
        <v>17</v>
      </c>
      <c r="AA628" s="11">
        <f t="shared" si="98"/>
        <v>9.5036245238967103E-4</v>
      </c>
      <c r="AB628" s="10">
        <f t="shared" si="99"/>
        <v>8.8053947493602625E-3</v>
      </c>
      <c r="AC628" s="10">
        <f t="shared" si="94"/>
        <v>1.5367274093556205E-2</v>
      </c>
      <c r="AD628" s="10">
        <f t="shared" si="95"/>
        <v>4.8728017655928005E-3</v>
      </c>
      <c r="AE628" s="13">
        <v>3.0649999999999999</v>
      </c>
      <c r="AF628" s="13">
        <v>0.32700000000000001</v>
      </c>
      <c r="AG628" s="10">
        <f t="shared" si="96"/>
        <v>2.7290759217359239E-2</v>
      </c>
      <c r="AH628" s="10">
        <f>+SUMPRODUCT(AB628:AD628,Regression_results!$M$17:$O$17)+Regression_results!$L$17</f>
        <v>2.7278862544540212E-2</v>
      </c>
    </row>
    <row r="629" spans="1:34" ht="15" x14ac:dyDescent="0.25">
      <c r="A629" s="3">
        <v>42791</v>
      </c>
      <c r="B629" s="5">
        <f t="shared" si="90"/>
        <v>25</v>
      </c>
      <c r="C629" s="5">
        <f t="shared" si="91"/>
        <v>2</v>
      </c>
      <c r="D629" s="5">
        <f t="shared" si="92"/>
        <v>2017</v>
      </c>
      <c r="E629" s="3">
        <f t="shared" si="93"/>
        <v>42775</v>
      </c>
      <c r="F629" s="5">
        <f t="shared" si="97"/>
        <v>16</v>
      </c>
      <c r="G629" s="5">
        <v>26377.99</v>
      </c>
      <c r="H629" s="6">
        <v>26492.5</v>
      </c>
      <c r="I629" s="6">
        <v>26615</v>
      </c>
      <c r="J629" s="6">
        <v>26666.5</v>
      </c>
      <c r="K629" s="6">
        <v>26724.5</v>
      </c>
      <c r="L629" s="6">
        <v>26773.5</v>
      </c>
      <c r="M629" s="6">
        <v>26829.5</v>
      </c>
      <c r="N629" s="6">
        <v>26898</v>
      </c>
      <c r="O629" s="6">
        <v>27024</v>
      </c>
      <c r="P629" s="6">
        <v>27080</v>
      </c>
      <c r="Q629" s="6">
        <v>27086.5</v>
      </c>
      <c r="R629" s="6">
        <v>27090.5</v>
      </c>
      <c r="S629" s="6">
        <v>27130</v>
      </c>
      <c r="T629" s="6">
        <v>27175.5</v>
      </c>
      <c r="U629" s="6">
        <v>27310</v>
      </c>
      <c r="V629" s="6">
        <v>27370</v>
      </c>
      <c r="W629" s="6">
        <v>27435</v>
      </c>
      <c r="X629" s="6">
        <v>27503.5</v>
      </c>
      <c r="Y629" s="6">
        <v>27563</v>
      </c>
      <c r="Z629" s="8" t="s">
        <v>17</v>
      </c>
      <c r="AA629" s="11">
        <f t="shared" si="98"/>
        <v>8.944587787196904E-4</v>
      </c>
      <c r="AB629" s="10">
        <f t="shared" si="99"/>
        <v>8.985142537395685E-3</v>
      </c>
      <c r="AC629" s="10">
        <f t="shared" si="94"/>
        <v>1.5367274093556205E-2</v>
      </c>
      <c r="AD629" s="10">
        <f t="shared" si="95"/>
        <v>4.8168980919228201E-3</v>
      </c>
      <c r="AE629" s="13">
        <v>3.0649999999999999</v>
      </c>
      <c r="AF629" s="13">
        <v>0.32700000000000001</v>
      </c>
      <c r="AG629" s="10">
        <f t="shared" si="96"/>
        <v>2.7290759217359239E-2</v>
      </c>
      <c r="AH629" s="10">
        <f>+SUMPRODUCT(AB629:AD629,Regression_results!$M$17:$O$17)+Regression_results!$L$17</f>
        <v>2.7350895713874501E-2</v>
      </c>
    </row>
    <row r="630" spans="1:34" ht="15" x14ac:dyDescent="0.25">
      <c r="A630" s="3">
        <v>42790</v>
      </c>
      <c r="B630" s="5">
        <f t="shared" si="90"/>
        <v>24</v>
      </c>
      <c r="C630" s="5">
        <f t="shared" si="91"/>
        <v>2</v>
      </c>
      <c r="D630" s="5">
        <f t="shared" si="92"/>
        <v>2017</v>
      </c>
      <c r="E630" s="3">
        <f t="shared" si="93"/>
        <v>42775</v>
      </c>
      <c r="F630" s="5">
        <f t="shared" si="97"/>
        <v>15</v>
      </c>
      <c r="G630" s="5">
        <v>26373.29</v>
      </c>
      <c r="H630" s="6">
        <v>26492.5</v>
      </c>
      <c r="I630" s="6">
        <v>26615</v>
      </c>
      <c r="J630" s="6">
        <v>26666.5</v>
      </c>
      <c r="K630" s="6">
        <v>26724.5</v>
      </c>
      <c r="L630" s="6">
        <v>26773.5</v>
      </c>
      <c r="M630" s="6">
        <v>26829.5</v>
      </c>
      <c r="N630" s="6">
        <v>26898</v>
      </c>
      <c r="O630" s="6">
        <v>27024</v>
      </c>
      <c r="P630" s="6">
        <v>27080</v>
      </c>
      <c r="Q630" s="6">
        <v>27086.5</v>
      </c>
      <c r="R630" s="6">
        <v>27090.5</v>
      </c>
      <c r="S630" s="6">
        <v>27130</v>
      </c>
      <c r="T630" s="6">
        <v>27175.5</v>
      </c>
      <c r="U630" s="6">
        <v>27299.5</v>
      </c>
      <c r="V630" s="6">
        <v>27354.5</v>
      </c>
      <c r="W630" s="6">
        <v>27419.5</v>
      </c>
      <c r="X630" s="6">
        <v>27487.5</v>
      </c>
      <c r="Y630" s="6">
        <v>27547</v>
      </c>
      <c r="Z630" s="8" t="s">
        <v>17</v>
      </c>
      <c r="AA630" s="11">
        <f t="shared" si="98"/>
        <v>8.3855510504970976E-4</v>
      </c>
      <c r="AB630" s="10">
        <f t="shared" si="99"/>
        <v>9.164954391355673E-3</v>
      </c>
      <c r="AC630" s="10">
        <f t="shared" si="94"/>
        <v>1.5367274093556205E-2</v>
      </c>
      <c r="AD630" s="10">
        <f t="shared" si="95"/>
        <v>4.7609944182528396E-3</v>
      </c>
      <c r="AE630" s="13">
        <v>3.0649999999999999</v>
      </c>
      <c r="AF630" s="13">
        <v>0.32700000000000001</v>
      </c>
      <c r="AG630" s="10">
        <f t="shared" si="96"/>
        <v>2.7290759217359239E-2</v>
      </c>
      <c r="AH630" s="10">
        <f>+SUMPRODUCT(AB630:AD630,Regression_results!$M$17:$O$17)+Regression_results!$L$17</f>
        <v>2.7422963517054026E-2</v>
      </c>
    </row>
    <row r="631" spans="1:34" ht="15" x14ac:dyDescent="0.25">
      <c r="A631" s="3">
        <v>42789</v>
      </c>
      <c r="B631" s="5">
        <f t="shared" si="90"/>
        <v>23</v>
      </c>
      <c r="C631" s="5">
        <f t="shared" si="91"/>
        <v>2</v>
      </c>
      <c r="D631" s="5">
        <f t="shared" si="92"/>
        <v>2017</v>
      </c>
      <c r="E631" s="3">
        <f t="shared" si="93"/>
        <v>42775</v>
      </c>
      <c r="F631" s="5">
        <f t="shared" si="97"/>
        <v>14</v>
      </c>
      <c r="G631" s="5">
        <v>26368.6</v>
      </c>
      <c r="H631" s="6">
        <v>26490</v>
      </c>
      <c r="I631" s="6">
        <v>26613</v>
      </c>
      <c r="J631" s="6">
        <v>26663.5</v>
      </c>
      <c r="K631" s="6">
        <v>26722</v>
      </c>
      <c r="L631" s="6">
        <v>26778.5</v>
      </c>
      <c r="M631" s="6">
        <v>26831</v>
      </c>
      <c r="N631" s="6">
        <v>26899.5</v>
      </c>
      <c r="O631" s="6">
        <v>27029</v>
      </c>
      <c r="P631" s="6">
        <v>27083</v>
      </c>
      <c r="Q631" s="6">
        <v>27086.5</v>
      </c>
      <c r="R631" s="6">
        <v>27089</v>
      </c>
      <c r="S631" s="6">
        <v>27128.5</v>
      </c>
      <c r="T631" s="6">
        <v>27169</v>
      </c>
      <c r="U631" s="6">
        <v>27299.5</v>
      </c>
      <c r="V631" s="6">
        <v>27354.5</v>
      </c>
      <c r="W631" s="6">
        <v>27419.5</v>
      </c>
      <c r="X631" s="6">
        <v>27487.5</v>
      </c>
      <c r="Y631" s="6">
        <v>27547</v>
      </c>
      <c r="Z631" s="8" t="s">
        <v>17</v>
      </c>
      <c r="AA631" s="11">
        <f t="shared" si="98"/>
        <v>6.966842988001136E-4</v>
      </c>
      <c r="AB631" s="10">
        <f t="shared" si="99"/>
        <v>9.2685997739736514E-3</v>
      </c>
      <c r="AC631" s="10">
        <f t="shared" si="94"/>
        <v>1.5631458309848467E-2</v>
      </c>
      <c r="AD631" s="10">
        <f t="shared" si="95"/>
        <v>4.3779155689174379E-3</v>
      </c>
      <c r="AE631" s="13">
        <v>3.06</v>
      </c>
      <c r="AF631" s="13">
        <v>0.315</v>
      </c>
      <c r="AG631" s="10">
        <f t="shared" si="96"/>
        <v>2.7363804017345394E-2</v>
      </c>
      <c r="AH631" s="10">
        <f>+SUMPRODUCT(AB631:AD631,Regression_results!$M$17:$O$17)+Regression_results!$L$17</f>
        <v>2.7465945778012847E-2</v>
      </c>
    </row>
    <row r="632" spans="1:34" ht="15" x14ac:dyDescent="0.25">
      <c r="A632" s="3">
        <v>42788</v>
      </c>
      <c r="B632" s="5">
        <f t="shared" si="90"/>
        <v>22</v>
      </c>
      <c r="C632" s="5">
        <f t="shared" si="91"/>
        <v>2</v>
      </c>
      <c r="D632" s="5">
        <f t="shared" si="92"/>
        <v>2017</v>
      </c>
      <c r="E632" s="3">
        <f t="shared" si="93"/>
        <v>42775</v>
      </c>
      <c r="F632" s="5">
        <f t="shared" si="97"/>
        <v>13</v>
      </c>
      <c r="G632" s="5">
        <v>26363.9</v>
      </c>
      <c r="H632" s="6">
        <v>26490</v>
      </c>
      <c r="I632" s="6">
        <v>26613</v>
      </c>
      <c r="J632" s="6">
        <v>26663</v>
      </c>
      <c r="K632" s="6">
        <v>26721.5</v>
      </c>
      <c r="L632" s="6">
        <v>26777.5</v>
      </c>
      <c r="M632" s="6">
        <v>26830.5</v>
      </c>
      <c r="N632" s="6">
        <v>26899</v>
      </c>
      <c r="O632" s="6">
        <v>27029</v>
      </c>
      <c r="P632" s="6">
        <v>27089</v>
      </c>
      <c r="Q632" s="6">
        <v>27087.5</v>
      </c>
      <c r="R632" s="6">
        <v>27088</v>
      </c>
      <c r="S632" s="6">
        <v>27130.5</v>
      </c>
      <c r="T632" s="6">
        <v>27172</v>
      </c>
      <c r="U632" s="6">
        <v>27299.5</v>
      </c>
      <c r="V632" s="6">
        <v>27354.5</v>
      </c>
      <c r="W632" s="6">
        <v>27419.5</v>
      </c>
      <c r="X632" s="6">
        <v>27487.5</v>
      </c>
      <c r="Y632" s="6">
        <v>27547</v>
      </c>
      <c r="Z632" s="8" t="s">
        <v>17</v>
      </c>
      <c r="AA632" s="11">
        <f t="shared" si="98"/>
        <v>6.6284562884332638E-4</v>
      </c>
      <c r="AB632" s="10">
        <f t="shared" si="99"/>
        <v>9.4485262043930707E-3</v>
      </c>
      <c r="AC632" s="10">
        <f t="shared" si="94"/>
        <v>1.5631458309848467E-2</v>
      </c>
      <c r="AD632" s="10">
        <f t="shared" si="95"/>
        <v>4.4180714973549515E-3</v>
      </c>
      <c r="AE632" s="13">
        <v>3.1</v>
      </c>
      <c r="AF632" s="13">
        <v>0.30299999999999999</v>
      </c>
      <c r="AG632" s="10">
        <f t="shared" si="96"/>
        <v>2.7885506914050229E-2</v>
      </c>
      <c r="AH632" s="10">
        <f>+SUMPRODUCT(AB632:AD632,Regression_results!$M$17:$O$17)+Regression_results!$L$17</f>
        <v>2.7581270189899629E-2</v>
      </c>
    </row>
    <row r="633" spans="1:34" ht="15" x14ac:dyDescent="0.25">
      <c r="A633" s="3">
        <v>42787</v>
      </c>
      <c r="B633" s="5">
        <f t="shared" si="90"/>
        <v>21</v>
      </c>
      <c r="C633" s="5">
        <f t="shared" si="91"/>
        <v>2</v>
      </c>
      <c r="D633" s="5">
        <f t="shared" si="92"/>
        <v>2017</v>
      </c>
      <c r="E633" s="3">
        <f t="shared" si="93"/>
        <v>42775</v>
      </c>
      <c r="F633" s="5">
        <f t="shared" si="97"/>
        <v>12</v>
      </c>
      <c r="G633" s="5">
        <v>26359.200000000001</v>
      </c>
      <c r="H633" s="6">
        <v>26488.5</v>
      </c>
      <c r="I633" s="6">
        <v>26611</v>
      </c>
      <c r="J633" s="6">
        <v>26663</v>
      </c>
      <c r="K633" s="6">
        <v>26722</v>
      </c>
      <c r="L633" s="6">
        <v>26781</v>
      </c>
      <c r="M633" s="6">
        <v>26835.5</v>
      </c>
      <c r="N633" s="6">
        <v>26904</v>
      </c>
      <c r="O633" s="6">
        <v>27039</v>
      </c>
      <c r="P633" s="6">
        <v>27095</v>
      </c>
      <c r="Q633" s="6">
        <v>27094.5</v>
      </c>
      <c r="R633" s="6">
        <v>27092.5</v>
      </c>
      <c r="S633" s="6">
        <v>27135</v>
      </c>
      <c r="T633" s="6">
        <v>27176.5</v>
      </c>
      <c r="U633" s="6">
        <v>27296.5</v>
      </c>
      <c r="V633" s="6">
        <v>27350.5</v>
      </c>
      <c r="W633" s="6">
        <v>27414.5</v>
      </c>
      <c r="X633" s="6">
        <v>27483</v>
      </c>
      <c r="Y633" s="6">
        <v>27542.5</v>
      </c>
      <c r="Z633" s="8" t="s">
        <v>17</v>
      </c>
      <c r="AA633" s="11">
        <f t="shared" si="98"/>
        <v>6.1175603464160846E-4</v>
      </c>
      <c r="AB633" s="10">
        <f t="shared" si="99"/>
        <v>9.5526419618197078E-3</v>
      </c>
      <c r="AC633" s="10">
        <f t="shared" si="94"/>
        <v>1.6083574461688732E-2</v>
      </c>
      <c r="AD633" s="10">
        <f t="shared" si="95"/>
        <v>4.1621831954094194E-3</v>
      </c>
      <c r="AE633" s="13">
        <v>3.105</v>
      </c>
      <c r="AF633" s="13">
        <v>0.28999999999999998</v>
      </c>
      <c r="AG633" s="10">
        <f t="shared" si="96"/>
        <v>2.8068601056935094E-2</v>
      </c>
      <c r="AH633" s="10">
        <f>+SUMPRODUCT(AB633:AD633,Regression_results!$M$17:$O$17)+Regression_results!$L$17</f>
        <v>2.779495604033054E-2</v>
      </c>
    </row>
    <row r="634" spans="1:34" ht="15" x14ac:dyDescent="0.25">
      <c r="A634" s="3">
        <v>42786</v>
      </c>
      <c r="B634" s="5">
        <f t="shared" si="90"/>
        <v>20</v>
      </c>
      <c r="C634" s="5">
        <f t="shared" si="91"/>
        <v>2</v>
      </c>
      <c r="D634" s="5">
        <f t="shared" si="92"/>
        <v>2017</v>
      </c>
      <c r="E634" s="3">
        <f t="shared" si="93"/>
        <v>42775</v>
      </c>
      <c r="F634" s="5">
        <f t="shared" si="97"/>
        <v>11</v>
      </c>
      <c r="G634" s="5">
        <v>26354.51</v>
      </c>
      <c r="H634" s="6">
        <v>26487.5</v>
      </c>
      <c r="I634" s="6">
        <v>26600</v>
      </c>
      <c r="J634" s="6">
        <v>26655</v>
      </c>
      <c r="K634" s="6">
        <v>26710.5</v>
      </c>
      <c r="L634" s="6">
        <v>26771.5</v>
      </c>
      <c r="M634" s="6">
        <v>26829</v>
      </c>
      <c r="N634" s="6">
        <v>26898.5</v>
      </c>
      <c r="O634" s="6">
        <v>27030</v>
      </c>
      <c r="P634" s="6">
        <v>27086.5</v>
      </c>
      <c r="Q634" s="6">
        <v>27085.5</v>
      </c>
      <c r="R634" s="6">
        <v>27086</v>
      </c>
      <c r="S634" s="6">
        <v>27122</v>
      </c>
      <c r="T634" s="6">
        <v>27168.5</v>
      </c>
      <c r="U634" s="6">
        <v>27293.5</v>
      </c>
      <c r="V634" s="6">
        <v>27345</v>
      </c>
      <c r="W634" s="6">
        <v>27406.5</v>
      </c>
      <c r="X634" s="6">
        <v>27477</v>
      </c>
      <c r="Y634" s="6">
        <v>27539</v>
      </c>
      <c r="Z634" s="8" t="s">
        <v>17</v>
      </c>
      <c r="AA634" s="11">
        <f t="shared" si="98"/>
        <v>6.2864095568175853E-4</v>
      </c>
      <c r="AB634" s="10">
        <f t="shared" si="99"/>
        <v>9.3149142215127601E-3</v>
      </c>
      <c r="AC634" s="10">
        <f t="shared" si="94"/>
        <v>1.6165413533834494E-2</v>
      </c>
      <c r="AD634" s="10">
        <f t="shared" si="95"/>
        <v>4.032266556865549E-3</v>
      </c>
      <c r="AE634" s="13">
        <v>3.1150000000000002</v>
      </c>
      <c r="AF634" s="13">
        <v>0.29299999999999998</v>
      </c>
      <c r="AG634" s="10">
        <f t="shared" si="96"/>
        <v>2.8137556958112597E-2</v>
      </c>
      <c r="AH634" s="10">
        <f>+SUMPRODUCT(AB634:AD634,Regression_results!$M$17:$O$17)+Regression_results!$L$17</f>
        <v>2.7657341998953054E-2</v>
      </c>
    </row>
    <row r="635" spans="1:34" ht="15" x14ac:dyDescent="0.25">
      <c r="A635" s="3">
        <v>42785</v>
      </c>
      <c r="B635" s="5">
        <f t="shared" si="90"/>
        <v>19</v>
      </c>
      <c r="C635" s="5">
        <f t="shared" si="91"/>
        <v>2</v>
      </c>
      <c r="D635" s="5">
        <f t="shared" si="92"/>
        <v>2017</v>
      </c>
      <c r="E635" s="3">
        <f t="shared" si="93"/>
        <v>42775</v>
      </c>
      <c r="F635" s="5">
        <f t="shared" si="97"/>
        <v>10</v>
      </c>
      <c r="G635" s="5">
        <v>26349.81</v>
      </c>
      <c r="H635" s="6">
        <v>26485.5</v>
      </c>
      <c r="I635" s="6">
        <v>26591.5</v>
      </c>
      <c r="J635" s="6">
        <v>26650</v>
      </c>
      <c r="K635" s="6">
        <v>26703</v>
      </c>
      <c r="L635" s="6">
        <v>26768</v>
      </c>
      <c r="M635" s="6">
        <v>26825</v>
      </c>
      <c r="N635" s="6">
        <v>26895.5</v>
      </c>
      <c r="O635" s="6">
        <v>27027</v>
      </c>
      <c r="P635" s="6">
        <v>27083</v>
      </c>
      <c r="Q635" s="6">
        <v>27085.5</v>
      </c>
      <c r="R635" s="6">
        <v>27085.5</v>
      </c>
      <c r="S635" s="6">
        <v>27122.5</v>
      </c>
      <c r="T635" s="6">
        <v>27167.5</v>
      </c>
      <c r="U635" s="6">
        <v>27298</v>
      </c>
      <c r="V635" s="6">
        <v>27349.5</v>
      </c>
      <c r="W635" s="6">
        <v>27411</v>
      </c>
      <c r="X635" s="6">
        <v>27481.5</v>
      </c>
      <c r="Y635" s="6">
        <v>27543.5</v>
      </c>
      <c r="Z635" s="8" t="s">
        <v>17</v>
      </c>
      <c r="AA635" s="11">
        <f t="shared" si="98"/>
        <v>5.5304636372014804E-4</v>
      </c>
      <c r="AB635" s="10">
        <f t="shared" si="99"/>
        <v>9.1723621536550226E-3</v>
      </c>
      <c r="AC635" s="10">
        <f t="shared" si="94"/>
        <v>1.6377413835248156E-2</v>
      </c>
      <c r="AD635" s="10">
        <f t="shared" si="95"/>
        <v>4.0865498972237164E-3</v>
      </c>
      <c r="AE635" s="13">
        <v>3.0579999999999998</v>
      </c>
      <c r="AF635" s="13">
        <v>0.28699999999999998</v>
      </c>
      <c r="AG635" s="10">
        <f t="shared" si="96"/>
        <v>2.7630699891312061E-2</v>
      </c>
      <c r="AH635" s="10">
        <f>+SUMPRODUCT(AB635:AD635,Regression_results!$M$17:$O$17)+Regression_results!$L$17</f>
        <v>2.7732448913862444E-2</v>
      </c>
    </row>
    <row r="636" spans="1:34" ht="15" x14ac:dyDescent="0.25">
      <c r="A636" s="3">
        <v>42784</v>
      </c>
      <c r="B636" s="5">
        <f t="shared" si="90"/>
        <v>18</v>
      </c>
      <c r="C636" s="5">
        <f t="shared" si="91"/>
        <v>2</v>
      </c>
      <c r="D636" s="5">
        <f t="shared" si="92"/>
        <v>2017</v>
      </c>
      <c r="E636" s="3">
        <f t="shared" si="93"/>
        <v>42775</v>
      </c>
      <c r="F636" s="5">
        <f t="shared" si="97"/>
        <v>9</v>
      </c>
      <c r="G636" s="5">
        <v>26345.119999999999</v>
      </c>
      <c r="H636" s="6">
        <v>26485.5</v>
      </c>
      <c r="I636" s="6">
        <v>26591.5</v>
      </c>
      <c r="J636" s="6">
        <v>26650</v>
      </c>
      <c r="K636" s="6">
        <v>26703</v>
      </c>
      <c r="L636" s="6">
        <v>26768</v>
      </c>
      <c r="M636" s="6">
        <v>26825</v>
      </c>
      <c r="N636" s="6">
        <v>26895.5</v>
      </c>
      <c r="O636" s="6">
        <v>27027</v>
      </c>
      <c r="P636" s="6">
        <v>27083</v>
      </c>
      <c r="Q636" s="6">
        <v>27085.5</v>
      </c>
      <c r="R636" s="6">
        <v>27085.5</v>
      </c>
      <c r="S636" s="6">
        <v>27122.5</v>
      </c>
      <c r="T636" s="6">
        <v>27167.5</v>
      </c>
      <c r="U636" s="6">
        <v>27293.5</v>
      </c>
      <c r="V636" s="6">
        <v>27343</v>
      </c>
      <c r="W636" s="6">
        <v>27407</v>
      </c>
      <c r="X636" s="6">
        <v>27480</v>
      </c>
      <c r="Y636" s="6">
        <v>27541</v>
      </c>
      <c r="Z636" s="8" t="s">
        <v>17</v>
      </c>
      <c r="AA636" s="11">
        <f t="shared" si="98"/>
        <v>4.9774172734813322E-4</v>
      </c>
      <c r="AB636" s="10">
        <f t="shared" si="99"/>
        <v>9.3520166163600926E-3</v>
      </c>
      <c r="AC636" s="10">
        <f t="shared" si="94"/>
        <v>1.6377413835248156E-2</v>
      </c>
      <c r="AD636" s="10">
        <f t="shared" si="95"/>
        <v>4.0312452608517015E-3</v>
      </c>
      <c r="AE636" s="13">
        <v>3.0579999999999998</v>
      </c>
      <c r="AF636" s="13">
        <v>0.28699999999999998</v>
      </c>
      <c r="AG636" s="10">
        <f t="shared" si="96"/>
        <v>2.7630699891312061E-2</v>
      </c>
      <c r="AH636" s="10">
        <f>+SUMPRODUCT(AB636:AD636,Regression_results!$M$17:$O$17)+Regression_results!$L$17</f>
        <v>2.780470099808658E-2</v>
      </c>
    </row>
    <row r="637" spans="1:34" ht="15" x14ac:dyDescent="0.25">
      <c r="A637" s="3">
        <v>42783</v>
      </c>
      <c r="B637" s="5">
        <f t="shared" si="90"/>
        <v>17</v>
      </c>
      <c r="C637" s="5">
        <f t="shared" si="91"/>
        <v>2</v>
      </c>
      <c r="D637" s="5">
        <f t="shared" si="92"/>
        <v>2017</v>
      </c>
      <c r="E637" s="3">
        <f t="shared" si="93"/>
        <v>42775</v>
      </c>
      <c r="F637" s="5">
        <f t="shared" si="97"/>
        <v>8</v>
      </c>
      <c r="G637" s="5">
        <v>26340.43</v>
      </c>
      <c r="H637" s="6">
        <v>26485.5</v>
      </c>
      <c r="I637" s="6">
        <v>26591.5</v>
      </c>
      <c r="J637" s="6">
        <v>26650</v>
      </c>
      <c r="K637" s="6">
        <v>26703</v>
      </c>
      <c r="L637" s="6">
        <v>26768</v>
      </c>
      <c r="M637" s="6">
        <v>26825</v>
      </c>
      <c r="N637" s="6">
        <v>26895.5</v>
      </c>
      <c r="O637" s="6">
        <v>27027</v>
      </c>
      <c r="P637" s="6">
        <v>27083</v>
      </c>
      <c r="Q637" s="6">
        <v>27085.5</v>
      </c>
      <c r="R637" s="6">
        <v>27085.5</v>
      </c>
      <c r="S637" s="6">
        <v>27122.5</v>
      </c>
      <c r="T637" s="6">
        <v>27167.5</v>
      </c>
      <c r="U637" s="6">
        <v>27292.5</v>
      </c>
      <c r="V637" s="6">
        <v>27343.5</v>
      </c>
      <c r="W637" s="6">
        <v>27407.5</v>
      </c>
      <c r="X637" s="6">
        <v>27477</v>
      </c>
      <c r="Y637" s="6">
        <v>27540.5</v>
      </c>
      <c r="Z637" s="8" t="s">
        <v>17</v>
      </c>
      <c r="AA637" s="11">
        <f t="shared" si="98"/>
        <v>4.4243709097611846E-4</v>
      </c>
      <c r="AB637" s="10">
        <f t="shared" si="99"/>
        <v>9.5317350551984426E-3</v>
      </c>
      <c r="AC637" s="10">
        <f t="shared" si="94"/>
        <v>1.6377413835248156E-2</v>
      </c>
      <c r="AD637" s="10">
        <f t="shared" si="95"/>
        <v>3.9759406244796866E-3</v>
      </c>
      <c r="AE637" s="13">
        <v>3.0579999999999998</v>
      </c>
      <c r="AF637" s="13">
        <v>0.28699999999999998</v>
      </c>
      <c r="AG637" s="10">
        <f t="shared" si="96"/>
        <v>2.7630699891312061E-2</v>
      </c>
      <c r="AH637" s="10">
        <f>+SUMPRODUCT(AB637:AD637,Regression_results!$M$17:$O$17)+Regression_results!$L$17</f>
        <v>2.7876987667615059E-2</v>
      </c>
    </row>
    <row r="638" spans="1:34" ht="15" x14ac:dyDescent="0.25">
      <c r="A638" s="3">
        <v>42782</v>
      </c>
      <c r="B638" s="5">
        <f t="shared" si="90"/>
        <v>16</v>
      </c>
      <c r="C638" s="5">
        <f t="shared" si="91"/>
        <v>2</v>
      </c>
      <c r="D638" s="5">
        <f t="shared" si="92"/>
        <v>2017</v>
      </c>
      <c r="E638" s="3">
        <f t="shared" si="93"/>
        <v>42775</v>
      </c>
      <c r="F638" s="5">
        <f t="shared" si="97"/>
        <v>7</v>
      </c>
      <c r="G638" s="5">
        <v>26335.74</v>
      </c>
      <c r="H638" s="6">
        <v>26475.5</v>
      </c>
      <c r="I638" s="6">
        <v>26583</v>
      </c>
      <c r="J638" s="6">
        <v>26644.5</v>
      </c>
      <c r="K638" s="6">
        <v>26694.5</v>
      </c>
      <c r="L638" s="6">
        <v>26758</v>
      </c>
      <c r="M638" s="6">
        <v>26820</v>
      </c>
      <c r="N638" s="6">
        <v>26888</v>
      </c>
      <c r="O638" s="6">
        <v>27019.5</v>
      </c>
      <c r="P638" s="6">
        <v>27075.5</v>
      </c>
      <c r="Q638" s="6">
        <v>27075.5</v>
      </c>
      <c r="R638" s="6">
        <v>27077.5</v>
      </c>
      <c r="S638" s="6">
        <v>27110.5</v>
      </c>
      <c r="T638" s="6">
        <v>27158</v>
      </c>
      <c r="U638" s="6">
        <v>27292.5</v>
      </c>
      <c r="V638" s="6">
        <v>27343.5</v>
      </c>
      <c r="W638" s="6">
        <v>27407.5</v>
      </c>
      <c r="X638" s="6">
        <v>27477</v>
      </c>
      <c r="Y638" s="6">
        <v>27540.5</v>
      </c>
      <c r="Z638" s="8" t="s">
        <v>17</v>
      </c>
      <c r="AA638" s="11">
        <f t="shared" si="98"/>
        <v>4.0882069063033673E-4</v>
      </c>
      <c r="AB638" s="10">
        <f t="shared" si="99"/>
        <v>9.388762191607336E-3</v>
      </c>
      <c r="AC638" s="10">
        <f t="shared" si="94"/>
        <v>1.642026859270973E-2</v>
      </c>
      <c r="AD638" s="10">
        <f t="shared" si="95"/>
        <v>3.7767586613551025E-3</v>
      </c>
      <c r="AE638" s="13">
        <v>3.08</v>
      </c>
      <c r="AF638" s="13">
        <v>0.28999999999999998</v>
      </c>
      <c r="AG638" s="10">
        <f t="shared" si="96"/>
        <v>2.7819323960514453E-2</v>
      </c>
      <c r="AH638" s="10">
        <f>+SUMPRODUCT(AB638:AD638,Regression_results!$M$17:$O$17)+Regression_results!$L$17</f>
        <v>2.7735957934298131E-2</v>
      </c>
    </row>
    <row r="639" spans="1:34" ht="15" x14ac:dyDescent="0.25">
      <c r="A639" s="3">
        <v>42781</v>
      </c>
      <c r="B639" s="5">
        <f t="shared" si="90"/>
        <v>15</v>
      </c>
      <c r="C639" s="5">
        <f t="shared" si="91"/>
        <v>2</v>
      </c>
      <c r="D639" s="5">
        <f t="shared" si="92"/>
        <v>2017</v>
      </c>
      <c r="E639" s="3">
        <f t="shared" si="93"/>
        <v>42775</v>
      </c>
      <c r="F639" s="5">
        <f t="shared" si="97"/>
        <v>6</v>
      </c>
      <c r="G639" s="5">
        <v>26331.05</v>
      </c>
      <c r="H639" s="6">
        <v>26467</v>
      </c>
      <c r="I639" s="6">
        <v>26578</v>
      </c>
      <c r="J639" s="6">
        <v>26637</v>
      </c>
      <c r="K639" s="6">
        <v>26687</v>
      </c>
      <c r="L639" s="6">
        <v>26750</v>
      </c>
      <c r="M639" s="6">
        <v>26812</v>
      </c>
      <c r="N639" s="6">
        <v>26877.5</v>
      </c>
      <c r="O639" s="6">
        <v>27009</v>
      </c>
      <c r="P639" s="6">
        <v>27065</v>
      </c>
      <c r="Q639" s="6">
        <v>27064</v>
      </c>
      <c r="R639" s="6">
        <v>27073</v>
      </c>
      <c r="S639" s="6">
        <v>27104.5</v>
      </c>
      <c r="T639" s="6">
        <v>27152.5</v>
      </c>
      <c r="U639" s="6">
        <v>27292.5</v>
      </c>
      <c r="V639" s="6">
        <v>27343.5</v>
      </c>
      <c r="W639" s="6">
        <v>27407.5</v>
      </c>
      <c r="X639" s="6">
        <v>27477</v>
      </c>
      <c r="Y639" s="6">
        <v>27540.5</v>
      </c>
      <c r="Z639" s="8" t="s">
        <v>17</v>
      </c>
      <c r="AA639" s="11">
        <f t="shared" si="98"/>
        <v>3.5418472947297276E-4</v>
      </c>
      <c r="AB639" s="10">
        <f t="shared" si="99"/>
        <v>9.3786613143038711E-3</v>
      </c>
      <c r="AC639" s="10">
        <f t="shared" si="94"/>
        <v>1.6216419595153964E-2</v>
      </c>
      <c r="AD639" s="10">
        <f t="shared" si="95"/>
        <v>3.8900431470374032E-3</v>
      </c>
      <c r="AE639" s="13">
        <v>3.07</v>
      </c>
      <c r="AF639" s="13">
        <v>0.28999999999999998</v>
      </c>
      <c r="AG639" s="10">
        <f t="shared" si="96"/>
        <v>2.7719613121946374E-2</v>
      </c>
      <c r="AH639" s="10">
        <f>+SUMPRODUCT(AB639:AD639,Regression_results!$M$17:$O$17)+Regression_results!$L$17</f>
        <v>2.7658589071666372E-2</v>
      </c>
    </row>
    <row r="640" spans="1:34" ht="15" x14ac:dyDescent="0.25">
      <c r="A640" s="3">
        <v>42780</v>
      </c>
      <c r="B640" s="5">
        <f t="shared" si="90"/>
        <v>14</v>
      </c>
      <c r="C640" s="5">
        <f t="shared" si="91"/>
        <v>2</v>
      </c>
      <c r="D640" s="5">
        <f t="shared" si="92"/>
        <v>2017</v>
      </c>
      <c r="E640" s="3">
        <f t="shared" si="93"/>
        <v>42775</v>
      </c>
      <c r="F640" s="5">
        <f t="shared" si="97"/>
        <v>5</v>
      </c>
      <c r="G640" s="5">
        <v>26326.36</v>
      </c>
      <c r="H640" s="6">
        <v>26464.5</v>
      </c>
      <c r="I640" s="6">
        <v>26578.5</v>
      </c>
      <c r="J640" s="6">
        <v>26635.5</v>
      </c>
      <c r="K640" s="6">
        <v>26684.5</v>
      </c>
      <c r="L640" s="6">
        <v>26741</v>
      </c>
      <c r="M640" s="6">
        <v>26804.5</v>
      </c>
      <c r="N640" s="6">
        <v>26867.5</v>
      </c>
      <c r="O640" s="6">
        <v>27002</v>
      </c>
      <c r="P640" s="6">
        <v>27058</v>
      </c>
      <c r="Q640" s="6">
        <v>27053.5</v>
      </c>
      <c r="R640" s="6">
        <v>27062.5</v>
      </c>
      <c r="S640" s="6">
        <v>27092.5</v>
      </c>
      <c r="T640" s="6">
        <v>27142.5</v>
      </c>
      <c r="U640" s="6">
        <v>27281</v>
      </c>
      <c r="V640" s="6">
        <v>27333.5</v>
      </c>
      <c r="W640" s="6">
        <v>27398</v>
      </c>
      <c r="X640" s="6">
        <v>27465.5</v>
      </c>
      <c r="Y640" s="6">
        <v>27529</v>
      </c>
      <c r="Z640" s="8" t="s">
        <v>17</v>
      </c>
      <c r="AA640" s="11">
        <f t="shared" si="98"/>
        <v>3.0758820091662348E-4</v>
      </c>
      <c r="AB640" s="10">
        <f t="shared" si="99"/>
        <v>9.5774729206772324E-3</v>
      </c>
      <c r="AC640" s="10">
        <f t="shared" si="94"/>
        <v>1.5933931561224357E-2</v>
      </c>
      <c r="AD640" s="10">
        <f t="shared" si="95"/>
        <v>3.6591917858363279E-3</v>
      </c>
      <c r="AE640" s="13">
        <v>3.0270000000000001</v>
      </c>
      <c r="AF640" s="13">
        <v>0.29699999999999999</v>
      </c>
      <c r="AG640" s="10">
        <f t="shared" si="96"/>
        <v>2.7219159097480627E-2</v>
      </c>
      <c r="AH640" s="10">
        <f>+SUMPRODUCT(AB640:AD640,Regression_results!$M$17:$O$17)+Regression_results!$L$17</f>
        <v>2.7492020344213206E-2</v>
      </c>
    </row>
    <row r="641" spans="1:34" ht="15" x14ac:dyDescent="0.25">
      <c r="A641" s="3">
        <v>42779</v>
      </c>
      <c r="B641" s="5">
        <f t="shared" si="90"/>
        <v>13</v>
      </c>
      <c r="C641" s="5">
        <f t="shared" si="91"/>
        <v>2</v>
      </c>
      <c r="D641" s="5">
        <f t="shared" si="92"/>
        <v>2017</v>
      </c>
      <c r="E641" s="3">
        <f t="shared" si="93"/>
        <v>42775</v>
      </c>
      <c r="F641" s="5">
        <f t="shared" si="97"/>
        <v>4</v>
      </c>
      <c r="G641" s="5">
        <v>26321.67</v>
      </c>
      <c r="H641" s="6">
        <v>26463.5</v>
      </c>
      <c r="I641" s="6">
        <v>26580</v>
      </c>
      <c r="J641" s="6">
        <v>26634.5</v>
      </c>
      <c r="K641" s="6">
        <v>26683</v>
      </c>
      <c r="L641" s="6">
        <v>26738</v>
      </c>
      <c r="M641" s="6">
        <v>26801.5</v>
      </c>
      <c r="N641" s="6">
        <v>26862</v>
      </c>
      <c r="O641" s="6">
        <v>26996.5</v>
      </c>
      <c r="P641" s="6">
        <v>27052.5</v>
      </c>
      <c r="Q641" s="6">
        <v>27055</v>
      </c>
      <c r="R641" s="6">
        <v>27064.5</v>
      </c>
      <c r="S641" s="6">
        <v>27096</v>
      </c>
      <c r="T641" s="6">
        <v>27144.5</v>
      </c>
      <c r="U641" s="6">
        <v>27277.5</v>
      </c>
      <c r="V641" s="6">
        <v>27330</v>
      </c>
      <c r="W641" s="6">
        <v>27394.5</v>
      </c>
      <c r="X641" s="6">
        <v>27456</v>
      </c>
      <c r="Y641" s="6">
        <v>27519.5</v>
      </c>
      <c r="Z641" s="8" t="s">
        <v>17</v>
      </c>
      <c r="AA641" s="11">
        <f t="shared" si="98"/>
        <v>2.3865761243972253E-4</v>
      </c>
      <c r="AB641" s="10">
        <f t="shared" si="99"/>
        <v>9.8143468860449889E-3</v>
      </c>
      <c r="AC641" s="10">
        <f t="shared" si="94"/>
        <v>1.5669676448457404E-2</v>
      </c>
      <c r="AD641" s="10">
        <f t="shared" si="95"/>
        <v>3.9243205687488443E-3</v>
      </c>
      <c r="AE641" s="13">
        <v>3.03</v>
      </c>
      <c r="AF641" s="13">
        <v>0.28199999999999997</v>
      </c>
      <c r="AG641" s="10">
        <f t="shared" si="96"/>
        <v>2.7402724317424854E-2</v>
      </c>
      <c r="AH641" s="10">
        <f>+SUMPRODUCT(AB641:AD641,Regression_results!$M$17:$O$17)+Regression_results!$L$17</f>
        <v>2.7580041037426208E-2</v>
      </c>
    </row>
    <row r="642" spans="1:34" ht="15" x14ac:dyDescent="0.25">
      <c r="A642" s="3">
        <v>42778</v>
      </c>
      <c r="B642" s="5">
        <f t="shared" ref="B642:B705" si="100">+DAY(A642)</f>
        <v>12</v>
      </c>
      <c r="C642" s="5">
        <f t="shared" ref="C642:C705" si="101">+MONTH(A642)</f>
        <v>2</v>
      </c>
      <c r="D642" s="5">
        <f t="shared" ref="D642:D705" si="102">+YEAR(A642)</f>
        <v>2017</v>
      </c>
      <c r="E642" s="3">
        <f t="shared" ref="E642:E705" si="103">+IF(DAY(A642)&gt;=9, DATE(D642,C642,9), IF(MONTH(A642)=1, DATE(D642-1,12,9),DATE(D642,C642-1,9)))</f>
        <v>42775</v>
      </c>
      <c r="F642" s="5">
        <f t="shared" si="97"/>
        <v>3</v>
      </c>
      <c r="G642" s="5">
        <v>26316.98</v>
      </c>
      <c r="H642" s="6">
        <v>26460</v>
      </c>
      <c r="I642" s="6">
        <v>26578.5</v>
      </c>
      <c r="J642" s="6">
        <v>26634.5</v>
      </c>
      <c r="K642" s="6">
        <v>26683</v>
      </c>
      <c r="L642" s="6">
        <v>26738.5</v>
      </c>
      <c r="M642" s="6">
        <v>26800.5</v>
      </c>
      <c r="N642" s="6">
        <v>26861</v>
      </c>
      <c r="O642" s="6">
        <v>26995.5</v>
      </c>
      <c r="P642" s="6">
        <v>27047</v>
      </c>
      <c r="Q642" s="6">
        <v>27052.5</v>
      </c>
      <c r="R642" s="6">
        <v>27061</v>
      </c>
      <c r="S642" s="6">
        <v>27094.5</v>
      </c>
      <c r="T642" s="6">
        <v>27144.5</v>
      </c>
      <c r="U642" s="6">
        <v>27265</v>
      </c>
      <c r="V642" s="6">
        <v>27317.5</v>
      </c>
      <c r="W642" s="6">
        <v>27382</v>
      </c>
      <c r="X642" s="6">
        <v>27443.5</v>
      </c>
      <c r="Y642" s="6">
        <v>27507</v>
      </c>
      <c r="Z642" s="8" t="s">
        <v>17</v>
      </c>
      <c r="AA642" s="11">
        <f t="shared" si="98"/>
        <v>1.8453929764343789E-4</v>
      </c>
      <c r="AB642" s="10">
        <f t="shared" si="99"/>
        <v>9.9373104360758191E-3</v>
      </c>
      <c r="AC642" s="10">
        <f t="shared" ref="AC642:AC705" si="104">+O642/I642-1</f>
        <v>1.5689372989446282E-2</v>
      </c>
      <c r="AD642" s="10">
        <f t="shared" ref="AD642:AD705" si="105">+S642/O642-1+AA642</f>
        <v>3.8518171772901509E-3</v>
      </c>
      <c r="AE642" s="13">
        <v>3.01</v>
      </c>
      <c r="AF642" s="13">
        <v>0.28299999999999997</v>
      </c>
      <c r="AG642" s="10">
        <f t="shared" ref="AG642:AG705" si="106">+(1+AE642/100)/(1+AF642/100)-1</f>
        <v>2.7193043686367435E-2</v>
      </c>
      <c r="AH642" s="10">
        <f>+SUMPRODUCT(AB642:AD642,Regression_results!$M$17:$O$17)+Regression_results!$L$17</f>
        <v>2.7625782512787175E-2</v>
      </c>
    </row>
    <row r="643" spans="1:34" ht="15" x14ac:dyDescent="0.25">
      <c r="A643" s="3">
        <v>42777</v>
      </c>
      <c r="B643" s="5">
        <f t="shared" si="100"/>
        <v>11</v>
      </c>
      <c r="C643" s="5">
        <f t="shared" si="101"/>
        <v>2</v>
      </c>
      <c r="D643" s="5">
        <f t="shared" si="102"/>
        <v>2017</v>
      </c>
      <c r="E643" s="3">
        <f t="shared" si="103"/>
        <v>42775</v>
      </c>
      <c r="F643" s="5">
        <f t="shared" ref="F643:F706" si="107">+A643-E643</f>
        <v>2</v>
      </c>
      <c r="G643" s="5">
        <v>26312.29</v>
      </c>
      <c r="H643" s="6">
        <v>26460</v>
      </c>
      <c r="I643" s="6">
        <v>26578.5</v>
      </c>
      <c r="J643" s="6">
        <v>26634.5</v>
      </c>
      <c r="K643" s="6">
        <v>26683</v>
      </c>
      <c r="L643" s="6">
        <v>26738.5</v>
      </c>
      <c r="M643" s="6">
        <v>26800.5</v>
      </c>
      <c r="N643" s="6">
        <v>26861</v>
      </c>
      <c r="O643" s="6">
        <v>26995.5</v>
      </c>
      <c r="P643" s="6">
        <v>27047</v>
      </c>
      <c r="Q643" s="6">
        <v>27052.5</v>
      </c>
      <c r="R643" s="6">
        <v>27061</v>
      </c>
      <c r="S643" s="6">
        <v>27094.5</v>
      </c>
      <c r="T643" s="6">
        <v>27144.5</v>
      </c>
      <c r="U643" s="6">
        <v>27267</v>
      </c>
      <c r="V643" s="6">
        <v>27323</v>
      </c>
      <c r="W643" s="6">
        <v>27387</v>
      </c>
      <c r="X643" s="6">
        <v>27445.5</v>
      </c>
      <c r="Y643" s="6">
        <v>27508.5</v>
      </c>
      <c r="Z643" s="8" t="s">
        <v>17</v>
      </c>
      <c r="AA643" s="11">
        <f t="shared" ref="AA643:AA706" si="108">+(T643/S643-1)*F643/30</f>
        <v>1.2302619842895861E-4</v>
      </c>
      <c r="AB643" s="10">
        <f t="shared" ref="AB643:AB706" si="109">+I643/G643-1</f>
        <v>1.0117325401931998E-2</v>
      </c>
      <c r="AC643" s="10">
        <f t="shared" si="104"/>
        <v>1.5689372989446282E-2</v>
      </c>
      <c r="AD643" s="10">
        <f t="shared" si="105"/>
        <v>3.7903040780756718E-3</v>
      </c>
      <c r="AE643" s="13">
        <v>3.01</v>
      </c>
      <c r="AF643" s="13">
        <v>0.28299999999999997</v>
      </c>
      <c r="AG643" s="10">
        <f t="shared" si="106"/>
        <v>2.7193043686367435E-2</v>
      </c>
      <c r="AH643" s="10">
        <f>+SUMPRODUCT(AB643:AD643,Regression_results!$M$17:$O$17)+Regression_results!$L$17</f>
        <v>2.7695437753669297E-2</v>
      </c>
    </row>
    <row r="644" spans="1:34" ht="15" x14ac:dyDescent="0.25">
      <c r="A644" s="3">
        <v>42776</v>
      </c>
      <c r="B644" s="5">
        <f t="shared" si="100"/>
        <v>10</v>
      </c>
      <c r="C644" s="5">
        <f t="shared" si="101"/>
        <v>2</v>
      </c>
      <c r="D644" s="5">
        <f t="shared" si="102"/>
        <v>2017</v>
      </c>
      <c r="E644" s="3">
        <f t="shared" si="103"/>
        <v>42775</v>
      </c>
      <c r="F644" s="5">
        <f t="shared" si="107"/>
        <v>1</v>
      </c>
      <c r="G644" s="5">
        <v>26307.61</v>
      </c>
      <c r="H644" s="6">
        <v>26460</v>
      </c>
      <c r="I644" s="6">
        <v>26578.5</v>
      </c>
      <c r="J644" s="6">
        <v>26634.5</v>
      </c>
      <c r="K644" s="6">
        <v>26683</v>
      </c>
      <c r="L644" s="6">
        <v>26738.5</v>
      </c>
      <c r="M644" s="6">
        <v>26800.5</v>
      </c>
      <c r="N644" s="6">
        <v>26861</v>
      </c>
      <c r="O644" s="6">
        <v>26995.5</v>
      </c>
      <c r="P644" s="6">
        <v>27047</v>
      </c>
      <c r="Q644" s="6">
        <v>27052.5</v>
      </c>
      <c r="R644" s="6">
        <v>27061</v>
      </c>
      <c r="S644" s="6">
        <v>27094.5</v>
      </c>
      <c r="T644" s="6">
        <v>27144.5</v>
      </c>
      <c r="U644" s="6">
        <v>27268.5</v>
      </c>
      <c r="V644" s="6">
        <v>27324</v>
      </c>
      <c r="W644" s="6">
        <v>27388.5</v>
      </c>
      <c r="X644" s="6">
        <v>27447</v>
      </c>
      <c r="Y644" s="6">
        <v>27510</v>
      </c>
      <c r="Z644" s="8" t="s">
        <v>17</v>
      </c>
      <c r="AA644" s="11">
        <f t="shared" si="108"/>
        <v>6.1513099214479303E-5</v>
      </c>
      <c r="AB644" s="10">
        <f t="shared" si="109"/>
        <v>1.0297020519917988E-2</v>
      </c>
      <c r="AC644" s="10">
        <f t="shared" si="104"/>
        <v>1.5689372989446282E-2</v>
      </c>
      <c r="AD644" s="10">
        <f t="shared" si="105"/>
        <v>3.7287909788611922E-3</v>
      </c>
      <c r="AE644" s="13">
        <v>3.01</v>
      </c>
      <c r="AF644" s="13">
        <v>0.28299999999999997</v>
      </c>
      <c r="AG644" s="10">
        <f t="shared" si="106"/>
        <v>2.7193043686367435E-2</v>
      </c>
      <c r="AH644" s="10">
        <f>+SUMPRODUCT(AB644:AD644,Regression_results!$M$17:$O$17)+Regression_results!$L$17</f>
        <v>2.7764920085759273E-2</v>
      </c>
    </row>
    <row r="645" spans="1:34" ht="15" x14ac:dyDescent="0.25">
      <c r="A645" s="3">
        <v>42775</v>
      </c>
      <c r="B645" s="5">
        <f t="shared" si="100"/>
        <v>9</v>
      </c>
      <c r="C645" s="5">
        <f t="shared" si="101"/>
        <v>2</v>
      </c>
      <c r="D645" s="5">
        <f t="shared" si="102"/>
        <v>2017</v>
      </c>
      <c r="E645" s="3">
        <f t="shared" si="103"/>
        <v>42775</v>
      </c>
      <c r="F645" s="5">
        <f t="shared" si="107"/>
        <v>0</v>
      </c>
      <c r="G645" s="5">
        <v>26302.92</v>
      </c>
      <c r="H645" s="6">
        <v>26461.5</v>
      </c>
      <c r="I645" s="6">
        <v>26580</v>
      </c>
      <c r="J645" s="6">
        <v>26636</v>
      </c>
      <c r="K645" s="6">
        <v>26684.5</v>
      </c>
      <c r="L645" s="6">
        <v>26740</v>
      </c>
      <c r="M645" s="6">
        <v>26803.5</v>
      </c>
      <c r="N645" s="6">
        <v>26864</v>
      </c>
      <c r="O645" s="6">
        <v>26998.5</v>
      </c>
      <c r="P645" s="6">
        <v>27050</v>
      </c>
      <c r="Q645" s="6">
        <v>27055.5</v>
      </c>
      <c r="R645" s="6">
        <v>27064</v>
      </c>
      <c r="S645" s="6">
        <v>27097.5</v>
      </c>
      <c r="T645" s="6">
        <v>27149</v>
      </c>
      <c r="U645" s="6">
        <v>27268.5</v>
      </c>
      <c r="V645" s="6">
        <v>27324</v>
      </c>
      <c r="W645" s="6">
        <v>27388.5</v>
      </c>
      <c r="X645" s="6">
        <v>27447</v>
      </c>
      <c r="Y645" s="6">
        <v>27510</v>
      </c>
      <c r="Z645" s="8" t="s">
        <v>17</v>
      </c>
      <c r="AA645" s="11">
        <f t="shared" si="108"/>
        <v>0</v>
      </c>
      <c r="AB645" s="10">
        <f t="shared" si="109"/>
        <v>1.0534191641080159E-2</v>
      </c>
      <c r="AC645" s="10">
        <f t="shared" si="104"/>
        <v>1.5744920993227884E-2</v>
      </c>
      <c r="AD645" s="10">
        <f t="shared" si="105"/>
        <v>3.6668703816877812E-3</v>
      </c>
      <c r="AE645" s="13">
        <v>3.01</v>
      </c>
      <c r="AF645" s="13">
        <v>0.26800000000000002</v>
      </c>
      <c r="AG645" s="10">
        <f t="shared" si="106"/>
        <v>2.7346710815015829E-2</v>
      </c>
      <c r="AH645" s="10">
        <f>+SUMPRODUCT(AB645:AD645,Regression_results!$M$17:$O$17)+Regression_results!$L$17</f>
        <v>2.7898766228135016E-2</v>
      </c>
    </row>
    <row r="646" spans="1:34" ht="15" x14ac:dyDescent="0.25">
      <c r="A646" s="3">
        <v>42774</v>
      </c>
      <c r="B646" s="5">
        <f t="shared" si="100"/>
        <v>8</v>
      </c>
      <c r="C646" s="5">
        <f t="shared" si="101"/>
        <v>2</v>
      </c>
      <c r="D646" s="5">
        <f t="shared" si="102"/>
        <v>2017</v>
      </c>
      <c r="E646" s="3">
        <f t="shared" si="103"/>
        <v>42744</v>
      </c>
      <c r="F646" s="5">
        <f t="shared" si="107"/>
        <v>30</v>
      </c>
      <c r="G646" s="5">
        <v>26304.62</v>
      </c>
      <c r="H646" s="6">
        <v>26468.5</v>
      </c>
      <c r="I646" s="6">
        <v>26590</v>
      </c>
      <c r="J646" s="6">
        <v>26643.5</v>
      </c>
      <c r="K646" s="6">
        <v>26691</v>
      </c>
      <c r="L646" s="6">
        <v>26749</v>
      </c>
      <c r="M646" s="6">
        <v>26810</v>
      </c>
      <c r="N646" s="6">
        <v>26870.5</v>
      </c>
      <c r="O646" s="6">
        <v>27005</v>
      </c>
      <c r="P646" s="6">
        <v>27059</v>
      </c>
      <c r="Q646" s="6">
        <v>27067.5</v>
      </c>
      <c r="R646" s="6">
        <v>27075.5</v>
      </c>
      <c r="S646" s="6">
        <v>27107.5</v>
      </c>
      <c r="T646" s="6">
        <v>27158</v>
      </c>
      <c r="U646" s="6">
        <v>27268.5</v>
      </c>
      <c r="V646" s="6">
        <v>27324</v>
      </c>
      <c r="W646" s="6">
        <v>27388.5</v>
      </c>
      <c r="X646" s="6">
        <v>27447</v>
      </c>
      <c r="Y646" s="6">
        <v>27510</v>
      </c>
      <c r="Z646" s="8" t="s">
        <v>17</v>
      </c>
      <c r="AA646" s="11">
        <f t="shared" si="108"/>
        <v>1.862953057272021E-3</v>
      </c>
      <c r="AB646" s="10">
        <f t="shared" si="109"/>
        <v>1.0849044768561633E-2</v>
      </c>
      <c r="AC646" s="10">
        <f t="shared" si="104"/>
        <v>1.5607371192177588E-2</v>
      </c>
      <c r="AD646" s="10">
        <f t="shared" si="105"/>
        <v>5.6585464659000273E-3</v>
      </c>
      <c r="AE646" s="13">
        <v>3</v>
      </c>
      <c r="AF646" s="13">
        <v>0.27300000000000002</v>
      </c>
      <c r="AG646" s="10">
        <f t="shared" si="106"/>
        <v>2.719575558724685E-2</v>
      </c>
      <c r="AH646" s="10">
        <f>+SUMPRODUCT(AB646:AD646,Regression_results!$M$17:$O$17)+Regression_results!$L$17</f>
        <v>2.8881668865598925E-2</v>
      </c>
    </row>
    <row r="647" spans="1:34" ht="15" x14ac:dyDescent="0.25">
      <c r="A647" s="3">
        <v>42773</v>
      </c>
      <c r="B647" s="5">
        <f t="shared" si="100"/>
        <v>7</v>
      </c>
      <c r="C647" s="5">
        <f t="shared" si="101"/>
        <v>2</v>
      </c>
      <c r="D647" s="5">
        <f t="shared" si="102"/>
        <v>2017</v>
      </c>
      <c r="E647" s="3">
        <f t="shared" si="103"/>
        <v>42744</v>
      </c>
      <c r="F647" s="5">
        <f t="shared" si="107"/>
        <v>29</v>
      </c>
      <c r="G647" s="5">
        <v>26306.32</v>
      </c>
      <c r="H647" s="6">
        <v>26377</v>
      </c>
      <c r="I647" s="6">
        <v>26415</v>
      </c>
      <c r="J647" s="6">
        <v>26537</v>
      </c>
      <c r="K647" s="6">
        <v>26590</v>
      </c>
      <c r="L647" s="6">
        <v>26635</v>
      </c>
      <c r="M647" s="6">
        <v>26692.5</v>
      </c>
      <c r="N647" s="6">
        <v>26753.5</v>
      </c>
      <c r="O647" s="6">
        <v>26814</v>
      </c>
      <c r="P647" s="6">
        <v>26948.5</v>
      </c>
      <c r="Q647" s="6">
        <v>27009</v>
      </c>
      <c r="R647" s="6">
        <v>27019</v>
      </c>
      <c r="S647" s="6">
        <v>27025</v>
      </c>
      <c r="T647" s="6">
        <v>27057.5</v>
      </c>
      <c r="U647" s="6">
        <v>27275.5</v>
      </c>
      <c r="V647" s="6">
        <v>27331</v>
      </c>
      <c r="W647" s="6">
        <v>27395.5</v>
      </c>
      <c r="X647" s="6">
        <v>27454</v>
      </c>
      <c r="Y647" s="6">
        <v>27517</v>
      </c>
      <c r="Z647" s="8" t="s">
        <v>17</v>
      </c>
      <c r="AA647" s="11">
        <f t="shared" si="108"/>
        <v>1.1625038544556801E-3</v>
      </c>
      <c r="AB647" s="10">
        <f t="shared" si="109"/>
        <v>4.1313266165696749E-3</v>
      </c>
      <c r="AC647" s="10">
        <f t="shared" si="104"/>
        <v>1.5105053946621316E-2</v>
      </c>
      <c r="AD647" s="10">
        <f t="shared" si="105"/>
        <v>9.0315274988204946E-3</v>
      </c>
      <c r="AE647" s="13">
        <v>2.9699999999999998</v>
      </c>
      <c r="AF647" s="13">
        <v>0.32500000000000001</v>
      </c>
      <c r="AG647" s="10">
        <f t="shared" si="106"/>
        <v>2.6364315973087527E-2</v>
      </c>
      <c r="AH647" s="10">
        <f>+SUMPRODUCT(AB647:AD647,Regression_results!$M$17:$O$17)+Regression_results!$L$17</f>
        <v>2.6464084548689544E-2</v>
      </c>
    </row>
    <row r="648" spans="1:34" ht="15" x14ac:dyDescent="0.25">
      <c r="A648" s="3">
        <v>42772</v>
      </c>
      <c r="B648" s="5">
        <f t="shared" si="100"/>
        <v>6</v>
      </c>
      <c r="C648" s="5">
        <f t="shared" si="101"/>
        <v>2</v>
      </c>
      <c r="D648" s="5">
        <f t="shared" si="102"/>
        <v>2017</v>
      </c>
      <c r="E648" s="3">
        <f t="shared" si="103"/>
        <v>42744</v>
      </c>
      <c r="F648" s="5">
        <f t="shared" si="107"/>
        <v>28</v>
      </c>
      <c r="G648" s="5">
        <v>26308.02</v>
      </c>
      <c r="H648" s="6">
        <v>26372.5</v>
      </c>
      <c r="I648" s="6">
        <v>26412</v>
      </c>
      <c r="J648" s="6">
        <v>26529.5</v>
      </c>
      <c r="K648" s="6">
        <v>26584.5</v>
      </c>
      <c r="L648" s="6">
        <v>26630</v>
      </c>
      <c r="M648" s="6">
        <v>26687.5</v>
      </c>
      <c r="N648" s="6">
        <v>26747.5</v>
      </c>
      <c r="O648" s="6">
        <v>26806</v>
      </c>
      <c r="P648" s="6">
        <v>26940.5</v>
      </c>
      <c r="Q648" s="6">
        <v>27000.5</v>
      </c>
      <c r="R648" s="6">
        <v>27011</v>
      </c>
      <c r="S648" s="6">
        <v>27018.5</v>
      </c>
      <c r="T648" s="6">
        <v>27053</v>
      </c>
      <c r="U648" s="6">
        <v>27287.5</v>
      </c>
      <c r="V648" s="6">
        <v>27348</v>
      </c>
      <c r="W648" s="6">
        <v>27410</v>
      </c>
      <c r="X648" s="6">
        <v>27468.5</v>
      </c>
      <c r="Y648" s="6">
        <v>27531.5</v>
      </c>
      <c r="Z648" s="8" t="s">
        <v>17</v>
      </c>
      <c r="AA648" s="11">
        <f t="shared" si="108"/>
        <v>1.1917760053296552E-3</v>
      </c>
      <c r="AB648" s="10">
        <f t="shared" si="109"/>
        <v>3.9524069086156466E-3</v>
      </c>
      <c r="AC648" s="10">
        <f t="shared" si="104"/>
        <v>1.4917461759806239E-2</v>
      </c>
      <c r="AD648" s="10">
        <f t="shared" si="105"/>
        <v>9.1191057076351299E-3</v>
      </c>
      <c r="AE648" s="13">
        <v>2.99</v>
      </c>
      <c r="AF648" s="13">
        <v>0.32700000000000001</v>
      </c>
      <c r="AG648" s="10">
        <f t="shared" si="106"/>
        <v>2.6543203723823128E-2</v>
      </c>
      <c r="AH648" s="10">
        <f>+SUMPRODUCT(AB648:AD648,Regression_results!$M$17:$O$17)+Regression_results!$L$17</f>
        <v>2.6293690592057495E-2</v>
      </c>
    </row>
    <row r="649" spans="1:34" ht="15" x14ac:dyDescent="0.25">
      <c r="A649" s="3">
        <v>42771</v>
      </c>
      <c r="B649" s="5">
        <f t="shared" si="100"/>
        <v>5</v>
      </c>
      <c r="C649" s="5">
        <f t="shared" si="101"/>
        <v>2</v>
      </c>
      <c r="D649" s="5">
        <f t="shared" si="102"/>
        <v>2017</v>
      </c>
      <c r="E649" s="3">
        <f t="shared" si="103"/>
        <v>42744</v>
      </c>
      <c r="F649" s="5">
        <f t="shared" si="107"/>
        <v>27</v>
      </c>
      <c r="G649" s="5">
        <v>26309.71</v>
      </c>
      <c r="H649" s="6">
        <v>26371</v>
      </c>
      <c r="I649" s="6">
        <v>26413</v>
      </c>
      <c r="J649" s="6">
        <v>26530</v>
      </c>
      <c r="K649" s="6">
        <v>26585</v>
      </c>
      <c r="L649" s="6">
        <v>26630.5</v>
      </c>
      <c r="M649" s="6">
        <v>26688</v>
      </c>
      <c r="N649" s="6">
        <v>26748</v>
      </c>
      <c r="O649" s="6">
        <v>26806.5</v>
      </c>
      <c r="P649" s="6">
        <v>26941</v>
      </c>
      <c r="Q649" s="6">
        <v>27001</v>
      </c>
      <c r="R649" s="6">
        <v>27011.5</v>
      </c>
      <c r="S649" s="6">
        <v>27020</v>
      </c>
      <c r="T649" s="6">
        <v>27055</v>
      </c>
      <c r="U649" s="6">
        <v>27108</v>
      </c>
      <c r="V649" s="6">
        <v>27237.5</v>
      </c>
      <c r="W649" s="6">
        <v>27298</v>
      </c>
      <c r="X649" s="6">
        <v>27360</v>
      </c>
      <c r="Y649" s="6">
        <v>27418.5</v>
      </c>
      <c r="Z649" s="8" t="s">
        <v>17</v>
      </c>
      <c r="AA649" s="11">
        <f t="shared" si="108"/>
        <v>1.1658031088082944E-3</v>
      </c>
      <c r="AB649" s="10">
        <f t="shared" si="109"/>
        <v>3.9259269676481523E-3</v>
      </c>
      <c r="AC649" s="10">
        <f t="shared" si="104"/>
        <v>1.4897966910233595E-2</v>
      </c>
      <c r="AD649" s="10">
        <f t="shared" si="105"/>
        <v>9.1302893341641319E-3</v>
      </c>
      <c r="AE649" s="13">
        <v>2.98</v>
      </c>
      <c r="AF649" s="13">
        <v>0.33</v>
      </c>
      <c r="AG649" s="10">
        <f t="shared" si="106"/>
        <v>2.6412837635801711E-2</v>
      </c>
      <c r="AH649" s="10">
        <f>+SUMPRODUCT(AB649:AD649,Regression_results!$M$17:$O$17)+Regression_results!$L$17</f>
        <v>2.6272656042424666E-2</v>
      </c>
    </row>
    <row r="650" spans="1:34" ht="15" x14ac:dyDescent="0.25">
      <c r="A650" s="3">
        <v>42770</v>
      </c>
      <c r="B650" s="5">
        <f t="shared" si="100"/>
        <v>4</v>
      </c>
      <c r="C650" s="5">
        <f t="shared" si="101"/>
        <v>2</v>
      </c>
      <c r="D650" s="5">
        <f t="shared" si="102"/>
        <v>2017</v>
      </c>
      <c r="E650" s="3">
        <f t="shared" si="103"/>
        <v>42744</v>
      </c>
      <c r="F650" s="5">
        <f t="shared" si="107"/>
        <v>26</v>
      </c>
      <c r="G650" s="5">
        <v>26311.41</v>
      </c>
      <c r="H650" s="6">
        <v>26371</v>
      </c>
      <c r="I650" s="6">
        <v>26413</v>
      </c>
      <c r="J650" s="6">
        <v>26530</v>
      </c>
      <c r="K650" s="6">
        <v>26585</v>
      </c>
      <c r="L650" s="6">
        <v>26630.5</v>
      </c>
      <c r="M650" s="6">
        <v>26688</v>
      </c>
      <c r="N650" s="6">
        <v>26748</v>
      </c>
      <c r="O650" s="6">
        <v>26806.5</v>
      </c>
      <c r="P650" s="6">
        <v>26941</v>
      </c>
      <c r="Q650" s="6">
        <v>27001</v>
      </c>
      <c r="R650" s="6">
        <v>27011.5</v>
      </c>
      <c r="S650" s="6">
        <v>27020</v>
      </c>
      <c r="T650" s="6">
        <v>27055</v>
      </c>
      <c r="U650" s="6">
        <v>27102</v>
      </c>
      <c r="V650" s="6">
        <v>27234.5</v>
      </c>
      <c r="W650" s="6">
        <v>27293.5</v>
      </c>
      <c r="X650" s="6">
        <v>27356.5</v>
      </c>
      <c r="Y650" s="6">
        <v>27414</v>
      </c>
      <c r="Z650" s="8" t="s">
        <v>17</v>
      </c>
      <c r="AA650" s="11">
        <f t="shared" si="108"/>
        <v>1.1226252158894686E-3</v>
      </c>
      <c r="AB650" s="10">
        <f t="shared" si="109"/>
        <v>3.86106255803087E-3</v>
      </c>
      <c r="AC650" s="10">
        <f t="shared" si="104"/>
        <v>1.4897966910233595E-2</v>
      </c>
      <c r="AD650" s="10">
        <f t="shared" si="105"/>
        <v>9.0871114412453061E-3</v>
      </c>
      <c r="AE650" s="13">
        <v>2.98</v>
      </c>
      <c r="AF650" s="13">
        <v>0.33</v>
      </c>
      <c r="AG650" s="10">
        <f t="shared" si="106"/>
        <v>2.6412837635801711E-2</v>
      </c>
      <c r="AH650" s="10">
        <f>+SUMPRODUCT(AB650:AD650,Regression_results!$M$17:$O$17)+Regression_results!$L$17</f>
        <v>2.6218174938762752E-2</v>
      </c>
    </row>
    <row r="651" spans="1:34" ht="15" x14ac:dyDescent="0.25">
      <c r="A651" s="3">
        <v>42769</v>
      </c>
      <c r="B651" s="5">
        <f t="shared" si="100"/>
        <v>3</v>
      </c>
      <c r="C651" s="5">
        <f t="shared" si="101"/>
        <v>2</v>
      </c>
      <c r="D651" s="5">
        <f t="shared" si="102"/>
        <v>2017</v>
      </c>
      <c r="E651" s="3">
        <f t="shared" si="103"/>
        <v>42744</v>
      </c>
      <c r="F651" s="5">
        <f t="shared" si="107"/>
        <v>25</v>
      </c>
      <c r="G651" s="5">
        <v>26313.11</v>
      </c>
      <c r="H651" s="6">
        <v>26371</v>
      </c>
      <c r="I651" s="6">
        <v>26413</v>
      </c>
      <c r="J651" s="6">
        <v>26530</v>
      </c>
      <c r="K651" s="6">
        <v>26585</v>
      </c>
      <c r="L651" s="6">
        <v>26630.5</v>
      </c>
      <c r="M651" s="6">
        <v>26688</v>
      </c>
      <c r="N651" s="6">
        <v>26748</v>
      </c>
      <c r="O651" s="6">
        <v>26806.5</v>
      </c>
      <c r="P651" s="6">
        <v>26941</v>
      </c>
      <c r="Q651" s="6">
        <v>27001</v>
      </c>
      <c r="R651" s="6">
        <v>27011.5</v>
      </c>
      <c r="S651" s="6">
        <v>27020</v>
      </c>
      <c r="T651" s="6">
        <v>27055</v>
      </c>
      <c r="U651" s="6">
        <v>27104.5</v>
      </c>
      <c r="V651" s="6">
        <v>27234.5</v>
      </c>
      <c r="W651" s="6">
        <v>27293.5</v>
      </c>
      <c r="X651" s="6">
        <v>27356.5</v>
      </c>
      <c r="Y651" s="6">
        <v>27414</v>
      </c>
      <c r="Z651" s="8" t="s">
        <v>17</v>
      </c>
      <c r="AA651" s="11">
        <f t="shared" si="108"/>
        <v>1.0794473229706429E-3</v>
      </c>
      <c r="AB651" s="10">
        <f t="shared" si="109"/>
        <v>3.796206529748769E-3</v>
      </c>
      <c r="AC651" s="10">
        <f t="shared" si="104"/>
        <v>1.4897966910233595E-2</v>
      </c>
      <c r="AD651" s="10">
        <f t="shared" si="105"/>
        <v>9.0439335483264802E-3</v>
      </c>
      <c r="AE651" s="13">
        <v>2.98</v>
      </c>
      <c r="AF651" s="13">
        <v>0.33</v>
      </c>
      <c r="AG651" s="10">
        <f t="shared" si="106"/>
        <v>2.6412837635801711E-2</v>
      </c>
      <c r="AH651" s="10">
        <f>+SUMPRODUCT(AB651:AD651,Regression_results!$M$17:$O$17)+Regression_results!$L$17</f>
        <v>2.6163698366025313E-2</v>
      </c>
    </row>
    <row r="652" spans="1:34" ht="15" x14ac:dyDescent="0.25">
      <c r="A652" s="3">
        <v>42768</v>
      </c>
      <c r="B652" s="5">
        <f t="shared" si="100"/>
        <v>2</v>
      </c>
      <c r="C652" s="5">
        <f t="shared" si="101"/>
        <v>2</v>
      </c>
      <c r="D652" s="5">
        <f t="shared" si="102"/>
        <v>2017</v>
      </c>
      <c r="E652" s="3">
        <f t="shared" si="103"/>
        <v>42744</v>
      </c>
      <c r="F652" s="5">
        <f t="shared" si="107"/>
        <v>24</v>
      </c>
      <c r="G652" s="5">
        <v>26314.81</v>
      </c>
      <c r="H652" s="6">
        <v>26372</v>
      </c>
      <c r="I652" s="6">
        <v>26414</v>
      </c>
      <c r="J652" s="6">
        <v>26533</v>
      </c>
      <c r="K652" s="6">
        <v>26587.5</v>
      </c>
      <c r="L652" s="6">
        <v>26632.5</v>
      </c>
      <c r="M652" s="6">
        <v>26690</v>
      </c>
      <c r="N652" s="6">
        <v>26750.5</v>
      </c>
      <c r="O652" s="6">
        <v>26809.5</v>
      </c>
      <c r="P652" s="6">
        <v>26944</v>
      </c>
      <c r="Q652" s="6">
        <v>27004</v>
      </c>
      <c r="R652" s="6">
        <v>27014</v>
      </c>
      <c r="S652" s="6">
        <v>27024</v>
      </c>
      <c r="T652" s="6">
        <v>27059</v>
      </c>
      <c r="U652" s="6">
        <v>27104.5</v>
      </c>
      <c r="V652" s="6">
        <v>27234.5</v>
      </c>
      <c r="W652" s="6">
        <v>27293.5</v>
      </c>
      <c r="X652" s="6">
        <v>27356.5</v>
      </c>
      <c r="Y652" s="6">
        <v>27414</v>
      </c>
      <c r="Z652" s="8" t="s">
        <v>17</v>
      </c>
      <c r="AA652" s="11">
        <f t="shared" si="108"/>
        <v>1.0361160449971151E-3</v>
      </c>
      <c r="AB652" s="10">
        <f t="shared" si="109"/>
        <v>3.7693602955901628E-3</v>
      </c>
      <c r="AC652" s="10">
        <f t="shared" si="104"/>
        <v>1.4973120314984545E-2</v>
      </c>
      <c r="AD652" s="10">
        <f t="shared" si="105"/>
        <v>9.037011250054983E-3</v>
      </c>
      <c r="AE652" s="13">
        <v>2.9569999999999999</v>
      </c>
      <c r="AF652" s="13">
        <v>0.313</v>
      </c>
      <c r="AG652" s="10">
        <f t="shared" si="106"/>
        <v>2.6357501021801788E-2</v>
      </c>
      <c r="AH652" s="10">
        <f>+SUMPRODUCT(AB652:AD652,Regression_results!$M$17:$O$17)+Regression_results!$L$17</f>
        <v>2.6191363435447382E-2</v>
      </c>
    </row>
    <row r="653" spans="1:34" ht="15" x14ac:dyDescent="0.25">
      <c r="A653" s="3">
        <v>42767</v>
      </c>
      <c r="B653" s="5">
        <f t="shared" si="100"/>
        <v>1</v>
      </c>
      <c r="C653" s="5">
        <f t="shared" si="101"/>
        <v>2</v>
      </c>
      <c r="D653" s="5">
        <f t="shared" si="102"/>
        <v>2017</v>
      </c>
      <c r="E653" s="3">
        <f t="shared" si="103"/>
        <v>42744</v>
      </c>
      <c r="F653" s="5">
        <f t="shared" si="107"/>
        <v>23</v>
      </c>
      <c r="G653" s="5">
        <v>26316.51</v>
      </c>
      <c r="H653" s="6">
        <v>26373.5</v>
      </c>
      <c r="I653" s="6">
        <v>26414</v>
      </c>
      <c r="J653" s="6">
        <v>26533.5</v>
      </c>
      <c r="K653" s="6">
        <v>26588</v>
      </c>
      <c r="L653" s="6">
        <v>26633</v>
      </c>
      <c r="M653" s="6">
        <v>26690.5</v>
      </c>
      <c r="N653" s="6">
        <v>26752</v>
      </c>
      <c r="O653" s="6">
        <v>26809</v>
      </c>
      <c r="P653" s="6">
        <v>26943.5</v>
      </c>
      <c r="Q653" s="6">
        <v>27005</v>
      </c>
      <c r="R653" s="6">
        <v>27014.5</v>
      </c>
      <c r="S653" s="6">
        <v>27024</v>
      </c>
      <c r="T653" s="6">
        <v>27059</v>
      </c>
      <c r="U653" s="6">
        <v>27104.5</v>
      </c>
      <c r="V653" s="6">
        <v>27234.5</v>
      </c>
      <c r="W653" s="6">
        <v>27293.5</v>
      </c>
      <c r="X653" s="6">
        <v>27356.5</v>
      </c>
      <c r="Y653" s="6">
        <v>27414</v>
      </c>
      <c r="Z653" s="8" t="s">
        <v>17</v>
      </c>
      <c r="AA653" s="11">
        <f t="shared" si="108"/>
        <v>9.9294454312223528E-4</v>
      </c>
      <c r="AB653" s="10">
        <f t="shared" si="109"/>
        <v>3.7045185702815342E-3</v>
      </c>
      <c r="AC653" s="10">
        <f t="shared" si="104"/>
        <v>1.4954190959339808E-2</v>
      </c>
      <c r="AD653" s="10">
        <f t="shared" si="105"/>
        <v>9.0126394217077948E-3</v>
      </c>
      <c r="AE653" s="13">
        <v>2.98</v>
      </c>
      <c r="AF653" s="13">
        <v>0.31</v>
      </c>
      <c r="AG653" s="10">
        <f t="shared" si="106"/>
        <v>2.6617485794038442E-2</v>
      </c>
      <c r="AH653" s="10">
        <f>+SUMPRODUCT(AB653:AD653,Regression_results!$M$17:$O$17)+Regression_results!$L$17</f>
        <v>2.6133943358880092E-2</v>
      </c>
    </row>
    <row r="654" spans="1:34" ht="15" x14ac:dyDescent="0.25">
      <c r="A654" s="3">
        <v>42766</v>
      </c>
      <c r="B654" s="5">
        <f t="shared" si="100"/>
        <v>31</v>
      </c>
      <c r="C654" s="5">
        <f t="shared" si="101"/>
        <v>1</v>
      </c>
      <c r="D654" s="5">
        <f t="shared" si="102"/>
        <v>2017</v>
      </c>
      <c r="E654" s="3">
        <f t="shared" si="103"/>
        <v>42744</v>
      </c>
      <c r="F654" s="5">
        <f t="shared" si="107"/>
        <v>22</v>
      </c>
      <c r="G654" s="5">
        <v>26318.21</v>
      </c>
      <c r="H654" s="6">
        <v>26372</v>
      </c>
      <c r="I654" s="6">
        <v>26413.5</v>
      </c>
      <c r="J654" s="6">
        <v>26529.5</v>
      </c>
      <c r="K654" s="6">
        <v>26586</v>
      </c>
      <c r="L654" s="6">
        <v>26634</v>
      </c>
      <c r="M654" s="6">
        <v>26691.5</v>
      </c>
      <c r="N654" s="6">
        <v>26749.5</v>
      </c>
      <c r="O654" s="6">
        <v>26805</v>
      </c>
      <c r="P654" s="6">
        <v>26941</v>
      </c>
      <c r="Q654" s="6">
        <v>27002.5</v>
      </c>
      <c r="R654" s="6">
        <v>27012</v>
      </c>
      <c r="S654" s="6">
        <v>27021.5</v>
      </c>
      <c r="T654" s="6">
        <v>27057</v>
      </c>
      <c r="U654" s="6">
        <v>27107</v>
      </c>
      <c r="V654" s="6">
        <v>27236</v>
      </c>
      <c r="W654" s="6">
        <v>27295</v>
      </c>
      <c r="X654" s="6">
        <v>27358</v>
      </c>
      <c r="Y654" s="6">
        <v>27415.5</v>
      </c>
      <c r="Z654" s="8" t="s">
        <v>17</v>
      </c>
      <c r="AA654" s="11">
        <f t="shared" si="108"/>
        <v>9.6343035484087731E-4</v>
      </c>
      <c r="AB654" s="10">
        <f t="shared" si="109"/>
        <v>3.6206869692125832E-3</v>
      </c>
      <c r="AC654" s="10">
        <f t="shared" si="104"/>
        <v>1.4821966040093226E-2</v>
      </c>
      <c r="AD654" s="10">
        <f t="shared" si="105"/>
        <v>9.0402816885472685E-3</v>
      </c>
      <c r="AE654" s="13">
        <v>2.9699999999999998</v>
      </c>
      <c r="AF654" s="13">
        <v>0.3</v>
      </c>
      <c r="AG654" s="10">
        <f t="shared" si="106"/>
        <v>2.6620139581256419E-2</v>
      </c>
      <c r="AH654" s="10">
        <f>+SUMPRODUCT(AB654:AD654,Regression_results!$M$17:$O$17)+Regression_results!$L$17</f>
        <v>2.602136940732383E-2</v>
      </c>
    </row>
    <row r="655" spans="1:34" ht="15" x14ac:dyDescent="0.25">
      <c r="A655" s="3">
        <v>42765</v>
      </c>
      <c r="B655" s="5">
        <f t="shared" si="100"/>
        <v>30</v>
      </c>
      <c r="C655" s="5">
        <f t="shared" si="101"/>
        <v>1</v>
      </c>
      <c r="D655" s="5">
        <f t="shared" si="102"/>
        <v>2017</v>
      </c>
      <c r="E655" s="3">
        <f t="shared" si="103"/>
        <v>42744</v>
      </c>
      <c r="F655" s="5">
        <f t="shared" si="107"/>
        <v>21</v>
      </c>
      <c r="G655" s="5">
        <v>26319.91</v>
      </c>
      <c r="H655" s="6">
        <v>26369</v>
      </c>
      <c r="I655" s="6">
        <v>26411</v>
      </c>
      <c r="J655" s="6">
        <v>26526</v>
      </c>
      <c r="K655" s="6">
        <v>26583</v>
      </c>
      <c r="L655" s="6">
        <v>26630</v>
      </c>
      <c r="M655" s="6">
        <v>26684</v>
      </c>
      <c r="N655" s="6">
        <v>26740</v>
      </c>
      <c r="O655" s="6">
        <v>26800</v>
      </c>
      <c r="P655" s="6">
        <v>26934</v>
      </c>
      <c r="Q655" s="6">
        <v>26996</v>
      </c>
      <c r="R655" s="6">
        <v>27005.5</v>
      </c>
      <c r="S655" s="6">
        <v>27012.5</v>
      </c>
      <c r="T655" s="6">
        <v>27050</v>
      </c>
      <c r="U655" s="6">
        <v>27108</v>
      </c>
      <c r="V655" s="6">
        <v>27239</v>
      </c>
      <c r="W655" s="6">
        <v>27297</v>
      </c>
      <c r="X655" s="6">
        <v>27360</v>
      </c>
      <c r="Y655" s="6">
        <v>27417.5</v>
      </c>
      <c r="Z655" s="8" t="s">
        <v>17</v>
      </c>
      <c r="AA655" s="11">
        <f t="shared" si="108"/>
        <v>9.7177232762604151E-4</v>
      </c>
      <c r="AB655" s="10">
        <f t="shared" si="109"/>
        <v>3.4608780957077201E-3</v>
      </c>
      <c r="AC655" s="10">
        <f t="shared" si="104"/>
        <v>1.472871152171451E-2</v>
      </c>
      <c r="AD655" s="10">
        <f t="shared" si="105"/>
        <v>8.900876805238012E-3</v>
      </c>
      <c r="AE655" s="13">
        <v>2.99</v>
      </c>
      <c r="AF655" s="13">
        <v>0.317</v>
      </c>
      <c r="AG655" s="10">
        <f t="shared" si="106"/>
        <v>2.6645533658303355E-2</v>
      </c>
      <c r="AH655" s="10">
        <f>+SUMPRODUCT(AB655:AD655,Regression_results!$M$17:$O$17)+Regression_results!$L$17</f>
        <v>2.5816092360833182E-2</v>
      </c>
    </row>
    <row r="656" spans="1:34" ht="15" x14ac:dyDescent="0.25">
      <c r="A656" s="3">
        <v>42764</v>
      </c>
      <c r="B656" s="5">
        <f t="shared" si="100"/>
        <v>29</v>
      </c>
      <c r="C656" s="5">
        <f t="shared" si="101"/>
        <v>1</v>
      </c>
      <c r="D656" s="5">
        <f t="shared" si="102"/>
        <v>2017</v>
      </c>
      <c r="E656" s="3">
        <f t="shared" si="103"/>
        <v>42744</v>
      </c>
      <c r="F656" s="5">
        <f t="shared" si="107"/>
        <v>20</v>
      </c>
      <c r="G656" s="5">
        <v>26321.61</v>
      </c>
      <c r="H656" s="6">
        <v>26370</v>
      </c>
      <c r="I656" s="6">
        <v>26410</v>
      </c>
      <c r="J656" s="6">
        <v>26527</v>
      </c>
      <c r="K656" s="6">
        <v>26582.5</v>
      </c>
      <c r="L656" s="6">
        <v>26629.5</v>
      </c>
      <c r="M656" s="6">
        <v>26679.5</v>
      </c>
      <c r="N656" s="6">
        <v>26737</v>
      </c>
      <c r="O656" s="6">
        <v>26797</v>
      </c>
      <c r="P656" s="6">
        <v>26931.5</v>
      </c>
      <c r="Q656" s="6">
        <v>26996</v>
      </c>
      <c r="R656" s="6">
        <v>27005.5</v>
      </c>
      <c r="S656" s="6">
        <v>27012.5</v>
      </c>
      <c r="T656" s="6">
        <v>27050</v>
      </c>
      <c r="U656" s="6">
        <v>27113</v>
      </c>
      <c r="V656" s="6">
        <v>27236</v>
      </c>
      <c r="W656" s="6">
        <v>27294</v>
      </c>
      <c r="X656" s="6">
        <v>27356.5</v>
      </c>
      <c r="Y656" s="6">
        <v>27414</v>
      </c>
      <c r="Z656" s="8" t="s">
        <v>17</v>
      </c>
      <c r="AA656" s="11">
        <f t="shared" si="108"/>
        <v>9.2549745488194424E-4</v>
      </c>
      <c r="AB656" s="10">
        <f t="shared" si="109"/>
        <v>3.3580772604715481E-3</v>
      </c>
      <c r="AC656" s="10">
        <f t="shared" si="104"/>
        <v>1.4653540325634262E-2</v>
      </c>
      <c r="AD656" s="10">
        <f t="shared" si="105"/>
        <v>8.9674424487246416E-3</v>
      </c>
      <c r="AE656" s="13">
        <v>2.968</v>
      </c>
      <c r="AF656" s="13">
        <v>0.33300000000000002</v>
      </c>
      <c r="AG656" s="10">
        <f t="shared" si="106"/>
        <v>2.6262545722743225E-2</v>
      </c>
      <c r="AH656" s="10">
        <f>+SUMPRODUCT(AB656:AD656,Regression_results!$M$17:$O$17)+Regression_results!$L$17</f>
        <v>2.5745149297837402E-2</v>
      </c>
    </row>
    <row r="657" spans="1:34" ht="15" x14ac:dyDescent="0.25">
      <c r="A657" s="3">
        <v>42763</v>
      </c>
      <c r="B657" s="5">
        <f t="shared" si="100"/>
        <v>28</v>
      </c>
      <c r="C657" s="5">
        <f t="shared" si="101"/>
        <v>1</v>
      </c>
      <c r="D657" s="5">
        <f t="shared" si="102"/>
        <v>2017</v>
      </c>
      <c r="E657" s="3">
        <f t="shared" si="103"/>
        <v>42744</v>
      </c>
      <c r="F657" s="5">
        <f t="shared" si="107"/>
        <v>19</v>
      </c>
      <c r="G657" s="5">
        <v>26323.31</v>
      </c>
      <c r="H657" s="6">
        <v>26370</v>
      </c>
      <c r="I657" s="6">
        <v>26410</v>
      </c>
      <c r="J657" s="6">
        <v>26527</v>
      </c>
      <c r="K657" s="6">
        <v>26582.5</v>
      </c>
      <c r="L657" s="6">
        <v>26629.5</v>
      </c>
      <c r="M657" s="6">
        <v>26679.5</v>
      </c>
      <c r="N657" s="6">
        <v>26737</v>
      </c>
      <c r="O657" s="6">
        <v>26797</v>
      </c>
      <c r="P657" s="6">
        <v>26931.5</v>
      </c>
      <c r="Q657" s="6">
        <v>26996</v>
      </c>
      <c r="R657" s="6">
        <v>27005.5</v>
      </c>
      <c r="S657" s="6">
        <v>27012.5</v>
      </c>
      <c r="T657" s="6">
        <v>27050</v>
      </c>
      <c r="U657" s="6">
        <v>27104</v>
      </c>
      <c r="V657" s="6">
        <v>27225</v>
      </c>
      <c r="W657" s="6">
        <v>27283.5</v>
      </c>
      <c r="X657" s="6">
        <v>27346</v>
      </c>
      <c r="Y657" s="6">
        <v>27403.5</v>
      </c>
      <c r="Z657" s="8" t="s">
        <v>17</v>
      </c>
      <c r="AA657" s="11">
        <f t="shared" si="108"/>
        <v>8.7922258213784707E-4</v>
      </c>
      <c r="AB657" s="10">
        <f t="shared" si="109"/>
        <v>3.2932788467712193E-3</v>
      </c>
      <c r="AC657" s="10">
        <f t="shared" si="104"/>
        <v>1.4653540325634262E-2</v>
      </c>
      <c r="AD657" s="10">
        <f t="shared" si="105"/>
        <v>8.9211675759805452E-3</v>
      </c>
      <c r="AE657" s="13">
        <v>2.968</v>
      </c>
      <c r="AF657" s="13">
        <v>0.33300000000000002</v>
      </c>
      <c r="AG657" s="10">
        <f t="shared" si="106"/>
        <v>2.6262545722743225E-2</v>
      </c>
      <c r="AH657" s="10">
        <f>+SUMPRODUCT(AB657:AD657,Regression_results!$M$17:$O$17)+Regression_results!$L$17</f>
        <v>2.5689311267031702E-2</v>
      </c>
    </row>
    <row r="658" spans="1:34" ht="15" x14ac:dyDescent="0.25">
      <c r="A658" s="3">
        <v>42762</v>
      </c>
      <c r="B658" s="5">
        <f t="shared" si="100"/>
        <v>27</v>
      </c>
      <c r="C658" s="5">
        <f t="shared" si="101"/>
        <v>1</v>
      </c>
      <c r="D658" s="5">
        <f t="shared" si="102"/>
        <v>2017</v>
      </c>
      <c r="E658" s="3">
        <f t="shared" si="103"/>
        <v>42744</v>
      </c>
      <c r="F658" s="5">
        <f t="shared" si="107"/>
        <v>18</v>
      </c>
      <c r="G658" s="5">
        <v>26325.01</v>
      </c>
      <c r="H658" s="6">
        <v>26370</v>
      </c>
      <c r="I658" s="6">
        <v>26410</v>
      </c>
      <c r="J658" s="6">
        <v>26527</v>
      </c>
      <c r="K658" s="6">
        <v>26582.5</v>
      </c>
      <c r="L658" s="6">
        <v>26629.5</v>
      </c>
      <c r="M658" s="6">
        <v>26679.5</v>
      </c>
      <c r="N658" s="6">
        <v>26737</v>
      </c>
      <c r="O658" s="6">
        <v>26797</v>
      </c>
      <c r="P658" s="6">
        <v>26931.5</v>
      </c>
      <c r="Q658" s="6">
        <v>26996</v>
      </c>
      <c r="R658" s="6">
        <v>27005.5</v>
      </c>
      <c r="S658" s="6">
        <v>27012.5</v>
      </c>
      <c r="T658" s="6">
        <v>27050</v>
      </c>
      <c r="U658" s="6">
        <v>27104</v>
      </c>
      <c r="V658" s="6">
        <v>27222.5</v>
      </c>
      <c r="W658" s="6">
        <v>27281</v>
      </c>
      <c r="X658" s="6">
        <v>27343.5</v>
      </c>
      <c r="Y658" s="6">
        <v>27401</v>
      </c>
      <c r="Z658" s="8" t="s">
        <v>17</v>
      </c>
      <c r="AA658" s="11">
        <f t="shared" si="108"/>
        <v>8.329477093937498E-4</v>
      </c>
      <c r="AB658" s="10">
        <f t="shared" si="109"/>
        <v>3.2284888020934766E-3</v>
      </c>
      <c r="AC658" s="10">
        <f t="shared" si="104"/>
        <v>1.4653540325634262E-2</v>
      </c>
      <c r="AD658" s="10">
        <f t="shared" si="105"/>
        <v>8.8748927032364471E-3</v>
      </c>
      <c r="AE658" s="13">
        <v>2.968</v>
      </c>
      <c r="AF658" s="13">
        <v>0.33300000000000002</v>
      </c>
      <c r="AG658" s="10">
        <f t="shared" si="106"/>
        <v>2.6262545722743225E-2</v>
      </c>
      <c r="AH658" s="10">
        <f>+SUMPRODUCT(AB658:AD658,Regression_results!$M$17:$O$17)+Regression_results!$L$17</f>
        <v>2.5633477760494322E-2</v>
      </c>
    </row>
    <row r="659" spans="1:34" ht="15" x14ac:dyDescent="0.25">
      <c r="A659" s="3">
        <v>42761</v>
      </c>
      <c r="B659" s="5">
        <f t="shared" si="100"/>
        <v>26</v>
      </c>
      <c r="C659" s="5">
        <f t="shared" si="101"/>
        <v>1</v>
      </c>
      <c r="D659" s="5">
        <f t="shared" si="102"/>
        <v>2017</v>
      </c>
      <c r="E659" s="3">
        <f t="shared" si="103"/>
        <v>42744</v>
      </c>
      <c r="F659" s="5">
        <f t="shared" si="107"/>
        <v>17</v>
      </c>
      <c r="G659" s="5">
        <v>26326.71</v>
      </c>
      <c r="H659" s="6">
        <v>26371</v>
      </c>
      <c r="I659" s="6">
        <v>26409.5</v>
      </c>
      <c r="J659" s="6">
        <v>26524.5</v>
      </c>
      <c r="K659" s="6">
        <v>26582</v>
      </c>
      <c r="L659" s="6">
        <v>26629</v>
      </c>
      <c r="M659" s="6">
        <v>26681</v>
      </c>
      <c r="N659" s="6">
        <v>26736.5</v>
      </c>
      <c r="O659" s="6">
        <v>26796.5</v>
      </c>
      <c r="P659" s="6">
        <v>26930.5</v>
      </c>
      <c r="Q659" s="6">
        <v>26990</v>
      </c>
      <c r="R659" s="6">
        <v>26999.5</v>
      </c>
      <c r="S659" s="6">
        <v>27008</v>
      </c>
      <c r="T659" s="6">
        <v>27045.5</v>
      </c>
      <c r="U659" s="6">
        <v>27104</v>
      </c>
      <c r="V659" s="6">
        <v>27222.5</v>
      </c>
      <c r="W659" s="6">
        <v>27281</v>
      </c>
      <c r="X659" s="6">
        <v>27343.5</v>
      </c>
      <c r="Y659" s="6">
        <v>27401</v>
      </c>
      <c r="Z659" s="8" t="s">
        <v>17</v>
      </c>
      <c r="AA659" s="11">
        <f t="shared" si="108"/>
        <v>7.8680390995258993E-4</v>
      </c>
      <c r="AB659" s="10">
        <f t="shared" si="109"/>
        <v>3.1447150061667539E-3</v>
      </c>
      <c r="AC659" s="10">
        <f t="shared" si="104"/>
        <v>1.465381775497443E-2</v>
      </c>
      <c r="AD659" s="10">
        <f t="shared" si="105"/>
        <v>8.6796257336983224E-3</v>
      </c>
      <c r="AE659" s="13">
        <v>2.99</v>
      </c>
      <c r="AF659" s="13">
        <v>0.34</v>
      </c>
      <c r="AG659" s="10">
        <f t="shared" si="106"/>
        <v>2.6410205301973244E-2</v>
      </c>
      <c r="AH659" s="10">
        <f>+SUMPRODUCT(AB659:AD659,Regression_results!$M$17:$O$17)+Regression_results!$L$17</f>
        <v>2.5500552311944723E-2</v>
      </c>
    </row>
    <row r="660" spans="1:34" ht="15" x14ac:dyDescent="0.25">
      <c r="A660" s="3">
        <v>42760</v>
      </c>
      <c r="B660" s="5">
        <f t="shared" si="100"/>
        <v>25</v>
      </c>
      <c r="C660" s="5">
        <f t="shared" si="101"/>
        <v>1</v>
      </c>
      <c r="D660" s="5">
        <f t="shared" si="102"/>
        <v>2017</v>
      </c>
      <c r="E660" s="3">
        <f t="shared" si="103"/>
        <v>42744</v>
      </c>
      <c r="F660" s="5">
        <f t="shared" si="107"/>
        <v>16</v>
      </c>
      <c r="G660" s="5">
        <v>26328.41</v>
      </c>
      <c r="H660" s="6">
        <v>26373.5</v>
      </c>
      <c r="I660" s="6">
        <v>26410</v>
      </c>
      <c r="J660" s="6">
        <v>26524.5</v>
      </c>
      <c r="K660" s="6">
        <v>26582</v>
      </c>
      <c r="L660" s="6">
        <v>26629.5</v>
      </c>
      <c r="M660" s="6">
        <v>26683</v>
      </c>
      <c r="N660" s="6">
        <v>26740</v>
      </c>
      <c r="O660" s="6">
        <v>26799</v>
      </c>
      <c r="P660" s="6">
        <v>26933</v>
      </c>
      <c r="Q660" s="6">
        <v>26990.5</v>
      </c>
      <c r="R660" s="6">
        <v>27000</v>
      </c>
      <c r="S660" s="6">
        <v>27009</v>
      </c>
      <c r="T660" s="6">
        <v>27048</v>
      </c>
      <c r="U660" s="6">
        <v>27104</v>
      </c>
      <c r="V660" s="6">
        <v>27222.5</v>
      </c>
      <c r="W660" s="6">
        <v>27281</v>
      </c>
      <c r="X660" s="6">
        <v>27343.5</v>
      </c>
      <c r="Y660" s="6">
        <v>27401</v>
      </c>
      <c r="Z660" s="8" t="s">
        <v>17</v>
      </c>
      <c r="AA660" s="11">
        <f t="shared" si="108"/>
        <v>7.7011366581511236E-4</v>
      </c>
      <c r="AB660" s="10">
        <f t="shared" si="109"/>
        <v>3.0989338133218247E-3</v>
      </c>
      <c r="AC660" s="10">
        <f t="shared" si="104"/>
        <v>1.4729269216205987E-2</v>
      </c>
      <c r="AD660" s="10">
        <f t="shared" si="105"/>
        <v>8.6062269536244223E-3</v>
      </c>
      <c r="AE660" s="13">
        <v>2.9470000000000001</v>
      </c>
      <c r="AF660" s="13">
        <v>0.36699999999999999</v>
      </c>
      <c r="AG660" s="10">
        <f t="shared" si="106"/>
        <v>2.5705660226966964E-2</v>
      </c>
      <c r="AH660" s="10">
        <f>+SUMPRODUCT(AB660:AD660,Regression_results!$M$17:$O$17)+Regression_results!$L$17</f>
        <v>2.5488268655397349E-2</v>
      </c>
    </row>
    <row r="661" spans="1:34" ht="15" x14ac:dyDescent="0.25">
      <c r="A661" s="3">
        <v>42759</v>
      </c>
      <c r="B661" s="5">
        <f t="shared" si="100"/>
        <v>24</v>
      </c>
      <c r="C661" s="5">
        <f t="shared" si="101"/>
        <v>1</v>
      </c>
      <c r="D661" s="5">
        <f t="shared" si="102"/>
        <v>2017</v>
      </c>
      <c r="E661" s="3">
        <f t="shared" si="103"/>
        <v>42744</v>
      </c>
      <c r="F661" s="5">
        <f t="shared" si="107"/>
        <v>15</v>
      </c>
      <c r="G661" s="5">
        <v>26330.11</v>
      </c>
      <c r="H661" s="6">
        <v>26370</v>
      </c>
      <c r="I661" s="6">
        <v>26407</v>
      </c>
      <c r="J661" s="6">
        <v>26523.5</v>
      </c>
      <c r="K661" s="6">
        <v>26581.5</v>
      </c>
      <c r="L661" s="6">
        <v>26628.5</v>
      </c>
      <c r="M661" s="6">
        <v>26687</v>
      </c>
      <c r="N661" s="6">
        <v>26750</v>
      </c>
      <c r="O661" s="6">
        <v>26806.5</v>
      </c>
      <c r="P661" s="6">
        <v>26940</v>
      </c>
      <c r="Q661" s="6">
        <v>26996.5</v>
      </c>
      <c r="R661" s="6">
        <v>27007.5</v>
      </c>
      <c r="S661" s="6">
        <v>27012.5</v>
      </c>
      <c r="T661" s="6">
        <v>27055</v>
      </c>
      <c r="U661" s="6">
        <v>27099.5</v>
      </c>
      <c r="V661" s="6">
        <v>27218</v>
      </c>
      <c r="W661" s="6">
        <v>27276.5</v>
      </c>
      <c r="X661" s="6">
        <v>27339</v>
      </c>
      <c r="Y661" s="6">
        <v>27396.5</v>
      </c>
      <c r="Z661" s="8" t="s">
        <v>17</v>
      </c>
      <c r="AA661" s="11">
        <f t="shared" si="108"/>
        <v>7.8667283664968224E-4</v>
      </c>
      <c r="AB661" s="10">
        <f t="shared" si="109"/>
        <v>2.9202308687659162E-3</v>
      </c>
      <c r="AC661" s="10">
        <f t="shared" si="104"/>
        <v>1.5128564395804123E-2</v>
      </c>
      <c r="AD661" s="10">
        <f t="shared" si="105"/>
        <v>8.47137617352689E-3</v>
      </c>
      <c r="AE661" s="13">
        <v>2.9550000000000001</v>
      </c>
      <c r="AF661" s="13">
        <v>0.34300000000000003</v>
      </c>
      <c r="AG661" s="10">
        <f t="shared" si="106"/>
        <v>2.6030714648754616E-2</v>
      </c>
      <c r="AH661" s="10">
        <f>+SUMPRODUCT(AB661:AD661,Regression_results!$M$17:$O$17)+Regression_results!$L$17</f>
        <v>2.5571657678713187E-2</v>
      </c>
    </row>
    <row r="662" spans="1:34" ht="15" x14ac:dyDescent="0.25">
      <c r="A662" s="3">
        <v>42758</v>
      </c>
      <c r="B662" s="5">
        <f t="shared" si="100"/>
        <v>23</v>
      </c>
      <c r="C662" s="5">
        <f t="shared" si="101"/>
        <v>1</v>
      </c>
      <c r="D662" s="5">
        <f t="shared" si="102"/>
        <v>2017</v>
      </c>
      <c r="E662" s="3">
        <f t="shared" si="103"/>
        <v>42744</v>
      </c>
      <c r="F662" s="5">
        <f t="shared" si="107"/>
        <v>14</v>
      </c>
      <c r="G662" s="5">
        <v>26331.81</v>
      </c>
      <c r="H662" s="6">
        <v>26372</v>
      </c>
      <c r="I662" s="6">
        <v>26413.5</v>
      </c>
      <c r="J662" s="6">
        <v>26528</v>
      </c>
      <c r="K662" s="6">
        <v>26586</v>
      </c>
      <c r="L662" s="6">
        <v>26631</v>
      </c>
      <c r="M662" s="6">
        <v>26691</v>
      </c>
      <c r="N662" s="6">
        <v>26751</v>
      </c>
      <c r="O662" s="6">
        <v>26806.5</v>
      </c>
      <c r="P662" s="6">
        <v>26940</v>
      </c>
      <c r="Q662" s="6">
        <v>26994</v>
      </c>
      <c r="R662" s="6">
        <v>27006</v>
      </c>
      <c r="S662" s="6">
        <v>27018</v>
      </c>
      <c r="T662" s="6">
        <v>27062</v>
      </c>
      <c r="U662" s="6">
        <v>27098</v>
      </c>
      <c r="V662" s="6">
        <v>27219</v>
      </c>
      <c r="W662" s="6">
        <v>27278</v>
      </c>
      <c r="X662" s="6">
        <v>27340.5</v>
      </c>
      <c r="Y662" s="6">
        <v>27398</v>
      </c>
      <c r="Z662" s="8" t="s">
        <v>17</v>
      </c>
      <c r="AA662" s="11">
        <f t="shared" si="108"/>
        <v>7.5998716904779329E-4</v>
      </c>
      <c r="AB662" s="10">
        <f t="shared" si="109"/>
        <v>3.1023313627129845E-3</v>
      </c>
      <c r="AC662" s="10">
        <f t="shared" si="104"/>
        <v>1.4878755182009096E-2</v>
      </c>
      <c r="AD662" s="10">
        <f t="shared" si="105"/>
        <v>8.6498646241426336E-3</v>
      </c>
      <c r="AE662" s="13">
        <v>2.92</v>
      </c>
      <c r="AF662" s="13">
        <v>0.33</v>
      </c>
      <c r="AG662" s="10">
        <f t="shared" si="106"/>
        <v>2.581481112329298E-2</v>
      </c>
      <c r="AH662" s="10">
        <f>+SUMPRODUCT(AB662:AD662,Regression_results!$M$17:$O$17)+Regression_results!$L$17</f>
        <v>2.5599814588831059E-2</v>
      </c>
    </row>
    <row r="663" spans="1:34" ht="15" x14ac:dyDescent="0.25">
      <c r="A663" s="3">
        <v>42757</v>
      </c>
      <c r="B663" s="5">
        <f t="shared" si="100"/>
        <v>22</v>
      </c>
      <c r="C663" s="5">
        <f t="shared" si="101"/>
        <v>1</v>
      </c>
      <c r="D663" s="5">
        <f t="shared" si="102"/>
        <v>2017</v>
      </c>
      <c r="E663" s="3">
        <f t="shared" si="103"/>
        <v>42744</v>
      </c>
      <c r="F663" s="5">
        <f t="shared" si="107"/>
        <v>13</v>
      </c>
      <c r="G663" s="5">
        <v>26333.51</v>
      </c>
      <c r="H663" s="6">
        <v>26372</v>
      </c>
      <c r="I663" s="6">
        <v>26413.5</v>
      </c>
      <c r="J663" s="6">
        <v>26528</v>
      </c>
      <c r="K663" s="6">
        <v>26586</v>
      </c>
      <c r="L663" s="6">
        <v>26631</v>
      </c>
      <c r="M663" s="6">
        <v>26691</v>
      </c>
      <c r="N663" s="6">
        <v>26751</v>
      </c>
      <c r="O663" s="6">
        <v>26806.5</v>
      </c>
      <c r="P663" s="6">
        <v>26940</v>
      </c>
      <c r="Q663" s="6">
        <v>26994</v>
      </c>
      <c r="R663" s="6">
        <v>27006</v>
      </c>
      <c r="S663" s="6">
        <v>27018</v>
      </c>
      <c r="T663" s="6">
        <v>27062</v>
      </c>
      <c r="U663" s="6">
        <v>27102.5</v>
      </c>
      <c r="V663" s="6">
        <v>27222.5</v>
      </c>
      <c r="W663" s="6">
        <v>27281.5</v>
      </c>
      <c r="X663" s="6">
        <v>27345.5</v>
      </c>
      <c r="Y663" s="6">
        <v>27402.5</v>
      </c>
      <c r="Z663" s="8" t="s">
        <v>17</v>
      </c>
      <c r="AA663" s="11">
        <f t="shared" si="108"/>
        <v>7.057023712586652E-4</v>
      </c>
      <c r="AB663" s="10">
        <f t="shared" si="109"/>
        <v>3.0375745580442093E-3</v>
      </c>
      <c r="AC663" s="10">
        <f t="shared" si="104"/>
        <v>1.4878755182009096E-2</v>
      </c>
      <c r="AD663" s="10">
        <f t="shared" si="105"/>
        <v>8.5955798263535055E-3</v>
      </c>
      <c r="AE663" s="13">
        <v>2.93</v>
      </c>
      <c r="AF663" s="13">
        <v>0.33</v>
      </c>
      <c r="AG663" s="10">
        <f t="shared" si="106"/>
        <v>2.5914482208711176E-2</v>
      </c>
      <c r="AH663" s="10">
        <f>+SUMPRODUCT(AB663:AD663,Regression_results!$M$17:$O$17)+Regression_results!$L$17</f>
        <v>2.5540397266458778E-2</v>
      </c>
    </row>
    <row r="664" spans="1:34" ht="15" x14ac:dyDescent="0.25">
      <c r="A664" s="3">
        <v>42756</v>
      </c>
      <c r="B664" s="5">
        <f t="shared" si="100"/>
        <v>21</v>
      </c>
      <c r="C664" s="5">
        <f t="shared" si="101"/>
        <v>1</v>
      </c>
      <c r="D664" s="5">
        <f t="shared" si="102"/>
        <v>2017</v>
      </c>
      <c r="E664" s="3">
        <f t="shared" si="103"/>
        <v>42744</v>
      </c>
      <c r="F664" s="5">
        <f t="shared" si="107"/>
        <v>12</v>
      </c>
      <c r="G664" s="5">
        <v>26335.21</v>
      </c>
      <c r="H664" s="6">
        <v>26372</v>
      </c>
      <c r="I664" s="6">
        <v>26413.5</v>
      </c>
      <c r="J664" s="6">
        <v>26528</v>
      </c>
      <c r="K664" s="6">
        <v>26586</v>
      </c>
      <c r="L664" s="6">
        <v>26631</v>
      </c>
      <c r="M664" s="6">
        <v>26691</v>
      </c>
      <c r="N664" s="6">
        <v>26751</v>
      </c>
      <c r="O664" s="6">
        <v>26806.5</v>
      </c>
      <c r="P664" s="6">
        <v>26940</v>
      </c>
      <c r="Q664" s="6">
        <v>26994</v>
      </c>
      <c r="R664" s="6">
        <v>27006</v>
      </c>
      <c r="S664" s="6">
        <v>27018</v>
      </c>
      <c r="T664" s="6">
        <v>27062</v>
      </c>
      <c r="U664" s="6">
        <v>27106.5</v>
      </c>
      <c r="V664" s="6">
        <v>27224</v>
      </c>
      <c r="W664" s="6">
        <v>27282.5</v>
      </c>
      <c r="X664" s="6">
        <v>27349.5</v>
      </c>
      <c r="Y664" s="6">
        <v>27406.5</v>
      </c>
      <c r="Z664" s="8" t="s">
        <v>17</v>
      </c>
      <c r="AA664" s="11">
        <f t="shared" si="108"/>
        <v>6.514175734695371E-4</v>
      </c>
      <c r="AB664" s="10">
        <f t="shared" si="109"/>
        <v>2.9728261137846879E-3</v>
      </c>
      <c r="AC664" s="10">
        <f t="shared" si="104"/>
        <v>1.4878755182009096E-2</v>
      </c>
      <c r="AD664" s="10">
        <f t="shared" si="105"/>
        <v>8.5412950285643774E-3</v>
      </c>
      <c r="AE664" s="13">
        <v>2.93</v>
      </c>
      <c r="AF664" s="13">
        <v>0.33</v>
      </c>
      <c r="AG664" s="10">
        <f t="shared" si="106"/>
        <v>2.5914482208711176E-2</v>
      </c>
      <c r="AH664" s="10">
        <f>+SUMPRODUCT(AB664:AD664,Regression_results!$M$17:$O$17)+Regression_results!$L$17</f>
        <v>2.5480984463698481E-2</v>
      </c>
    </row>
    <row r="665" spans="1:34" ht="15" x14ac:dyDescent="0.25">
      <c r="A665" s="3">
        <v>42755</v>
      </c>
      <c r="B665" s="5">
        <f t="shared" si="100"/>
        <v>20</v>
      </c>
      <c r="C665" s="5">
        <f t="shared" si="101"/>
        <v>1</v>
      </c>
      <c r="D665" s="5">
        <f t="shared" si="102"/>
        <v>2017</v>
      </c>
      <c r="E665" s="3">
        <f t="shared" si="103"/>
        <v>42744</v>
      </c>
      <c r="F665" s="5">
        <f t="shared" si="107"/>
        <v>11</v>
      </c>
      <c r="G665" s="5">
        <v>26336.91</v>
      </c>
      <c r="H665" s="6">
        <v>26372</v>
      </c>
      <c r="I665" s="6">
        <v>26413.5</v>
      </c>
      <c r="J665" s="6">
        <v>26528</v>
      </c>
      <c r="K665" s="6">
        <v>26586</v>
      </c>
      <c r="L665" s="6">
        <v>26631</v>
      </c>
      <c r="M665" s="6">
        <v>26691</v>
      </c>
      <c r="N665" s="6">
        <v>26751</v>
      </c>
      <c r="O665" s="6">
        <v>26806.5</v>
      </c>
      <c r="P665" s="6">
        <v>26940</v>
      </c>
      <c r="Q665" s="6">
        <v>26994</v>
      </c>
      <c r="R665" s="6">
        <v>27006</v>
      </c>
      <c r="S665" s="6">
        <v>27018</v>
      </c>
      <c r="T665" s="6">
        <v>27062</v>
      </c>
      <c r="U665" s="6">
        <v>27106.5</v>
      </c>
      <c r="V665" s="6">
        <v>27224</v>
      </c>
      <c r="W665" s="6">
        <v>27282.5</v>
      </c>
      <c r="X665" s="6">
        <v>27349.5</v>
      </c>
      <c r="Y665" s="6">
        <v>27406.5</v>
      </c>
      <c r="Z665" s="8" t="s">
        <v>17</v>
      </c>
      <c r="AA665" s="11">
        <f t="shared" si="108"/>
        <v>5.9713277568040901E-4</v>
      </c>
      <c r="AB665" s="10">
        <f t="shared" si="109"/>
        <v>2.908086028315493E-3</v>
      </c>
      <c r="AC665" s="10">
        <f t="shared" si="104"/>
        <v>1.4878755182009096E-2</v>
      </c>
      <c r="AD665" s="10">
        <f t="shared" si="105"/>
        <v>8.4870102307752493E-3</v>
      </c>
      <c r="AE665" s="13">
        <v>2.93</v>
      </c>
      <c r="AF665" s="13">
        <v>0.33</v>
      </c>
      <c r="AG665" s="10">
        <f t="shared" si="106"/>
        <v>2.5914482208711176E-2</v>
      </c>
      <c r="AH665" s="10">
        <f>+SUMPRODUCT(AB665:AD665,Regression_results!$M$17:$O$17)+Regression_results!$L$17</f>
        <v>2.5421576179674974E-2</v>
      </c>
    </row>
    <row r="666" spans="1:34" ht="15" x14ac:dyDescent="0.25">
      <c r="A666" s="3">
        <v>42754</v>
      </c>
      <c r="B666" s="5">
        <f t="shared" si="100"/>
        <v>19</v>
      </c>
      <c r="C666" s="5">
        <f t="shared" si="101"/>
        <v>1</v>
      </c>
      <c r="D666" s="5">
        <f t="shared" si="102"/>
        <v>2017</v>
      </c>
      <c r="E666" s="3">
        <f t="shared" si="103"/>
        <v>42744</v>
      </c>
      <c r="F666" s="5">
        <f t="shared" si="107"/>
        <v>10</v>
      </c>
      <c r="G666" s="5">
        <v>26338.61</v>
      </c>
      <c r="H666" s="6">
        <v>26375.5</v>
      </c>
      <c r="I666" s="6">
        <v>26415</v>
      </c>
      <c r="J666" s="6">
        <v>26527</v>
      </c>
      <c r="K666" s="6">
        <v>26585.5</v>
      </c>
      <c r="L666" s="6">
        <v>26631</v>
      </c>
      <c r="M666" s="6">
        <v>26691</v>
      </c>
      <c r="N666" s="6">
        <v>26748.5</v>
      </c>
      <c r="O666" s="6">
        <v>26805.5</v>
      </c>
      <c r="P666" s="6">
        <v>26940</v>
      </c>
      <c r="Q666" s="6">
        <v>26994</v>
      </c>
      <c r="R666" s="6">
        <v>27006</v>
      </c>
      <c r="S666" s="6">
        <v>27017.5</v>
      </c>
      <c r="T666" s="6">
        <v>27062</v>
      </c>
      <c r="U666" s="6">
        <v>27106.5</v>
      </c>
      <c r="V666" s="6">
        <v>27224</v>
      </c>
      <c r="W666" s="6">
        <v>27282.5</v>
      </c>
      <c r="X666" s="6">
        <v>27349.5</v>
      </c>
      <c r="Y666" s="6">
        <v>27406.5</v>
      </c>
      <c r="Z666" s="8" t="s">
        <v>17</v>
      </c>
      <c r="AA666" s="11">
        <f t="shared" si="108"/>
        <v>5.4902686530337397E-4</v>
      </c>
      <c r="AB666" s="10">
        <f t="shared" si="109"/>
        <v>2.9003049135849501E-3</v>
      </c>
      <c r="AC666" s="10">
        <f t="shared" si="104"/>
        <v>1.4783267083096741E-2</v>
      </c>
      <c r="AD666" s="10">
        <f t="shared" si="105"/>
        <v>8.4578515468053759E-3</v>
      </c>
      <c r="AE666" s="13">
        <v>2.96</v>
      </c>
      <c r="AF666" s="13">
        <v>0.39700000000000002</v>
      </c>
      <c r="AG666" s="10">
        <f t="shared" si="106"/>
        <v>2.5528651254519641E-2</v>
      </c>
      <c r="AH666" s="10">
        <f>+SUMPRODUCT(AB666:AD666,Regression_results!$M$17:$O$17)+Regression_results!$L$17</f>
        <v>2.5346712714765948E-2</v>
      </c>
    </row>
    <row r="667" spans="1:34" ht="15" x14ac:dyDescent="0.25">
      <c r="A667" s="3">
        <v>42753</v>
      </c>
      <c r="B667" s="5">
        <f t="shared" si="100"/>
        <v>18</v>
      </c>
      <c r="C667" s="5">
        <f t="shared" si="101"/>
        <v>1</v>
      </c>
      <c r="D667" s="5">
        <f t="shared" si="102"/>
        <v>2017</v>
      </c>
      <c r="E667" s="3">
        <f t="shared" si="103"/>
        <v>42744</v>
      </c>
      <c r="F667" s="5">
        <f t="shared" si="107"/>
        <v>9</v>
      </c>
      <c r="G667" s="5">
        <v>26340.32</v>
      </c>
      <c r="H667" s="6">
        <v>26374.5</v>
      </c>
      <c r="I667" s="6">
        <v>26411.5</v>
      </c>
      <c r="J667" s="6">
        <v>26524.5</v>
      </c>
      <c r="K667" s="6">
        <v>26583</v>
      </c>
      <c r="L667" s="6">
        <v>26628.5</v>
      </c>
      <c r="M667" s="6">
        <v>26688.5</v>
      </c>
      <c r="N667" s="6">
        <v>26746</v>
      </c>
      <c r="O667" s="6">
        <v>26801.5</v>
      </c>
      <c r="P667" s="6">
        <v>26934</v>
      </c>
      <c r="Q667" s="6">
        <v>26988</v>
      </c>
      <c r="R667" s="6">
        <v>27000</v>
      </c>
      <c r="S667" s="6">
        <v>27009</v>
      </c>
      <c r="T667" s="6">
        <v>27053.5</v>
      </c>
      <c r="U667" s="6">
        <v>27106.5</v>
      </c>
      <c r="V667" s="6">
        <v>27224</v>
      </c>
      <c r="W667" s="6">
        <v>27282.5</v>
      </c>
      <c r="X667" s="6">
        <v>27349.5</v>
      </c>
      <c r="Y667" s="6">
        <v>27406.5</v>
      </c>
      <c r="Z667" s="8" t="s">
        <v>17</v>
      </c>
      <c r="AA667" s="11">
        <f t="shared" si="108"/>
        <v>4.9427968454962556E-4</v>
      </c>
      <c r="AB667" s="10">
        <f t="shared" si="109"/>
        <v>2.702321004452557E-3</v>
      </c>
      <c r="AC667" s="10">
        <f t="shared" si="104"/>
        <v>1.4766294985139039E-2</v>
      </c>
      <c r="AD667" s="10">
        <f t="shared" si="105"/>
        <v>8.2363836712667782E-3</v>
      </c>
      <c r="AE667" s="13">
        <v>2.927</v>
      </c>
      <c r="AF667" s="13">
        <v>0.39</v>
      </c>
      <c r="AG667" s="10">
        <f t="shared" si="106"/>
        <v>2.5271441378623249E-2</v>
      </c>
      <c r="AH667" s="10">
        <f>+SUMPRODUCT(AB667:AD667,Regression_results!$M$17:$O$17)+Regression_results!$L$17</f>
        <v>2.5129868654764458E-2</v>
      </c>
    </row>
    <row r="668" spans="1:34" ht="15" x14ac:dyDescent="0.25">
      <c r="A668" s="3">
        <v>42752</v>
      </c>
      <c r="B668" s="5">
        <f t="shared" si="100"/>
        <v>17</v>
      </c>
      <c r="C668" s="5">
        <f t="shared" si="101"/>
        <v>1</v>
      </c>
      <c r="D668" s="5">
        <f t="shared" si="102"/>
        <v>2017</v>
      </c>
      <c r="E668" s="3">
        <f t="shared" si="103"/>
        <v>42744</v>
      </c>
      <c r="F668" s="5">
        <f t="shared" si="107"/>
        <v>8</v>
      </c>
      <c r="G668" s="5">
        <v>26342.02</v>
      </c>
      <c r="H668" s="6">
        <v>26371</v>
      </c>
      <c r="I668" s="6">
        <v>26407.5</v>
      </c>
      <c r="J668" s="6">
        <v>26519</v>
      </c>
      <c r="K668" s="6">
        <v>26578.5</v>
      </c>
      <c r="L668" s="6">
        <v>26625.5</v>
      </c>
      <c r="M668" s="6">
        <v>26687</v>
      </c>
      <c r="N668" s="6">
        <v>26747.5</v>
      </c>
      <c r="O668" s="6">
        <v>26802</v>
      </c>
      <c r="P668" s="6">
        <v>26934</v>
      </c>
      <c r="Q668" s="6">
        <v>26986</v>
      </c>
      <c r="R668" s="6">
        <v>27000</v>
      </c>
      <c r="S668" s="6">
        <v>27007.5</v>
      </c>
      <c r="T668" s="6">
        <v>27052</v>
      </c>
      <c r="U668" s="6">
        <v>27104.5</v>
      </c>
      <c r="V668" s="6">
        <v>27228</v>
      </c>
      <c r="W668" s="6">
        <v>27286.5</v>
      </c>
      <c r="X668" s="6">
        <v>27353.5</v>
      </c>
      <c r="Y668" s="6">
        <v>27410.5</v>
      </c>
      <c r="Z668" s="8" t="s">
        <v>17</v>
      </c>
      <c r="AA668" s="11">
        <f t="shared" si="108"/>
        <v>4.3938412169458965E-4</v>
      </c>
      <c r="AB668" s="10">
        <f t="shared" si="109"/>
        <v>2.485762291578153E-3</v>
      </c>
      <c r="AC668" s="10">
        <f t="shared" si="104"/>
        <v>1.493893780176081E-2</v>
      </c>
      <c r="AD668" s="10">
        <f t="shared" si="105"/>
        <v>8.1067223800335743E-3</v>
      </c>
      <c r="AE668" s="13">
        <v>2.927</v>
      </c>
      <c r="AF668" s="13">
        <v>0.39300000000000002</v>
      </c>
      <c r="AG668" s="10">
        <f t="shared" si="106"/>
        <v>2.5240803641688014E-2</v>
      </c>
      <c r="AH668" s="10">
        <f>+SUMPRODUCT(AB668:AD668,Regression_results!$M$17:$O$17)+Regression_results!$L$17</f>
        <v>2.5058535716087245E-2</v>
      </c>
    </row>
    <row r="669" spans="1:34" ht="15" x14ac:dyDescent="0.25">
      <c r="A669" s="3">
        <v>42751</v>
      </c>
      <c r="B669" s="5">
        <f t="shared" si="100"/>
        <v>16</v>
      </c>
      <c r="C669" s="5">
        <f t="shared" si="101"/>
        <v>1</v>
      </c>
      <c r="D669" s="5">
        <f t="shared" si="102"/>
        <v>2017</v>
      </c>
      <c r="E669" s="3">
        <f t="shared" si="103"/>
        <v>42744</v>
      </c>
      <c r="F669" s="5">
        <f t="shared" si="107"/>
        <v>7</v>
      </c>
      <c r="G669" s="5">
        <v>26343.72</v>
      </c>
      <c r="H669" s="6">
        <v>26374.5</v>
      </c>
      <c r="I669" s="6">
        <v>26415.5</v>
      </c>
      <c r="J669" s="6">
        <v>26525</v>
      </c>
      <c r="K669" s="6">
        <v>26582</v>
      </c>
      <c r="L669" s="6">
        <v>26635</v>
      </c>
      <c r="M669" s="6">
        <v>26694</v>
      </c>
      <c r="N669" s="6">
        <v>26754.5</v>
      </c>
      <c r="O669" s="6">
        <v>26809.5</v>
      </c>
      <c r="P669" s="6">
        <v>26939</v>
      </c>
      <c r="Q669" s="6">
        <v>26992.5</v>
      </c>
      <c r="R669" s="6">
        <v>27008</v>
      </c>
      <c r="S669" s="6">
        <v>27017.5</v>
      </c>
      <c r="T669" s="6">
        <v>27062</v>
      </c>
      <c r="U669" s="6">
        <v>27096</v>
      </c>
      <c r="V669" s="6">
        <v>27221</v>
      </c>
      <c r="W669" s="6">
        <v>27279.5</v>
      </c>
      <c r="X669" s="6">
        <v>27347.5</v>
      </c>
      <c r="Y669" s="6">
        <v>27404.5</v>
      </c>
      <c r="Z669" s="8" t="s">
        <v>17</v>
      </c>
      <c r="AA669" s="11">
        <f t="shared" si="108"/>
        <v>3.8431880571236182E-4</v>
      </c>
      <c r="AB669" s="10">
        <f t="shared" si="109"/>
        <v>2.7247480613974417E-3</v>
      </c>
      <c r="AC669" s="10">
        <f t="shared" si="104"/>
        <v>1.4915485226476788E-2</v>
      </c>
      <c r="AD669" s="10">
        <f t="shared" si="105"/>
        <v>8.1427626409199903E-3</v>
      </c>
      <c r="AE669" s="13">
        <v>2.98</v>
      </c>
      <c r="AF669" s="13">
        <v>0.37</v>
      </c>
      <c r="AG669" s="10">
        <f t="shared" si="106"/>
        <v>2.6003785991830286E-2</v>
      </c>
      <c r="AH669" s="10">
        <f>+SUMPRODUCT(AB669:AD669,Regression_results!$M$17:$O$17)+Regression_results!$L$17</f>
        <v>2.518980319199533E-2</v>
      </c>
    </row>
    <row r="670" spans="1:34" ht="15" x14ac:dyDescent="0.25">
      <c r="A670" s="3">
        <v>42750</v>
      </c>
      <c r="B670" s="5">
        <f t="shared" si="100"/>
        <v>15</v>
      </c>
      <c r="C670" s="5">
        <f t="shared" si="101"/>
        <v>1</v>
      </c>
      <c r="D670" s="5">
        <f t="shared" si="102"/>
        <v>2017</v>
      </c>
      <c r="E670" s="3">
        <f t="shared" si="103"/>
        <v>42744</v>
      </c>
      <c r="F670" s="5">
        <f t="shared" si="107"/>
        <v>6</v>
      </c>
      <c r="G670" s="5">
        <v>26345.42</v>
      </c>
      <c r="H670" s="6">
        <v>26354.67</v>
      </c>
      <c r="I670" s="6">
        <v>26404.67</v>
      </c>
      <c r="J670" s="6">
        <v>26520.67</v>
      </c>
      <c r="K670" s="6">
        <v>26574.67</v>
      </c>
      <c r="L670" s="6">
        <v>26629.67</v>
      </c>
      <c r="M670" s="6">
        <v>26687.67</v>
      </c>
      <c r="N670" s="6">
        <v>26749</v>
      </c>
      <c r="O670" s="6">
        <v>26807.67</v>
      </c>
      <c r="P670" s="6">
        <v>26931.67</v>
      </c>
      <c r="Q670" s="6">
        <v>26987.67</v>
      </c>
      <c r="R670" s="6">
        <v>27005</v>
      </c>
      <c r="S670" s="6">
        <v>27021.67</v>
      </c>
      <c r="T670" s="6">
        <v>27064.67</v>
      </c>
      <c r="U670" s="6">
        <v>27094.5</v>
      </c>
      <c r="V670" s="6">
        <v>27221.5</v>
      </c>
      <c r="W670" s="6">
        <v>27282</v>
      </c>
      <c r="X670" s="6">
        <v>27349.5</v>
      </c>
      <c r="Y670" s="6">
        <v>27406.5</v>
      </c>
      <c r="Z670" s="8" t="s">
        <v>17</v>
      </c>
      <c r="AA670" s="11">
        <f t="shared" si="108"/>
        <v>3.1826308292566275E-4</v>
      </c>
      <c r="AB670" s="10">
        <f t="shared" si="109"/>
        <v>2.2489677522696816E-3</v>
      </c>
      <c r="AC670" s="10">
        <f t="shared" si="104"/>
        <v>1.5262451679949107E-2</v>
      </c>
      <c r="AD670" s="10">
        <f t="shared" si="105"/>
        <v>8.3010530829518807E-3</v>
      </c>
      <c r="AE670" s="13">
        <v>2.9279999999999999</v>
      </c>
      <c r="AF670" s="13">
        <v>0.36499999999999999</v>
      </c>
      <c r="AG670" s="10">
        <f t="shared" si="106"/>
        <v>2.5536790713894364E-2</v>
      </c>
      <c r="AH670" s="10">
        <f>+SUMPRODUCT(AB670:AD670,Regression_results!$M$17:$O$17)+Regression_results!$L$17</f>
        <v>2.5212872908279546E-2</v>
      </c>
    </row>
    <row r="671" spans="1:34" ht="15" x14ac:dyDescent="0.25">
      <c r="A671" s="3">
        <v>42749</v>
      </c>
      <c r="B671" s="5">
        <f t="shared" si="100"/>
        <v>14</v>
      </c>
      <c r="C671" s="5">
        <f t="shared" si="101"/>
        <v>1</v>
      </c>
      <c r="D671" s="5">
        <f t="shared" si="102"/>
        <v>2017</v>
      </c>
      <c r="E671" s="3">
        <f t="shared" si="103"/>
        <v>42744</v>
      </c>
      <c r="F671" s="5">
        <f t="shared" si="107"/>
        <v>5</v>
      </c>
      <c r="G671" s="5">
        <v>26347.119999999999</v>
      </c>
      <c r="H671" s="6">
        <v>26354.67</v>
      </c>
      <c r="I671" s="6">
        <v>26404.67</v>
      </c>
      <c r="J671" s="6">
        <v>26520.67</v>
      </c>
      <c r="K671" s="6">
        <v>26574.67</v>
      </c>
      <c r="L671" s="6">
        <v>26629.67</v>
      </c>
      <c r="M671" s="6">
        <v>26687.67</v>
      </c>
      <c r="N671" s="6">
        <v>26749</v>
      </c>
      <c r="O671" s="6">
        <v>26807.67</v>
      </c>
      <c r="P671" s="6">
        <v>26931.67</v>
      </c>
      <c r="Q671" s="6">
        <v>26987.67</v>
      </c>
      <c r="R671" s="6">
        <v>27005</v>
      </c>
      <c r="S671" s="6">
        <v>27021.67</v>
      </c>
      <c r="T671" s="6">
        <v>27064.67</v>
      </c>
      <c r="U671" s="6">
        <v>27104.5</v>
      </c>
      <c r="V671" s="6">
        <v>27230.5</v>
      </c>
      <c r="W671" s="6">
        <v>27291</v>
      </c>
      <c r="X671" s="6">
        <v>27366</v>
      </c>
      <c r="Y671" s="6">
        <v>27423</v>
      </c>
      <c r="Z671" s="8" t="s">
        <v>17</v>
      </c>
      <c r="AA671" s="11">
        <f t="shared" si="108"/>
        <v>2.6521923577138562E-4</v>
      </c>
      <c r="AB671" s="10">
        <f t="shared" si="109"/>
        <v>2.1842994604344135E-3</v>
      </c>
      <c r="AC671" s="10">
        <f t="shared" si="104"/>
        <v>1.5262451679949107E-2</v>
      </c>
      <c r="AD671" s="10">
        <f t="shared" si="105"/>
        <v>8.2480092357976043E-3</v>
      </c>
      <c r="AE671" s="13">
        <v>2.9279999999999999</v>
      </c>
      <c r="AF671" s="13">
        <v>0.36499999999999999</v>
      </c>
      <c r="AG671" s="10">
        <f t="shared" si="106"/>
        <v>2.5536790713894364E-2</v>
      </c>
      <c r="AH671" s="10">
        <f>+SUMPRODUCT(AB671:AD671,Regression_results!$M$17:$O$17)+Regression_results!$L$17</f>
        <v>2.5154061448107036E-2</v>
      </c>
    </row>
    <row r="672" spans="1:34" ht="15" x14ac:dyDescent="0.25">
      <c r="A672" s="3">
        <v>42748</v>
      </c>
      <c r="B672" s="5">
        <f t="shared" si="100"/>
        <v>13</v>
      </c>
      <c r="C672" s="5">
        <f t="shared" si="101"/>
        <v>1</v>
      </c>
      <c r="D672" s="5">
        <f t="shared" si="102"/>
        <v>2017</v>
      </c>
      <c r="E672" s="3">
        <f t="shared" si="103"/>
        <v>42744</v>
      </c>
      <c r="F672" s="5">
        <f t="shared" si="107"/>
        <v>4</v>
      </c>
      <c r="G672" s="5">
        <v>26348.82</v>
      </c>
      <c r="H672" s="6">
        <v>26354.67</v>
      </c>
      <c r="I672" s="6">
        <v>26404.67</v>
      </c>
      <c r="J672" s="6">
        <v>26520.67</v>
      </c>
      <c r="K672" s="6">
        <v>26574.67</v>
      </c>
      <c r="L672" s="6">
        <v>26629.67</v>
      </c>
      <c r="M672" s="6">
        <v>26687.67</v>
      </c>
      <c r="N672" s="6">
        <v>26749</v>
      </c>
      <c r="O672" s="6">
        <v>26807.67</v>
      </c>
      <c r="P672" s="6">
        <v>26931.67</v>
      </c>
      <c r="Q672" s="6">
        <v>26987.67</v>
      </c>
      <c r="R672" s="6">
        <v>27005</v>
      </c>
      <c r="S672" s="6">
        <v>27021.67</v>
      </c>
      <c r="T672" s="6">
        <v>27064.67</v>
      </c>
      <c r="U672" s="6">
        <v>27107</v>
      </c>
      <c r="V672" s="6">
        <v>27234</v>
      </c>
      <c r="W672" s="6">
        <v>27293.67</v>
      </c>
      <c r="X672" s="6">
        <v>27371</v>
      </c>
      <c r="Y672" s="6">
        <v>27424.67</v>
      </c>
      <c r="Z672" s="8" t="s">
        <v>17</v>
      </c>
      <c r="AA672" s="11">
        <f t="shared" si="108"/>
        <v>2.1217538861710848E-4</v>
      </c>
      <c r="AB672" s="10">
        <f t="shared" si="109"/>
        <v>2.1196395132685453E-3</v>
      </c>
      <c r="AC672" s="10">
        <f t="shared" si="104"/>
        <v>1.5262451679949107E-2</v>
      </c>
      <c r="AD672" s="10">
        <f t="shared" si="105"/>
        <v>8.1949653886433278E-3</v>
      </c>
      <c r="AE672" s="13">
        <v>2.9279999999999999</v>
      </c>
      <c r="AF672" s="13">
        <v>0.36499999999999999</v>
      </c>
      <c r="AG672" s="10">
        <f t="shared" si="106"/>
        <v>2.5536790713894364E-2</v>
      </c>
      <c r="AH672" s="10">
        <f>+SUMPRODUCT(AB672:AD672,Regression_results!$M$17:$O$17)+Regression_results!$L$17</f>
        <v>2.5095254499037586E-2</v>
      </c>
    </row>
    <row r="673" spans="1:34" ht="15" x14ac:dyDescent="0.25">
      <c r="A673" s="3">
        <v>42747</v>
      </c>
      <c r="B673" s="5">
        <f t="shared" si="100"/>
        <v>12</v>
      </c>
      <c r="C673" s="5">
        <f t="shared" si="101"/>
        <v>1</v>
      </c>
      <c r="D673" s="5">
        <f t="shared" si="102"/>
        <v>2017</v>
      </c>
      <c r="E673" s="3">
        <f t="shared" si="103"/>
        <v>42744</v>
      </c>
      <c r="F673" s="5">
        <f t="shared" si="107"/>
        <v>3</v>
      </c>
      <c r="G673" s="5">
        <v>26350.52</v>
      </c>
      <c r="H673" s="6">
        <v>26372</v>
      </c>
      <c r="I673" s="6">
        <v>26415</v>
      </c>
      <c r="J673" s="6">
        <v>26530</v>
      </c>
      <c r="K673" s="6">
        <v>26588.5</v>
      </c>
      <c r="L673" s="6">
        <v>26640</v>
      </c>
      <c r="M673" s="6">
        <v>26697.5</v>
      </c>
      <c r="N673" s="6">
        <v>26758.5</v>
      </c>
      <c r="O673" s="6">
        <v>26816.5</v>
      </c>
      <c r="P673" s="6">
        <v>26942.5</v>
      </c>
      <c r="Q673" s="6">
        <v>26998</v>
      </c>
      <c r="R673" s="6">
        <v>27016</v>
      </c>
      <c r="S673" s="6">
        <v>27032.5</v>
      </c>
      <c r="T673" s="6">
        <v>27077</v>
      </c>
      <c r="U673" s="6">
        <v>27107</v>
      </c>
      <c r="V673" s="6">
        <v>27234</v>
      </c>
      <c r="W673" s="6">
        <v>27293.67</v>
      </c>
      <c r="X673" s="6">
        <v>27371</v>
      </c>
      <c r="Y673" s="6">
        <v>27424.67</v>
      </c>
      <c r="Z673" s="8" t="s">
        <v>17</v>
      </c>
      <c r="AA673" s="11">
        <f t="shared" si="108"/>
        <v>1.6461666512530561E-4</v>
      </c>
      <c r="AB673" s="10">
        <f t="shared" si="109"/>
        <v>2.4470105333784797E-3</v>
      </c>
      <c r="AC673" s="10">
        <f t="shared" si="104"/>
        <v>1.5199697141775603E-2</v>
      </c>
      <c r="AD673" s="10">
        <f t="shared" si="105"/>
        <v>8.2193590811750587E-3</v>
      </c>
      <c r="AE673" s="13">
        <v>2.95</v>
      </c>
      <c r="AF673" s="13">
        <v>0.37</v>
      </c>
      <c r="AG673" s="10">
        <f t="shared" si="106"/>
        <v>2.570489189997005E-2</v>
      </c>
      <c r="AH673" s="10">
        <f>+SUMPRODUCT(AB673:AD673,Regression_results!$M$17:$O$17)+Regression_results!$L$17</f>
        <v>2.5245380608126471E-2</v>
      </c>
    </row>
    <row r="674" spans="1:34" ht="15" x14ac:dyDescent="0.25">
      <c r="A674" s="3">
        <v>42746</v>
      </c>
      <c r="B674" s="5">
        <f t="shared" si="100"/>
        <v>11</v>
      </c>
      <c r="C674" s="5">
        <f t="shared" si="101"/>
        <v>1</v>
      </c>
      <c r="D674" s="5">
        <f t="shared" si="102"/>
        <v>2017</v>
      </c>
      <c r="E674" s="3">
        <f t="shared" si="103"/>
        <v>42744</v>
      </c>
      <c r="F674" s="5">
        <f t="shared" si="107"/>
        <v>2</v>
      </c>
      <c r="G674" s="5">
        <v>26352.23</v>
      </c>
      <c r="H674" s="6">
        <v>26357</v>
      </c>
      <c r="I674" s="6">
        <v>26404.5</v>
      </c>
      <c r="J674" s="6">
        <v>26520</v>
      </c>
      <c r="K674" s="6">
        <v>26578.5</v>
      </c>
      <c r="L674" s="6">
        <v>26631.5</v>
      </c>
      <c r="M674" s="6">
        <v>26689</v>
      </c>
      <c r="N674" s="6">
        <v>26750</v>
      </c>
      <c r="O674" s="6">
        <v>26807</v>
      </c>
      <c r="P674" s="6">
        <v>26933</v>
      </c>
      <c r="Q674" s="6">
        <v>26988.5</v>
      </c>
      <c r="R674" s="6">
        <v>27006.5</v>
      </c>
      <c r="S674" s="6">
        <v>27024.5</v>
      </c>
      <c r="T674" s="6">
        <v>27067.5</v>
      </c>
      <c r="U674" s="6">
        <v>27107</v>
      </c>
      <c r="V674" s="6">
        <v>27234</v>
      </c>
      <c r="W674" s="6">
        <v>27293.67</v>
      </c>
      <c r="X674" s="6">
        <v>27371</v>
      </c>
      <c r="Y674" s="6">
        <v>27424.67</v>
      </c>
      <c r="Z674" s="8" t="s">
        <v>17</v>
      </c>
      <c r="AA674" s="11">
        <f t="shared" si="108"/>
        <v>1.0607658482735261E-4</v>
      </c>
      <c r="AB674" s="10">
        <f t="shared" si="109"/>
        <v>1.9835133497241308E-3</v>
      </c>
      <c r="AC674" s="10">
        <f t="shared" si="104"/>
        <v>1.5243613777954579E-2</v>
      </c>
      <c r="AD674" s="10">
        <f t="shared" si="105"/>
        <v>8.2196290151626446E-3</v>
      </c>
      <c r="AE674" s="13">
        <v>2.96</v>
      </c>
      <c r="AF674" s="13">
        <v>0.4</v>
      </c>
      <c r="AG674" s="10">
        <f t="shared" si="106"/>
        <v>2.5498007968127512E-2</v>
      </c>
      <c r="AH674" s="10">
        <f>+SUMPRODUCT(AB674:AD674,Regression_results!$M$17:$O$17)+Regression_results!$L$17</f>
        <v>2.5021402926715227E-2</v>
      </c>
    </row>
    <row r="675" spans="1:34" ht="15" x14ac:dyDescent="0.25">
      <c r="A675" s="3">
        <v>42745</v>
      </c>
      <c r="B675" s="5">
        <f t="shared" si="100"/>
        <v>10</v>
      </c>
      <c r="C675" s="5">
        <f t="shared" si="101"/>
        <v>1</v>
      </c>
      <c r="D675" s="5">
        <f t="shared" si="102"/>
        <v>2017</v>
      </c>
      <c r="E675" s="3">
        <f t="shared" si="103"/>
        <v>42744</v>
      </c>
      <c r="F675" s="5">
        <f t="shared" si="107"/>
        <v>1</v>
      </c>
      <c r="G675" s="5">
        <v>26353.93</v>
      </c>
      <c r="H675" s="6">
        <v>26354.5</v>
      </c>
      <c r="I675" s="6">
        <v>26404.5</v>
      </c>
      <c r="J675" s="6">
        <v>26521</v>
      </c>
      <c r="K675" s="6">
        <v>26574.5</v>
      </c>
      <c r="L675" s="6">
        <v>26629.5</v>
      </c>
      <c r="M675" s="6">
        <v>26687.5</v>
      </c>
      <c r="N675" s="6">
        <v>26749</v>
      </c>
      <c r="O675" s="6">
        <v>26807.5</v>
      </c>
      <c r="P675" s="6">
        <v>26931.5</v>
      </c>
      <c r="Q675" s="6">
        <v>26987.5</v>
      </c>
      <c r="R675" s="6">
        <v>27005</v>
      </c>
      <c r="S675" s="6">
        <v>27021.5</v>
      </c>
      <c r="T675" s="6">
        <v>27064.5</v>
      </c>
      <c r="U675" s="6">
        <v>27119.5</v>
      </c>
      <c r="V675" s="6">
        <v>27246.5</v>
      </c>
      <c r="W675" s="6">
        <v>27306</v>
      </c>
      <c r="X675" s="6">
        <v>27381</v>
      </c>
      <c r="Y675" s="6">
        <v>27437.5</v>
      </c>
      <c r="Z675" s="8" t="s">
        <v>17</v>
      </c>
      <c r="AA675" s="11">
        <f t="shared" si="108"/>
        <v>5.304418086831871E-5</v>
      </c>
      <c r="AB675" s="10">
        <f t="shared" si="109"/>
        <v>1.9188788920665445E-3</v>
      </c>
      <c r="AC675" s="10">
        <f t="shared" si="104"/>
        <v>1.5262549944138337E-2</v>
      </c>
      <c r="AD675" s="10">
        <f t="shared" si="105"/>
        <v>8.0358848038283824E-3</v>
      </c>
      <c r="AE675" s="13">
        <v>2.96</v>
      </c>
      <c r="AF675" s="13">
        <v>0.39300000000000002</v>
      </c>
      <c r="AG675" s="10">
        <f t="shared" si="106"/>
        <v>2.556951181855327E-2</v>
      </c>
      <c r="AH675" s="10">
        <f>+SUMPRODUCT(AB675:AD675,Regression_results!$M$17:$O$17)+Regression_results!$L$17</f>
        <v>2.4915250114611293E-2</v>
      </c>
    </row>
    <row r="676" spans="1:34" ht="15" x14ac:dyDescent="0.25">
      <c r="A676" s="3">
        <v>42744</v>
      </c>
      <c r="B676" s="5">
        <f t="shared" si="100"/>
        <v>9</v>
      </c>
      <c r="C676" s="5">
        <f t="shared" si="101"/>
        <v>1</v>
      </c>
      <c r="D676" s="5">
        <f t="shared" si="102"/>
        <v>2017</v>
      </c>
      <c r="E676" s="3">
        <f t="shared" si="103"/>
        <v>42744</v>
      </c>
      <c r="F676" s="5">
        <f t="shared" si="107"/>
        <v>0</v>
      </c>
      <c r="G676" s="5">
        <v>26355.63</v>
      </c>
      <c r="H676" s="6">
        <v>26355.5</v>
      </c>
      <c r="I676" s="6">
        <v>26411</v>
      </c>
      <c r="J676" s="6">
        <v>26524.5</v>
      </c>
      <c r="K676" s="6">
        <v>26579.5</v>
      </c>
      <c r="L676" s="6">
        <v>26637</v>
      </c>
      <c r="M676" s="6">
        <v>26694</v>
      </c>
      <c r="N676" s="6">
        <v>26754.5</v>
      </c>
      <c r="O676" s="6">
        <v>26806</v>
      </c>
      <c r="P676" s="6">
        <v>26926</v>
      </c>
      <c r="Q676" s="6">
        <v>26981.5</v>
      </c>
      <c r="R676" s="6">
        <v>26996.5</v>
      </c>
      <c r="S676" s="6">
        <v>27009</v>
      </c>
      <c r="T676" s="6">
        <v>27052</v>
      </c>
      <c r="U676" s="6">
        <v>27110</v>
      </c>
      <c r="V676" s="6">
        <v>27237</v>
      </c>
      <c r="W676" s="6">
        <v>27296.5</v>
      </c>
      <c r="X676" s="6">
        <v>27374</v>
      </c>
      <c r="Y676" s="6">
        <v>27427.5</v>
      </c>
      <c r="Z676" s="8" t="s">
        <v>17</v>
      </c>
      <c r="AA676" s="11">
        <f t="shared" si="108"/>
        <v>0</v>
      </c>
      <c r="AB676" s="10">
        <f t="shared" si="109"/>
        <v>2.1008793946493132E-3</v>
      </c>
      <c r="AC676" s="10">
        <f t="shared" si="104"/>
        <v>1.4955889591458105E-2</v>
      </c>
      <c r="AD676" s="10">
        <f t="shared" si="105"/>
        <v>7.5729314332613207E-3</v>
      </c>
      <c r="AE676" s="13">
        <v>2.94</v>
      </c>
      <c r="AF676" s="13">
        <v>0.38</v>
      </c>
      <c r="AG676" s="10">
        <f t="shared" si="106"/>
        <v>2.5503088264594576E-2</v>
      </c>
      <c r="AH676" s="10">
        <f>+SUMPRODUCT(AB676:AD676,Regression_results!$M$17:$O$17)+Regression_results!$L$17</f>
        <v>2.4620657824528373E-2</v>
      </c>
    </row>
    <row r="677" spans="1:34" ht="15" x14ac:dyDescent="0.25">
      <c r="A677" s="3">
        <v>42743</v>
      </c>
      <c r="B677" s="5">
        <f t="shared" si="100"/>
        <v>8</v>
      </c>
      <c r="C677" s="5">
        <f t="shared" si="101"/>
        <v>1</v>
      </c>
      <c r="D677" s="5">
        <f t="shared" si="102"/>
        <v>2017</v>
      </c>
      <c r="E677" s="3">
        <f t="shared" si="103"/>
        <v>42713</v>
      </c>
      <c r="F677" s="5">
        <f t="shared" si="107"/>
        <v>30</v>
      </c>
      <c r="G677" s="5">
        <v>26354.78</v>
      </c>
      <c r="H677" s="6">
        <v>26359</v>
      </c>
      <c r="I677" s="6">
        <v>26418</v>
      </c>
      <c r="J677" s="6">
        <v>26540</v>
      </c>
      <c r="K677" s="6">
        <v>26594.5</v>
      </c>
      <c r="L677" s="6">
        <v>26652.5</v>
      </c>
      <c r="M677" s="6">
        <v>26712</v>
      </c>
      <c r="N677" s="6">
        <v>26772.5</v>
      </c>
      <c r="O677" s="6">
        <v>26824.5</v>
      </c>
      <c r="P677" s="6">
        <v>26944.5</v>
      </c>
      <c r="Q677" s="6">
        <v>27002</v>
      </c>
      <c r="R677" s="6">
        <v>27015</v>
      </c>
      <c r="S677" s="6">
        <v>27027.5</v>
      </c>
      <c r="T677" s="6">
        <v>27072</v>
      </c>
      <c r="U677" s="6">
        <v>27107</v>
      </c>
      <c r="V677" s="6">
        <v>27234</v>
      </c>
      <c r="W677" s="6">
        <v>27293.5</v>
      </c>
      <c r="X677" s="6">
        <v>27371</v>
      </c>
      <c r="Y677" s="6">
        <v>27424.5</v>
      </c>
      <c r="Z677" s="8" t="s">
        <v>17</v>
      </c>
      <c r="AA677" s="11">
        <f t="shared" si="108"/>
        <v>1.6464711867543169E-3</v>
      </c>
      <c r="AB677" s="10">
        <f t="shared" si="109"/>
        <v>2.3988058333250795E-3</v>
      </c>
      <c r="AC677" s="10">
        <f t="shared" si="104"/>
        <v>1.5387235975471203E-2</v>
      </c>
      <c r="AD677" s="10">
        <f t="shared" si="105"/>
        <v>9.2141798113325457E-3</v>
      </c>
      <c r="AE677" s="13">
        <v>2.94</v>
      </c>
      <c r="AF677" s="13">
        <v>0.35</v>
      </c>
      <c r="AG677" s="10">
        <f t="shared" si="106"/>
        <v>2.5809666168410628E-2</v>
      </c>
      <c r="AH677" s="10">
        <f>+SUMPRODUCT(AB677:AD677,Regression_results!$M$17:$O$17)+Regression_results!$L$17</f>
        <v>2.5779676877949645E-2</v>
      </c>
    </row>
    <row r="678" spans="1:34" ht="15" x14ac:dyDescent="0.25">
      <c r="A678" s="3">
        <v>42742</v>
      </c>
      <c r="B678" s="5">
        <f t="shared" si="100"/>
        <v>7</v>
      </c>
      <c r="C678" s="5">
        <f t="shared" si="101"/>
        <v>1</v>
      </c>
      <c r="D678" s="5">
        <f t="shared" si="102"/>
        <v>2017</v>
      </c>
      <c r="E678" s="3">
        <f t="shared" si="103"/>
        <v>42713</v>
      </c>
      <c r="F678" s="5">
        <f t="shared" si="107"/>
        <v>29</v>
      </c>
      <c r="G678" s="5">
        <v>26353.93</v>
      </c>
      <c r="H678" s="6">
        <v>26359</v>
      </c>
      <c r="I678" s="6">
        <v>26418</v>
      </c>
      <c r="J678" s="6">
        <v>26540</v>
      </c>
      <c r="K678" s="6">
        <v>26594.5</v>
      </c>
      <c r="L678" s="6">
        <v>26652.5</v>
      </c>
      <c r="M678" s="6">
        <v>26712</v>
      </c>
      <c r="N678" s="6">
        <v>26772.5</v>
      </c>
      <c r="O678" s="6">
        <v>26824.5</v>
      </c>
      <c r="P678" s="6">
        <v>26944.5</v>
      </c>
      <c r="Q678" s="6">
        <v>27002</v>
      </c>
      <c r="R678" s="6">
        <v>27015</v>
      </c>
      <c r="S678" s="6">
        <v>27027.5</v>
      </c>
      <c r="T678" s="6">
        <v>27072</v>
      </c>
      <c r="U678" s="6">
        <v>27094.5</v>
      </c>
      <c r="V678" s="6">
        <v>27221.5</v>
      </c>
      <c r="W678" s="6">
        <v>27282.5</v>
      </c>
      <c r="X678" s="6">
        <v>27360</v>
      </c>
      <c r="Y678" s="6">
        <v>27413.5</v>
      </c>
      <c r="Z678" s="8" t="s">
        <v>17</v>
      </c>
      <c r="AA678" s="11">
        <f t="shared" si="108"/>
        <v>1.5915888138625064E-3</v>
      </c>
      <c r="AB678" s="10">
        <f t="shared" si="109"/>
        <v>2.4311364566877991E-3</v>
      </c>
      <c r="AC678" s="10">
        <f t="shared" si="104"/>
        <v>1.5387235975471203E-2</v>
      </c>
      <c r="AD678" s="10">
        <f t="shared" si="105"/>
        <v>9.1592974384407354E-3</v>
      </c>
      <c r="AE678" s="13">
        <v>2.94</v>
      </c>
      <c r="AF678" s="13">
        <v>0.35</v>
      </c>
      <c r="AG678" s="10">
        <f t="shared" si="106"/>
        <v>2.5809666168410628E-2</v>
      </c>
      <c r="AH678" s="10">
        <f>+SUMPRODUCT(AB678:AD678,Regression_results!$M$17:$O$17)+Regression_results!$L$17</f>
        <v>2.5772476017021408E-2</v>
      </c>
    </row>
    <row r="679" spans="1:34" ht="15" x14ac:dyDescent="0.25">
      <c r="A679" s="3">
        <v>42741</v>
      </c>
      <c r="B679" s="5">
        <f t="shared" si="100"/>
        <v>6</v>
      </c>
      <c r="C679" s="5">
        <f t="shared" si="101"/>
        <v>1</v>
      </c>
      <c r="D679" s="5">
        <f t="shared" si="102"/>
        <v>2017</v>
      </c>
      <c r="E679" s="3">
        <f t="shared" si="103"/>
        <v>42713</v>
      </c>
      <c r="F679" s="5">
        <f t="shared" si="107"/>
        <v>28</v>
      </c>
      <c r="G679" s="5">
        <v>26353.08</v>
      </c>
      <c r="H679" s="6">
        <v>26359</v>
      </c>
      <c r="I679" s="6">
        <v>26418</v>
      </c>
      <c r="J679" s="6">
        <v>26540</v>
      </c>
      <c r="K679" s="6">
        <v>26594.5</v>
      </c>
      <c r="L679" s="6">
        <v>26652.5</v>
      </c>
      <c r="M679" s="6">
        <v>26712</v>
      </c>
      <c r="N679" s="6">
        <v>26772.5</v>
      </c>
      <c r="O679" s="6">
        <v>26824.5</v>
      </c>
      <c r="P679" s="6">
        <v>26944.5</v>
      </c>
      <c r="Q679" s="6">
        <v>27002</v>
      </c>
      <c r="R679" s="6">
        <v>27015</v>
      </c>
      <c r="S679" s="6">
        <v>27027.5</v>
      </c>
      <c r="T679" s="6">
        <v>27072</v>
      </c>
      <c r="U679" s="6">
        <v>27114.5</v>
      </c>
      <c r="V679" s="6">
        <v>27233.5</v>
      </c>
      <c r="W679" s="6">
        <v>27297</v>
      </c>
      <c r="X679" s="6">
        <v>27374.5</v>
      </c>
      <c r="Y679" s="6">
        <v>27428</v>
      </c>
      <c r="Z679" s="8" t="s">
        <v>17</v>
      </c>
      <c r="AA679" s="11">
        <f t="shared" si="108"/>
        <v>1.5367064409706958E-3</v>
      </c>
      <c r="AB679" s="10">
        <f t="shared" si="109"/>
        <v>2.4634691656535423E-3</v>
      </c>
      <c r="AC679" s="10">
        <f t="shared" si="104"/>
        <v>1.5387235975471203E-2</v>
      </c>
      <c r="AD679" s="10">
        <f t="shared" si="105"/>
        <v>9.104415065548925E-3</v>
      </c>
      <c r="AE679" s="13">
        <v>2.94</v>
      </c>
      <c r="AF679" s="13">
        <v>0.35</v>
      </c>
      <c r="AG679" s="10">
        <f t="shared" si="106"/>
        <v>2.5809666168410628E-2</v>
      </c>
      <c r="AH679" s="10">
        <f>+SUMPRODUCT(AB679:AD679,Regression_results!$M$17:$O$17)+Regression_results!$L$17</f>
        <v>2.5765276283563857E-2</v>
      </c>
    </row>
    <row r="680" spans="1:34" ht="15" x14ac:dyDescent="0.25">
      <c r="A680" s="3">
        <v>42740</v>
      </c>
      <c r="B680" s="5">
        <f t="shared" si="100"/>
        <v>5</v>
      </c>
      <c r="C680" s="5">
        <f t="shared" si="101"/>
        <v>1</v>
      </c>
      <c r="D680" s="5">
        <f t="shared" si="102"/>
        <v>2017</v>
      </c>
      <c r="E680" s="3">
        <f t="shared" si="103"/>
        <v>42713</v>
      </c>
      <c r="F680" s="5">
        <f t="shared" si="107"/>
        <v>27</v>
      </c>
      <c r="G680" s="5">
        <v>26352.23</v>
      </c>
      <c r="H680" s="6">
        <v>26371</v>
      </c>
      <c r="I680" s="6">
        <v>26420.5</v>
      </c>
      <c r="J680" s="6">
        <v>26479</v>
      </c>
      <c r="K680" s="6">
        <v>26603.5</v>
      </c>
      <c r="L680" s="6">
        <v>26660.5</v>
      </c>
      <c r="M680" s="6">
        <v>26714</v>
      </c>
      <c r="N680" s="6">
        <v>26774</v>
      </c>
      <c r="O680" s="6">
        <v>26834.5</v>
      </c>
      <c r="P680" s="6">
        <v>26886</v>
      </c>
      <c r="Q680" s="6">
        <v>27005</v>
      </c>
      <c r="R680" s="6">
        <v>27060</v>
      </c>
      <c r="S680" s="6">
        <v>27080</v>
      </c>
      <c r="T680" s="6">
        <v>27097.5</v>
      </c>
      <c r="U680" s="6">
        <v>27114.5</v>
      </c>
      <c r="V680" s="6">
        <v>27233.5</v>
      </c>
      <c r="W680" s="6">
        <v>27297</v>
      </c>
      <c r="X680" s="6">
        <v>27374.5</v>
      </c>
      <c r="Y680" s="6">
        <v>27428</v>
      </c>
      <c r="Z680" s="8" t="s">
        <v>17</v>
      </c>
      <c r="AA680" s="11">
        <f t="shared" si="108"/>
        <v>5.8161004431307446E-4</v>
      </c>
      <c r="AB680" s="10">
        <f t="shared" si="109"/>
        <v>2.5906725920348261E-3</v>
      </c>
      <c r="AC680" s="10">
        <f t="shared" si="104"/>
        <v>1.5669650460816476E-2</v>
      </c>
      <c r="AD680" s="10">
        <f t="shared" si="105"/>
        <v>9.7302805990094436E-3</v>
      </c>
      <c r="AE680" s="13">
        <v>3</v>
      </c>
      <c r="AF680" s="13">
        <v>0.317</v>
      </c>
      <c r="AG680" s="10">
        <f t="shared" si="106"/>
        <v>2.6745217660017806E-2</v>
      </c>
      <c r="AH680" s="10">
        <f>+SUMPRODUCT(AB680:AD680,Regression_results!$M$17:$O$17)+Regression_results!$L$17</f>
        <v>2.6285667592034032E-2</v>
      </c>
    </row>
    <row r="681" spans="1:34" ht="15" x14ac:dyDescent="0.25">
      <c r="A681" s="3">
        <v>42739</v>
      </c>
      <c r="B681" s="5">
        <f t="shared" si="100"/>
        <v>4</v>
      </c>
      <c r="C681" s="5">
        <f t="shared" si="101"/>
        <v>1</v>
      </c>
      <c r="D681" s="5">
        <f t="shared" si="102"/>
        <v>2017</v>
      </c>
      <c r="E681" s="3">
        <f t="shared" si="103"/>
        <v>42713</v>
      </c>
      <c r="F681" s="5">
        <f t="shared" si="107"/>
        <v>26</v>
      </c>
      <c r="G681" s="5">
        <v>26351.38</v>
      </c>
      <c r="H681" s="6">
        <v>26370.67</v>
      </c>
      <c r="I681" s="6">
        <v>26430.67</v>
      </c>
      <c r="J681" s="6">
        <v>26481</v>
      </c>
      <c r="K681" s="6">
        <v>26601.67</v>
      </c>
      <c r="L681" s="6">
        <v>26659</v>
      </c>
      <c r="M681" s="6">
        <v>26714</v>
      </c>
      <c r="N681" s="6">
        <v>26775.67</v>
      </c>
      <c r="O681" s="6">
        <v>26834.67</v>
      </c>
      <c r="P681" s="6">
        <v>26890</v>
      </c>
      <c r="Q681" s="6">
        <v>27007.67</v>
      </c>
      <c r="R681" s="6">
        <v>27063</v>
      </c>
      <c r="S681" s="6">
        <v>27090</v>
      </c>
      <c r="T681" s="6">
        <v>27109</v>
      </c>
      <c r="U681" s="6">
        <v>27114.5</v>
      </c>
      <c r="V681" s="6">
        <v>27233.5</v>
      </c>
      <c r="W681" s="6">
        <v>27297</v>
      </c>
      <c r="X681" s="6">
        <v>27374.5</v>
      </c>
      <c r="Y681" s="6">
        <v>27428</v>
      </c>
      <c r="Z681" s="8" t="s">
        <v>17</v>
      </c>
      <c r="AA681" s="11">
        <f t="shared" si="108"/>
        <v>6.0785037529225154E-4</v>
      </c>
      <c r="AB681" s="10">
        <f t="shared" si="109"/>
        <v>3.0089505748844836E-3</v>
      </c>
      <c r="AC681" s="10">
        <f t="shared" si="104"/>
        <v>1.528527275320668E-2</v>
      </c>
      <c r="AD681" s="10">
        <f t="shared" si="105"/>
        <v>1.0122780128480936E-2</v>
      </c>
      <c r="AE681" s="13">
        <v>3.03</v>
      </c>
      <c r="AF681" s="13">
        <v>0.34699999999999998</v>
      </c>
      <c r="AG681" s="10">
        <f t="shared" si="106"/>
        <v>2.6737221840214431E-2</v>
      </c>
      <c r="AH681" s="10">
        <f>+SUMPRODUCT(AB681:AD681,Regression_results!$M$17:$O$17)+Regression_results!$L$17</f>
        <v>2.6456637741794402E-2</v>
      </c>
    </row>
    <row r="682" spans="1:34" ht="15" x14ac:dyDescent="0.25">
      <c r="A682" s="3">
        <v>42738</v>
      </c>
      <c r="B682" s="5">
        <f t="shared" si="100"/>
        <v>3</v>
      </c>
      <c r="C682" s="5">
        <f t="shared" si="101"/>
        <v>1</v>
      </c>
      <c r="D682" s="5">
        <f t="shared" si="102"/>
        <v>2017</v>
      </c>
      <c r="E682" s="3">
        <f t="shared" si="103"/>
        <v>42713</v>
      </c>
      <c r="F682" s="5">
        <f t="shared" si="107"/>
        <v>25</v>
      </c>
      <c r="G682" s="5">
        <v>26350.53</v>
      </c>
      <c r="H682" s="6">
        <v>26377</v>
      </c>
      <c r="I682" s="6">
        <v>26437.67</v>
      </c>
      <c r="J682" s="6">
        <v>26483.67</v>
      </c>
      <c r="K682" s="6">
        <v>26601.67</v>
      </c>
      <c r="L682" s="6">
        <v>26659</v>
      </c>
      <c r="M682" s="6">
        <v>26714</v>
      </c>
      <c r="N682" s="6">
        <v>26775.67</v>
      </c>
      <c r="O682" s="6">
        <v>26834.67</v>
      </c>
      <c r="P682" s="6">
        <v>26891.67</v>
      </c>
      <c r="Q682" s="6">
        <v>27007.67</v>
      </c>
      <c r="R682" s="6">
        <v>27064</v>
      </c>
      <c r="S682" s="6">
        <v>27090</v>
      </c>
      <c r="T682" s="6">
        <v>27109</v>
      </c>
      <c r="U682" s="6">
        <v>27138.5</v>
      </c>
      <c r="V682" s="6">
        <v>27182.5</v>
      </c>
      <c r="W682" s="6">
        <v>27301.5</v>
      </c>
      <c r="X682" s="6">
        <v>27363.5</v>
      </c>
      <c r="Y682" s="6">
        <v>27433</v>
      </c>
      <c r="Z682" s="8" t="s">
        <v>17</v>
      </c>
      <c r="AA682" s="11">
        <f t="shared" si="108"/>
        <v>5.8447151470408798E-4</v>
      </c>
      <c r="AB682" s="10">
        <f t="shared" si="109"/>
        <v>3.3069543572747939E-3</v>
      </c>
      <c r="AC682" s="10">
        <f t="shared" si="104"/>
        <v>1.5016451903666184E-2</v>
      </c>
      <c r="AD682" s="10">
        <f t="shared" si="105"/>
        <v>1.0099401267892771E-2</v>
      </c>
      <c r="AE682" s="13">
        <v>3.04</v>
      </c>
      <c r="AF682" s="13">
        <v>0.33300000000000002</v>
      </c>
      <c r="AG682" s="10">
        <f t="shared" si="106"/>
        <v>2.6980156080252726E-2</v>
      </c>
      <c r="AH682" s="10">
        <f>+SUMPRODUCT(AB682:AD682,Regression_results!$M$17:$O$17)+Regression_results!$L$17</f>
        <v>2.6445221639876886E-2</v>
      </c>
    </row>
    <row r="683" spans="1:34" ht="15" x14ac:dyDescent="0.25">
      <c r="A683" s="3">
        <v>42737</v>
      </c>
      <c r="B683" s="5">
        <f t="shared" si="100"/>
        <v>2</v>
      </c>
      <c r="C683" s="5">
        <f t="shared" si="101"/>
        <v>1</v>
      </c>
      <c r="D683" s="5">
        <f t="shared" si="102"/>
        <v>2017</v>
      </c>
      <c r="E683" s="3">
        <f t="shared" si="103"/>
        <v>42713</v>
      </c>
      <c r="F683" s="5">
        <f t="shared" si="107"/>
        <v>24</v>
      </c>
      <c r="G683" s="5">
        <v>26349.68</v>
      </c>
      <c r="H683" s="6">
        <v>26377</v>
      </c>
      <c r="I683" s="6">
        <v>26437.67</v>
      </c>
      <c r="J683" s="6">
        <v>26483.67</v>
      </c>
      <c r="K683" s="6">
        <v>26601.67</v>
      </c>
      <c r="L683" s="6">
        <v>26659</v>
      </c>
      <c r="M683" s="6">
        <v>26714</v>
      </c>
      <c r="N683" s="6">
        <v>26775.67</v>
      </c>
      <c r="O683" s="6">
        <v>26834.67</v>
      </c>
      <c r="P683" s="6">
        <v>26891.67</v>
      </c>
      <c r="Q683" s="6">
        <v>27007.67</v>
      </c>
      <c r="R683" s="6">
        <v>27064</v>
      </c>
      <c r="S683" s="6">
        <v>27090</v>
      </c>
      <c r="T683" s="6">
        <v>27109</v>
      </c>
      <c r="U683" s="6">
        <v>27150</v>
      </c>
      <c r="V683" s="6">
        <v>27197</v>
      </c>
      <c r="W683" s="6">
        <v>27316.67</v>
      </c>
      <c r="X683" s="6">
        <v>27373.67</v>
      </c>
      <c r="Y683" s="6">
        <v>27443</v>
      </c>
      <c r="Z683" s="8" t="s">
        <v>17</v>
      </c>
      <c r="AA683" s="11">
        <f t="shared" si="108"/>
        <v>5.6109265411592442E-4</v>
      </c>
      <c r="AB683" s="10">
        <f t="shared" si="109"/>
        <v>3.3393194907869184E-3</v>
      </c>
      <c r="AC683" s="10">
        <f t="shared" si="104"/>
        <v>1.5016451903666184E-2</v>
      </c>
      <c r="AD683" s="10">
        <f t="shared" si="105"/>
        <v>1.0076022407304607E-2</v>
      </c>
      <c r="AE683" s="13">
        <v>3.0649999999999999</v>
      </c>
      <c r="AF683" s="13">
        <v>0.36</v>
      </c>
      <c r="AG683" s="10">
        <f t="shared" si="106"/>
        <v>2.6952969310482189E-2</v>
      </c>
      <c r="AH683" s="10">
        <f>+SUMPRODUCT(AB683:AD683,Regression_results!$M$17:$O$17)+Regression_results!$L$17</f>
        <v>2.6452205471086378E-2</v>
      </c>
    </row>
    <row r="684" spans="1:34" ht="15" x14ac:dyDescent="0.25">
      <c r="A684" s="3">
        <v>42736</v>
      </c>
      <c r="B684" s="5">
        <f t="shared" si="100"/>
        <v>1</v>
      </c>
      <c r="C684" s="5">
        <f t="shared" si="101"/>
        <v>1</v>
      </c>
      <c r="D684" s="5">
        <f t="shared" si="102"/>
        <v>2017</v>
      </c>
      <c r="E684" s="3">
        <f t="shared" si="103"/>
        <v>42713</v>
      </c>
      <c r="F684" s="5">
        <f t="shared" si="107"/>
        <v>23</v>
      </c>
      <c r="G684" s="5">
        <v>26348.83</v>
      </c>
      <c r="H684" s="6">
        <v>26377</v>
      </c>
      <c r="I684" s="6">
        <v>26437.67</v>
      </c>
      <c r="J684" s="6">
        <v>26483.67</v>
      </c>
      <c r="K684" s="6">
        <v>26601.67</v>
      </c>
      <c r="L684" s="6">
        <v>26659</v>
      </c>
      <c r="M684" s="6">
        <v>26714</v>
      </c>
      <c r="N684" s="6">
        <v>26775.67</v>
      </c>
      <c r="O684" s="6">
        <v>26834.67</v>
      </c>
      <c r="P684" s="6">
        <v>26891.67</v>
      </c>
      <c r="Q684" s="6">
        <v>27007.67</v>
      </c>
      <c r="R684" s="6">
        <v>27064</v>
      </c>
      <c r="S684" s="6">
        <v>27090</v>
      </c>
      <c r="T684" s="6">
        <v>27109</v>
      </c>
      <c r="U684" s="6">
        <v>27150</v>
      </c>
      <c r="V684" s="6">
        <v>27197</v>
      </c>
      <c r="W684" s="6">
        <v>27316.67</v>
      </c>
      <c r="X684" s="6">
        <v>27373.67</v>
      </c>
      <c r="Y684" s="6">
        <v>27443</v>
      </c>
      <c r="Z684" s="8" t="s">
        <v>17</v>
      </c>
      <c r="AA684" s="11">
        <f t="shared" si="108"/>
        <v>5.3771379352776096E-4</v>
      </c>
      <c r="AB684" s="10">
        <f t="shared" si="109"/>
        <v>3.3716867124649053E-3</v>
      </c>
      <c r="AC684" s="10">
        <f t="shared" si="104"/>
        <v>1.5016451903666184E-2</v>
      </c>
      <c r="AD684" s="10">
        <f t="shared" si="105"/>
        <v>1.0052643546716445E-2</v>
      </c>
      <c r="AE684" s="13">
        <v>3.06</v>
      </c>
      <c r="AF684" s="13">
        <v>0.36</v>
      </c>
      <c r="AG684" s="10">
        <f t="shared" si="106"/>
        <v>2.6903148664806587E-2</v>
      </c>
      <c r="AH684" s="10">
        <f>+SUMPRODUCT(AB684:AD684,Regression_results!$M$17:$O$17)+Regression_results!$L$17</f>
        <v>2.6459190431152031E-2</v>
      </c>
    </row>
    <row r="685" spans="1:34" ht="15" x14ac:dyDescent="0.25">
      <c r="A685" s="3">
        <v>42735</v>
      </c>
      <c r="B685" s="5">
        <f t="shared" si="100"/>
        <v>31</v>
      </c>
      <c r="C685" s="5">
        <f t="shared" si="101"/>
        <v>12</v>
      </c>
      <c r="D685" s="5">
        <f t="shared" si="102"/>
        <v>2016</v>
      </c>
      <c r="E685" s="3">
        <f t="shared" si="103"/>
        <v>42713</v>
      </c>
      <c r="F685" s="5">
        <f t="shared" si="107"/>
        <v>22</v>
      </c>
      <c r="G685" s="5">
        <v>26347.98</v>
      </c>
      <c r="H685" s="6">
        <v>26377</v>
      </c>
      <c r="I685" s="6">
        <v>26437.67</v>
      </c>
      <c r="J685" s="6">
        <v>26483.67</v>
      </c>
      <c r="K685" s="6">
        <v>26601.67</v>
      </c>
      <c r="L685" s="6">
        <v>26659</v>
      </c>
      <c r="M685" s="6">
        <v>26714</v>
      </c>
      <c r="N685" s="6">
        <v>26775.67</v>
      </c>
      <c r="O685" s="6">
        <v>26834.67</v>
      </c>
      <c r="P685" s="6">
        <v>26891.67</v>
      </c>
      <c r="Q685" s="6">
        <v>27007.67</v>
      </c>
      <c r="R685" s="6">
        <v>27064</v>
      </c>
      <c r="S685" s="6">
        <v>27090</v>
      </c>
      <c r="T685" s="6">
        <v>27109</v>
      </c>
      <c r="U685" s="6">
        <v>27150</v>
      </c>
      <c r="V685" s="6">
        <v>27197</v>
      </c>
      <c r="W685" s="6">
        <v>27316.67</v>
      </c>
      <c r="X685" s="6">
        <v>27373.67</v>
      </c>
      <c r="Y685" s="6">
        <v>27443</v>
      </c>
      <c r="Z685" s="8" t="s">
        <v>17</v>
      </c>
      <c r="AA685" s="11">
        <f t="shared" si="108"/>
        <v>5.143349329395974E-4</v>
      </c>
      <c r="AB685" s="10">
        <f t="shared" si="109"/>
        <v>3.4040560225110372E-3</v>
      </c>
      <c r="AC685" s="10">
        <f t="shared" si="104"/>
        <v>1.5016451903666184E-2</v>
      </c>
      <c r="AD685" s="10">
        <f t="shared" si="105"/>
        <v>1.002926468612828E-2</v>
      </c>
      <c r="AE685" s="13">
        <v>3.06</v>
      </c>
      <c r="AF685" s="13">
        <v>0.36</v>
      </c>
      <c r="AG685" s="10">
        <f t="shared" si="106"/>
        <v>2.6903148664806587E-2</v>
      </c>
      <c r="AH685" s="10">
        <f>+SUMPRODUCT(AB685:AD685,Regression_results!$M$17:$O$17)+Regression_results!$L$17</f>
        <v>2.6466176520183196E-2</v>
      </c>
    </row>
    <row r="686" spans="1:34" ht="15" x14ac:dyDescent="0.25">
      <c r="A686" s="3">
        <v>42734</v>
      </c>
      <c r="B686" s="5">
        <f t="shared" si="100"/>
        <v>30</v>
      </c>
      <c r="C686" s="5">
        <f t="shared" si="101"/>
        <v>12</v>
      </c>
      <c r="D686" s="5">
        <f t="shared" si="102"/>
        <v>2016</v>
      </c>
      <c r="E686" s="3">
        <f t="shared" si="103"/>
        <v>42713</v>
      </c>
      <c r="F686" s="5">
        <f t="shared" si="107"/>
        <v>21</v>
      </c>
      <c r="G686" s="5">
        <v>26347.13</v>
      </c>
      <c r="H686" s="6">
        <v>26377</v>
      </c>
      <c r="I686" s="6">
        <v>26437.67</v>
      </c>
      <c r="J686" s="6">
        <v>26483.67</v>
      </c>
      <c r="K686" s="6">
        <v>26601.67</v>
      </c>
      <c r="L686" s="6">
        <v>26659</v>
      </c>
      <c r="M686" s="6">
        <v>26714</v>
      </c>
      <c r="N686" s="6">
        <v>26775.67</v>
      </c>
      <c r="O686" s="6">
        <v>26834.67</v>
      </c>
      <c r="P686" s="6">
        <v>26891.67</v>
      </c>
      <c r="Q686" s="6">
        <v>27007.67</v>
      </c>
      <c r="R686" s="6">
        <v>27064</v>
      </c>
      <c r="S686" s="6">
        <v>27090</v>
      </c>
      <c r="T686" s="6">
        <v>27109</v>
      </c>
      <c r="U686" s="6">
        <v>27150</v>
      </c>
      <c r="V686" s="6">
        <v>27197</v>
      </c>
      <c r="W686" s="6">
        <v>27316.67</v>
      </c>
      <c r="X686" s="6">
        <v>27373.67</v>
      </c>
      <c r="Y686" s="6">
        <v>27443</v>
      </c>
      <c r="Z686" s="8" t="s">
        <v>17</v>
      </c>
      <c r="AA686" s="11">
        <f t="shared" si="108"/>
        <v>4.9095607235143395E-4</v>
      </c>
      <c r="AB686" s="10">
        <f t="shared" si="109"/>
        <v>3.4364274211269308E-3</v>
      </c>
      <c r="AC686" s="10">
        <f t="shared" si="104"/>
        <v>1.5016451903666184E-2</v>
      </c>
      <c r="AD686" s="10">
        <f t="shared" si="105"/>
        <v>1.0005885825540118E-2</v>
      </c>
      <c r="AE686" s="13">
        <v>3.06</v>
      </c>
      <c r="AF686" s="13">
        <v>0.36</v>
      </c>
      <c r="AG686" s="10">
        <f t="shared" si="106"/>
        <v>2.6903148664806587E-2</v>
      </c>
      <c r="AH686" s="10">
        <f>+SUMPRODUCT(AB686:AD686,Regression_results!$M$17:$O$17)+Regression_results!$L$17</f>
        <v>2.6473163738288855E-2</v>
      </c>
    </row>
    <row r="687" spans="1:34" ht="15" x14ac:dyDescent="0.25">
      <c r="A687" s="3">
        <v>42733</v>
      </c>
      <c r="B687" s="5">
        <f t="shared" si="100"/>
        <v>29</v>
      </c>
      <c r="C687" s="5">
        <f t="shared" si="101"/>
        <v>12</v>
      </c>
      <c r="D687" s="5">
        <f t="shared" si="102"/>
        <v>2016</v>
      </c>
      <c r="E687" s="3">
        <f t="shared" si="103"/>
        <v>42713</v>
      </c>
      <c r="F687" s="5">
        <f t="shared" si="107"/>
        <v>20</v>
      </c>
      <c r="G687" s="5">
        <v>26346.28</v>
      </c>
      <c r="H687" s="6">
        <v>26377</v>
      </c>
      <c r="I687" s="6">
        <v>26437.67</v>
      </c>
      <c r="J687" s="6">
        <v>26483.67</v>
      </c>
      <c r="K687" s="6">
        <v>26601.67</v>
      </c>
      <c r="L687" s="6">
        <v>26659</v>
      </c>
      <c r="M687" s="6">
        <v>26714</v>
      </c>
      <c r="N687" s="6">
        <v>26775.67</v>
      </c>
      <c r="O687" s="6">
        <v>26834.67</v>
      </c>
      <c r="P687" s="6">
        <v>26891.67</v>
      </c>
      <c r="Q687" s="6">
        <v>27007.67</v>
      </c>
      <c r="R687" s="6">
        <v>27064</v>
      </c>
      <c r="S687" s="6">
        <v>27090</v>
      </c>
      <c r="T687" s="6">
        <v>27109</v>
      </c>
      <c r="U687" s="6">
        <v>27150</v>
      </c>
      <c r="V687" s="6">
        <v>27197</v>
      </c>
      <c r="W687" s="6">
        <v>27316.67</v>
      </c>
      <c r="X687" s="6">
        <v>27373.67</v>
      </c>
      <c r="Y687" s="6">
        <v>27443</v>
      </c>
      <c r="Z687" s="8" t="s">
        <v>17</v>
      </c>
      <c r="AA687" s="11">
        <f t="shared" si="108"/>
        <v>4.6757721176327038E-4</v>
      </c>
      <c r="AB687" s="10">
        <f t="shared" si="109"/>
        <v>3.4688009085153126E-3</v>
      </c>
      <c r="AC687" s="10">
        <f t="shared" si="104"/>
        <v>1.5016451903666184E-2</v>
      </c>
      <c r="AD687" s="10">
        <f t="shared" si="105"/>
        <v>9.9825069649519538E-3</v>
      </c>
      <c r="AE687" s="13">
        <v>3.06</v>
      </c>
      <c r="AF687" s="13">
        <v>0.36</v>
      </c>
      <c r="AG687" s="10">
        <f t="shared" si="106"/>
        <v>2.6903148664806587E-2</v>
      </c>
      <c r="AH687" s="10">
        <f>+SUMPRODUCT(AB687:AD687,Regression_results!$M$17:$O$17)+Regression_results!$L$17</f>
        <v>2.6480152085578613E-2</v>
      </c>
    </row>
    <row r="688" spans="1:34" ht="15" x14ac:dyDescent="0.25">
      <c r="A688" s="3">
        <v>42732</v>
      </c>
      <c r="B688" s="5">
        <f t="shared" si="100"/>
        <v>28</v>
      </c>
      <c r="C688" s="5">
        <f t="shared" si="101"/>
        <v>12</v>
      </c>
      <c r="D688" s="5">
        <f t="shared" si="102"/>
        <v>2016</v>
      </c>
      <c r="E688" s="3">
        <f t="shared" si="103"/>
        <v>42713</v>
      </c>
      <c r="F688" s="5">
        <f t="shared" si="107"/>
        <v>19</v>
      </c>
      <c r="G688" s="5">
        <v>26345.43</v>
      </c>
      <c r="H688" s="6">
        <v>26371</v>
      </c>
      <c r="I688" s="6">
        <v>26430</v>
      </c>
      <c r="J688" s="6">
        <v>26480.67</v>
      </c>
      <c r="K688" s="6">
        <v>26594.67</v>
      </c>
      <c r="L688" s="6">
        <v>26658.67</v>
      </c>
      <c r="M688" s="6">
        <v>26710.67</v>
      </c>
      <c r="N688" s="6">
        <v>26773.67</v>
      </c>
      <c r="O688" s="6">
        <v>26833.67</v>
      </c>
      <c r="P688" s="6">
        <v>26892</v>
      </c>
      <c r="Q688" s="6">
        <v>27009.67</v>
      </c>
      <c r="R688" s="6">
        <v>27068</v>
      </c>
      <c r="S688" s="6">
        <v>27095</v>
      </c>
      <c r="T688" s="6">
        <v>27112.67</v>
      </c>
      <c r="U688" s="6">
        <v>27150</v>
      </c>
      <c r="V688" s="6">
        <v>27197</v>
      </c>
      <c r="W688" s="6">
        <v>27316.67</v>
      </c>
      <c r="X688" s="6">
        <v>27373.67</v>
      </c>
      <c r="Y688" s="6">
        <v>27443</v>
      </c>
      <c r="Z688" s="8" t="s">
        <v>17</v>
      </c>
      <c r="AA688" s="11">
        <f t="shared" si="108"/>
        <v>4.1302823399147481E-4</v>
      </c>
      <c r="AB688" s="10">
        <f t="shared" si="109"/>
        <v>3.2100443985920712E-3</v>
      </c>
      <c r="AC688" s="10">
        <f t="shared" si="104"/>
        <v>1.5273174423004132E-2</v>
      </c>
      <c r="AD688" s="10">
        <f t="shared" si="105"/>
        <v>1.0151912255446649E-2</v>
      </c>
      <c r="AE688" s="13">
        <v>3.077</v>
      </c>
      <c r="AF688" s="13">
        <v>0.41</v>
      </c>
      <c r="AG688" s="10">
        <f t="shared" si="106"/>
        <v>2.6561099492082407E-2</v>
      </c>
      <c r="AH688" s="10">
        <f>+SUMPRODUCT(AB688:AD688,Regression_results!$M$17:$O$17)+Regression_results!$L$17</f>
        <v>2.6571157170478775E-2</v>
      </c>
    </row>
    <row r="689" spans="1:34" ht="15" x14ac:dyDescent="0.25">
      <c r="A689" s="3">
        <v>42731</v>
      </c>
      <c r="B689" s="5">
        <f t="shared" si="100"/>
        <v>27</v>
      </c>
      <c r="C689" s="5">
        <f t="shared" si="101"/>
        <v>12</v>
      </c>
      <c r="D689" s="5">
        <f t="shared" si="102"/>
        <v>2016</v>
      </c>
      <c r="E689" s="3">
        <f t="shared" si="103"/>
        <v>42713</v>
      </c>
      <c r="F689" s="5">
        <f t="shared" si="107"/>
        <v>18</v>
      </c>
      <c r="G689" s="5">
        <v>26344.58</v>
      </c>
      <c r="H689" s="6">
        <v>26372.67</v>
      </c>
      <c r="I689" s="6">
        <v>26432.67</v>
      </c>
      <c r="J689" s="6">
        <v>26480</v>
      </c>
      <c r="K689" s="6">
        <v>26595</v>
      </c>
      <c r="L689" s="6">
        <v>26657</v>
      </c>
      <c r="M689" s="6">
        <v>26711.67</v>
      </c>
      <c r="N689" s="6">
        <v>26774</v>
      </c>
      <c r="O689" s="6">
        <v>26834</v>
      </c>
      <c r="P689" s="6">
        <v>26891.33</v>
      </c>
      <c r="Q689" s="6">
        <v>27012.33</v>
      </c>
      <c r="R689" s="6">
        <v>27068.67</v>
      </c>
      <c r="S689" s="6">
        <v>27095.67</v>
      </c>
      <c r="T689" s="6">
        <v>27114.67</v>
      </c>
      <c r="U689" s="6">
        <v>27150</v>
      </c>
      <c r="V689" s="6">
        <v>27197</v>
      </c>
      <c r="W689" s="6">
        <v>27316.67</v>
      </c>
      <c r="X689" s="6">
        <v>27373.67</v>
      </c>
      <c r="Y689" s="6">
        <v>27443</v>
      </c>
      <c r="Z689" s="8" t="s">
        <v>17</v>
      </c>
      <c r="AA689" s="11">
        <f t="shared" si="108"/>
        <v>4.2073143052010484E-4</v>
      </c>
      <c r="AB689" s="10">
        <f t="shared" si="109"/>
        <v>3.3437617908502748E-3</v>
      </c>
      <c r="AC689" s="10">
        <f t="shared" si="104"/>
        <v>1.5183104847145579E-2</v>
      </c>
      <c r="AD689" s="10">
        <f t="shared" si="105"/>
        <v>1.0172166177482822E-2</v>
      </c>
      <c r="AE689" s="13">
        <v>3.13</v>
      </c>
      <c r="AF689" s="13">
        <v>0.41299999999999998</v>
      </c>
      <c r="AG689" s="10">
        <f t="shared" si="106"/>
        <v>2.7058249429854797E-2</v>
      </c>
      <c r="AH689" s="10">
        <f>+SUMPRODUCT(AB689:AD689,Regression_results!$M$17:$O$17)+Regression_results!$L$17</f>
        <v>2.6598271947451846E-2</v>
      </c>
    </row>
    <row r="690" spans="1:34" ht="15" x14ac:dyDescent="0.25">
      <c r="A690" s="3">
        <v>42730</v>
      </c>
      <c r="B690" s="5">
        <f t="shared" si="100"/>
        <v>26</v>
      </c>
      <c r="C690" s="5">
        <f t="shared" si="101"/>
        <v>12</v>
      </c>
      <c r="D690" s="5">
        <f t="shared" si="102"/>
        <v>2016</v>
      </c>
      <c r="E690" s="3">
        <f t="shared" si="103"/>
        <v>42713</v>
      </c>
      <c r="F690" s="5">
        <f t="shared" si="107"/>
        <v>17</v>
      </c>
      <c r="G690" s="5">
        <v>26343.74</v>
      </c>
      <c r="H690" s="6">
        <v>26370</v>
      </c>
      <c r="I690" s="6">
        <v>26414.5</v>
      </c>
      <c r="J690" s="6">
        <v>26452</v>
      </c>
      <c r="K690" s="6">
        <v>26568.5</v>
      </c>
      <c r="L690" s="6">
        <v>26629</v>
      </c>
      <c r="M690" s="6">
        <v>26685</v>
      </c>
      <c r="N690" s="6">
        <v>26749</v>
      </c>
      <c r="O690" s="6">
        <v>26810</v>
      </c>
      <c r="P690" s="6">
        <v>26865.5</v>
      </c>
      <c r="Q690" s="6">
        <v>26991</v>
      </c>
      <c r="R690" s="6">
        <v>27044.5</v>
      </c>
      <c r="S690" s="6">
        <v>27071.5</v>
      </c>
      <c r="T690" s="6">
        <v>27092.5</v>
      </c>
      <c r="U690" s="6">
        <v>27154</v>
      </c>
      <c r="V690" s="6">
        <v>27200.33</v>
      </c>
      <c r="W690" s="6">
        <v>27320</v>
      </c>
      <c r="X690" s="6">
        <v>27373.67</v>
      </c>
      <c r="Y690" s="6">
        <v>27443</v>
      </c>
      <c r="Z690" s="8" t="s">
        <v>17</v>
      </c>
      <c r="AA690" s="11">
        <f t="shared" si="108"/>
        <v>4.3957667657863465E-4</v>
      </c>
      <c r="AB690" s="10">
        <f t="shared" si="109"/>
        <v>2.6860271168784866E-3</v>
      </c>
      <c r="AC690" s="10">
        <f t="shared" si="104"/>
        <v>1.4972836888829999E-2</v>
      </c>
      <c r="AD690" s="10">
        <f t="shared" si="105"/>
        <v>1.0193399876877129E-2</v>
      </c>
      <c r="AE690" s="13">
        <v>3.14</v>
      </c>
      <c r="AF690" s="13">
        <v>0.443</v>
      </c>
      <c r="AG690" s="10">
        <f t="shared" si="106"/>
        <v>2.6851049849168307E-2</v>
      </c>
      <c r="AH690" s="10">
        <f>+SUMPRODUCT(AB690:AD690,Regression_results!$M$17:$O$17)+Regression_results!$L$17</f>
        <v>2.6125533816735078E-2</v>
      </c>
    </row>
    <row r="691" spans="1:34" ht="15" x14ac:dyDescent="0.25">
      <c r="A691" s="3">
        <v>42729</v>
      </c>
      <c r="B691" s="5">
        <f t="shared" si="100"/>
        <v>25</v>
      </c>
      <c r="C691" s="5">
        <f t="shared" si="101"/>
        <v>12</v>
      </c>
      <c r="D691" s="5">
        <f t="shared" si="102"/>
        <v>2016</v>
      </c>
      <c r="E691" s="3">
        <f t="shared" si="103"/>
        <v>42713</v>
      </c>
      <c r="F691" s="5">
        <f t="shared" si="107"/>
        <v>16</v>
      </c>
      <c r="G691" s="5">
        <v>26342.89</v>
      </c>
      <c r="H691" s="6">
        <v>26370</v>
      </c>
      <c r="I691" s="6">
        <v>26414.5</v>
      </c>
      <c r="J691" s="6">
        <v>26452</v>
      </c>
      <c r="K691" s="6">
        <v>26568.5</v>
      </c>
      <c r="L691" s="6">
        <v>26629</v>
      </c>
      <c r="M691" s="6">
        <v>26685</v>
      </c>
      <c r="N691" s="6">
        <v>26749</v>
      </c>
      <c r="O691" s="6">
        <v>26810</v>
      </c>
      <c r="P691" s="6">
        <v>26865.5</v>
      </c>
      <c r="Q691" s="6">
        <v>26991</v>
      </c>
      <c r="R691" s="6">
        <v>27044.5</v>
      </c>
      <c r="S691" s="6">
        <v>27071.5</v>
      </c>
      <c r="T691" s="6">
        <v>27092.5</v>
      </c>
      <c r="U691" s="6">
        <v>27157.67</v>
      </c>
      <c r="V691" s="6">
        <v>27194</v>
      </c>
      <c r="W691" s="6">
        <v>27319.67</v>
      </c>
      <c r="X691" s="6">
        <v>27372.67</v>
      </c>
      <c r="Y691" s="6">
        <v>27442</v>
      </c>
      <c r="Z691" s="8" t="s">
        <v>17</v>
      </c>
      <c r="AA691" s="11">
        <f t="shared" si="108"/>
        <v>4.1371922501518552E-4</v>
      </c>
      <c r="AB691" s="10">
        <f t="shared" si="109"/>
        <v>2.7183805573345321E-3</v>
      </c>
      <c r="AC691" s="10">
        <f t="shared" si="104"/>
        <v>1.4972836888829999E-2</v>
      </c>
      <c r="AD691" s="10">
        <f t="shared" si="105"/>
        <v>1.016754242531368E-2</v>
      </c>
      <c r="AE691" s="13">
        <v>3.145</v>
      </c>
      <c r="AF691" s="13">
        <v>0.46700000000000003</v>
      </c>
      <c r="AG691" s="10">
        <f t="shared" si="106"/>
        <v>2.6655518727542349E-2</v>
      </c>
      <c r="AH691" s="10">
        <f>+SUMPRODUCT(AB691:AD691,Regression_results!$M$17:$O$17)+Regression_results!$L$17</f>
        <v>2.6131396790379437E-2</v>
      </c>
    </row>
    <row r="692" spans="1:34" ht="15" x14ac:dyDescent="0.25">
      <c r="A692" s="3">
        <v>42728</v>
      </c>
      <c r="B692" s="5">
        <f t="shared" si="100"/>
        <v>24</v>
      </c>
      <c r="C692" s="5">
        <f t="shared" si="101"/>
        <v>12</v>
      </c>
      <c r="D692" s="5">
        <f t="shared" si="102"/>
        <v>2016</v>
      </c>
      <c r="E692" s="3">
        <f t="shared" si="103"/>
        <v>42713</v>
      </c>
      <c r="F692" s="5">
        <f t="shared" si="107"/>
        <v>15</v>
      </c>
      <c r="G692" s="5">
        <v>26342.04</v>
      </c>
      <c r="H692" s="6">
        <v>26370</v>
      </c>
      <c r="I692" s="6">
        <v>26414.5</v>
      </c>
      <c r="J692" s="6">
        <v>26452</v>
      </c>
      <c r="K692" s="6">
        <v>26568.5</v>
      </c>
      <c r="L692" s="6">
        <v>26629</v>
      </c>
      <c r="M692" s="6">
        <v>26685</v>
      </c>
      <c r="N692" s="6">
        <v>26749</v>
      </c>
      <c r="O692" s="6">
        <v>26810</v>
      </c>
      <c r="P692" s="6">
        <v>26865.5</v>
      </c>
      <c r="Q692" s="6">
        <v>26991</v>
      </c>
      <c r="R692" s="6">
        <v>27044.5</v>
      </c>
      <c r="S692" s="6">
        <v>27071.5</v>
      </c>
      <c r="T692" s="6">
        <v>27092.5</v>
      </c>
      <c r="U692" s="6">
        <v>27130.5</v>
      </c>
      <c r="V692" s="6">
        <v>27162</v>
      </c>
      <c r="W692" s="6">
        <v>27288.5</v>
      </c>
      <c r="X692" s="6">
        <v>27341.5</v>
      </c>
      <c r="Y692" s="6">
        <v>27411</v>
      </c>
      <c r="Z692" s="8" t="s">
        <v>17</v>
      </c>
      <c r="AA692" s="11">
        <f t="shared" si="108"/>
        <v>3.8786177345173645E-4</v>
      </c>
      <c r="AB692" s="10">
        <f t="shared" si="109"/>
        <v>2.7507360857397245E-3</v>
      </c>
      <c r="AC692" s="10">
        <f t="shared" si="104"/>
        <v>1.4972836888829999E-2</v>
      </c>
      <c r="AD692" s="10">
        <f t="shared" si="105"/>
        <v>1.0141684973750231E-2</v>
      </c>
      <c r="AE692" s="13">
        <v>3.145</v>
      </c>
      <c r="AF692" s="13">
        <v>0.46700000000000003</v>
      </c>
      <c r="AG692" s="10">
        <f t="shared" si="106"/>
        <v>2.6655518727542349E-2</v>
      </c>
      <c r="AH692" s="10">
        <f>+SUMPRODUCT(AB692:AD692,Regression_results!$M$17:$O$17)+Regression_results!$L$17</f>
        <v>2.6137260892762804E-2</v>
      </c>
    </row>
    <row r="693" spans="1:34" ht="15" x14ac:dyDescent="0.25">
      <c r="A693" s="3">
        <v>42727</v>
      </c>
      <c r="B693" s="5">
        <f t="shared" si="100"/>
        <v>23</v>
      </c>
      <c r="C693" s="5">
        <f t="shared" si="101"/>
        <v>12</v>
      </c>
      <c r="D693" s="5">
        <f t="shared" si="102"/>
        <v>2016</v>
      </c>
      <c r="E693" s="3">
        <f t="shared" si="103"/>
        <v>42713</v>
      </c>
      <c r="F693" s="5">
        <f t="shared" si="107"/>
        <v>14</v>
      </c>
      <c r="G693" s="5">
        <v>26341.19</v>
      </c>
      <c r="H693" s="6">
        <v>26370</v>
      </c>
      <c r="I693" s="6">
        <v>26414.5</v>
      </c>
      <c r="J693" s="6">
        <v>26452</v>
      </c>
      <c r="K693" s="6">
        <v>26568.5</v>
      </c>
      <c r="L693" s="6">
        <v>26629</v>
      </c>
      <c r="M693" s="6">
        <v>26685</v>
      </c>
      <c r="N693" s="6">
        <v>26749</v>
      </c>
      <c r="O693" s="6">
        <v>26810</v>
      </c>
      <c r="P693" s="6">
        <v>26865.5</v>
      </c>
      <c r="Q693" s="6">
        <v>26991</v>
      </c>
      <c r="R693" s="6">
        <v>27044.5</v>
      </c>
      <c r="S693" s="6">
        <v>27071.5</v>
      </c>
      <c r="T693" s="6">
        <v>27092.5</v>
      </c>
      <c r="U693" s="6">
        <v>27130.5</v>
      </c>
      <c r="V693" s="6">
        <v>27162</v>
      </c>
      <c r="W693" s="6">
        <v>27288.5</v>
      </c>
      <c r="X693" s="6">
        <v>27341.5</v>
      </c>
      <c r="Y693" s="6">
        <v>27411</v>
      </c>
      <c r="Z693" s="8" t="s">
        <v>17</v>
      </c>
      <c r="AA693" s="11">
        <f t="shared" si="108"/>
        <v>3.6200432188828737E-4</v>
      </c>
      <c r="AB693" s="10">
        <f t="shared" si="109"/>
        <v>2.7830937022967905E-3</v>
      </c>
      <c r="AC693" s="10">
        <f t="shared" si="104"/>
        <v>1.4972836888829999E-2</v>
      </c>
      <c r="AD693" s="10">
        <f t="shared" si="105"/>
        <v>1.0115827522186783E-2</v>
      </c>
      <c r="AE693" s="13">
        <v>3.145</v>
      </c>
      <c r="AF693" s="13">
        <v>0.46700000000000003</v>
      </c>
      <c r="AG693" s="10">
        <f t="shared" si="106"/>
        <v>2.6655518727542349E-2</v>
      </c>
      <c r="AH693" s="10">
        <f>+SUMPRODUCT(AB693:AD693,Regression_results!$M$17:$O$17)+Regression_results!$L$17</f>
        <v>2.6143126123994755E-2</v>
      </c>
    </row>
    <row r="694" spans="1:34" ht="15" x14ac:dyDescent="0.25">
      <c r="A694" s="3">
        <v>42726</v>
      </c>
      <c r="B694" s="5">
        <f t="shared" si="100"/>
        <v>22</v>
      </c>
      <c r="C694" s="5">
        <f t="shared" si="101"/>
        <v>12</v>
      </c>
      <c r="D694" s="5">
        <f t="shared" si="102"/>
        <v>2016</v>
      </c>
      <c r="E694" s="3">
        <f t="shared" si="103"/>
        <v>42713</v>
      </c>
      <c r="F694" s="5">
        <f t="shared" si="107"/>
        <v>13</v>
      </c>
      <c r="G694" s="5">
        <v>26340.34</v>
      </c>
      <c r="H694" s="6">
        <v>26370</v>
      </c>
      <c r="I694" s="6">
        <v>26414.67</v>
      </c>
      <c r="J694" s="6">
        <v>26452</v>
      </c>
      <c r="K694" s="6">
        <v>26568.67</v>
      </c>
      <c r="L694" s="6">
        <v>26629</v>
      </c>
      <c r="M694" s="6">
        <v>26685</v>
      </c>
      <c r="N694" s="6">
        <v>26749</v>
      </c>
      <c r="O694" s="6">
        <v>26810</v>
      </c>
      <c r="P694" s="6">
        <v>26865.67</v>
      </c>
      <c r="Q694" s="6">
        <v>26991</v>
      </c>
      <c r="R694" s="6">
        <v>27044.67</v>
      </c>
      <c r="S694" s="6">
        <v>27071.67</v>
      </c>
      <c r="T694" s="6">
        <v>27092.67</v>
      </c>
      <c r="U694" s="6">
        <v>27130.5</v>
      </c>
      <c r="V694" s="6">
        <v>27162</v>
      </c>
      <c r="W694" s="6">
        <v>27288.5</v>
      </c>
      <c r="X694" s="6">
        <v>27341.5</v>
      </c>
      <c r="Y694" s="6">
        <v>27411</v>
      </c>
      <c r="Z694" s="8" t="s">
        <v>17</v>
      </c>
      <c r="AA694" s="11">
        <f t="shared" si="108"/>
        <v>3.3614475944778734E-4</v>
      </c>
      <c r="AB694" s="10">
        <f t="shared" si="109"/>
        <v>2.821907386161282E-3</v>
      </c>
      <c r="AC694" s="10">
        <f t="shared" si="104"/>
        <v>1.4966304708709188E-2</v>
      </c>
      <c r="AD694" s="10">
        <f t="shared" si="105"/>
        <v>1.0096308877314187E-2</v>
      </c>
      <c r="AE694" s="13">
        <v>3.13</v>
      </c>
      <c r="AF694" s="13">
        <v>0.48</v>
      </c>
      <c r="AG694" s="10">
        <f t="shared" si="106"/>
        <v>2.6373407643312197E-2</v>
      </c>
      <c r="AH694" s="10">
        <f>+SUMPRODUCT(AB694:AD694,Regression_results!$M$17:$O$17)+Regression_results!$L$17</f>
        <v>2.615139524518785E-2</v>
      </c>
    </row>
    <row r="695" spans="1:34" ht="15" x14ac:dyDescent="0.25">
      <c r="A695" s="3">
        <v>42725</v>
      </c>
      <c r="B695" s="5">
        <f t="shared" si="100"/>
        <v>21</v>
      </c>
      <c r="C695" s="5">
        <f t="shared" si="101"/>
        <v>12</v>
      </c>
      <c r="D695" s="5">
        <f t="shared" si="102"/>
        <v>2016</v>
      </c>
      <c r="E695" s="3">
        <f t="shared" si="103"/>
        <v>42713</v>
      </c>
      <c r="F695" s="5">
        <f t="shared" si="107"/>
        <v>12</v>
      </c>
      <c r="G695" s="5">
        <v>26339.49</v>
      </c>
      <c r="H695" s="6">
        <v>26372.67</v>
      </c>
      <c r="I695" s="6">
        <v>26414.67</v>
      </c>
      <c r="J695" s="6">
        <v>26451</v>
      </c>
      <c r="K695" s="6">
        <v>26568.67</v>
      </c>
      <c r="L695" s="6">
        <v>26628</v>
      </c>
      <c r="M695" s="6">
        <v>26684.67</v>
      </c>
      <c r="N695" s="6">
        <v>26750</v>
      </c>
      <c r="O695" s="6">
        <v>26811.67</v>
      </c>
      <c r="P695" s="6">
        <v>26865</v>
      </c>
      <c r="Q695" s="6">
        <v>26990.67</v>
      </c>
      <c r="R695" s="6">
        <v>27044</v>
      </c>
      <c r="S695" s="6">
        <v>27071</v>
      </c>
      <c r="T695" s="6">
        <v>27092</v>
      </c>
      <c r="U695" s="6">
        <v>27130.5</v>
      </c>
      <c r="V695" s="6">
        <v>27162</v>
      </c>
      <c r="W695" s="6">
        <v>27288.5</v>
      </c>
      <c r="X695" s="6">
        <v>27341.5</v>
      </c>
      <c r="Y695" s="6">
        <v>27411</v>
      </c>
      <c r="Z695" s="8" t="s">
        <v>17</v>
      </c>
      <c r="AA695" s="11">
        <f t="shared" si="108"/>
        <v>3.1029514979126206E-4</v>
      </c>
      <c r="AB695" s="10">
        <f t="shared" si="109"/>
        <v>2.854269387903674E-3</v>
      </c>
      <c r="AC695" s="10">
        <f t="shared" si="104"/>
        <v>1.5029527152903954E-2</v>
      </c>
      <c r="AD695" s="10">
        <f t="shared" si="105"/>
        <v>9.9825759141002994E-3</v>
      </c>
      <c r="AE695" s="13">
        <v>3.1150000000000002</v>
      </c>
      <c r="AF695" s="13">
        <v>0.46</v>
      </c>
      <c r="AG695" s="10">
        <f t="shared" si="106"/>
        <v>2.6428429225562544E-2</v>
      </c>
      <c r="AH695" s="10">
        <f>+SUMPRODUCT(AB695:AD695,Regression_results!$M$17:$O$17)+Regression_results!$L$17</f>
        <v>2.6155848932439038E-2</v>
      </c>
    </row>
    <row r="696" spans="1:34" ht="15" x14ac:dyDescent="0.25">
      <c r="A696" s="3">
        <v>42724</v>
      </c>
      <c r="B696" s="5">
        <f t="shared" si="100"/>
        <v>20</v>
      </c>
      <c r="C696" s="5">
        <f t="shared" si="101"/>
        <v>12</v>
      </c>
      <c r="D696" s="5">
        <f t="shared" si="102"/>
        <v>2016</v>
      </c>
      <c r="E696" s="3">
        <f t="shared" si="103"/>
        <v>42713</v>
      </c>
      <c r="F696" s="5">
        <f t="shared" si="107"/>
        <v>11</v>
      </c>
      <c r="G696" s="5">
        <v>26338.639999999999</v>
      </c>
      <c r="H696" s="6">
        <v>26375.67</v>
      </c>
      <c r="I696" s="6">
        <v>26417.67</v>
      </c>
      <c r="J696" s="6">
        <v>26455.67</v>
      </c>
      <c r="K696" s="6">
        <v>26573</v>
      </c>
      <c r="L696" s="6">
        <v>26635</v>
      </c>
      <c r="M696" s="6">
        <v>26692.67</v>
      </c>
      <c r="N696" s="6">
        <v>26764.67</v>
      </c>
      <c r="O696" s="6">
        <v>26824.67</v>
      </c>
      <c r="P696" s="6">
        <v>26880</v>
      </c>
      <c r="Q696" s="6">
        <v>27007.67</v>
      </c>
      <c r="R696" s="6">
        <v>27061</v>
      </c>
      <c r="S696" s="6">
        <v>27088</v>
      </c>
      <c r="T696" s="6">
        <v>27112.67</v>
      </c>
      <c r="U696" s="6">
        <v>27132</v>
      </c>
      <c r="V696" s="6">
        <v>27162</v>
      </c>
      <c r="W696" s="6">
        <v>27288.67</v>
      </c>
      <c r="X696" s="6">
        <v>27341.67</v>
      </c>
      <c r="Y696" s="6">
        <v>27411</v>
      </c>
      <c r="Z696" s="8" t="s">
        <v>17</v>
      </c>
      <c r="AA696" s="11">
        <f t="shared" si="108"/>
        <v>3.3393630635952429E-4</v>
      </c>
      <c r="AB696" s="10">
        <f t="shared" si="109"/>
        <v>3.0005345758170598E-3</v>
      </c>
      <c r="AC696" s="10">
        <f t="shared" si="104"/>
        <v>1.5406354913207743E-2</v>
      </c>
      <c r="AD696" s="10">
        <f t="shared" si="105"/>
        <v>1.0150646073898314E-2</v>
      </c>
      <c r="AE696" s="13">
        <v>3.1349999999999998</v>
      </c>
      <c r="AF696" s="13">
        <v>0.44</v>
      </c>
      <c r="AG696" s="10">
        <f t="shared" si="106"/>
        <v>2.6831939466348098E-2</v>
      </c>
      <c r="AH696" s="10">
        <f>+SUMPRODUCT(AB696:AD696,Regression_results!$M$17:$O$17)+Regression_results!$L$17</f>
        <v>2.6537587914280927E-2</v>
      </c>
    </row>
    <row r="697" spans="1:34" ht="15" x14ac:dyDescent="0.25">
      <c r="A697" s="3">
        <v>42723</v>
      </c>
      <c r="B697" s="5">
        <f t="shared" si="100"/>
        <v>19</v>
      </c>
      <c r="C697" s="5">
        <f t="shared" si="101"/>
        <v>12</v>
      </c>
      <c r="D697" s="5">
        <f t="shared" si="102"/>
        <v>2016</v>
      </c>
      <c r="E697" s="3">
        <f t="shared" si="103"/>
        <v>42713</v>
      </c>
      <c r="F697" s="5">
        <f t="shared" si="107"/>
        <v>10</v>
      </c>
      <c r="G697" s="5">
        <v>26337.79</v>
      </c>
      <c r="H697" s="6">
        <v>26380.67</v>
      </c>
      <c r="I697" s="6">
        <v>26421.67</v>
      </c>
      <c r="J697" s="6">
        <v>26459.67</v>
      </c>
      <c r="K697" s="6">
        <v>26578.67</v>
      </c>
      <c r="L697" s="6">
        <v>26644</v>
      </c>
      <c r="M697" s="6">
        <v>26701</v>
      </c>
      <c r="N697" s="6">
        <v>26769</v>
      </c>
      <c r="O697" s="6">
        <v>26825.67</v>
      </c>
      <c r="P697" s="6">
        <v>26880</v>
      </c>
      <c r="Q697" s="6">
        <v>27009.67</v>
      </c>
      <c r="R697" s="6">
        <v>27063.67</v>
      </c>
      <c r="S697" s="6">
        <v>27089</v>
      </c>
      <c r="T697" s="6">
        <v>27117</v>
      </c>
      <c r="U697" s="6">
        <v>27130.67</v>
      </c>
      <c r="V697" s="6">
        <v>27162</v>
      </c>
      <c r="W697" s="6">
        <v>27286</v>
      </c>
      <c r="X697" s="6">
        <v>27339.67</v>
      </c>
      <c r="Y697" s="6">
        <v>27409</v>
      </c>
      <c r="Z697" s="8" t="s">
        <v>17</v>
      </c>
      <c r="AA697" s="11">
        <f t="shared" si="108"/>
        <v>3.4454329555659119E-4</v>
      </c>
      <c r="AB697" s="10">
        <f t="shared" si="109"/>
        <v>3.1847774623459113E-3</v>
      </c>
      <c r="AC697" s="10">
        <f t="shared" si="104"/>
        <v>1.5290479367882526E-2</v>
      </c>
      <c r="AD697" s="10">
        <f t="shared" si="105"/>
        <v>1.0160887118469667E-2</v>
      </c>
      <c r="AE697" s="13">
        <v>3.1280000000000001</v>
      </c>
      <c r="AF697" s="13">
        <v>0.43</v>
      </c>
      <c r="AG697" s="10">
        <f t="shared" si="106"/>
        <v>2.6864482724285654E-2</v>
      </c>
      <c r="AH697" s="10">
        <f>+SUMPRODUCT(AB697:AD697,Regression_results!$M$17:$O$17)+Regression_results!$L$17</f>
        <v>2.6571962353903661E-2</v>
      </c>
    </row>
    <row r="698" spans="1:34" ht="15" x14ac:dyDescent="0.25">
      <c r="A698" s="3">
        <v>42722</v>
      </c>
      <c r="B698" s="5">
        <f t="shared" si="100"/>
        <v>18</v>
      </c>
      <c r="C698" s="5">
        <f t="shared" si="101"/>
        <v>12</v>
      </c>
      <c r="D698" s="5">
        <f t="shared" si="102"/>
        <v>2016</v>
      </c>
      <c r="E698" s="3">
        <f t="shared" si="103"/>
        <v>42713</v>
      </c>
      <c r="F698" s="5">
        <f t="shared" si="107"/>
        <v>9</v>
      </c>
      <c r="G698" s="5">
        <v>26336.94</v>
      </c>
      <c r="H698" s="6">
        <v>26380.67</v>
      </c>
      <c r="I698" s="6">
        <v>26421.67</v>
      </c>
      <c r="J698" s="6">
        <v>26459.67</v>
      </c>
      <c r="K698" s="6">
        <v>26578.67</v>
      </c>
      <c r="L698" s="6">
        <v>26644</v>
      </c>
      <c r="M698" s="6">
        <v>26701</v>
      </c>
      <c r="N698" s="6">
        <v>26769</v>
      </c>
      <c r="O698" s="6">
        <v>26825.67</v>
      </c>
      <c r="P698" s="6">
        <v>26880</v>
      </c>
      <c r="Q698" s="6">
        <v>27009.67</v>
      </c>
      <c r="R698" s="6">
        <v>27063.67</v>
      </c>
      <c r="S698" s="6">
        <v>27089</v>
      </c>
      <c r="T698" s="6">
        <v>27117</v>
      </c>
      <c r="U698" s="6">
        <v>27151</v>
      </c>
      <c r="V698" s="6">
        <v>27187</v>
      </c>
      <c r="W698" s="6">
        <v>27306.67</v>
      </c>
      <c r="X698" s="6">
        <v>27362</v>
      </c>
      <c r="Y698" s="6">
        <v>27429.67</v>
      </c>
      <c r="Z698" s="8" t="s">
        <v>17</v>
      </c>
      <c r="AA698" s="11">
        <f t="shared" si="108"/>
        <v>3.1008896600093205E-4</v>
      </c>
      <c r="AB698" s="10">
        <f t="shared" si="109"/>
        <v>3.2171543087389232E-3</v>
      </c>
      <c r="AC698" s="10">
        <f t="shared" si="104"/>
        <v>1.5290479367882526E-2</v>
      </c>
      <c r="AD698" s="10">
        <f t="shared" si="105"/>
        <v>1.0126432788914008E-2</v>
      </c>
      <c r="AE698" s="13">
        <v>3.17</v>
      </c>
      <c r="AF698" s="13">
        <v>0.49299999999999999</v>
      </c>
      <c r="AG698" s="10">
        <f t="shared" si="106"/>
        <v>2.6638671350243337E-2</v>
      </c>
      <c r="AH698" s="10">
        <f>+SUMPRODUCT(AB698:AD698,Regression_results!$M$17:$O$17)+Regression_results!$L$17</f>
        <v>2.6573972263075202E-2</v>
      </c>
    </row>
    <row r="699" spans="1:34" ht="15" x14ac:dyDescent="0.25">
      <c r="A699" s="3">
        <v>42721</v>
      </c>
      <c r="B699" s="5">
        <f t="shared" si="100"/>
        <v>17</v>
      </c>
      <c r="C699" s="5">
        <f t="shared" si="101"/>
        <v>12</v>
      </c>
      <c r="D699" s="5">
        <f t="shared" si="102"/>
        <v>2016</v>
      </c>
      <c r="E699" s="3">
        <f t="shared" si="103"/>
        <v>42713</v>
      </c>
      <c r="F699" s="5">
        <f t="shared" si="107"/>
        <v>8</v>
      </c>
      <c r="G699" s="5">
        <v>26336.09</v>
      </c>
      <c r="H699" s="6">
        <v>26380.67</v>
      </c>
      <c r="I699" s="6">
        <v>26421.67</v>
      </c>
      <c r="J699" s="6">
        <v>26459.67</v>
      </c>
      <c r="K699" s="6">
        <v>26578.67</v>
      </c>
      <c r="L699" s="6">
        <v>26644</v>
      </c>
      <c r="M699" s="6">
        <v>26701</v>
      </c>
      <c r="N699" s="6">
        <v>26769</v>
      </c>
      <c r="O699" s="6">
        <v>26825.67</v>
      </c>
      <c r="P699" s="6">
        <v>26880</v>
      </c>
      <c r="Q699" s="6">
        <v>27009.67</v>
      </c>
      <c r="R699" s="6">
        <v>27063.67</v>
      </c>
      <c r="S699" s="6">
        <v>27089</v>
      </c>
      <c r="T699" s="6">
        <v>27117</v>
      </c>
      <c r="U699" s="6">
        <v>27152</v>
      </c>
      <c r="V699" s="6">
        <v>27188.67</v>
      </c>
      <c r="W699" s="6">
        <v>27306</v>
      </c>
      <c r="X699" s="6">
        <v>27360</v>
      </c>
      <c r="Y699" s="6">
        <v>27427.67</v>
      </c>
      <c r="Z699" s="8" t="s">
        <v>17</v>
      </c>
      <c r="AA699" s="11">
        <f t="shared" si="108"/>
        <v>2.7563463644527292E-4</v>
      </c>
      <c r="AB699" s="10">
        <f t="shared" si="109"/>
        <v>3.2495332450639403E-3</v>
      </c>
      <c r="AC699" s="10">
        <f t="shared" si="104"/>
        <v>1.5290479367882526E-2</v>
      </c>
      <c r="AD699" s="10">
        <f t="shared" si="105"/>
        <v>1.009197845935835E-2</v>
      </c>
      <c r="AE699" s="13">
        <v>3.17</v>
      </c>
      <c r="AF699" s="13">
        <v>0.49299999999999999</v>
      </c>
      <c r="AG699" s="10">
        <f t="shared" si="106"/>
        <v>2.6638671350243337E-2</v>
      </c>
      <c r="AH699" s="10">
        <f>+SUMPRODUCT(AB699:AD699,Regression_results!$M$17:$O$17)+Regression_results!$L$17</f>
        <v>2.6575983302057668E-2</v>
      </c>
    </row>
    <row r="700" spans="1:34" ht="15" x14ac:dyDescent="0.25">
      <c r="A700" s="3">
        <v>42720</v>
      </c>
      <c r="B700" s="5">
        <f t="shared" si="100"/>
        <v>16</v>
      </c>
      <c r="C700" s="5">
        <f t="shared" si="101"/>
        <v>12</v>
      </c>
      <c r="D700" s="5">
        <f t="shared" si="102"/>
        <v>2016</v>
      </c>
      <c r="E700" s="3">
        <f t="shared" si="103"/>
        <v>42713</v>
      </c>
      <c r="F700" s="5">
        <f t="shared" si="107"/>
        <v>7</v>
      </c>
      <c r="G700" s="5">
        <v>26335.24</v>
      </c>
      <c r="H700" s="6">
        <v>26380.67</v>
      </c>
      <c r="I700" s="6">
        <v>26421.67</v>
      </c>
      <c r="J700" s="6">
        <v>26459.67</v>
      </c>
      <c r="K700" s="6">
        <v>26578.67</v>
      </c>
      <c r="L700" s="6">
        <v>26644</v>
      </c>
      <c r="M700" s="6">
        <v>26701</v>
      </c>
      <c r="N700" s="6">
        <v>26769</v>
      </c>
      <c r="O700" s="6">
        <v>26825.67</v>
      </c>
      <c r="P700" s="6">
        <v>26880</v>
      </c>
      <c r="Q700" s="6">
        <v>27009.67</v>
      </c>
      <c r="R700" s="6">
        <v>27063.67</v>
      </c>
      <c r="S700" s="6">
        <v>27089</v>
      </c>
      <c r="T700" s="6">
        <v>27117</v>
      </c>
      <c r="U700" s="6">
        <v>27152</v>
      </c>
      <c r="V700" s="6">
        <v>27188.67</v>
      </c>
      <c r="W700" s="6">
        <v>27306</v>
      </c>
      <c r="X700" s="6">
        <v>27360</v>
      </c>
      <c r="Y700" s="6">
        <v>27427.67</v>
      </c>
      <c r="Z700" s="8" t="s">
        <v>17</v>
      </c>
      <c r="AA700" s="11">
        <f t="shared" si="108"/>
        <v>2.4118030688961381E-4</v>
      </c>
      <c r="AB700" s="10">
        <f t="shared" si="109"/>
        <v>3.2819142715234673E-3</v>
      </c>
      <c r="AC700" s="10">
        <f t="shared" si="104"/>
        <v>1.5290479367882526E-2</v>
      </c>
      <c r="AD700" s="10">
        <f t="shared" si="105"/>
        <v>1.0057524129802689E-2</v>
      </c>
      <c r="AE700" s="13">
        <v>3.17</v>
      </c>
      <c r="AF700" s="13">
        <v>0.49299999999999999</v>
      </c>
      <c r="AG700" s="10">
        <f t="shared" si="106"/>
        <v>2.6638671350243337E-2</v>
      </c>
      <c r="AH700" s="10">
        <f>+SUMPRODUCT(AB700:AD700,Regression_results!$M$17:$O$17)+Regression_results!$L$17</f>
        <v>2.6577995470960535E-2</v>
      </c>
    </row>
    <row r="701" spans="1:34" ht="15" x14ac:dyDescent="0.25">
      <c r="A701" s="3">
        <v>42719</v>
      </c>
      <c r="B701" s="5">
        <f t="shared" si="100"/>
        <v>15</v>
      </c>
      <c r="C701" s="5">
        <f t="shared" si="101"/>
        <v>12</v>
      </c>
      <c r="D701" s="5">
        <f t="shared" si="102"/>
        <v>2016</v>
      </c>
      <c r="E701" s="3">
        <f t="shared" si="103"/>
        <v>42713</v>
      </c>
      <c r="F701" s="5">
        <f t="shared" si="107"/>
        <v>6</v>
      </c>
      <c r="G701" s="5">
        <v>26334.39</v>
      </c>
      <c r="H701" s="6">
        <v>26377</v>
      </c>
      <c r="I701" s="6">
        <v>26416.33</v>
      </c>
      <c r="J701" s="6">
        <v>26451</v>
      </c>
      <c r="K701" s="6">
        <v>26570</v>
      </c>
      <c r="L701" s="6">
        <v>26633.67</v>
      </c>
      <c r="M701" s="6">
        <v>26689</v>
      </c>
      <c r="N701" s="6">
        <v>26746.67</v>
      </c>
      <c r="O701" s="6">
        <v>26797.67</v>
      </c>
      <c r="P701" s="6">
        <v>26848</v>
      </c>
      <c r="Q701" s="6">
        <v>26970.67</v>
      </c>
      <c r="R701" s="6">
        <v>27023</v>
      </c>
      <c r="S701" s="6">
        <v>27050</v>
      </c>
      <c r="T701" s="6">
        <v>27077.67</v>
      </c>
      <c r="U701" s="6">
        <v>27152</v>
      </c>
      <c r="V701" s="6">
        <v>27188.67</v>
      </c>
      <c r="W701" s="6">
        <v>27306</v>
      </c>
      <c r="X701" s="6">
        <v>27360</v>
      </c>
      <c r="Y701" s="6">
        <v>27427.67</v>
      </c>
      <c r="Z701" s="8" t="s">
        <v>17</v>
      </c>
      <c r="AA701" s="11">
        <f t="shared" si="108"/>
        <v>2.0458410351200662E-4</v>
      </c>
      <c r="AB701" s="10">
        <f t="shared" si="109"/>
        <v>3.111520714928373E-3</v>
      </c>
      <c r="AC701" s="10">
        <f t="shared" si="104"/>
        <v>1.4435767572558156E-2</v>
      </c>
      <c r="AD701" s="10">
        <f t="shared" si="105"/>
        <v>9.6207012510102444E-3</v>
      </c>
      <c r="AE701" s="13">
        <v>3.165</v>
      </c>
      <c r="AF701" s="13">
        <v>0.57999999999999996</v>
      </c>
      <c r="AG701" s="10">
        <f t="shared" si="106"/>
        <v>2.5700934579439227E-2</v>
      </c>
      <c r="AH701" s="10">
        <f>+SUMPRODUCT(AB701:AD701,Regression_results!$M$17:$O$17)+Regression_results!$L$17</f>
        <v>2.5774369850608519E-2</v>
      </c>
    </row>
    <row r="702" spans="1:34" ht="15" x14ac:dyDescent="0.25">
      <c r="A702" s="3">
        <v>42718</v>
      </c>
      <c r="B702" s="5">
        <f t="shared" si="100"/>
        <v>14</v>
      </c>
      <c r="C702" s="5">
        <f t="shared" si="101"/>
        <v>12</v>
      </c>
      <c r="D702" s="5">
        <f t="shared" si="102"/>
        <v>2016</v>
      </c>
      <c r="E702" s="3">
        <f t="shared" si="103"/>
        <v>42713</v>
      </c>
      <c r="F702" s="5">
        <f t="shared" si="107"/>
        <v>5</v>
      </c>
      <c r="G702" s="5">
        <v>26333.54</v>
      </c>
      <c r="H702" s="6">
        <v>26375</v>
      </c>
      <c r="I702" s="6">
        <v>26411.33</v>
      </c>
      <c r="J702" s="6">
        <v>26447</v>
      </c>
      <c r="K702" s="6">
        <v>26562</v>
      </c>
      <c r="L702" s="6">
        <v>26622.67</v>
      </c>
      <c r="M702" s="6">
        <v>26674</v>
      </c>
      <c r="N702" s="6">
        <v>26725</v>
      </c>
      <c r="O702" s="6">
        <v>26774</v>
      </c>
      <c r="P702" s="6">
        <v>26821</v>
      </c>
      <c r="Q702" s="6">
        <v>26943.67</v>
      </c>
      <c r="R702" s="6">
        <v>26995</v>
      </c>
      <c r="S702" s="6">
        <v>27023</v>
      </c>
      <c r="T702" s="6">
        <v>27053.67</v>
      </c>
      <c r="U702" s="6">
        <v>27152</v>
      </c>
      <c r="V702" s="6">
        <v>27188.67</v>
      </c>
      <c r="W702" s="6">
        <v>27306</v>
      </c>
      <c r="X702" s="6">
        <v>27360</v>
      </c>
      <c r="Y702" s="6">
        <v>27427.67</v>
      </c>
      <c r="Z702" s="8" t="s">
        <v>17</v>
      </c>
      <c r="AA702" s="11">
        <f t="shared" si="108"/>
        <v>1.8915985148452533E-4</v>
      </c>
      <c r="AB702" s="10">
        <f t="shared" si="109"/>
        <v>2.9540274494048724E-3</v>
      </c>
      <c r="AC702" s="10">
        <f t="shared" si="104"/>
        <v>1.3731606852059208E-2</v>
      </c>
      <c r="AD702" s="10">
        <f t="shared" si="105"/>
        <v>9.489227080886212E-3</v>
      </c>
      <c r="AE702" s="13">
        <v>3.14</v>
      </c>
      <c r="AF702" s="13">
        <v>0.69499999999999995</v>
      </c>
      <c r="AG702" s="10">
        <f t="shared" si="106"/>
        <v>2.4281245344853319E-2</v>
      </c>
      <c r="AH702" s="10">
        <f>+SUMPRODUCT(AB702:AD702,Regression_results!$M$17:$O$17)+Regression_results!$L$17</f>
        <v>2.5205751569491688E-2</v>
      </c>
    </row>
    <row r="703" spans="1:34" ht="15" x14ac:dyDescent="0.25">
      <c r="A703" s="3">
        <v>42717</v>
      </c>
      <c r="B703" s="5">
        <f t="shared" si="100"/>
        <v>13</v>
      </c>
      <c r="C703" s="5">
        <f t="shared" si="101"/>
        <v>12</v>
      </c>
      <c r="D703" s="5">
        <f t="shared" si="102"/>
        <v>2016</v>
      </c>
      <c r="E703" s="3">
        <f t="shared" si="103"/>
        <v>42713</v>
      </c>
      <c r="F703" s="5">
        <f t="shared" si="107"/>
        <v>4</v>
      </c>
      <c r="G703" s="5">
        <v>26332.7</v>
      </c>
      <c r="H703" s="6">
        <v>26367</v>
      </c>
      <c r="I703" s="6">
        <v>26397.67</v>
      </c>
      <c r="J703" s="6">
        <v>26431</v>
      </c>
      <c r="K703" s="6">
        <v>26547</v>
      </c>
      <c r="L703" s="6">
        <v>26602</v>
      </c>
      <c r="M703" s="6">
        <v>26652.67</v>
      </c>
      <c r="N703" s="6">
        <v>26703</v>
      </c>
      <c r="O703" s="6">
        <v>26753.67</v>
      </c>
      <c r="P703" s="6">
        <v>26796.67</v>
      </c>
      <c r="Q703" s="6">
        <v>26915</v>
      </c>
      <c r="R703" s="6">
        <v>26964</v>
      </c>
      <c r="S703" s="6">
        <v>26994</v>
      </c>
      <c r="T703" s="6">
        <v>27025.67</v>
      </c>
      <c r="U703" s="6">
        <v>27111.67</v>
      </c>
      <c r="V703" s="6">
        <v>27148</v>
      </c>
      <c r="W703" s="6">
        <v>27263.67</v>
      </c>
      <c r="X703" s="6">
        <v>27319.67</v>
      </c>
      <c r="Y703" s="6">
        <v>27387</v>
      </c>
      <c r="Z703" s="8" t="s">
        <v>17</v>
      </c>
      <c r="AA703" s="11">
        <f t="shared" si="108"/>
        <v>1.5642982391147106E-4</v>
      </c>
      <c r="AB703" s="10">
        <f t="shared" si="109"/>
        <v>2.46727452938722E-3</v>
      </c>
      <c r="AC703" s="10">
        <f t="shared" si="104"/>
        <v>1.3486038729933369E-2</v>
      </c>
      <c r="AD703" s="10">
        <f t="shared" si="105"/>
        <v>9.1394964461731423E-3</v>
      </c>
      <c r="AE703" s="13">
        <v>3.17</v>
      </c>
      <c r="AF703" s="13">
        <v>0.73</v>
      </c>
      <c r="AG703" s="10">
        <f t="shared" si="106"/>
        <v>2.42231708527747E-2</v>
      </c>
      <c r="AH703" s="10">
        <f>+SUMPRODUCT(AB703:AD703,Regression_results!$M$17:$O$17)+Regression_results!$L$17</f>
        <v>2.4637362426112967E-2</v>
      </c>
    </row>
    <row r="704" spans="1:34" ht="15" x14ac:dyDescent="0.25">
      <c r="A704" s="3">
        <v>42716</v>
      </c>
      <c r="B704" s="5">
        <f t="shared" si="100"/>
        <v>12</v>
      </c>
      <c r="C704" s="5">
        <f t="shared" si="101"/>
        <v>12</v>
      </c>
      <c r="D704" s="5">
        <f t="shared" si="102"/>
        <v>2016</v>
      </c>
      <c r="E704" s="3">
        <f t="shared" si="103"/>
        <v>42713</v>
      </c>
      <c r="F704" s="5">
        <f t="shared" si="107"/>
        <v>3</v>
      </c>
      <c r="G704" s="5">
        <v>26331.85</v>
      </c>
      <c r="H704" s="6">
        <v>26365</v>
      </c>
      <c r="I704" s="6">
        <v>26395.67</v>
      </c>
      <c r="J704" s="6">
        <v>26430.67</v>
      </c>
      <c r="K704" s="6">
        <v>26544</v>
      </c>
      <c r="L704" s="6">
        <v>26600</v>
      </c>
      <c r="M704" s="6">
        <v>26650.67</v>
      </c>
      <c r="N704" s="6">
        <v>26701</v>
      </c>
      <c r="O704" s="6">
        <v>26751</v>
      </c>
      <c r="P704" s="6">
        <v>26794</v>
      </c>
      <c r="Q704" s="6">
        <v>26911</v>
      </c>
      <c r="R704" s="6">
        <v>26959.67</v>
      </c>
      <c r="S704" s="6">
        <v>26990</v>
      </c>
      <c r="T704" s="6">
        <v>27021.67</v>
      </c>
      <c r="U704" s="6">
        <v>27087.67</v>
      </c>
      <c r="V704" s="6">
        <v>27124</v>
      </c>
      <c r="W704" s="6">
        <v>27241</v>
      </c>
      <c r="X704" s="6">
        <v>27295.67</v>
      </c>
      <c r="Y704" s="6">
        <v>27363</v>
      </c>
      <c r="Z704" s="8" t="s">
        <v>17</v>
      </c>
      <c r="AA704" s="11">
        <f t="shared" si="108"/>
        <v>1.1733975546497355E-4</v>
      </c>
      <c r="AB704" s="10">
        <f t="shared" si="109"/>
        <v>2.4236808275908128E-3</v>
      </c>
      <c r="AC704" s="10">
        <f t="shared" si="104"/>
        <v>1.346167761606365E-2</v>
      </c>
      <c r="AD704" s="10">
        <f t="shared" si="105"/>
        <v>9.0515852042331695E-3</v>
      </c>
      <c r="AE704" s="13">
        <v>3.19</v>
      </c>
      <c r="AF704" s="13">
        <v>0.74</v>
      </c>
      <c r="AG704" s="10">
        <f t="shared" si="106"/>
        <v>2.4320031764939465E-2</v>
      </c>
      <c r="AH704" s="10">
        <f>+SUMPRODUCT(AB704:AD704,Regression_results!$M$17:$O$17)+Regression_results!$L$17</f>
        <v>2.4559584079126173E-2</v>
      </c>
    </row>
    <row r="705" spans="1:34" ht="15" x14ac:dyDescent="0.25">
      <c r="A705" s="3">
        <v>42715</v>
      </c>
      <c r="B705" s="5">
        <f t="shared" si="100"/>
        <v>11</v>
      </c>
      <c r="C705" s="5">
        <f t="shared" si="101"/>
        <v>12</v>
      </c>
      <c r="D705" s="5">
        <f t="shared" si="102"/>
        <v>2016</v>
      </c>
      <c r="E705" s="3">
        <f t="shared" si="103"/>
        <v>42713</v>
      </c>
      <c r="F705" s="5">
        <f t="shared" si="107"/>
        <v>2</v>
      </c>
      <c r="G705" s="5">
        <v>26331</v>
      </c>
      <c r="H705" s="6">
        <v>26363</v>
      </c>
      <c r="I705" s="6">
        <v>26394.67</v>
      </c>
      <c r="J705" s="6">
        <v>26429</v>
      </c>
      <c r="K705" s="6">
        <v>26542.67</v>
      </c>
      <c r="L705" s="6">
        <v>26598.67</v>
      </c>
      <c r="M705" s="6">
        <v>26649</v>
      </c>
      <c r="N705" s="6">
        <v>26699.67</v>
      </c>
      <c r="O705" s="6">
        <v>26751</v>
      </c>
      <c r="P705" s="6">
        <v>26792.67</v>
      </c>
      <c r="Q705" s="6">
        <v>26914.67</v>
      </c>
      <c r="R705" s="6">
        <v>26964</v>
      </c>
      <c r="S705" s="6">
        <v>26997.67</v>
      </c>
      <c r="T705" s="6">
        <v>27026</v>
      </c>
      <c r="U705" s="6">
        <v>27058.67</v>
      </c>
      <c r="V705" s="6">
        <v>27088</v>
      </c>
      <c r="W705" s="6">
        <v>27206.67</v>
      </c>
      <c r="X705" s="6">
        <v>27262</v>
      </c>
      <c r="Y705" s="6">
        <v>27332.67</v>
      </c>
      <c r="Z705" s="8" t="s">
        <v>17</v>
      </c>
      <c r="AA705" s="11">
        <f t="shared" si="108"/>
        <v>6.995665428412382E-5</v>
      </c>
      <c r="AB705" s="10">
        <f t="shared" si="109"/>
        <v>2.418062359955897E-3</v>
      </c>
      <c r="AC705" s="10">
        <f t="shared" si="104"/>
        <v>1.3500074067984258E-2</v>
      </c>
      <c r="AD705" s="10">
        <f t="shared" si="105"/>
        <v>9.2909203565756538E-3</v>
      </c>
      <c r="AE705" s="13">
        <v>3.21</v>
      </c>
      <c r="AF705" s="13">
        <v>0.76</v>
      </c>
      <c r="AG705" s="10">
        <f t="shared" si="106"/>
        <v>2.4315204446208716E-2</v>
      </c>
      <c r="AH705" s="10">
        <f>+SUMPRODUCT(AB705:AD705,Regression_results!$M$17:$O$17)+Regression_results!$L$17</f>
        <v>2.4687306871001555E-2</v>
      </c>
    </row>
    <row r="706" spans="1:34" ht="15" x14ac:dyDescent="0.25">
      <c r="A706" s="3">
        <v>42714</v>
      </c>
      <c r="B706" s="5">
        <f t="shared" ref="B706:B769" si="110">+DAY(A706)</f>
        <v>10</v>
      </c>
      <c r="C706" s="5">
        <f t="shared" ref="C706:C769" si="111">+MONTH(A706)</f>
        <v>12</v>
      </c>
      <c r="D706" s="5">
        <f t="shared" ref="D706:D769" si="112">+YEAR(A706)</f>
        <v>2016</v>
      </c>
      <c r="E706" s="3">
        <f t="shared" ref="E706:E769" si="113">+IF(DAY(A706)&gt;=9, DATE(D706,C706,9), IF(MONTH(A706)=1, DATE(D706-1,12,9),DATE(D706,C706-1,9)))</f>
        <v>42713</v>
      </c>
      <c r="F706" s="5">
        <f t="shared" si="107"/>
        <v>1</v>
      </c>
      <c r="G706" s="5">
        <v>26330.15</v>
      </c>
      <c r="H706" s="6">
        <v>26363</v>
      </c>
      <c r="I706" s="6">
        <v>26394.67</v>
      </c>
      <c r="J706" s="6">
        <v>26429</v>
      </c>
      <c r="K706" s="6">
        <v>26542.67</v>
      </c>
      <c r="L706" s="6">
        <v>26598.67</v>
      </c>
      <c r="M706" s="6">
        <v>26649</v>
      </c>
      <c r="N706" s="6">
        <v>26699.67</v>
      </c>
      <c r="O706" s="6">
        <v>26751</v>
      </c>
      <c r="P706" s="6">
        <v>26792.67</v>
      </c>
      <c r="Q706" s="6">
        <v>26914.67</v>
      </c>
      <c r="R706" s="6">
        <v>26964</v>
      </c>
      <c r="S706" s="6">
        <v>26997.67</v>
      </c>
      <c r="T706" s="6">
        <v>27026</v>
      </c>
      <c r="U706" s="6">
        <v>27054.67</v>
      </c>
      <c r="V706" s="6">
        <v>27082.67</v>
      </c>
      <c r="W706" s="6">
        <v>27198.67</v>
      </c>
      <c r="X706" s="6">
        <v>27256.67</v>
      </c>
      <c r="Y706" s="6">
        <v>27321.67</v>
      </c>
      <c r="Z706" s="8" t="s">
        <v>17</v>
      </c>
      <c r="AA706" s="11">
        <f t="shared" si="108"/>
        <v>3.497832714206191E-5</v>
      </c>
      <c r="AB706" s="10">
        <f t="shared" si="109"/>
        <v>2.4504228042756537E-3</v>
      </c>
      <c r="AC706" s="10">
        <f t="shared" ref="AC706:AC769" si="114">+O706/I706-1</f>
        <v>1.3500074067984258E-2</v>
      </c>
      <c r="AD706" s="10">
        <f t="shared" ref="AD706:AD769" si="115">+S706/O706-1+AA706</f>
        <v>9.2559420294335906E-3</v>
      </c>
      <c r="AE706" s="13">
        <v>3.21</v>
      </c>
      <c r="AF706" s="13">
        <v>0.76</v>
      </c>
      <c r="AG706" s="10">
        <f t="shared" ref="AG706:AG769" si="116">+(1+AE706/100)/(1+AF706/100)-1</f>
        <v>2.4315204446208716E-2</v>
      </c>
      <c r="AH706" s="10">
        <f>+SUMPRODUCT(AB706:AD706,Regression_results!$M$17:$O$17)+Regression_results!$L$17</f>
        <v>2.4689072289734222E-2</v>
      </c>
    </row>
    <row r="707" spans="1:34" ht="15" x14ac:dyDescent="0.25">
      <c r="A707" s="3">
        <v>42713</v>
      </c>
      <c r="B707" s="5">
        <f t="shared" si="110"/>
        <v>9</v>
      </c>
      <c r="C707" s="5">
        <f t="shared" si="111"/>
        <v>12</v>
      </c>
      <c r="D707" s="5">
        <f t="shared" si="112"/>
        <v>2016</v>
      </c>
      <c r="E707" s="3">
        <f t="shared" si="113"/>
        <v>42713</v>
      </c>
      <c r="F707" s="5">
        <f t="shared" ref="F707:F770" si="117">+A707-E707</f>
        <v>0</v>
      </c>
      <c r="G707" s="5">
        <v>26329.3</v>
      </c>
      <c r="H707" s="6">
        <v>26363</v>
      </c>
      <c r="I707" s="6">
        <v>26394.67</v>
      </c>
      <c r="J707" s="6">
        <v>26429</v>
      </c>
      <c r="K707" s="6">
        <v>26542.67</v>
      </c>
      <c r="L707" s="6">
        <v>26598.67</v>
      </c>
      <c r="M707" s="6">
        <v>26649</v>
      </c>
      <c r="N707" s="6">
        <v>26699.67</v>
      </c>
      <c r="O707" s="6">
        <v>26751</v>
      </c>
      <c r="P707" s="6">
        <v>26792.67</v>
      </c>
      <c r="Q707" s="6">
        <v>26914.67</v>
      </c>
      <c r="R707" s="6">
        <v>26964</v>
      </c>
      <c r="S707" s="6">
        <v>26997.67</v>
      </c>
      <c r="T707" s="6">
        <v>27026</v>
      </c>
      <c r="U707" s="6">
        <v>27059</v>
      </c>
      <c r="V707" s="6">
        <v>27085</v>
      </c>
      <c r="W707" s="6">
        <v>27198.67</v>
      </c>
      <c r="X707" s="6">
        <v>27262</v>
      </c>
      <c r="Y707" s="6">
        <v>27326.67</v>
      </c>
      <c r="Z707" s="8" t="s">
        <v>17</v>
      </c>
      <c r="AA707" s="11">
        <f t="shared" ref="AA707:AA770" si="118">+(T707/S707-1)*F707/30</f>
        <v>0</v>
      </c>
      <c r="AB707" s="10">
        <f t="shared" ref="AB707:AB770" si="119">+I707/G707-1</f>
        <v>2.4827853380073872E-3</v>
      </c>
      <c r="AC707" s="10">
        <f t="shared" si="114"/>
        <v>1.3500074067984258E-2</v>
      </c>
      <c r="AD707" s="10">
        <f t="shared" si="115"/>
        <v>9.2209637022915292E-3</v>
      </c>
      <c r="AE707" s="13">
        <v>3.21</v>
      </c>
      <c r="AF707" s="13">
        <v>0.76</v>
      </c>
      <c r="AG707" s="10">
        <f t="shared" si="116"/>
        <v>2.4315204446208716E-2</v>
      </c>
      <c r="AH707" s="10">
        <f>+SUMPRODUCT(AB707:AD707,Regression_results!$M$17:$O$17)+Regression_results!$L$17</f>
        <v>2.4690838837996693E-2</v>
      </c>
    </row>
    <row r="708" spans="1:34" ht="15" x14ac:dyDescent="0.25">
      <c r="A708" s="3">
        <v>42712</v>
      </c>
      <c r="B708" s="5">
        <f t="shared" si="110"/>
        <v>8</v>
      </c>
      <c r="C708" s="5">
        <f t="shared" si="111"/>
        <v>12</v>
      </c>
      <c r="D708" s="5">
        <f t="shared" si="112"/>
        <v>2016</v>
      </c>
      <c r="E708" s="3">
        <f t="shared" si="113"/>
        <v>42683</v>
      </c>
      <c r="F708" s="5">
        <f t="shared" si="117"/>
        <v>29</v>
      </c>
      <c r="G708" s="5">
        <v>26327.55</v>
      </c>
      <c r="H708" s="6">
        <v>26363.63</v>
      </c>
      <c r="I708" s="6">
        <v>26389.63</v>
      </c>
      <c r="J708" s="6">
        <v>26425.63</v>
      </c>
      <c r="K708" s="6">
        <v>26537.63</v>
      </c>
      <c r="L708" s="6">
        <v>26592.63</v>
      </c>
      <c r="M708" s="6">
        <v>26644.959999999999</v>
      </c>
      <c r="N708" s="6">
        <v>26696.959999999999</v>
      </c>
      <c r="O708" s="6">
        <v>26750.959999999999</v>
      </c>
      <c r="P708" s="6">
        <v>26801.63</v>
      </c>
      <c r="Q708" s="6">
        <v>26924.63</v>
      </c>
      <c r="R708" s="6">
        <v>26983.96</v>
      </c>
      <c r="S708" s="6">
        <v>27021.96</v>
      </c>
      <c r="T708" s="6">
        <v>27047.96</v>
      </c>
      <c r="U708" s="6">
        <v>27059</v>
      </c>
      <c r="V708" s="6">
        <v>27085</v>
      </c>
      <c r="W708" s="6">
        <v>27198.67</v>
      </c>
      <c r="X708" s="6">
        <v>27262</v>
      </c>
      <c r="Y708" s="6">
        <v>27326.67</v>
      </c>
      <c r="Z708" s="8" t="s">
        <v>17</v>
      </c>
      <c r="AA708" s="11">
        <f t="shared" si="118"/>
        <v>9.3010770992675671E-4</v>
      </c>
      <c r="AB708" s="10">
        <f t="shared" si="119"/>
        <v>2.3579862159601728E-3</v>
      </c>
      <c r="AC708" s="10">
        <f t="shared" si="114"/>
        <v>1.3692120730756763E-2</v>
      </c>
      <c r="AD708" s="10">
        <f t="shared" si="115"/>
        <v>1.1060585270358152E-2</v>
      </c>
      <c r="AE708" s="13">
        <v>3.1949999999999998</v>
      </c>
      <c r="AF708" s="13">
        <v>0.77</v>
      </c>
      <c r="AG708" s="10">
        <f t="shared" si="116"/>
        <v>2.4064701796169485E-2</v>
      </c>
      <c r="AH708" s="10">
        <f>+SUMPRODUCT(AB708:AD708,Regression_results!$M$17:$O$17)+Regression_results!$L$17</f>
        <v>2.5566322628116166E-2</v>
      </c>
    </row>
    <row r="709" spans="1:34" ht="15" x14ac:dyDescent="0.25">
      <c r="A709" s="3">
        <v>42711</v>
      </c>
      <c r="B709" s="5">
        <f t="shared" si="110"/>
        <v>7</v>
      </c>
      <c r="C709" s="5">
        <f t="shared" si="111"/>
        <v>12</v>
      </c>
      <c r="D709" s="5">
        <f t="shared" si="112"/>
        <v>2016</v>
      </c>
      <c r="E709" s="3">
        <f t="shared" si="113"/>
        <v>42683</v>
      </c>
      <c r="F709" s="5">
        <f t="shared" si="117"/>
        <v>28</v>
      </c>
      <c r="G709" s="5">
        <v>26325.8</v>
      </c>
      <c r="H709" s="6">
        <v>26363.63</v>
      </c>
      <c r="I709" s="6">
        <v>26389.63</v>
      </c>
      <c r="J709" s="6">
        <v>26425.63</v>
      </c>
      <c r="K709" s="6">
        <v>26537.63</v>
      </c>
      <c r="L709" s="6">
        <v>26592.63</v>
      </c>
      <c r="M709" s="6">
        <v>26644.959999999999</v>
      </c>
      <c r="N709" s="6">
        <v>26696.959999999999</v>
      </c>
      <c r="O709" s="6">
        <v>26750.959999999999</v>
      </c>
      <c r="P709" s="6">
        <v>26801.63</v>
      </c>
      <c r="Q709" s="6">
        <v>26924.63</v>
      </c>
      <c r="R709" s="6">
        <v>26983.96</v>
      </c>
      <c r="S709" s="6">
        <v>27021.96</v>
      </c>
      <c r="T709" s="6">
        <v>27047.96</v>
      </c>
      <c r="U709" s="6">
        <v>27059</v>
      </c>
      <c r="V709" s="6">
        <v>27085</v>
      </c>
      <c r="W709" s="6">
        <v>27198.67</v>
      </c>
      <c r="X709" s="6">
        <v>27262</v>
      </c>
      <c r="Y709" s="6">
        <v>27326.67</v>
      </c>
      <c r="Z709" s="8" t="s">
        <v>17</v>
      </c>
      <c r="AA709" s="11">
        <f t="shared" si="118"/>
        <v>8.9803503027410987E-4</v>
      </c>
      <c r="AB709" s="10">
        <f t="shared" si="119"/>
        <v>2.4246176754363358E-3</v>
      </c>
      <c r="AC709" s="10">
        <f t="shared" si="114"/>
        <v>1.3692120730756763E-2</v>
      </c>
      <c r="AD709" s="10">
        <f t="shared" si="115"/>
        <v>1.1028512590705504E-2</v>
      </c>
      <c r="AE709" s="13">
        <v>3.19</v>
      </c>
      <c r="AF709" s="13">
        <v>0.77</v>
      </c>
      <c r="AG709" s="10">
        <f t="shared" si="116"/>
        <v>2.4015083854321828E-2</v>
      </c>
      <c r="AH709" s="10">
        <f>+SUMPRODUCT(AB709:AD709,Regression_results!$M$17:$O$17)+Regression_results!$L$17</f>
        <v>2.5587921422912878E-2</v>
      </c>
    </row>
    <row r="710" spans="1:34" ht="15" x14ac:dyDescent="0.25">
      <c r="A710" s="3">
        <v>42710</v>
      </c>
      <c r="B710" s="5">
        <f t="shared" si="110"/>
        <v>6</v>
      </c>
      <c r="C710" s="5">
        <f t="shared" si="111"/>
        <v>12</v>
      </c>
      <c r="D710" s="5">
        <f t="shared" si="112"/>
        <v>2016</v>
      </c>
      <c r="E710" s="3">
        <f t="shared" si="113"/>
        <v>42683</v>
      </c>
      <c r="F710" s="5">
        <f t="shared" si="117"/>
        <v>27</v>
      </c>
      <c r="G710" s="5">
        <v>26324.04</v>
      </c>
      <c r="H710" s="6">
        <v>26306</v>
      </c>
      <c r="I710" s="6">
        <v>26319</v>
      </c>
      <c r="J710" s="6">
        <v>26348</v>
      </c>
      <c r="K710" s="6">
        <v>26383</v>
      </c>
      <c r="L710" s="6">
        <v>26495.67</v>
      </c>
      <c r="M710" s="6">
        <v>26552</v>
      </c>
      <c r="N710" s="6">
        <v>26604</v>
      </c>
      <c r="O710" s="6">
        <v>26658.67</v>
      </c>
      <c r="P710" s="6">
        <v>26711.67</v>
      </c>
      <c r="Q710" s="6">
        <v>26762.67</v>
      </c>
      <c r="R710" s="6">
        <v>26885</v>
      </c>
      <c r="S710" s="6">
        <v>26945.67</v>
      </c>
      <c r="T710" s="6">
        <v>26983.67</v>
      </c>
      <c r="U710" s="6">
        <v>27080.959999999999</v>
      </c>
      <c r="V710" s="6">
        <v>27109.63</v>
      </c>
      <c r="W710" s="6">
        <v>27228.959999999999</v>
      </c>
      <c r="X710" s="6">
        <v>27295.96</v>
      </c>
      <c r="Y710" s="6">
        <v>27357.63</v>
      </c>
      <c r="Z710" s="8" t="s">
        <v>17</v>
      </c>
      <c r="AA710" s="11">
        <f t="shared" si="118"/>
        <v>1.2692206206043055E-3</v>
      </c>
      <c r="AB710" s="10">
        <f t="shared" si="119"/>
        <v>-1.9145997346914356E-4</v>
      </c>
      <c r="AC710" s="10">
        <f t="shared" si="114"/>
        <v>1.2905885481971024E-2</v>
      </c>
      <c r="AD710" s="10">
        <f t="shared" si="115"/>
        <v>1.2034948993400074E-2</v>
      </c>
      <c r="AE710" s="13">
        <v>3.2050000000000001</v>
      </c>
      <c r="AF710" s="13">
        <v>0.81</v>
      </c>
      <c r="AG710" s="10">
        <f t="shared" si="116"/>
        <v>2.3757563733756593E-2</v>
      </c>
      <c r="AH710" s="10">
        <f>+SUMPRODUCT(AB710:AD710,Regression_results!$M$17:$O$17)+Regression_results!$L$17</f>
        <v>2.4152416986830585E-2</v>
      </c>
    </row>
    <row r="711" spans="1:34" ht="15" x14ac:dyDescent="0.25">
      <c r="A711" s="3">
        <v>42709</v>
      </c>
      <c r="B711" s="5">
        <f t="shared" si="110"/>
        <v>5</v>
      </c>
      <c r="C711" s="5">
        <f t="shared" si="111"/>
        <v>12</v>
      </c>
      <c r="D711" s="5">
        <f t="shared" si="112"/>
        <v>2016</v>
      </c>
      <c r="E711" s="3">
        <f t="shared" si="113"/>
        <v>42683</v>
      </c>
      <c r="F711" s="5">
        <f t="shared" si="117"/>
        <v>26</v>
      </c>
      <c r="G711" s="5">
        <v>26322.29</v>
      </c>
      <c r="H711" s="6">
        <v>26310.67</v>
      </c>
      <c r="I711" s="6">
        <v>26322.67</v>
      </c>
      <c r="J711" s="6">
        <v>26352</v>
      </c>
      <c r="K711" s="6">
        <v>26387</v>
      </c>
      <c r="L711" s="6">
        <v>26501</v>
      </c>
      <c r="M711" s="6">
        <v>26559</v>
      </c>
      <c r="N711" s="6">
        <v>26610</v>
      </c>
      <c r="O711" s="6">
        <v>26669.67</v>
      </c>
      <c r="P711" s="6">
        <v>26722</v>
      </c>
      <c r="Q711" s="6">
        <v>26767</v>
      </c>
      <c r="R711" s="6">
        <v>26889</v>
      </c>
      <c r="S711" s="6">
        <v>26950.67</v>
      </c>
      <c r="T711" s="6">
        <v>26987.67</v>
      </c>
      <c r="U711" s="6">
        <v>27080.959999999999</v>
      </c>
      <c r="V711" s="6">
        <v>27109.63</v>
      </c>
      <c r="W711" s="6">
        <v>27228.959999999999</v>
      </c>
      <c r="X711" s="6">
        <v>27295.96</v>
      </c>
      <c r="Y711" s="6">
        <v>27357.63</v>
      </c>
      <c r="Z711" s="8" t="s">
        <v>17</v>
      </c>
      <c r="AA711" s="11">
        <f t="shared" si="118"/>
        <v>1.1898281811423938E-3</v>
      </c>
      <c r="AB711" s="10">
        <f t="shared" si="119"/>
        <v>1.4436433912079494E-5</v>
      </c>
      <c r="AC711" s="10">
        <f t="shared" si="114"/>
        <v>1.3182553289616816E-2</v>
      </c>
      <c r="AD711" s="10">
        <f t="shared" si="115"/>
        <v>1.1726141528851607E-2</v>
      </c>
      <c r="AE711" s="13">
        <v>3.23</v>
      </c>
      <c r="AF711" s="13">
        <v>0.8</v>
      </c>
      <c r="AG711" s="10">
        <f t="shared" si="116"/>
        <v>2.4107142857142883E-2</v>
      </c>
      <c r="AH711" s="10">
        <f>+SUMPRODUCT(AB711:AD711,Regression_results!$M$17:$O$17)+Regression_results!$L$17</f>
        <v>2.4291596273353484E-2</v>
      </c>
    </row>
    <row r="712" spans="1:34" ht="15" x14ac:dyDescent="0.25">
      <c r="A712" s="3">
        <v>42708</v>
      </c>
      <c r="B712" s="5">
        <f t="shared" si="110"/>
        <v>4</v>
      </c>
      <c r="C712" s="5">
        <f t="shared" si="111"/>
        <v>12</v>
      </c>
      <c r="D712" s="5">
        <f t="shared" si="112"/>
        <v>2016</v>
      </c>
      <c r="E712" s="3">
        <f t="shared" si="113"/>
        <v>42683</v>
      </c>
      <c r="F712" s="5">
        <f t="shared" si="117"/>
        <v>25</v>
      </c>
      <c r="G712" s="5">
        <v>26320.54</v>
      </c>
      <c r="H712" s="6">
        <v>26310.67</v>
      </c>
      <c r="I712" s="6">
        <v>26322.67</v>
      </c>
      <c r="J712" s="6">
        <v>26352</v>
      </c>
      <c r="K712" s="6">
        <v>26387</v>
      </c>
      <c r="L712" s="6">
        <v>26501</v>
      </c>
      <c r="M712" s="6">
        <v>26559</v>
      </c>
      <c r="N712" s="6">
        <v>26610</v>
      </c>
      <c r="O712" s="6">
        <v>26669.67</v>
      </c>
      <c r="P712" s="6">
        <v>26722</v>
      </c>
      <c r="Q712" s="6">
        <v>26767</v>
      </c>
      <c r="R712" s="6">
        <v>26889</v>
      </c>
      <c r="S712" s="6">
        <v>26950.67</v>
      </c>
      <c r="T712" s="6">
        <v>26987.67</v>
      </c>
      <c r="U712" s="6">
        <v>27009.67</v>
      </c>
      <c r="V712" s="6">
        <v>27042.67</v>
      </c>
      <c r="W712" s="6">
        <v>27071</v>
      </c>
      <c r="X712" s="6">
        <v>27192</v>
      </c>
      <c r="Y712" s="6">
        <v>27259</v>
      </c>
      <c r="Z712" s="8" t="s">
        <v>17</v>
      </c>
      <c r="AA712" s="11">
        <f t="shared" si="118"/>
        <v>1.1440655587907633E-3</v>
      </c>
      <c r="AB712" s="10">
        <f t="shared" si="119"/>
        <v>8.0925391348296571E-5</v>
      </c>
      <c r="AC712" s="10">
        <f t="shared" si="114"/>
        <v>1.3182553289616816E-2</v>
      </c>
      <c r="AD712" s="10">
        <f t="shared" si="115"/>
        <v>1.1680378906499977E-2</v>
      </c>
      <c r="AE712" s="13">
        <v>3.2679999999999998</v>
      </c>
      <c r="AF712" s="13">
        <v>0.83</v>
      </c>
      <c r="AG712" s="10">
        <f t="shared" si="116"/>
        <v>2.417931171278398E-2</v>
      </c>
      <c r="AH712" s="10">
        <f>+SUMPRODUCT(AB712:AD712,Regression_results!$M$17:$O$17)+Regression_results!$L$17</f>
        <v>2.4306962139898448E-2</v>
      </c>
    </row>
    <row r="713" spans="1:34" ht="15" x14ac:dyDescent="0.25">
      <c r="A713" s="3">
        <v>42707</v>
      </c>
      <c r="B713" s="5">
        <f t="shared" si="110"/>
        <v>3</v>
      </c>
      <c r="C713" s="5">
        <f t="shared" si="111"/>
        <v>12</v>
      </c>
      <c r="D713" s="5">
        <f t="shared" si="112"/>
        <v>2016</v>
      </c>
      <c r="E713" s="3">
        <f t="shared" si="113"/>
        <v>42683</v>
      </c>
      <c r="F713" s="5">
        <f t="shared" si="117"/>
        <v>24</v>
      </c>
      <c r="G713" s="5">
        <v>26318.78</v>
      </c>
      <c r="H713" s="6">
        <v>26310.67</v>
      </c>
      <c r="I713" s="6">
        <v>26322.67</v>
      </c>
      <c r="J713" s="6">
        <v>26352</v>
      </c>
      <c r="K713" s="6">
        <v>26387</v>
      </c>
      <c r="L713" s="6">
        <v>26501</v>
      </c>
      <c r="M713" s="6">
        <v>26559</v>
      </c>
      <c r="N713" s="6">
        <v>26610</v>
      </c>
      <c r="O713" s="6">
        <v>26669.67</v>
      </c>
      <c r="P713" s="6">
        <v>26722</v>
      </c>
      <c r="Q713" s="6">
        <v>26767</v>
      </c>
      <c r="R713" s="6">
        <v>26889</v>
      </c>
      <c r="S713" s="6">
        <v>26950.67</v>
      </c>
      <c r="T713" s="6">
        <v>26987.67</v>
      </c>
      <c r="U713" s="6">
        <v>27013.67</v>
      </c>
      <c r="V713" s="6">
        <v>27046.67</v>
      </c>
      <c r="W713" s="6">
        <v>27074.67</v>
      </c>
      <c r="X713" s="6">
        <v>27196.67</v>
      </c>
      <c r="Y713" s="6">
        <v>27263.67</v>
      </c>
      <c r="Z713" s="8" t="s">
        <v>17</v>
      </c>
      <c r="AA713" s="11">
        <f t="shared" si="118"/>
        <v>1.0983029364391328E-3</v>
      </c>
      <c r="AB713" s="10">
        <f t="shared" si="119"/>
        <v>1.4780320364393695E-4</v>
      </c>
      <c r="AC713" s="10">
        <f t="shared" si="114"/>
        <v>1.3182553289616816E-2</v>
      </c>
      <c r="AD713" s="10">
        <f t="shared" si="115"/>
        <v>1.1634616284148348E-2</v>
      </c>
      <c r="AE713" s="13">
        <v>3.2679999999999998</v>
      </c>
      <c r="AF713" s="13">
        <v>0.83</v>
      </c>
      <c r="AG713" s="10">
        <f t="shared" si="116"/>
        <v>2.417931171278398E-2</v>
      </c>
      <c r="AH713" s="10">
        <f>+SUMPRODUCT(AB713:AD713,Regression_results!$M$17:$O$17)+Regression_results!$L$17</f>
        <v>2.4322538220205428E-2</v>
      </c>
    </row>
    <row r="714" spans="1:34" ht="15" x14ac:dyDescent="0.25">
      <c r="A714" s="3">
        <v>42706</v>
      </c>
      <c r="B714" s="5">
        <f t="shared" si="110"/>
        <v>2</v>
      </c>
      <c r="C714" s="5">
        <f t="shared" si="111"/>
        <v>12</v>
      </c>
      <c r="D714" s="5">
        <f t="shared" si="112"/>
        <v>2016</v>
      </c>
      <c r="E714" s="3">
        <f t="shared" si="113"/>
        <v>42683</v>
      </c>
      <c r="F714" s="5">
        <f t="shared" si="117"/>
        <v>23</v>
      </c>
      <c r="G714" s="5">
        <v>26317.03</v>
      </c>
      <c r="H714" s="6">
        <v>26310.67</v>
      </c>
      <c r="I714" s="6">
        <v>26322.67</v>
      </c>
      <c r="J714" s="6">
        <v>26352</v>
      </c>
      <c r="K714" s="6">
        <v>26387</v>
      </c>
      <c r="L714" s="6">
        <v>26501</v>
      </c>
      <c r="M714" s="6">
        <v>26559</v>
      </c>
      <c r="N714" s="6">
        <v>26610</v>
      </c>
      <c r="O714" s="6">
        <v>26669.67</v>
      </c>
      <c r="P714" s="6">
        <v>26722</v>
      </c>
      <c r="Q714" s="6">
        <v>26767</v>
      </c>
      <c r="R714" s="6">
        <v>26889</v>
      </c>
      <c r="S714" s="6">
        <v>26950.67</v>
      </c>
      <c r="T714" s="6">
        <v>26987.67</v>
      </c>
      <c r="U714" s="6">
        <v>27013.67</v>
      </c>
      <c r="V714" s="6">
        <v>27046.67</v>
      </c>
      <c r="W714" s="6">
        <v>27074.67</v>
      </c>
      <c r="X714" s="6">
        <v>27196.67</v>
      </c>
      <c r="Y714" s="6">
        <v>27263.67</v>
      </c>
      <c r="Z714" s="8" t="s">
        <v>17</v>
      </c>
      <c r="AA714" s="11">
        <f t="shared" si="118"/>
        <v>1.0525403140875023E-3</v>
      </c>
      <c r="AB714" s="10">
        <f t="shared" si="119"/>
        <v>2.1430989743143058E-4</v>
      </c>
      <c r="AC714" s="10">
        <f t="shared" si="114"/>
        <v>1.3182553289616816E-2</v>
      </c>
      <c r="AD714" s="10">
        <f t="shared" si="115"/>
        <v>1.1588853661796716E-2</v>
      </c>
      <c r="AE714" s="13">
        <v>3.2679999999999998</v>
      </c>
      <c r="AF714" s="13">
        <v>0.83</v>
      </c>
      <c r="AG714" s="10">
        <f t="shared" si="116"/>
        <v>2.417931171278398E-2</v>
      </c>
      <c r="AH714" s="10">
        <f>+SUMPRODUCT(AB714:AD714,Regression_results!$M$17:$O$17)+Regression_results!$L$17</f>
        <v>2.4337913674968299E-2</v>
      </c>
    </row>
    <row r="715" spans="1:34" ht="15" x14ac:dyDescent="0.25">
      <c r="A715" s="3">
        <v>42705</v>
      </c>
      <c r="B715" s="5">
        <f t="shared" si="110"/>
        <v>1</v>
      </c>
      <c r="C715" s="5">
        <f t="shared" si="111"/>
        <v>12</v>
      </c>
      <c r="D715" s="5">
        <f t="shared" si="112"/>
        <v>2016</v>
      </c>
      <c r="E715" s="3">
        <f t="shared" si="113"/>
        <v>42683</v>
      </c>
      <c r="F715" s="5">
        <f t="shared" si="117"/>
        <v>22</v>
      </c>
      <c r="G715" s="5">
        <v>26315.279999999999</v>
      </c>
      <c r="H715" s="6">
        <v>26311</v>
      </c>
      <c r="I715" s="6">
        <v>26321.67</v>
      </c>
      <c r="J715" s="6">
        <v>26350.67</v>
      </c>
      <c r="K715" s="6">
        <v>26384.67</v>
      </c>
      <c r="L715" s="6">
        <v>26499</v>
      </c>
      <c r="M715" s="6">
        <v>26557</v>
      </c>
      <c r="N715" s="6">
        <v>26608.67</v>
      </c>
      <c r="O715" s="6">
        <v>26668</v>
      </c>
      <c r="P715" s="6">
        <v>26719</v>
      </c>
      <c r="Q715" s="6">
        <v>26767</v>
      </c>
      <c r="R715" s="6">
        <v>26899</v>
      </c>
      <c r="S715" s="6">
        <v>26961.33</v>
      </c>
      <c r="T715" s="6">
        <v>26995</v>
      </c>
      <c r="U715" s="6">
        <v>27013.67</v>
      </c>
      <c r="V715" s="6">
        <v>27046.67</v>
      </c>
      <c r="W715" s="6">
        <v>27074.67</v>
      </c>
      <c r="X715" s="6">
        <v>27196.67</v>
      </c>
      <c r="Y715" s="6">
        <v>27263.67</v>
      </c>
      <c r="Z715" s="8" t="s">
        <v>17</v>
      </c>
      <c r="AA715" s="11">
        <f t="shared" si="118"/>
        <v>9.1580546409733012E-4</v>
      </c>
      <c r="AB715" s="10">
        <f t="shared" si="119"/>
        <v>2.4282470108616394E-4</v>
      </c>
      <c r="AC715" s="10">
        <f t="shared" si="114"/>
        <v>1.3157599802748221E-2</v>
      </c>
      <c r="AD715" s="10">
        <f t="shared" si="115"/>
        <v>1.1915130497845672E-2</v>
      </c>
      <c r="AE715" s="13">
        <v>3.355</v>
      </c>
      <c r="AF715" s="13">
        <v>0.88700000000000001</v>
      </c>
      <c r="AG715" s="10">
        <f t="shared" si="116"/>
        <v>2.4463013074033313E-2</v>
      </c>
      <c r="AH715" s="10">
        <f>+SUMPRODUCT(AB715:AD715,Regression_results!$M$17:$O$17)+Regression_results!$L$17</f>
        <v>2.4485005980841391E-2</v>
      </c>
    </row>
    <row r="716" spans="1:34" ht="15" x14ac:dyDescent="0.25">
      <c r="A716" s="3">
        <v>42704</v>
      </c>
      <c r="B716" s="5">
        <f t="shared" si="110"/>
        <v>30</v>
      </c>
      <c r="C716" s="5">
        <f t="shared" si="111"/>
        <v>11</v>
      </c>
      <c r="D716" s="5">
        <f t="shared" si="112"/>
        <v>2016</v>
      </c>
      <c r="E716" s="3">
        <f t="shared" si="113"/>
        <v>42683</v>
      </c>
      <c r="F716" s="5">
        <f t="shared" si="117"/>
        <v>21</v>
      </c>
      <c r="G716" s="5">
        <v>26313.53</v>
      </c>
      <c r="H716" s="6">
        <v>26313</v>
      </c>
      <c r="I716" s="6">
        <v>26318</v>
      </c>
      <c r="J716" s="6">
        <v>26343.67</v>
      </c>
      <c r="K716" s="6">
        <v>26374.67</v>
      </c>
      <c r="L716" s="6">
        <v>26490</v>
      </c>
      <c r="M716" s="6">
        <v>26548</v>
      </c>
      <c r="N716" s="6">
        <v>26601</v>
      </c>
      <c r="O716" s="6">
        <v>26661.67</v>
      </c>
      <c r="P716" s="6">
        <v>26711</v>
      </c>
      <c r="Q716" s="6">
        <v>26761.67</v>
      </c>
      <c r="R716" s="6">
        <v>26899.67</v>
      </c>
      <c r="S716" s="6">
        <v>26964</v>
      </c>
      <c r="T716" s="6">
        <v>26994.67</v>
      </c>
      <c r="U716" s="6">
        <v>27013.67</v>
      </c>
      <c r="V716" s="6">
        <v>27046.67</v>
      </c>
      <c r="W716" s="6">
        <v>27074.67</v>
      </c>
      <c r="X716" s="6">
        <v>27196.67</v>
      </c>
      <c r="Y716" s="6">
        <v>27263.67</v>
      </c>
      <c r="Z716" s="8" t="s">
        <v>17</v>
      </c>
      <c r="AA716" s="11">
        <f t="shared" si="118"/>
        <v>7.9620976116301367E-4</v>
      </c>
      <c r="AB716" s="10">
        <f t="shared" si="119"/>
        <v>1.6987458543193945E-4</v>
      </c>
      <c r="AC716" s="10">
        <f t="shared" si="114"/>
        <v>1.3058363097499637E-2</v>
      </c>
      <c r="AD716" s="10">
        <f t="shared" si="115"/>
        <v>1.2135709499926706E-2</v>
      </c>
      <c r="AE716" s="13">
        <v>3.33</v>
      </c>
      <c r="AF716" s="13">
        <v>0.84</v>
      </c>
      <c r="AG716" s="10">
        <f t="shared" si="116"/>
        <v>2.4692582308607935E-2</v>
      </c>
      <c r="AH716" s="10">
        <f>+SUMPRODUCT(AB716:AD716,Regression_results!$M$17:$O$17)+Regression_results!$L$17</f>
        <v>2.4484951643765577E-2</v>
      </c>
    </row>
    <row r="717" spans="1:34" ht="15" x14ac:dyDescent="0.25">
      <c r="A717" s="3">
        <v>42703</v>
      </c>
      <c r="B717" s="5">
        <f t="shared" si="110"/>
        <v>29</v>
      </c>
      <c r="C717" s="5">
        <f t="shared" si="111"/>
        <v>11</v>
      </c>
      <c r="D717" s="5">
        <f t="shared" si="112"/>
        <v>2016</v>
      </c>
      <c r="E717" s="3">
        <f t="shared" si="113"/>
        <v>42683</v>
      </c>
      <c r="F717" s="5">
        <f t="shared" si="117"/>
        <v>20</v>
      </c>
      <c r="G717" s="5">
        <v>26311.77</v>
      </c>
      <c r="H717" s="6">
        <v>26313.67</v>
      </c>
      <c r="I717" s="6">
        <v>26318.67</v>
      </c>
      <c r="J717" s="6">
        <v>26343</v>
      </c>
      <c r="K717" s="6">
        <v>26372.67</v>
      </c>
      <c r="L717" s="6">
        <v>26490</v>
      </c>
      <c r="M717" s="6">
        <v>26547.67</v>
      </c>
      <c r="N717" s="6">
        <v>26600.67</v>
      </c>
      <c r="O717" s="6">
        <v>26662</v>
      </c>
      <c r="P717" s="6">
        <v>26711.67</v>
      </c>
      <c r="Q717" s="6">
        <v>26762.67</v>
      </c>
      <c r="R717" s="6">
        <v>26900</v>
      </c>
      <c r="S717" s="6">
        <v>26964</v>
      </c>
      <c r="T717" s="6">
        <v>26996</v>
      </c>
      <c r="U717" s="6">
        <v>27021</v>
      </c>
      <c r="V717" s="6">
        <v>27050</v>
      </c>
      <c r="W717" s="6">
        <v>27080.67</v>
      </c>
      <c r="X717" s="6">
        <v>27203.67</v>
      </c>
      <c r="Y717" s="6">
        <v>27270</v>
      </c>
      <c r="Z717" s="8" t="s">
        <v>17</v>
      </c>
      <c r="AA717" s="11">
        <f t="shared" si="118"/>
        <v>7.9117836127181229E-4</v>
      </c>
      <c r="AB717" s="10">
        <f t="shared" si="119"/>
        <v>2.6224005454578148E-4</v>
      </c>
      <c r="AC717" s="10">
        <f t="shared" si="114"/>
        <v>1.3045112082031629E-2</v>
      </c>
      <c r="AD717" s="10">
        <f t="shared" si="115"/>
        <v>1.2118160583160694E-2</v>
      </c>
      <c r="AE717" s="13">
        <v>3.3250000000000002</v>
      </c>
      <c r="AF717" s="13">
        <v>0.86</v>
      </c>
      <c r="AG717" s="10">
        <f t="shared" si="116"/>
        <v>2.4439817568907563E-2</v>
      </c>
      <c r="AH717" s="10">
        <f>+SUMPRODUCT(AB717:AD717,Regression_results!$M$17:$O$17)+Regression_results!$L$17</f>
        <v>2.4519007348004336E-2</v>
      </c>
    </row>
    <row r="718" spans="1:34" ht="15" x14ac:dyDescent="0.25">
      <c r="A718" s="3">
        <v>42702</v>
      </c>
      <c r="B718" s="5">
        <f t="shared" si="110"/>
        <v>28</v>
      </c>
      <c r="C718" s="5">
        <f t="shared" si="111"/>
        <v>11</v>
      </c>
      <c r="D718" s="5">
        <f t="shared" si="112"/>
        <v>2016</v>
      </c>
      <c r="E718" s="3">
        <f t="shared" si="113"/>
        <v>42683</v>
      </c>
      <c r="F718" s="5">
        <f t="shared" si="117"/>
        <v>19</v>
      </c>
      <c r="G718" s="5">
        <v>26310.02</v>
      </c>
      <c r="H718" s="6">
        <v>26314.67</v>
      </c>
      <c r="I718" s="6">
        <v>26322</v>
      </c>
      <c r="J718" s="6">
        <v>26345.67</v>
      </c>
      <c r="K718" s="6">
        <v>26375</v>
      </c>
      <c r="L718" s="6">
        <v>26494.67</v>
      </c>
      <c r="M718" s="6">
        <v>26553.67</v>
      </c>
      <c r="N718" s="6">
        <v>26610</v>
      </c>
      <c r="O718" s="6">
        <v>26670.67</v>
      </c>
      <c r="P718" s="6">
        <v>26720.67</v>
      </c>
      <c r="Q718" s="6">
        <v>26774</v>
      </c>
      <c r="R718" s="6">
        <v>26917</v>
      </c>
      <c r="S718" s="6">
        <v>26981.67</v>
      </c>
      <c r="T718" s="6">
        <v>27017</v>
      </c>
      <c r="U718" s="6">
        <v>27018.33</v>
      </c>
      <c r="V718" s="6">
        <v>27049</v>
      </c>
      <c r="W718" s="6">
        <v>27079</v>
      </c>
      <c r="X718" s="6">
        <v>27205.67</v>
      </c>
      <c r="Y718" s="6">
        <v>27270.67</v>
      </c>
      <c r="Z718" s="8" t="s">
        <v>17</v>
      </c>
      <c r="AA718" s="11">
        <f t="shared" si="118"/>
        <v>8.2929139177333839E-4</v>
      </c>
      <c r="AB718" s="10">
        <f t="shared" si="119"/>
        <v>4.5533982870393785E-4</v>
      </c>
      <c r="AC718" s="10">
        <f t="shared" si="114"/>
        <v>1.3246333865207793E-2</v>
      </c>
      <c r="AD718" s="10">
        <f t="shared" si="115"/>
        <v>1.2490040821765185E-2</v>
      </c>
      <c r="AE718" s="13">
        <v>3.415</v>
      </c>
      <c r="AF718" s="13">
        <v>0.86</v>
      </c>
      <c r="AG718" s="10">
        <f t="shared" si="116"/>
        <v>2.5332143565337972E-2</v>
      </c>
      <c r="AH718" s="10">
        <f>+SUMPRODUCT(AB718:AD718,Regression_results!$M$17:$O$17)+Regression_results!$L$17</f>
        <v>2.4911883322591262E-2</v>
      </c>
    </row>
    <row r="719" spans="1:34" ht="15" x14ac:dyDescent="0.25">
      <c r="A719" s="3">
        <v>42701</v>
      </c>
      <c r="B719" s="5">
        <f t="shared" si="110"/>
        <v>27</v>
      </c>
      <c r="C719" s="5">
        <f t="shared" si="111"/>
        <v>11</v>
      </c>
      <c r="D719" s="5">
        <f t="shared" si="112"/>
        <v>2016</v>
      </c>
      <c r="E719" s="3">
        <f t="shared" si="113"/>
        <v>42683</v>
      </c>
      <c r="F719" s="5">
        <f t="shared" si="117"/>
        <v>18</v>
      </c>
      <c r="G719" s="5">
        <v>26308.27</v>
      </c>
      <c r="H719" s="6">
        <v>26312.67</v>
      </c>
      <c r="I719" s="6">
        <v>26319.67</v>
      </c>
      <c r="J719" s="6">
        <v>26337</v>
      </c>
      <c r="K719" s="6">
        <v>26370.67</v>
      </c>
      <c r="L719" s="6">
        <v>26488.67</v>
      </c>
      <c r="M719" s="6">
        <v>26546.67</v>
      </c>
      <c r="N719" s="6">
        <v>26605</v>
      </c>
      <c r="O719" s="6">
        <v>26665.67</v>
      </c>
      <c r="P719" s="6">
        <v>26715.67</v>
      </c>
      <c r="Q719" s="6">
        <v>26771</v>
      </c>
      <c r="R719" s="6">
        <v>26912.67</v>
      </c>
      <c r="S719" s="6">
        <v>26978.67</v>
      </c>
      <c r="T719" s="6">
        <v>27012.67</v>
      </c>
      <c r="U719" s="6">
        <v>27020.67</v>
      </c>
      <c r="V719" s="6">
        <v>27049.67</v>
      </c>
      <c r="W719" s="6">
        <v>27079.67</v>
      </c>
      <c r="X719" s="6">
        <v>27206</v>
      </c>
      <c r="Y719" s="6">
        <v>27271</v>
      </c>
      <c r="Z719" s="8" t="s">
        <v>17</v>
      </c>
      <c r="AA719" s="11">
        <f t="shared" si="118"/>
        <v>7.5615291635946493E-4</v>
      </c>
      <c r="AB719" s="10">
        <f t="shared" si="119"/>
        <v>4.3332381794769503E-4</v>
      </c>
      <c r="AC719" s="10">
        <f t="shared" si="114"/>
        <v>1.3146061481773996E-2</v>
      </c>
      <c r="AD719" s="10">
        <f t="shared" si="115"/>
        <v>1.2494091621818493E-2</v>
      </c>
      <c r="AE719" s="13">
        <v>3.44</v>
      </c>
      <c r="AF719" s="13">
        <v>0.87</v>
      </c>
      <c r="AG719" s="10">
        <f t="shared" si="116"/>
        <v>2.5478338455437788E-2</v>
      </c>
      <c r="AH719" s="10">
        <f>+SUMPRODUCT(AB719:AD719,Regression_results!$M$17:$O$17)+Regression_results!$L$17</f>
        <v>2.4841374445876266E-2</v>
      </c>
    </row>
    <row r="720" spans="1:34" ht="15" x14ac:dyDescent="0.25">
      <c r="A720" s="3">
        <v>42700</v>
      </c>
      <c r="B720" s="5">
        <f t="shared" si="110"/>
        <v>26</v>
      </c>
      <c r="C720" s="5">
        <f t="shared" si="111"/>
        <v>11</v>
      </c>
      <c r="D720" s="5">
        <f t="shared" si="112"/>
        <v>2016</v>
      </c>
      <c r="E720" s="3">
        <f t="shared" si="113"/>
        <v>42683</v>
      </c>
      <c r="F720" s="5">
        <f t="shared" si="117"/>
        <v>17</v>
      </c>
      <c r="G720" s="5">
        <v>26306.52</v>
      </c>
      <c r="H720" s="6">
        <v>26312.67</v>
      </c>
      <c r="I720" s="6">
        <v>26319.67</v>
      </c>
      <c r="J720" s="6">
        <v>26337</v>
      </c>
      <c r="K720" s="6">
        <v>26370.67</v>
      </c>
      <c r="L720" s="6">
        <v>26488.67</v>
      </c>
      <c r="M720" s="6">
        <v>26546.67</v>
      </c>
      <c r="N720" s="6">
        <v>26605</v>
      </c>
      <c r="O720" s="6">
        <v>26665.67</v>
      </c>
      <c r="P720" s="6">
        <v>26715.67</v>
      </c>
      <c r="Q720" s="6">
        <v>26771</v>
      </c>
      <c r="R720" s="6">
        <v>26912.67</v>
      </c>
      <c r="S720" s="6">
        <v>26978.67</v>
      </c>
      <c r="T720" s="6">
        <v>27012.67</v>
      </c>
      <c r="U720" s="6">
        <v>27042</v>
      </c>
      <c r="V720" s="6">
        <v>27071</v>
      </c>
      <c r="W720" s="6">
        <v>27100.67</v>
      </c>
      <c r="X720" s="6">
        <v>27231</v>
      </c>
      <c r="Y720" s="6">
        <v>27296</v>
      </c>
      <c r="Z720" s="8" t="s">
        <v>17</v>
      </c>
      <c r="AA720" s="11">
        <f t="shared" si="118"/>
        <v>7.1414442100616136E-4</v>
      </c>
      <c r="AB720" s="10">
        <f t="shared" si="119"/>
        <v>4.998760763490484E-4</v>
      </c>
      <c r="AC720" s="10">
        <f t="shared" si="114"/>
        <v>1.3146061481773996E-2</v>
      </c>
      <c r="AD720" s="10">
        <f t="shared" si="115"/>
        <v>1.245208312646519E-2</v>
      </c>
      <c r="AE720" s="13">
        <v>3.44</v>
      </c>
      <c r="AF720" s="13">
        <v>0.87</v>
      </c>
      <c r="AG720" s="10">
        <f t="shared" si="116"/>
        <v>2.5478338455437788E-2</v>
      </c>
      <c r="AH720" s="10">
        <f>+SUMPRODUCT(AB720:AD720,Regression_results!$M$17:$O$17)+Regression_results!$L$17</f>
        <v>2.485846263334416E-2</v>
      </c>
    </row>
    <row r="721" spans="1:34" ht="15" x14ac:dyDescent="0.25">
      <c r="A721" s="3">
        <v>42699</v>
      </c>
      <c r="B721" s="5">
        <f t="shared" si="110"/>
        <v>25</v>
      </c>
      <c r="C721" s="5">
        <f t="shared" si="111"/>
        <v>11</v>
      </c>
      <c r="D721" s="5">
        <f t="shared" si="112"/>
        <v>2016</v>
      </c>
      <c r="E721" s="3">
        <f t="shared" si="113"/>
        <v>42683</v>
      </c>
      <c r="F721" s="5">
        <f t="shared" si="117"/>
        <v>16</v>
      </c>
      <c r="G721" s="5">
        <v>26304.77</v>
      </c>
      <c r="H721" s="6">
        <v>26312.67</v>
      </c>
      <c r="I721" s="6">
        <v>26319.67</v>
      </c>
      <c r="J721" s="6">
        <v>26337</v>
      </c>
      <c r="K721" s="6">
        <v>26370.67</v>
      </c>
      <c r="L721" s="6">
        <v>26488.67</v>
      </c>
      <c r="M721" s="6">
        <v>26546.67</v>
      </c>
      <c r="N721" s="6">
        <v>26605</v>
      </c>
      <c r="O721" s="6">
        <v>26665.67</v>
      </c>
      <c r="P721" s="6">
        <v>26715.67</v>
      </c>
      <c r="Q721" s="6">
        <v>26771</v>
      </c>
      <c r="R721" s="6">
        <v>26912.67</v>
      </c>
      <c r="S721" s="6">
        <v>26978.67</v>
      </c>
      <c r="T721" s="6">
        <v>27012.67</v>
      </c>
      <c r="U721" s="6">
        <v>27037.67</v>
      </c>
      <c r="V721" s="6">
        <v>27066.67</v>
      </c>
      <c r="W721" s="6">
        <v>27092.67</v>
      </c>
      <c r="X721" s="6">
        <v>27223.67</v>
      </c>
      <c r="Y721" s="6">
        <v>27288.67</v>
      </c>
      <c r="Z721" s="8" t="s">
        <v>17</v>
      </c>
      <c r="AA721" s="11">
        <f t="shared" si="118"/>
        <v>6.7213592565285767E-4</v>
      </c>
      <c r="AB721" s="10">
        <f t="shared" si="119"/>
        <v>5.6643718990878611E-4</v>
      </c>
      <c r="AC721" s="10">
        <f t="shared" si="114"/>
        <v>1.3146061481773996E-2</v>
      </c>
      <c r="AD721" s="10">
        <f t="shared" si="115"/>
        <v>1.2410074631111885E-2</v>
      </c>
      <c r="AE721" s="13">
        <v>3.44</v>
      </c>
      <c r="AF721" s="13">
        <v>0.87</v>
      </c>
      <c r="AG721" s="10">
        <f t="shared" si="116"/>
        <v>2.5478338455437788E-2</v>
      </c>
      <c r="AH721" s="10">
        <f>+SUMPRODUCT(AB721:AD721,Regression_results!$M$17:$O$17)+Regression_results!$L$17</f>
        <v>2.4875555607883924E-2</v>
      </c>
    </row>
    <row r="722" spans="1:34" ht="15" x14ac:dyDescent="0.25">
      <c r="A722" s="3">
        <v>42698</v>
      </c>
      <c r="B722" s="5">
        <f t="shared" si="110"/>
        <v>24</v>
      </c>
      <c r="C722" s="5">
        <f t="shared" si="111"/>
        <v>11</v>
      </c>
      <c r="D722" s="5">
        <f t="shared" si="112"/>
        <v>2016</v>
      </c>
      <c r="E722" s="3">
        <f t="shared" si="113"/>
        <v>42683</v>
      </c>
      <c r="F722" s="5">
        <f t="shared" si="117"/>
        <v>15</v>
      </c>
      <c r="G722" s="5">
        <v>26303.01</v>
      </c>
      <c r="H722" s="6">
        <v>26313</v>
      </c>
      <c r="I722" s="6">
        <v>26318.67</v>
      </c>
      <c r="J722" s="6">
        <v>26333</v>
      </c>
      <c r="K722" s="6">
        <v>26366</v>
      </c>
      <c r="L722" s="6">
        <v>26486</v>
      </c>
      <c r="M722" s="6">
        <v>26546.67</v>
      </c>
      <c r="N722" s="6">
        <v>26608</v>
      </c>
      <c r="O722" s="6">
        <v>26665</v>
      </c>
      <c r="P722" s="6">
        <v>26716</v>
      </c>
      <c r="Q722" s="6">
        <v>26771.67</v>
      </c>
      <c r="R722" s="6">
        <v>26915</v>
      </c>
      <c r="S722" s="6">
        <v>26981.67</v>
      </c>
      <c r="T722" s="6">
        <v>27016.67</v>
      </c>
      <c r="U722" s="6">
        <v>27037.67</v>
      </c>
      <c r="V722" s="6">
        <v>27066.67</v>
      </c>
      <c r="W722" s="6">
        <v>27092.67</v>
      </c>
      <c r="X722" s="6">
        <v>27223.67</v>
      </c>
      <c r="Y722" s="6">
        <v>27288.67</v>
      </c>
      <c r="Z722" s="8" t="s">
        <v>17</v>
      </c>
      <c r="AA722" s="11">
        <f t="shared" si="118"/>
        <v>6.4858846765225575E-4</v>
      </c>
      <c r="AB722" s="10">
        <f t="shared" si="119"/>
        <v>5.9536912315349966E-4</v>
      </c>
      <c r="AC722" s="10">
        <f t="shared" si="114"/>
        <v>1.3159099604957314E-2</v>
      </c>
      <c r="AD722" s="10">
        <f t="shared" si="115"/>
        <v>1.2524455709354787E-2</v>
      </c>
      <c r="AE722" s="13">
        <v>3.46</v>
      </c>
      <c r="AF722" s="13">
        <v>0.85299999999999998</v>
      </c>
      <c r="AG722" s="10">
        <f t="shared" si="116"/>
        <v>2.5849503733156309E-2</v>
      </c>
      <c r="AH722" s="10">
        <f>+SUMPRODUCT(AB722:AD722,Regression_results!$M$17:$O$17)+Regression_results!$L$17</f>
        <v>2.4950486676645789E-2</v>
      </c>
    </row>
    <row r="723" spans="1:34" ht="15" x14ac:dyDescent="0.25">
      <c r="A723" s="3">
        <v>42697</v>
      </c>
      <c r="B723" s="5">
        <f t="shared" si="110"/>
        <v>23</v>
      </c>
      <c r="C723" s="5">
        <f t="shared" si="111"/>
        <v>11</v>
      </c>
      <c r="D723" s="5">
        <f t="shared" si="112"/>
        <v>2016</v>
      </c>
      <c r="E723" s="3">
        <f t="shared" si="113"/>
        <v>42683</v>
      </c>
      <c r="F723" s="5">
        <f t="shared" si="117"/>
        <v>14</v>
      </c>
      <c r="G723" s="5">
        <v>26301.26</v>
      </c>
      <c r="H723" s="6">
        <v>26316.67</v>
      </c>
      <c r="I723" s="6">
        <v>26318</v>
      </c>
      <c r="J723" s="6">
        <v>26327.67</v>
      </c>
      <c r="K723" s="6">
        <v>26360.67</v>
      </c>
      <c r="L723" s="6">
        <v>26483</v>
      </c>
      <c r="M723" s="6">
        <v>26544</v>
      </c>
      <c r="N723" s="6">
        <v>26602</v>
      </c>
      <c r="O723" s="6">
        <v>26657</v>
      </c>
      <c r="P723" s="6">
        <v>26715</v>
      </c>
      <c r="Q723" s="6">
        <v>26773</v>
      </c>
      <c r="R723" s="6">
        <v>26916.67</v>
      </c>
      <c r="S723" s="6">
        <v>26982.67</v>
      </c>
      <c r="T723" s="6">
        <v>27017.67</v>
      </c>
      <c r="U723" s="6">
        <v>27037.67</v>
      </c>
      <c r="V723" s="6">
        <v>27066.67</v>
      </c>
      <c r="W723" s="6">
        <v>27092.67</v>
      </c>
      <c r="X723" s="6">
        <v>27223.67</v>
      </c>
      <c r="Y723" s="6">
        <v>27288.67</v>
      </c>
      <c r="Z723" s="8" t="s">
        <v>17</v>
      </c>
      <c r="AA723" s="11">
        <f t="shared" si="118"/>
        <v>6.0532680173356701E-4</v>
      </c>
      <c r="AB723" s="10">
        <f t="shared" si="119"/>
        <v>6.3647140859424134E-4</v>
      </c>
      <c r="AC723" s="10">
        <f t="shared" si="114"/>
        <v>1.2880918002887709E-2</v>
      </c>
      <c r="AD723" s="10">
        <f t="shared" si="115"/>
        <v>1.2822380483693255E-2</v>
      </c>
      <c r="AE723" s="13">
        <v>3.4550000000000001</v>
      </c>
      <c r="AF723" s="13">
        <v>0.88</v>
      </c>
      <c r="AG723" s="10">
        <f t="shared" si="116"/>
        <v>2.5525376685170631E-2</v>
      </c>
      <c r="AH723" s="10">
        <f>+SUMPRODUCT(AB723:AD723,Regression_results!$M$17:$O$17)+Regression_results!$L$17</f>
        <v>2.4939028289285167E-2</v>
      </c>
    </row>
    <row r="724" spans="1:34" ht="15" x14ac:dyDescent="0.25">
      <c r="A724" s="3">
        <v>42696</v>
      </c>
      <c r="B724" s="5">
        <f t="shared" si="110"/>
        <v>22</v>
      </c>
      <c r="C724" s="5">
        <f t="shared" si="111"/>
        <v>11</v>
      </c>
      <c r="D724" s="5">
        <f t="shared" si="112"/>
        <v>2016</v>
      </c>
      <c r="E724" s="3">
        <f t="shared" si="113"/>
        <v>42683</v>
      </c>
      <c r="F724" s="5">
        <f t="shared" si="117"/>
        <v>13</v>
      </c>
      <c r="G724" s="5">
        <v>26299.51</v>
      </c>
      <c r="H724" s="6">
        <v>26319.67</v>
      </c>
      <c r="I724" s="6">
        <v>26317.67</v>
      </c>
      <c r="J724" s="6">
        <v>26326</v>
      </c>
      <c r="K724" s="6">
        <v>26359</v>
      </c>
      <c r="L724" s="6">
        <v>26484</v>
      </c>
      <c r="M724" s="6">
        <v>26543.67</v>
      </c>
      <c r="N724" s="6">
        <v>26602</v>
      </c>
      <c r="O724" s="6">
        <v>26655</v>
      </c>
      <c r="P724" s="6">
        <v>26714.67</v>
      </c>
      <c r="Q724" s="6">
        <v>26773.67</v>
      </c>
      <c r="R724" s="6">
        <v>26922.67</v>
      </c>
      <c r="S724" s="6">
        <v>26986</v>
      </c>
      <c r="T724" s="6">
        <v>27021</v>
      </c>
      <c r="U724" s="6">
        <v>27039</v>
      </c>
      <c r="V724" s="6">
        <v>27068</v>
      </c>
      <c r="W724" s="6">
        <v>27095.67</v>
      </c>
      <c r="X724" s="6">
        <v>27225.67</v>
      </c>
      <c r="Y724" s="6">
        <v>27290</v>
      </c>
      <c r="Z724" s="8" t="s">
        <v>17</v>
      </c>
      <c r="AA724" s="11">
        <f t="shared" si="118"/>
        <v>5.6201981274243507E-4</v>
      </c>
      <c r="AB724" s="10">
        <f t="shared" si="119"/>
        <v>6.9050716154017699E-4</v>
      </c>
      <c r="AC724" s="10">
        <f t="shared" si="114"/>
        <v>1.2817624052585241E-2</v>
      </c>
      <c r="AD724" s="10">
        <f t="shared" si="115"/>
        <v>1.2979952658362418E-2</v>
      </c>
      <c r="AE724" s="13">
        <v>3.4350000000000001</v>
      </c>
      <c r="AF724" s="13">
        <v>0.86</v>
      </c>
      <c r="AG724" s="10">
        <f t="shared" si="116"/>
        <v>2.5530438231211816E-2</v>
      </c>
      <c r="AH724" s="10">
        <f>+SUMPRODUCT(AB724:AD724,Regression_results!$M$17:$O$17)+Regression_results!$L$17</f>
        <v>2.5000950846210651E-2</v>
      </c>
    </row>
    <row r="725" spans="1:34" ht="15" x14ac:dyDescent="0.25">
      <c r="A725" s="3">
        <v>42695</v>
      </c>
      <c r="B725" s="5">
        <f t="shared" si="110"/>
        <v>21</v>
      </c>
      <c r="C725" s="5">
        <f t="shared" si="111"/>
        <v>11</v>
      </c>
      <c r="D725" s="5">
        <f t="shared" si="112"/>
        <v>2016</v>
      </c>
      <c r="E725" s="3">
        <f t="shared" si="113"/>
        <v>42683</v>
      </c>
      <c r="F725" s="5">
        <f t="shared" si="117"/>
        <v>12</v>
      </c>
      <c r="G725" s="5">
        <v>26297.759999999998</v>
      </c>
      <c r="H725" s="6">
        <v>26320.67</v>
      </c>
      <c r="I725" s="6">
        <v>26315.67</v>
      </c>
      <c r="J725" s="6">
        <v>26326</v>
      </c>
      <c r="K725" s="6">
        <v>26359</v>
      </c>
      <c r="L725" s="6">
        <v>26484.67</v>
      </c>
      <c r="M725" s="6">
        <v>26544</v>
      </c>
      <c r="N725" s="6">
        <v>26604.67</v>
      </c>
      <c r="O725" s="6">
        <v>26655</v>
      </c>
      <c r="P725" s="6">
        <v>26718</v>
      </c>
      <c r="Q725" s="6">
        <v>26775.67</v>
      </c>
      <c r="R725" s="6">
        <v>26927.67</v>
      </c>
      <c r="S725" s="6">
        <v>26989.67</v>
      </c>
      <c r="T725" s="6">
        <v>27024.67</v>
      </c>
      <c r="U725" s="6">
        <v>27038.67</v>
      </c>
      <c r="V725" s="6">
        <v>27067</v>
      </c>
      <c r="W725" s="6">
        <v>27095</v>
      </c>
      <c r="X725" s="6">
        <v>27226</v>
      </c>
      <c r="Y725" s="6">
        <v>27290.67</v>
      </c>
      <c r="Z725" s="8" t="s">
        <v>17</v>
      </c>
      <c r="AA725" s="11">
        <f t="shared" si="118"/>
        <v>5.1871697579111144E-4</v>
      </c>
      <c r="AB725" s="10">
        <f t="shared" si="119"/>
        <v>6.8104659864576256E-4</v>
      </c>
      <c r="AC725" s="10">
        <f t="shared" si="114"/>
        <v>1.2894598541477453E-2</v>
      </c>
      <c r="AD725" s="10">
        <f t="shared" si="115"/>
        <v>1.307433505870228E-2</v>
      </c>
      <c r="AE725" s="13">
        <v>3.4350000000000001</v>
      </c>
      <c r="AF725" s="13">
        <v>0.82</v>
      </c>
      <c r="AG725" s="10">
        <f t="shared" si="116"/>
        <v>2.5937314024995217E-2</v>
      </c>
      <c r="AH725" s="10">
        <f>+SUMPRODUCT(AB725:AD725,Regression_results!$M$17:$O$17)+Regression_results!$L$17</f>
        <v>2.5084665230043962E-2</v>
      </c>
    </row>
    <row r="726" spans="1:34" ht="15" x14ac:dyDescent="0.25">
      <c r="A726" s="3">
        <v>42694</v>
      </c>
      <c r="B726" s="5">
        <f t="shared" si="110"/>
        <v>20</v>
      </c>
      <c r="C726" s="5">
        <f t="shared" si="111"/>
        <v>11</v>
      </c>
      <c r="D726" s="5">
        <f t="shared" si="112"/>
        <v>2016</v>
      </c>
      <c r="E726" s="3">
        <f t="shared" si="113"/>
        <v>42683</v>
      </c>
      <c r="F726" s="5">
        <f t="shared" si="117"/>
        <v>11</v>
      </c>
      <c r="G726" s="5">
        <v>26296.01</v>
      </c>
      <c r="H726" s="6">
        <v>26320.67</v>
      </c>
      <c r="I726" s="6">
        <v>26315.67</v>
      </c>
      <c r="J726" s="6">
        <v>26326</v>
      </c>
      <c r="K726" s="6">
        <v>26359</v>
      </c>
      <c r="L726" s="6">
        <v>26484.67</v>
      </c>
      <c r="M726" s="6">
        <v>26544</v>
      </c>
      <c r="N726" s="6">
        <v>26604.67</v>
      </c>
      <c r="O726" s="6">
        <v>26655</v>
      </c>
      <c r="P726" s="6">
        <v>26718</v>
      </c>
      <c r="Q726" s="6">
        <v>26775.67</v>
      </c>
      <c r="R726" s="6">
        <v>26927.67</v>
      </c>
      <c r="S726" s="6">
        <v>26989.67</v>
      </c>
      <c r="T726" s="6">
        <v>27024.67</v>
      </c>
      <c r="U726" s="6">
        <v>27040</v>
      </c>
      <c r="V726" s="6">
        <v>27069.67</v>
      </c>
      <c r="W726" s="6">
        <v>27098.67</v>
      </c>
      <c r="X726" s="6">
        <v>27228.67</v>
      </c>
      <c r="Y726" s="6">
        <v>27293</v>
      </c>
      <c r="Z726" s="8" t="s">
        <v>17</v>
      </c>
      <c r="AA726" s="11">
        <f t="shared" si="118"/>
        <v>4.7549056114185213E-4</v>
      </c>
      <c r="AB726" s="10">
        <f t="shared" si="119"/>
        <v>7.4764194263687855E-4</v>
      </c>
      <c r="AC726" s="10">
        <f t="shared" si="114"/>
        <v>1.2894598541477453E-2</v>
      </c>
      <c r="AD726" s="10">
        <f t="shared" si="115"/>
        <v>1.3031108644053021E-2</v>
      </c>
      <c r="AE726" s="13">
        <v>3.4449999999999998</v>
      </c>
      <c r="AF726" s="13">
        <v>0.81</v>
      </c>
      <c r="AG726" s="10">
        <f t="shared" si="116"/>
        <v>2.6138279932546471E-2</v>
      </c>
      <c r="AH726" s="10">
        <f>+SUMPRODUCT(AB726:AD726,Regression_results!$M$17:$O$17)+Regression_results!$L$17</f>
        <v>2.5101229053415795E-2</v>
      </c>
    </row>
    <row r="727" spans="1:34" ht="15" x14ac:dyDescent="0.25">
      <c r="A727" s="3">
        <v>42693</v>
      </c>
      <c r="B727" s="5">
        <f t="shared" si="110"/>
        <v>19</v>
      </c>
      <c r="C727" s="5">
        <f t="shared" si="111"/>
        <v>11</v>
      </c>
      <c r="D727" s="5">
        <f t="shared" si="112"/>
        <v>2016</v>
      </c>
      <c r="E727" s="3">
        <f t="shared" si="113"/>
        <v>42683</v>
      </c>
      <c r="F727" s="5">
        <f t="shared" si="117"/>
        <v>10</v>
      </c>
      <c r="G727" s="5">
        <v>26294.26</v>
      </c>
      <c r="H727" s="6">
        <v>26320.67</v>
      </c>
      <c r="I727" s="6">
        <v>26315.67</v>
      </c>
      <c r="J727" s="6">
        <v>26326</v>
      </c>
      <c r="K727" s="6">
        <v>26359</v>
      </c>
      <c r="L727" s="6">
        <v>26484.67</v>
      </c>
      <c r="M727" s="6">
        <v>26544</v>
      </c>
      <c r="N727" s="6">
        <v>26604.67</v>
      </c>
      <c r="O727" s="6">
        <v>26655</v>
      </c>
      <c r="P727" s="6">
        <v>26718</v>
      </c>
      <c r="Q727" s="6">
        <v>26775.67</v>
      </c>
      <c r="R727" s="6">
        <v>26927.67</v>
      </c>
      <c r="S727" s="6">
        <v>26989.67</v>
      </c>
      <c r="T727" s="6">
        <v>27024.67</v>
      </c>
      <c r="U727" s="6">
        <v>27036.67</v>
      </c>
      <c r="V727" s="6">
        <v>27067</v>
      </c>
      <c r="W727" s="6">
        <v>27098</v>
      </c>
      <c r="X727" s="6">
        <v>27227.67</v>
      </c>
      <c r="Y727" s="6">
        <v>27292</v>
      </c>
      <c r="Z727" s="8" t="s">
        <v>17</v>
      </c>
      <c r="AA727" s="11">
        <f t="shared" si="118"/>
        <v>4.3226414649259287E-4</v>
      </c>
      <c r="AB727" s="10">
        <f t="shared" si="119"/>
        <v>8.1424615106118203E-4</v>
      </c>
      <c r="AC727" s="10">
        <f t="shared" si="114"/>
        <v>1.2894598541477453E-2</v>
      </c>
      <c r="AD727" s="10">
        <f t="shared" si="115"/>
        <v>1.2987882229403761E-2</v>
      </c>
      <c r="AE727" s="13">
        <v>3.4449999999999998</v>
      </c>
      <c r="AF727" s="13">
        <v>0.81</v>
      </c>
      <c r="AG727" s="10">
        <f t="shared" si="116"/>
        <v>2.6138279932546471E-2</v>
      </c>
      <c r="AH727" s="10">
        <f>+SUMPRODUCT(AB727:AD727,Regression_results!$M$17:$O$17)+Regression_results!$L$17</f>
        <v>2.5117797668873419E-2</v>
      </c>
    </row>
    <row r="728" spans="1:34" ht="15" x14ac:dyDescent="0.25">
      <c r="A728" s="3">
        <v>42692</v>
      </c>
      <c r="B728" s="5">
        <f t="shared" si="110"/>
        <v>18</v>
      </c>
      <c r="C728" s="5">
        <f t="shared" si="111"/>
        <v>11</v>
      </c>
      <c r="D728" s="5">
        <f t="shared" si="112"/>
        <v>2016</v>
      </c>
      <c r="E728" s="3">
        <f t="shared" si="113"/>
        <v>42683</v>
      </c>
      <c r="F728" s="5">
        <f t="shared" si="117"/>
        <v>9</v>
      </c>
      <c r="G728" s="5">
        <v>26292.51</v>
      </c>
      <c r="H728" s="6">
        <v>26320.67</v>
      </c>
      <c r="I728" s="6">
        <v>26315.67</v>
      </c>
      <c r="J728" s="6">
        <v>26326</v>
      </c>
      <c r="K728" s="6">
        <v>26359</v>
      </c>
      <c r="L728" s="6">
        <v>26484.67</v>
      </c>
      <c r="M728" s="6">
        <v>26544</v>
      </c>
      <c r="N728" s="6">
        <v>26604.67</v>
      </c>
      <c r="O728" s="6">
        <v>26655</v>
      </c>
      <c r="P728" s="6">
        <v>26718</v>
      </c>
      <c r="Q728" s="6">
        <v>26775.67</v>
      </c>
      <c r="R728" s="6">
        <v>26927.67</v>
      </c>
      <c r="S728" s="6">
        <v>26989.67</v>
      </c>
      <c r="T728" s="6">
        <v>27024.67</v>
      </c>
      <c r="U728" s="6">
        <v>27036.67</v>
      </c>
      <c r="V728" s="6">
        <v>27067</v>
      </c>
      <c r="W728" s="6">
        <v>27098</v>
      </c>
      <c r="X728" s="6">
        <v>27227.67</v>
      </c>
      <c r="Y728" s="6">
        <v>27292</v>
      </c>
      <c r="Z728" s="8" t="s">
        <v>17</v>
      </c>
      <c r="AA728" s="11">
        <f t="shared" si="118"/>
        <v>3.8903773184333356E-4</v>
      </c>
      <c r="AB728" s="10">
        <f t="shared" si="119"/>
        <v>8.8085922568814645E-4</v>
      </c>
      <c r="AC728" s="10">
        <f t="shared" si="114"/>
        <v>1.2894598541477453E-2</v>
      </c>
      <c r="AD728" s="10">
        <f t="shared" si="115"/>
        <v>1.2944655814754503E-2</v>
      </c>
      <c r="AE728" s="13">
        <v>3.4449999999999998</v>
      </c>
      <c r="AF728" s="13">
        <v>0.81</v>
      </c>
      <c r="AG728" s="10">
        <f t="shared" si="116"/>
        <v>2.6138279932546471E-2</v>
      </c>
      <c r="AH728" s="10">
        <f>+SUMPRODUCT(AB728:AD728,Regression_results!$M$17:$O$17)+Regression_results!$L$17</f>
        <v>2.5134371077373416E-2</v>
      </c>
    </row>
    <row r="729" spans="1:34" ht="15" x14ac:dyDescent="0.25">
      <c r="A729" s="3">
        <v>42691</v>
      </c>
      <c r="B729" s="5">
        <f t="shared" si="110"/>
        <v>17</v>
      </c>
      <c r="C729" s="5">
        <f t="shared" si="111"/>
        <v>11</v>
      </c>
      <c r="D729" s="5">
        <f t="shared" si="112"/>
        <v>2016</v>
      </c>
      <c r="E729" s="3">
        <f t="shared" si="113"/>
        <v>42683</v>
      </c>
      <c r="F729" s="5">
        <f t="shared" si="117"/>
        <v>8</v>
      </c>
      <c r="G729" s="5">
        <v>26290.75</v>
      </c>
      <c r="H729" s="6">
        <v>26321.67</v>
      </c>
      <c r="I729" s="6">
        <v>26315</v>
      </c>
      <c r="J729" s="6">
        <v>26327</v>
      </c>
      <c r="K729" s="6">
        <v>26355</v>
      </c>
      <c r="L729" s="6">
        <v>26482.67</v>
      </c>
      <c r="M729" s="6">
        <v>26545</v>
      </c>
      <c r="N729" s="6">
        <v>26599</v>
      </c>
      <c r="O729" s="6">
        <v>26659.67</v>
      </c>
      <c r="P729" s="6">
        <v>26719.33</v>
      </c>
      <c r="Q729" s="6">
        <v>26777</v>
      </c>
      <c r="R729" s="6">
        <v>26930</v>
      </c>
      <c r="S729" s="6">
        <v>26996</v>
      </c>
      <c r="T729" s="6">
        <v>27027</v>
      </c>
      <c r="U729" s="6">
        <v>27036.67</v>
      </c>
      <c r="V729" s="6">
        <v>27067</v>
      </c>
      <c r="W729" s="6">
        <v>27098</v>
      </c>
      <c r="X729" s="6">
        <v>27227.67</v>
      </c>
      <c r="Y729" s="6">
        <v>27292</v>
      </c>
      <c r="Z729" s="8" t="s">
        <v>17</v>
      </c>
      <c r="AA729" s="11">
        <f t="shared" si="118"/>
        <v>3.0621820516619401E-4</v>
      </c>
      <c r="AB729" s="10">
        <f t="shared" si="119"/>
        <v>9.2237764232661057E-4</v>
      </c>
      <c r="AC729" s="10">
        <f t="shared" si="114"/>
        <v>1.3097852935588072E-2</v>
      </c>
      <c r="AD729" s="10">
        <f t="shared" si="115"/>
        <v>1.2921903245528672E-2</v>
      </c>
      <c r="AE729" s="13">
        <v>3.37</v>
      </c>
      <c r="AF729" s="13">
        <v>0.8</v>
      </c>
      <c r="AG729" s="10">
        <f t="shared" si="116"/>
        <v>2.5496031746031766E-2</v>
      </c>
      <c r="AH729" s="10">
        <f>+SUMPRODUCT(AB729:AD729,Regression_results!$M$17:$O$17)+Regression_results!$L$17</f>
        <v>2.5269074893027536E-2</v>
      </c>
    </row>
    <row r="730" spans="1:34" ht="15" x14ac:dyDescent="0.25">
      <c r="A730" s="3">
        <v>42690</v>
      </c>
      <c r="B730" s="5">
        <f t="shared" si="110"/>
        <v>16</v>
      </c>
      <c r="C730" s="5">
        <f t="shared" si="111"/>
        <v>11</v>
      </c>
      <c r="D730" s="5">
        <f t="shared" si="112"/>
        <v>2016</v>
      </c>
      <c r="E730" s="3">
        <f t="shared" si="113"/>
        <v>42683</v>
      </c>
      <c r="F730" s="5">
        <f t="shared" si="117"/>
        <v>7</v>
      </c>
      <c r="G730" s="5">
        <v>26289</v>
      </c>
      <c r="H730" s="6">
        <v>26319</v>
      </c>
      <c r="I730" s="6">
        <v>26313.67</v>
      </c>
      <c r="J730" s="6">
        <v>26324</v>
      </c>
      <c r="K730" s="6">
        <v>26355.67</v>
      </c>
      <c r="L730" s="6">
        <v>26484.67</v>
      </c>
      <c r="M730" s="6">
        <v>26544</v>
      </c>
      <c r="N730" s="6">
        <v>26596</v>
      </c>
      <c r="O730" s="6">
        <v>26658.67</v>
      </c>
      <c r="P730" s="6">
        <v>26723</v>
      </c>
      <c r="Q730" s="6">
        <v>26777</v>
      </c>
      <c r="R730" s="6">
        <v>26937.67</v>
      </c>
      <c r="S730" s="6">
        <v>27004</v>
      </c>
      <c r="T730" s="6">
        <v>27032</v>
      </c>
      <c r="U730" s="6">
        <v>27036.67</v>
      </c>
      <c r="V730" s="6">
        <v>27067</v>
      </c>
      <c r="W730" s="6">
        <v>27098</v>
      </c>
      <c r="X730" s="6">
        <v>27227.67</v>
      </c>
      <c r="Y730" s="6">
        <v>27292</v>
      </c>
      <c r="Z730" s="8" t="s">
        <v>17</v>
      </c>
      <c r="AA730" s="11">
        <f t="shared" si="118"/>
        <v>2.4193946575817488E-4</v>
      </c>
      <c r="AB730" s="10">
        <f t="shared" si="119"/>
        <v>9.3841530678218099E-4</v>
      </c>
      <c r="AC730" s="10">
        <f t="shared" si="114"/>
        <v>1.3111055964447393E-2</v>
      </c>
      <c r="AD730" s="10">
        <f t="shared" si="115"/>
        <v>1.319569897439082E-2</v>
      </c>
      <c r="AE730" s="13">
        <v>3.37</v>
      </c>
      <c r="AF730" s="13">
        <v>0.81299999999999994</v>
      </c>
      <c r="AG730" s="10">
        <f t="shared" si="116"/>
        <v>2.5363792368047866E-2</v>
      </c>
      <c r="AH730" s="10">
        <f>+SUMPRODUCT(AB730:AD730,Regression_results!$M$17:$O$17)+Regression_results!$L$17</f>
        <v>2.5408817973929784E-2</v>
      </c>
    </row>
    <row r="731" spans="1:34" ht="15" x14ac:dyDescent="0.25">
      <c r="A731" s="3">
        <v>42689</v>
      </c>
      <c r="B731" s="5">
        <f t="shared" si="110"/>
        <v>15</v>
      </c>
      <c r="C731" s="5">
        <f t="shared" si="111"/>
        <v>11</v>
      </c>
      <c r="D731" s="5">
        <f t="shared" si="112"/>
        <v>2016</v>
      </c>
      <c r="E731" s="3">
        <f t="shared" si="113"/>
        <v>42683</v>
      </c>
      <c r="F731" s="5">
        <f t="shared" si="117"/>
        <v>6</v>
      </c>
      <c r="G731" s="5">
        <v>26287.25</v>
      </c>
      <c r="H731" s="6">
        <v>26319.67</v>
      </c>
      <c r="I731" s="6">
        <v>26313.33</v>
      </c>
      <c r="J731" s="6">
        <v>26327</v>
      </c>
      <c r="K731" s="6">
        <v>26360.67</v>
      </c>
      <c r="L731" s="6">
        <v>26493.67</v>
      </c>
      <c r="M731" s="6">
        <v>26553</v>
      </c>
      <c r="N731" s="6">
        <v>26602.67</v>
      </c>
      <c r="O731" s="6">
        <v>26667.67</v>
      </c>
      <c r="P731" s="6">
        <v>26734</v>
      </c>
      <c r="Q731" s="6">
        <v>26792.67</v>
      </c>
      <c r="R731" s="6">
        <v>26958</v>
      </c>
      <c r="S731" s="6">
        <v>27021.67</v>
      </c>
      <c r="T731" s="6">
        <v>27050</v>
      </c>
      <c r="U731" s="6">
        <v>27037.67</v>
      </c>
      <c r="V731" s="6">
        <v>27068</v>
      </c>
      <c r="W731" s="6">
        <v>27094.67</v>
      </c>
      <c r="X731" s="6">
        <v>27225</v>
      </c>
      <c r="Y731" s="6">
        <v>27289.67</v>
      </c>
      <c r="Z731" s="8" t="s">
        <v>17</v>
      </c>
      <c r="AA731" s="11">
        <f t="shared" si="118"/>
        <v>2.0968356137869294E-4</v>
      </c>
      <c r="AB731" s="10">
        <f t="shared" si="119"/>
        <v>9.9211594974746298E-4</v>
      </c>
      <c r="AC731" s="10">
        <f t="shared" si="114"/>
        <v>1.3466178549047081E-2</v>
      </c>
      <c r="AD731" s="10">
        <f t="shared" si="115"/>
        <v>1.3484184108295726E-2</v>
      </c>
      <c r="AE731" s="13">
        <v>3.4550000000000001</v>
      </c>
      <c r="AF731" s="13">
        <v>0.88</v>
      </c>
      <c r="AG731" s="10">
        <f t="shared" si="116"/>
        <v>2.5525376685170631E-2</v>
      </c>
      <c r="AH731" s="10">
        <f>+SUMPRODUCT(AB731:AD731,Regression_results!$M$17:$O$17)+Regression_results!$L$17</f>
        <v>2.578158277400229E-2</v>
      </c>
    </row>
    <row r="732" spans="1:34" ht="15" x14ac:dyDescent="0.25">
      <c r="A732" s="3">
        <v>42688</v>
      </c>
      <c r="B732" s="5">
        <f t="shared" si="110"/>
        <v>14</v>
      </c>
      <c r="C732" s="5">
        <f t="shared" si="111"/>
        <v>11</v>
      </c>
      <c r="D732" s="5">
        <f t="shared" si="112"/>
        <v>2016</v>
      </c>
      <c r="E732" s="3">
        <f t="shared" si="113"/>
        <v>42683</v>
      </c>
      <c r="F732" s="5">
        <f t="shared" si="117"/>
        <v>5</v>
      </c>
      <c r="G732" s="5">
        <v>26285.5</v>
      </c>
      <c r="H732" s="6">
        <v>26320.67</v>
      </c>
      <c r="I732" s="6">
        <v>26315.33</v>
      </c>
      <c r="J732" s="6">
        <v>26327</v>
      </c>
      <c r="K732" s="6">
        <v>26358</v>
      </c>
      <c r="L732" s="6">
        <v>26488</v>
      </c>
      <c r="M732" s="6">
        <v>26543.33</v>
      </c>
      <c r="N732" s="6">
        <v>26595.67</v>
      </c>
      <c r="O732" s="6">
        <v>26660.67</v>
      </c>
      <c r="P732" s="6">
        <v>26731.67</v>
      </c>
      <c r="Q732" s="6">
        <v>26789</v>
      </c>
      <c r="R732" s="6">
        <v>26948</v>
      </c>
      <c r="S732" s="6">
        <v>27012</v>
      </c>
      <c r="T732" s="6">
        <v>27040.67</v>
      </c>
      <c r="U732" s="6">
        <v>27042.67</v>
      </c>
      <c r="V732" s="6">
        <v>27073</v>
      </c>
      <c r="W732" s="6">
        <v>27100</v>
      </c>
      <c r="X732" s="6">
        <v>27237</v>
      </c>
      <c r="Y732" s="6">
        <v>27297</v>
      </c>
      <c r="Z732" s="8" t="s">
        <v>17</v>
      </c>
      <c r="AA732" s="11">
        <f t="shared" si="118"/>
        <v>1.7689668789178103E-4</v>
      </c>
      <c r="AB732" s="10">
        <f t="shared" si="119"/>
        <v>1.1348462079854293E-3</v>
      </c>
      <c r="AC732" s="10">
        <f t="shared" si="114"/>
        <v>1.3123149130183753E-2</v>
      </c>
      <c r="AD732" s="10">
        <f t="shared" si="115"/>
        <v>1.335473505429452E-2</v>
      </c>
      <c r="AE732" s="13">
        <v>3.54</v>
      </c>
      <c r="AF732" s="13">
        <v>0.93300000000000005</v>
      </c>
      <c r="AG732" s="10">
        <f t="shared" si="116"/>
        <v>2.5829015287368806E-2</v>
      </c>
      <c r="AH732" s="10">
        <f>+SUMPRODUCT(AB732:AD732,Regression_results!$M$17:$O$17)+Regression_results!$L$17</f>
        <v>2.5593808809668668E-2</v>
      </c>
    </row>
    <row r="733" spans="1:34" ht="15" x14ac:dyDescent="0.25">
      <c r="A733" s="3">
        <v>42687</v>
      </c>
      <c r="B733" s="5">
        <f t="shared" si="110"/>
        <v>13</v>
      </c>
      <c r="C733" s="5">
        <f t="shared" si="111"/>
        <v>11</v>
      </c>
      <c r="D733" s="5">
        <f t="shared" si="112"/>
        <v>2016</v>
      </c>
      <c r="E733" s="3">
        <f t="shared" si="113"/>
        <v>42683</v>
      </c>
      <c r="F733" s="5">
        <f t="shared" si="117"/>
        <v>4</v>
      </c>
      <c r="G733" s="5">
        <v>26283.75</v>
      </c>
      <c r="H733" s="6">
        <v>26320.67</v>
      </c>
      <c r="I733" s="6">
        <v>26315.33</v>
      </c>
      <c r="J733" s="6">
        <v>26327</v>
      </c>
      <c r="K733" s="6">
        <v>26358</v>
      </c>
      <c r="L733" s="6">
        <v>26488</v>
      </c>
      <c r="M733" s="6">
        <v>26543.33</v>
      </c>
      <c r="N733" s="6">
        <v>26595.67</v>
      </c>
      <c r="O733" s="6">
        <v>26660.67</v>
      </c>
      <c r="P733" s="6">
        <v>26731.67</v>
      </c>
      <c r="Q733" s="6">
        <v>26789</v>
      </c>
      <c r="R733" s="6">
        <v>26948</v>
      </c>
      <c r="S733" s="6">
        <v>27012</v>
      </c>
      <c r="T733" s="6">
        <v>27040.67</v>
      </c>
      <c r="U733" s="6">
        <v>27060</v>
      </c>
      <c r="V733" s="6">
        <v>27091</v>
      </c>
      <c r="W733" s="6">
        <v>27120</v>
      </c>
      <c r="X733" s="6">
        <v>27254</v>
      </c>
      <c r="Y733" s="6">
        <v>27314</v>
      </c>
      <c r="Z733" s="8" t="s">
        <v>17</v>
      </c>
      <c r="AA733" s="11">
        <f t="shared" si="118"/>
        <v>1.4151735031342483E-4</v>
      </c>
      <c r="AB733" s="10">
        <f t="shared" si="119"/>
        <v>1.2015028296952224E-3</v>
      </c>
      <c r="AC733" s="10">
        <f t="shared" si="114"/>
        <v>1.3123149130183753E-2</v>
      </c>
      <c r="AD733" s="10">
        <f t="shared" si="115"/>
        <v>1.3319355716716164E-2</v>
      </c>
      <c r="AE733" s="13">
        <v>3.48</v>
      </c>
      <c r="AF733" s="13">
        <v>0.89300000000000002</v>
      </c>
      <c r="AG733" s="10">
        <f t="shared" si="116"/>
        <v>2.564102564102555E-2</v>
      </c>
      <c r="AH733" s="10">
        <f>+SUMPRODUCT(AB733:AD733,Regression_results!$M$17:$O$17)+Regression_results!$L$17</f>
        <v>2.5613934317791544E-2</v>
      </c>
    </row>
    <row r="734" spans="1:34" ht="15" x14ac:dyDescent="0.25">
      <c r="A734" s="3">
        <v>42686</v>
      </c>
      <c r="B734" s="5">
        <f t="shared" si="110"/>
        <v>12</v>
      </c>
      <c r="C734" s="5">
        <f t="shared" si="111"/>
        <v>11</v>
      </c>
      <c r="D734" s="5">
        <f t="shared" si="112"/>
        <v>2016</v>
      </c>
      <c r="E734" s="3">
        <f t="shared" si="113"/>
        <v>42683</v>
      </c>
      <c r="F734" s="5">
        <f t="shared" si="117"/>
        <v>3</v>
      </c>
      <c r="G734" s="5">
        <v>26282</v>
      </c>
      <c r="H734" s="6">
        <v>26320.67</v>
      </c>
      <c r="I734" s="6">
        <v>26315.33</v>
      </c>
      <c r="J734" s="6">
        <v>26327</v>
      </c>
      <c r="K734" s="6">
        <v>26358</v>
      </c>
      <c r="L734" s="6">
        <v>26488</v>
      </c>
      <c r="M734" s="6">
        <v>26543.33</v>
      </c>
      <c r="N734" s="6">
        <v>26595.67</v>
      </c>
      <c r="O734" s="6">
        <v>26660.67</v>
      </c>
      <c r="P734" s="6">
        <v>26731.67</v>
      </c>
      <c r="Q734" s="6">
        <v>26789</v>
      </c>
      <c r="R734" s="6">
        <v>26948</v>
      </c>
      <c r="S734" s="6">
        <v>27012</v>
      </c>
      <c r="T734" s="6">
        <v>27040.67</v>
      </c>
      <c r="U734" s="6">
        <v>27049</v>
      </c>
      <c r="V734" s="6">
        <v>27081</v>
      </c>
      <c r="W734" s="6">
        <v>27111</v>
      </c>
      <c r="X734" s="6">
        <v>27236.67</v>
      </c>
      <c r="Y734" s="6">
        <v>27296.67</v>
      </c>
      <c r="Z734" s="8" t="s">
        <v>17</v>
      </c>
      <c r="AA734" s="11">
        <f t="shared" si="118"/>
        <v>1.0613801273506862E-4</v>
      </c>
      <c r="AB734" s="10">
        <f t="shared" si="119"/>
        <v>1.2681683281334788E-3</v>
      </c>
      <c r="AC734" s="10">
        <f t="shared" si="114"/>
        <v>1.3123149130183753E-2</v>
      </c>
      <c r="AD734" s="10">
        <f t="shared" si="115"/>
        <v>1.3283976379137807E-2</v>
      </c>
      <c r="AE734" s="13">
        <v>3.48</v>
      </c>
      <c r="AF734" s="13">
        <v>0.89300000000000002</v>
      </c>
      <c r="AG734" s="10">
        <f t="shared" si="116"/>
        <v>2.564102564102555E-2</v>
      </c>
      <c r="AH734" s="10">
        <f>+SUMPRODUCT(AB734:AD734,Regression_results!$M$17:$O$17)+Regression_results!$L$17</f>
        <v>2.5634064624647006E-2</v>
      </c>
    </row>
    <row r="735" spans="1:34" ht="15" x14ac:dyDescent="0.25">
      <c r="A735" s="3">
        <v>42685</v>
      </c>
      <c r="B735" s="5">
        <f t="shared" si="110"/>
        <v>11</v>
      </c>
      <c r="C735" s="5">
        <f t="shared" si="111"/>
        <v>11</v>
      </c>
      <c r="D735" s="5">
        <f t="shared" si="112"/>
        <v>2016</v>
      </c>
      <c r="E735" s="3">
        <f t="shared" si="113"/>
        <v>42683</v>
      </c>
      <c r="F735" s="5">
        <f t="shared" si="117"/>
        <v>2</v>
      </c>
      <c r="G735" s="5">
        <v>26280.25</v>
      </c>
      <c r="H735" s="6">
        <v>26320.67</v>
      </c>
      <c r="I735" s="6">
        <v>26315.33</v>
      </c>
      <c r="J735" s="6">
        <v>26327</v>
      </c>
      <c r="K735" s="6">
        <v>26358</v>
      </c>
      <c r="L735" s="6">
        <v>26488</v>
      </c>
      <c r="M735" s="6">
        <v>26543.33</v>
      </c>
      <c r="N735" s="6">
        <v>26595.67</v>
      </c>
      <c r="O735" s="6">
        <v>26660.67</v>
      </c>
      <c r="P735" s="6">
        <v>26731.67</v>
      </c>
      <c r="Q735" s="6">
        <v>26789</v>
      </c>
      <c r="R735" s="6">
        <v>26948</v>
      </c>
      <c r="S735" s="6">
        <v>27012</v>
      </c>
      <c r="T735" s="6">
        <v>27040.67</v>
      </c>
      <c r="U735" s="6">
        <v>27049</v>
      </c>
      <c r="V735" s="6">
        <v>27081</v>
      </c>
      <c r="W735" s="6">
        <v>27111</v>
      </c>
      <c r="X735" s="6">
        <v>27236.67</v>
      </c>
      <c r="Y735" s="6">
        <v>27296.67</v>
      </c>
      <c r="Z735" s="8" t="s">
        <v>17</v>
      </c>
      <c r="AA735" s="11">
        <f t="shared" si="118"/>
        <v>7.0758675156712414E-5</v>
      </c>
      <c r="AB735" s="10">
        <f t="shared" si="119"/>
        <v>1.3348427050732248E-3</v>
      </c>
      <c r="AC735" s="10">
        <f t="shared" si="114"/>
        <v>1.3123149130183753E-2</v>
      </c>
      <c r="AD735" s="10">
        <f t="shared" si="115"/>
        <v>1.3248597041559451E-2</v>
      </c>
      <c r="AE735" s="13">
        <v>3.48</v>
      </c>
      <c r="AF735" s="13">
        <v>0.89300000000000002</v>
      </c>
      <c r="AG735" s="10">
        <f t="shared" si="116"/>
        <v>2.564102564102555E-2</v>
      </c>
      <c r="AH735" s="10">
        <f>+SUMPRODUCT(AB735:AD735,Regression_results!$M$17:$O$17)+Regression_results!$L$17</f>
        <v>2.5654199731193542E-2</v>
      </c>
    </row>
    <row r="736" spans="1:34" ht="15" x14ac:dyDescent="0.25">
      <c r="A736" s="3">
        <v>42684</v>
      </c>
      <c r="B736" s="5">
        <f t="shared" si="110"/>
        <v>10</v>
      </c>
      <c r="C736" s="5">
        <f t="shared" si="111"/>
        <v>11</v>
      </c>
      <c r="D736" s="5">
        <f t="shared" si="112"/>
        <v>2016</v>
      </c>
      <c r="E736" s="3">
        <f t="shared" si="113"/>
        <v>42683</v>
      </c>
      <c r="F736" s="5">
        <f t="shared" si="117"/>
        <v>1</v>
      </c>
      <c r="G736" s="5">
        <v>26278.5</v>
      </c>
      <c r="H736" s="6">
        <v>26317</v>
      </c>
      <c r="I736" s="6">
        <v>26308.67</v>
      </c>
      <c r="J736" s="6">
        <v>26324</v>
      </c>
      <c r="K736" s="6">
        <v>26349</v>
      </c>
      <c r="L736" s="6">
        <v>26476.67</v>
      </c>
      <c r="M736" s="6">
        <v>26531</v>
      </c>
      <c r="N736" s="6">
        <v>26585</v>
      </c>
      <c r="O736" s="6">
        <v>26649.67</v>
      </c>
      <c r="P736" s="6">
        <v>26708</v>
      </c>
      <c r="Q736" s="6">
        <v>26765</v>
      </c>
      <c r="R736" s="6">
        <v>26913</v>
      </c>
      <c r="S736" s="6">
        <v>26973.67</v>
      </c>
      <c r="T736" s="6">
        <v>27001</v>
      </c>
      <c r="U736" s="6">
        <v>27049</v>
      </c>
      <c r="V736" s="6">
        <v>27081</v>
      </c>
      <c r="W736" s="6">
        <v>27111</v>
      </c>
      <c r="X736" s="6">
        <v>27236.67</v>
      </c>
      <c r="Y736" s="6">
        <v>27296.67</v>
      </c>
      <c r="Z736" s="8" t="s">
        <v>17</v>
      </c>
      <c r="AA736" s="11">
        <f t="shared" si="118"/>
        <v>3.377367632955153E-5</v>
      </c>
      <c r="AB736" s="10">
        <f t="shared" si="119"/>
        <v>1.1480868390507659E-3</v>
      </c>
      <c r="AC736" s="10">
        <f t="shared" si="114"/>
        <v>1.2961506605997153E-2</v>
      </c>
      <c r="AD736" s="10">
        <f t="shared" si="115"/>
        <v>1.2191522721627313E-2</v>
      </c>
      <c r="AE736" s="13">
        <v>3.3</v>
      </c>
      <c r="AF736" s="13">
        <v>0.82799999999999996</v>
      </c>
      <c r="AG736" s="10">
        <f t="shared" si="116"/>
        <v>2.4516999246241067E-2</v>
      </c>
      <c r="AH736" s="10">
        <f>+SUMPRODUCT(AB736:AD736,Regression_results!$M$17:$O$17)+Regression_results!$L$17</f>
        <v>2.4980497477043742E-2</v>
      </c>
    </row>
    <row r="737" spans="1:34" ht="15" x14ac:dyDescent="0.25">
      <c r="A737" s="3">
        <v>42683</v>
      </c>
      <c r="B737" s="5">
        <f t="shared" si="110"/>
        <v>9</v>
      </c>
      <c r="C737" s="5">
        <f t="shared" si="111"/>
        <v>11</v>
      </c>
      <c r="D737" s="5">
        <f t="shared" si="112"/>
        <v>2016</v>
      </c>
      <c r="E737" s="3">
        <f t="shared" si="113"/>
        <v>42683</v>
      </c>
      <c r="F737" s="5">
        <f t="shared" si="117"/>
        <v>0</v>
      </c>
      <c r="G737" s="5">
        <v>26276.75</v>
      </c>
      <c r="H737" s="6">
        <v>26320</v>
      </c>
      <c r="I737" s="6">
        <v>26320.67</v>
      </c>
      <c r="J737" s="6">
        <v>26341</v>
      </c>
      <c r="K737" s="6">
        <v>26364</v>
      </c>
      <c r="L737" s="6">
        <v>26494.67</v>
      </c>
      <c r="M737" s="6">
        <v>26548</v>
      </c>
      <c r="N737" s="6">
        <v>26604</v>
      </c>
      <c r="O737" s="6">
        <v>26668</v>
      </c>
      <c r="P737" s="6">
        <v>26730</v>
      </c>
      <c r="Q737" s="6">
        <v>26787.67</v>
      </c>
      <c r="R737" s="6">
        <v>26932.67</v>
      </c>
      <c r="S737" s="6">
        <v>26993.67</v>
      </c>
      <c r="T737" s="6">
        <v>27021</v>
      </c>
      <c r="U737" s="6">
        <v>27049</v>
      </c>
      <c r="V737" s="6">
        <v>27081</v>
      </c>
      <c r="W737" s="6">
        <v>27111</v>
      </c>
      <c r="X737" s="6">
        <v>27236.67</v>
      </c>
      <c r="Y737" s="6">
        <v>27296.67</v>
      </c>
      <c r="Z737" s="8" t="s">
        <v>17</v>
      </c>
      <c r="AA737" s="11">
        <f t="shared" si="118"/>
        <v>0</v>
      </c>
      <c r="AB737" s="10">
        <f t="shared" si="119"/>
        <v>1.6714395806178839E-3</v>
      </c>
      <c r="AC737" s="10">
        <f t="shared" si="114"/>
        <v>1.3196092652656644E-2</v>
      </c>
      <c r="AD737" s="10">
        <f t="shared" si="115"/>
        <v>1.221201439927988E-2</v>
      </c>
      <c r="AE737" s="13">
        <v>3.22</v>
      </c>
      <c r="AF737" s="13">
        <v>0.71</v>
      </c>
      <c r="AG737" s="10">
        <f t="shared" si="116"/>
        <v>2.4923046370767477E-2</v>
      </c>
      <c r="AH737" s="10">
        <f>+SUMPRODUCT(AB737:AD737,Regression_results!$M$17:$O$17)+Regression_results!$L$17</f>
        <v>2.5414006755172282E-2</v>
      </c>
    </row>
    <row r="738" spans="1:34" ht="15" x14ac:dyDescent="0.25">
      <c r="A738" s="3">
        <v>42682</v>
      </c>
      <c r="B738" s="5">
        <f t="shared" si="110"/>
        <v>8</v>
      </c>
      <c r="C738" s="5">
        <f t="shared" si="111"/>
        <v>11</v>
      </c>
      <c r="D738" s="5">
        <f t="shared" si="112"/>
        <v>2016</v>
      </c>
      <c r="E738" s="3">
        <f t="shared" si="113"/>
        <v>42652</v>
      </c>
      <c r="F738" s="5">
        <f t="shared" si="117"/>
        <v>30</v>
      </c>
      <c r="G738" s="5">
        <v>26275.06</v>
      </c>
      <c r="H738" s="6">
        <v>26320</v>
      </c>
      <c r="I738" s="6">
        <v>26320.67</v>
      </c>
      <c r="J738" s="6">
        <v>26341</v>
      </c>
      <c r="K738" s="6">
        <v>26364</v>
      </c>
      <c r="L738" s="6">
        <v>26494.67</v>
      </c>
      <c r="M738" s="6">
        <v>26548</v>
      </c>
      <c r="N738" s="6">
        <v>26604</v>
      </c>
      <c r="O738" s="6">
        <v>26668</v>
      </c>
      <c r="P738" s="6">
        <v>26730</v>
      </c>
      <c r="Q738" s="6">
        <v>26787.67</v>
      </c>
      <c r="R738" s="6">
        <v>26932.67</v>
      </c>
      <c r="S738" s="6">
        <v>26993.67</v>
      </c>
      <c r="T738" s="6">
        <v>27021</v>
      </c>
      <c r="U738" s="6">
        <v>27011.67</v>
      </c>
      <c r="V738" s="6">
        <v>27046.67</v>
      </c>
      <c r="W738" s="6">
        <v>27074</v>
      </c>
      <c r="X738" s="6">
        <v>27205.67</v>
      </c>
      <c r="Y738" s="6">
        <v>27266</v>
      </c>
      <c r="Z738" s="8" t="s">
        <v>17</v>
      </c>
      <c r="AA738" s="11">
        <f t="shared" si="118"/>
        <v>1.0124595877478715E-3</v>
      </c>
      <c r="AB738" s="10">
        <f t="shared" si="119"/>
        <v>1.7358666355089536E-3</v>
      </c>
      <c r="AC738" s="10">
        <f t="shared" si="114"/>
        <v>1.3196092652656644E-2</v>
      </c>
      <c r="AD738" s="10">
        <f t="shared" si="115"/>
        <v>1.3224473987027752E-2</v>
      </c>
      <c r="AE738" s="13">
        <v>3.1869999999999998</v>
      </c>
      <c r="AF738" s="13">
        <v>0.65</v>
      </c>
      <c r="AG738" s="10">
        <f t="shared" si="116"/>
        <v>2.5206159960258434E-2</v>
      </c>
      <c r="AH738" s="10">
        <f>+SUMPRODUCT(AB738:AD738,Regression_results!$M$17:$O$17)+Regression_results!$L$17</f>
        <v>2.5904103762409515E-2</v>
      </c>
    </row>
    <row r="739" spans="1:34" ht="15" x14ac:dyDescent="0.25">
      <c r="A739" s="3">
        <v>42681</v>
      </c>
      <c r="B739" s="5">
        <f t="shared" si="110"/>
        <v>7</v>
      </c>
      <c r="C739" s="5">
        <f t="shared" si="111"/>
        <v>11</v>
      </c>
      <c r="D739" s="5">
        <f t="shared" si="112"/>
        <v>2016</v>
      </c>
      <c r="E739" s="3">
        <f t="shared" si="113"/>
        <v>42652</v>
      </c>
      <c r="F739" s="5">
        <f t="shared" si="117"/>
        <v>29</v>
      </c>
      <c r="G739" s="5">
        <v>26273.360000000001</v>
      </c>
      <c r="H739" s="6">
        <v>26368.33</v>
      </c>
      <c r="I739" s="6">
        <v>26365</v>
      </c>
      <c r="J739" s="6">
        <v>26365</v>
      </c>
      <c r="K739" s="6">
        <v>26383</v>
      </c>
      <c r="L739" s="6">
        <v>26410</v>
      </c>
      <c r="M739" s="6">
        <v>26535</v>
      </c>
      <c r="N739" s="6">
        <v>26596</v>
      </c>
      <c r="O739" s="6">
        <v>26650</v>
      </c>
      <c r="P739" s="6">
        <v>26715</v>
      </c>
      <c r="Q739" s="6">
        <v>26780</v>
      </c>
      <c r="R739" s="6">
        <v>26835</v>
      </c>
      <c r="S739" s="6">
        <v>26980</v>
      </c>
      <c r="T739" s="6">
        <v>27040</v>
      </c>
      <c r="U739" s="6">
        <v>27033.67</v>
      </c>
      <c r="V739" s="6">
        <v>27068.67</v>
      </c>
      <c r="W739" s="6">
        <v>27096</v>
      </c>
      <c r="X739" s="6">
        <v>27232</v>
      </c>
      <c r="Y739" s="6">
        <v>27292</v>
      </c>
      <c r="Z739" s="8" t="s">
        <v>17</v>
      </c>
      <c r="AA739" s="11">
        <f t="shared" si="118"/>
        <v>2.149740548554561E-3</v>
      </c>
      <c r="AB739" s="10">
        <f t="shared" si="119"/>
        <v>3.4879436813564091E-3</v>
      </c>
      <c r="AC739" s="10">
        <f t="shared" si="114"/>
        <v>1.0809785700739649E-2</v>
      </c>
      <c r="AD739" s="10">
        <f t="shared" si="115"/>
        <v>1.4532479760562059E-2</v>
      </c>
      <c r="AE739" s="13">
        <v>3.24</v>
      </c>
      <c r="AF739" s="13">
        <v>0.61</v>
      </c>
      <c r="AG739" s="10">
        <f t="shared" si="116"/>
        <v>2.6140542689593538E-2</v>
      </c>
      <c r="AH739" s="10">
        <f>+SUMPRODUCT(AB739:AD739,Regression_results!$M$17:$O$17)+Regression_results!$L$17</f>
        <v>2.6001341556296749E-2</v>
      </c>
    </row>
    <row r="740" spans="1:34" ht="15" x14ac:dyDescent="0.25">
      <c r="A740" s="3">
        <v>42680</v>
      </c>
      <c r="B740" s="5">
        <f t="shared" si="110"/>
        <v>6</v>
      </c>
      <c r="C740" s="5">
        <f t="shared" si="111"/>
        <v>11</v>
      </c>
      <c r="D740" s="5">
        <f t="shared" si="112"/>
        <v>2016</v>
      </c>
      <c r="E740" s="3">
        <f t="shared" si="113"/>
        <v>42652</v>
      </c>
      <c r="F740" s="5">
        <f t="shared" si="117"/>
        <v>28</v>
      </c>
      <c r="G740" s="5">
        <v>26271.67</v>
      </c>
      <c r="H740" s="6">
        <v>26360.67</v>
      </c>
      <c r="I740" s="6">
        <v>26366</v>
      </c>
      <c r="J740" s="6">
        <v>26372</v>
      </c>
      <c r="K740" s="6">
        <v>26390</v>
      </c>
      <c r="L740" s="6">
        <v>26417</v>
      </c>
      <c r="M740" s="6">
        <v>26540</v>
      </c>
      <c r="N740" s="6">
        <v>26601</v>
      </c>
      <c r="O740" s="6">
        <v>26655</v>
      </c>
      <c r="P740" s="6">
        <v>26725</v>
      </c>
      <c r="Q740" s="6">
        <v>26790</v>
      </c>
      <c r="R740" s="6">
        <v>26845</v>
      </c>
      <c r="S740" s="6">
        <v>26990</v>
      </c>
      <c r="T740" s="6">
        <v>27050</v>
      </c>
      <c r="U740" s="6">
        <v>27033.67</v>
      </c>
      <c r="V740" s="6">
        <v>27068.67</v>
      </c>
      <c r="W740" s="6">
        <v>27096</v>
      </c>
      <c r="X740" s="6">
        <v>27232</v>
      </c>
      <c r="Y740" s="6">
        <v>27292</v>
      </c>
      <c r="Z740" s="8" t="s">
        <v>17</v>
      </c>
      <c r="AA740" s="11">
        <f t="shared" si="118"/>
        <v>2.0748425342718589E-3</v>
      </c>
      <c r="AB740" s="10">
        <f t="shared" si="119"/>
        <v>3.5905597169880732E-3</v>
      </c>
      <c r="AC740" s="10">
        <f t="shared" si="114"/>
        <v>1.0961086247439855E-2</v>
      </c>
      <c r="AD740" s="10">
        <f t="shared" si="115"/>
        <v>1.4642841033615284E-2</v>
      </c>
      <c r="AE740" s="13">
        <v>3.27</v>
      </c>
      <c r="AF740" s="13">
        <v>0.61</v>
      </c>
      <c r="AG740" s="10">
        <f t="shared" si="116"/>
        <v>2.6438723784911966E-2</v>
      </c>
      <c r="AH740" s="10">
        <f>+SUMPRODUCT(AB740:AD740,Regression_results!$M$17:$O$17)+Regression_results!$L$17</f>
        <v>2.6197621538841108E-2</v>
      </c>
    </row>
    <row r="741" spans="1:34" ht="15" x14ac:dyDescent="0.25">
      <c r="A741" s="3">
        <v>42679</v>
      </c>
      <c r="B741" s="5">
        <f t="shared" si="110"/>
        <v>5</v>
      </c>
      <c r="C741" s="5">
        <f t="shared" si="111"/>
        <v>11</v>
      </c>
      <c r="D741" s="5">
        <f t="shared" si="112"/>
        <v>2016</v>
      </c>
      <c r="E741" s="3">
        <f t="shared" si="113"/>
        <v>42652</v>
      </c>
      <c r="F741" s="5">
        <f t="shared" si="117"/>
        <v>27</v>
      </c>
      <c r="G741" s="5">
        <v>26269.98</v>
      </c>
      <c r="H741" s="6">
        <v>26360.67</v>
      </c>
      <c r="I741" s="6">
        <v>26366</v>
      </c>
      <c r="J741" s="6">
        <v>26372</v>
      </c>
      <c r="K741" s="6">
        <v>26390</v>
      </c>
      <c r="L741" s="6">
        <v>26417</v>
      </c>
      <c r="M741" s="6">
        <v>26540</v>
      </c>
      <c r="N741" s="6">
        <v>26601</v>
      </c>
      <c r="O741" s="6">
        <v>26655</v>
      </c>
      <c r="P741" s="6">
        <v>26725</v>
      </c>
      <c r="Q741" s="6">
        <v>26790</v>
      </c>
      <c r="R741" s="6">
        <v>26845</v>
      </c>
      <c r="S741" s="6">
        <v>26990</v>
      </c>
      <c r="T741" s="6">
        <v>27050</v>
      </c>
      <c r="U741" s="6">
        <v>27070</v>
      </c>
      <c r="V741" s="6">
        <v>27087</v>
      </c>
      <c r="W741" s="6">
        <v>27124</v>
      </c>
      <c r="X741" s="6">
        <v>27149</v>
      </c>
      <c r="Y741" s="6">
        <v>27286</v>
      </c>
      <c r="Z741" s="8" t="s">
        <v>17</v>
      </c>
      <c r="AA741" s="11">
        <f t="shared" si="118"/>
        <v>2.0007410151907214E-3</v>
      </c>
      <c r="AB741" s="10">
        <f t="shared" si="119"/>
        <v>3.6551226913763557E-3</v>
      </c>
      <c r="AC741" s="10">
        <f t="shared" si="114"/>
        <v>1.0961086247439855E-2</v>
      </c>
      <c r="AD741" s="10">
        <f t="shared" si="115"/>
        <v>1.4568739514534145E-2</v>
      </c>
      <c r="AE741" s="13">
        <v>3.27</v>
      </c>
      <c r="AF741" s="13">
        <v>0.61</v>
      </c>
      <c r="AG741" s="10">
        <f t="shared" si="116"/>
        <v>2.6438723784911966E-2</v>
      </c>
      <c r="AH741" s="10">
        <f>+SUMPRODUCT(AB741:AD741,Regression_results!$M$17:$O$17)+Regression_results!$L$17</f>
        <v>2.6199203206500647E-2</v>
      </c>
    </row>
    <row r="742" spans="1:34" ht="15" x14ac:dyDescent="0.25">
      <c r="A742" s="3">
        <v>42678</v>
      </c>
      <c r="B742" s="5">
        <f t="shared" si="110"/>
        <v>4</v>
      </c>
      <c r="C742" s="5">
        <f t="shared" si="111"/>
        <v>11</v>
      </c>
      <c r="D742" s="5">
        <f t="shared" si="112"/>
        <v>2016</v>
      </c>
      <c r="E742" s="3">
        <f t="shared" si="113"/>
        <v>42652</v>
      </c>
      <c r="F742" s="5">
        <f t="shared" si="117"/>
        <v>26</v>
      </c>
      <c r="G742" s="5">
        <v>26268.28</v>
      </c>
      <c r="H742" s="6">
        <v>26360.67</v>
      </c>
      <c r="I742" s="6">
        <v>26366</v>
      </c>
      <c r="J742" s="6">
        <v>26372</v>
      </c>
      <c r="K742" s="6">
        <v>26390</v>
      </c>
      <c r="L742" s="6">
        <v>26417</v>
      </c>
      <c r="M742" s="6">
        <v>26540</v>
      </c>
      <c r="N742" s="6">
        <v>26601</v>
      </c>
      <c r="O742" s="6">
        <v>26655</v>
      </c>
      <c r="P742" s="6">
        <v>26725</v>
      </c>
      <c r="Q742" s="6">
        <v>26790</v>
      </c>
      <c r="R742" s="6">
        <v>26845</v>
      </c>
      <c r="S742" s="6">
        <v>26990</v>
      </c>
      <c r="T742" s="6">
        <v>27050</v>
      </c>
      <c r="U742" s="6">
        <v>27080</v>
      </c>
      <c r="V742" s="6">
        <v>27097</v>
      </c>
      <c r="W742" s="6">
        <v>27134</v>
      </c>
      <c r="X742" s="6">
        <v>27159</v>
      </c>
      <c r="Y742" s="6">
        <v>27296</v>
      </c>
      <c r="Z742" s="8" t="s">
        <v>17</v>
      </c>
      <c r="AA742" s="11">
        <f t="shared" si="118"/>
        <v>1.9266394961095835E-3</v>
      </c>
      <c r="AB742" s="10">
        <f t="shared" si="119"/>
        <v>3.7200760765456753E-3</v>
      </c>
      <c r="AC742" s="10">
        <f t="shared" si="114"/>
        <v>1.0961086247439855E-2</v>
      </c>
      <c r="AD742" s="10">
        <f t="shared" si="115"/>
        <v>1.4494637995453008E-2</v>
      </c>
      <c r="AE742" s="13">
        <v>3.27</v>
      </c>
      <c r="AF742" s="13">
        <v>0.61</v>
      </c>
      <c r="AG742" s="10">
        <f t="shared" si="116"/>
        <v>2.6438723784911966E-2</v>
      </c>
      <c r="AH742" s="10">
        <f>+SUMPRODUCT(AB742:AD742,Regression_results!$M$17:$O$17)+Regression_results!$L$17</f>
        <v>2.6200995929048711E-2</v>
      </c>
    </row>
    <row r="743" spans="1:34" ht="15" x14ac:dyDescent="0.25">
      <c r="A743" s="3">
        <v>42677</v>
      </c>
      <c r="B743" s="5">
        <f t="shared" si="110"/>
        <v>3</v>
      </c>
      <c r="C743" s="5">
        <f t="shared" si="111"/>
        <v>11</v>
      </c>
      <c r="D743" s="5">
        <f t="shared" si="112"/>
        <v>2016</v>
      </c>
      <c r="E743" s="3">
        <f t="shared" si="113"/>
        <v>42652</v>
      </c>
      <c r="F743" s="5">
        <f t="shared" si="117"/>
        <v>25</v>
      </c>
      <c r="G743" s="5">
        <v>26266.59</v>
      </c>
      <c r="H743" s="6">
        <v>26361.17</v>
      </c>
      <c r="I743" s="6">
        <v>26371</v>
      </c>
      <c r="J743" s="6">
        <v>26378</v>
      </c>
      <c r="K743" s="6">
        <v>26400</v>
      </c>
      <c r="L743" s="6">
        <v>26427</v>
      </c>
      <c r="M743" s="6">
        <v>26555</v>
      </c>
      <c r="N743" s="6">
        <v>26616</v>
      </c>
      <c r="O743" s="6">
        <v>26670</v>
      </c>
      <c r="P743" s="6">
        <v>26740</v>
      </c>
      <c r="Q743" s="6">
        <v>26805</v>
      </c>
      <c r="R743" s="6">
        <v>26860</v>
      </c>
      <c r="S743" s="6">
        <v>27005</v>
      </c>
      <c r="T743" s="6">
        <v>27065</v>
      </c>
      <c r="U743" s="6">
        <v>27080</v>
      </c>
      <c r="V743" s="6">
        <v>27097</v>
      </c>
      <c r="W743" s="6">
        <v>27134</v>
      </c>
      <c r="X743" s="6">
        <v>27159</v>
      </c>
      <c r="Y743" s="6">
        <v>27296</v>
      </c>
      <c r="Z743" s="8" t="s">
        <v>17</v>
      </c>
      <c r="AA743" s="11">
        <f t="shared" si="118"/>
        <v>1.8515089798185984E-3</v>
      </c>
      <c r="AB743" s="10">
        <f t="shared" si="119"/>
        <v>3.9750116021912696E-3</v>
      </c>
      <c r="AC743" s="10">
        <f t="shared" si="114"/>
        <v>1.1338212430321182E-2</v>
      </c>
      <c r="AD743" s="10">
        <f t="shared" si="115"/>
        <v>1.4412438863583158E-2</v>
      </c>
      <c r="AE743" s="13">
        <v>3.31</v>
      </c>
      <c r="AF743" s="13">
        <v>0.65</v>
      </c>
      <c r="AG743" s="10">
        <f t="shared" si="116"/>
        <v>2.6428216592150999E-2</v>
      </c>
      <c r="AH743" s="10">
        <f>+SUMPRODUCT(AB743:AD743,Regression_results!$M$17:$O$17)+Regression_results!$L$17</f>
        <v>2.652912419571583E-2</v>
      </c>
    </row>
    <row r="744" spans="1:34" ht="15" x14ac:dyDescent="0.25">
      <c r="A744" s="3">
        <v>42676</v>
      </c>
      <c r="B744" s="5">
        <f t="shared" si="110"/>
        <v>2</v>
      </c>
      <c r="C744" s="5">
        <f t="shared" si="111"/>
        <v>11</v>
      </c>
      <c r="D744" s="5">
        <f t="shared" si="112"/>
        <v>2016</v>
      </c>
      <c r="E744" s="3">
        <f t="shared" si="113"/>
        <v>42652</v>
      </c>
      <c r="F744" s="5">
        <f t="shared" si="117"/>
        <v>24</v>
      </c>
      <c r="G744" s="5">
        <v>26264.9</v>
      </c>
      <c r="H744" s="6">
        <v>26368</v>
      </c>
      <c r="I744" s="6">
        <v>26374</v>
      </c>
      <c r="J744" s="6">
        <v>26384</v>
      </c>
      <c r="K744" s="6">
        <v>26408</v>
      </c>
      <c r="L744" s="6">
        <v>26438</v>
      </c>
      <c r="M744" s="6">
        <v>26560</v>
      </c>
      <c r="N744" s="6">
        <v>26625</v>
      </c>
      <c r="O744" s="6">
        <v>26680</v>
      </c>
      <c r="P744" s="6">
        <v>26750</v>
      </c>
      <c r="Q744" s="6">
        <v>26815</v>
      </c>
      <c r="R744" s="6">
        <v>26870</v>
      </c>
      <c r="S744" s="6">
        <v>27011</v>
      </c>
      <c r="T744" s="6">
        <v>27071</v>
      </c>
      <c r="U744" s="6">
        <v>27080</v>
      </c>
      <c r="V744" s="6">
        <v>27097</v>
      </c>
      <c r="W744" s="6">
        <v>27134</v>
      </c>
      <c r="X744" s="6">
        <v>27159</v>
      </c>
      <c r="Y744" s="6">
        <v>27296</v>
      </c>
      <c r="Z744" s="8" t="s">
        <v>17</v>
      </c>
      <c r="AA744" s="11">
        <f t="shared" si="118"/>
        <v>1.7770537928992526E-3</v>
      </c>
      <c r="AB744" s="10">
        <f t="shared" si="119"/>
        <v>4.1538326816397131E-3</v>
      </c>
      <c r="AC744" s="10">
        <f t="shared" si="114"/>
        <v>1.1602335633578598E-2</v>
      </c>
      <c r="AD744" s="10">
        <f t="shared" si="115"/>
        <v>1.418335064447338E-2</v>
      </c>
      <c r="AE744" s="13">
        <v>3.335</v>
      </c>
      <c r="AF744" s="13">
        <v>0.63</v>
      </c>
      <c r="AG744" s="10">
        <f t="shared" si="116"/>
        <v>2.6880651893073759E-2</v>
      </c>
      <c r="AH744" s="10">
        <f>+SUMPRODUCT(AB744:AD744,Regression_results!$M$17:$O$17)+Regression_results!$L$17</f>
        <v>2.6681953683746873E-2</v>
      </c>
    </row>
    <row r="745" spans="1:34" ht="15" x14ac:dyDescent="0.25">
      <c r="A745" s="3">
        <v>42675</v>
      </c>
      <c r="B745" s="5">
        <f t="shared" si="110"/>
        <v>1</v>
      </c>
      <c r="C745" s="5">
        <f t="shared" si="111"/>
        <v>11</v>
      </c>
      <c r="D745" s="5">
        <f t="shared" si="112"/>
        <v>2016</v>
      </c>
      <c r="E745" s="3">
        <f t="shared" si="113"/>
        <v>42652</v>
      </c>
      <c r="F745" s="5">
        <f t="shared" si="117"/>
        <v>23</v>
      </c>
      <c r="G745" s="5">
        <v>26263.200000000001</v>
      </c>
      <c r="H745" s="6">
        <v>26369.5</v>
      </c>
      <c r="I745" s="6">
        <v>26376</v>
      </c>
      <c r="J745" s="6">
        <v>26387</v>
      </c>
      <c r="K745" s="6">
        <v>26411</v>
      </c>
      <c r="L745" s="6">
        <v>26447</v>
      </c>
      <c r="M745" s="6">
        <v>26575</v>
      </c>
      <c r="N745" s="6">
        <v>26640</v>
      </c>
      <c r="O745" s="6">
        <v>26695</v>
      </c>
      <c r="P745" s="6">
        <v>26765</v>
      </c>
      <c r="Q745" s="6">
        <v>26832</v>
      </c>
      <c r="R745" s="6">
        <v>26887</v>
      </c>
      <c r="S745" s="6">
        <v>27028</v>
      </c>
      <c r="T745" s="6">
        <v>27088</v>
      </c>
      <c r="U745" s="6">
        <v>27096</v>
      </c>
      <c r="V745" s="6">
        <v>27113</v>
      </c>
      <c r="W745" s="6">
        <v>27150</v>
      </c>
      <c r="X745" s="6">
        <v>27175</v>
      </c>
      <c r="Y745" s="6">
        <v>27312</v>
      </c>
      <c r="Z745" s="8" t="s">
        <v>17</v>
      </c>
      <c r="AA745" s="11">
        <f t="shared" si="118"/>
        <v>1.7019387302056766E-3</v>
      </c>
      <c r="AB745" s="10">
        <f t="shared" si="119"/>
        <v>4.2949830942153877E-3</v>
      </c>
      <c r="AC745" s="10">
        <f t="shared" si="114"/>
        <v>1.2094328177130631E-2</v>
      </c>
      <c r="AD745" s="10">
        <f t="shared" si="115"/>
        <v>1.4176184843710016E-2</v>
      </c>
      <c r="AE745" s="13">
        <v>3.2949999999999999</v>
      </c>
      <c r="AF745" s="13">
        <v>0.61</v>
      </c>
      <c r="AG745" s="10">
        <f t="shared" si="116"/>
        <v>2.6687208031010767E-2</v>
      </c>
      <c r="AH745" s="10">
        <f>+SUMPRODUCT(AB745:AD745,Regression_results!$M$17:$O$17)+Regression_results!$L$17</f>
        <v>2.7051533517754217E-2</v>
      </c>
    </row>
    <row r="746" spans="1:34" ht="15" x14ac:dyDescent="0.25">
      <c r="A746" s="3">
        <v>42674</v>
      </c>
      <c r="B746" s="5">
        <f t="shared" si="110"/>
        <v>31</v>
      </c>
      <c r="C746" s="5">
        <f t="shared" si="111"/>
        <v>10</v>
      </c>
      <c r="D746" s="5">
        <f t="shared" si="112"/>
        <v>2016</v>
      </c>
      <c r="E746" s="3">
        <f t="shared" si="113"/>
        <v>42652</v>
      </c>
      <c r="F746" s="5">
        <f t="shared" si="117"/>
        <v>22</v>
      </c>
      <c r="G746" s="5">
        <v>26261.51</v>
      </c>
      <c r="H746" s="6">
        <v>26369.5</v>
      </c>
      <c r="I746" s="6">
        <v>26376</v>
      </c>
      <c r="J746" s="6">
        <v>26387</v>
      </c>
      <c r="K746" s="6">
        <v>26411</v>
      </c>
      <c r="L746" s="6">
        <v>26447</v>
      </c>
      <c r="M746" s="6">
        <v>26575</v>
      </c>
      <c r="N746" s="6">
        <v>26640</v>
      </c>
      <c r="O746" s="6">
        <v>26695</v>
      </c>
      <c r="P746" s="6">
        <v>26765</v>
      </c>
      <c r="Q746" s="6">
        <v>26832</v>
      </c>
      <c r="R746" s="6">
        <v>26887</v>
      </c>
      <c r="S746" s="6">
        <v>27028</v>
      </c>
      <c r="T746" s="6">
        <v>27088</v>
      </c>
      <c r="U746" s="6">
        <v>27106</v>
      </c>
      <c r="V746" s="6">
        <v>27118</v>
      </c>
      <c r="W746" s="6">
        <v>27155</v>
      </c>
      <c r="X746" s="6">
        <v>27188</v>
      </c>
      <c r="Y746" s="6">
        <v>27325</v>
      </c>
      <c r="Z746" s="8" t="s">
        <v>17</v>
      </c>
      <c r="AA746" s="11">
        <f t="shared" si="118"/>
        <v>1.6279413941097775E-3</v>
      </c>
      <c r="AB746" s="10">
        <f t="shared" si="119"/>
        <v>4.3596122233642287E-3</v>
      </c>
      <c r="AC746" s="10">
        <f t="shared" si="114"/>
        <v>1.2094328177130631E-2</v>
      </c>
      <c r="AD746" s="10">
        <f t="shared" si="115"/>
        <v>1.4102187507614116E-2</v>
      </c>
      <c r="AE746" s="13">
        <v>3.3050000000000002</v>
      </c>
      <c r="AF746" s="13">
        <v>0.61</v>
      </c>
      <c r="AG746" s="10">
        <f t="shared" si="116"/>
        <v>2.6786601729450465E-2</v>
      </c>
      <c r="AH746" s="10">
        <f>+SUMPRODUCT(AB746:AD746,Regression_results!$M$17:$O$17)+Regression_results!$L$17</f>
        <v>2.7053197795949877E-2</v>
      </c>
    </row>
    <row r="747" spans="1:34" ht="15" x14ac:dyDescent="0.25">
      <c r="A747" s="3">
        <v>42673</v>
      </c>
      <c r="B747" s="5">
        <f t="shared" si="110"/>
        <v>30</v>
      </c>
      <c r="C747" s="5">
        <f t="shared" si="111"/>
        <v>10</v>
      </c>
      <c r="D747" s="5">
        <f t="shared" si="112"/>
        <v>2016</v>
      </c>
      <c r="E747" s="3">
        <f t="shared" si="113"/>
        <v>42652</v>
      </c>
      <c r="F747" s="5">
        <f t="shared" si="117"/>
        <v>21</v>
      </c>
      <c r="G747" s="5">
        <v>26259.82</v>
      </c>
      <c r="H747" s="6">
        <v>26369.5</v>
      </c>
      <c r="I747" s="6">
        <v>26376</v>
      </c>
      <c r="J747" s="6">
        <v>26387</v>
      </c>
      <c r="K747" s="6">
        <v>26411</v>
      </c>
      <c r="L747" s="6">
        <v>26447</v>
      </c>
      <c r="M747" s="6">
        <v>26575</v>
      </c>
      <c r="N747" s="6">
        <v>26640</v>
      </c>
      <c r="O747" s="6">
        <v>26695</v>
      </c>
      <c r="P747" s="6">
        <v>26765</v>
      </c>
      <c r="Q747" s="6">
        <v>26832</v>
      </c>
      <c r="R747" s="6">
        <v>26887</v>
      </c>
      <c r="S747" s="6">
        <v>27028</v>
      </c>
      <c r="T747" s="6">
        <v>27088</v>
      </c>
      <c r="U747" s="6">
        <v>27123</v>
      </c>
      <c r="V747" s="6">
        <v>27135</v>
      </c>
      <c r="W747" s="6">
        <v>27167</v>
      </c>
      <c r="X747" s="6">
        <v>27204</v>
      </c>
      <c r="Y747" s="6">
        <v>27337</v>
      </c>
      <c r="Z747" s="8" t="s">
        <v>17</v>
      </c>
      <c r="AA747" s="11">
        <f t="shared" si="118"/>
        <v>1.5539440580138787E-3</v>
      </c>
      <c r="AB747" s="10">
        <f t="shared" si="119"/>
        <v>4.4242496711706103E-3</v>
      </c>
      <c r="AC747" s="10">
        <f t="shared" si="114"/>
        <v>1.2094328177130631E-2</v>
      </c>
      <c r="AD747" s="10">
        <f t="shared" si="115"/>
        <v>1.4028190171518217E-2</v>
      </c>
      <c r="AE747" s="13">
        <v>3.3050000000000002</v>
      </c>
      <c r="AF747" s="13">
        <v>0.61</v>
      </c>
      <c r="AG747" s="10">
        <f t="shared" si="116"/>
        <v>2.6786601729450465E-2</v>
      </c>
      <c r="AH747" s="10">
        <f>+SUMPRODUCT(AB747:AD747,Regression_results!$M$17:$O$17)+Regression_results!$L$17</f>
        <v>2.7054866571186664E-2</v>
      </c>
    </row>
    <row r="748" spans="1:34" ht="15" x14ac:dyDescent="0.25">
      <c r="A748" s="3">
        <v>42672</v>
      </c>
      <c r="B748" s="5">
        <f t="shared" si="110"/>
        <v>29</v>
      </c>
      <c r="C748" s="5">
        <f t="shared" si="111"/>
        <v>10</v>
      </c>
      <c r="D748" s="5">
        <f t="shared" si="112"/>
        <v>2016</v>
      </c>
      <c r="E748" s="3">
        <f t="shared" si="113"/>
        <v>42652</v>
      </c>
      <c r="F748" s="5">
        <f t="shared" si="117"/>
        <v>20</v>
      </c>
      <c r="G748" s="5">
        <v>26258.13</v>
      </c>
      <c r="H748" s="6">
        <v>26369.5</v>
      </c>
      <c r="I748" s="6">
        <v>26376</v>
      </c>
      <c r="J748" s="6">
        <v>26387</v>
      </c>
      <c r="K748" s="6">
        <v>26411</v>
      </c>
      <c r="L748" s="6">
        <v>26447</v>
      </c>
      <c r="M748" s="6">
        <v>26575</v>
      </c>
      <c r="N748" s="6">
        <v>26640</v>
      </c>
      <c r="O748" s="6">
        <v>26695</v>
      </c>
      <c r="P748" s="6">
        <v>26765</v>
      </c>
      <c r="Q748" s="6">
        <v>26832</v>
      </c>
      <c r="R748" s="6">
        <v>26887</v>
      </c>
      <c r="S748" s="6">
        <v>27028</v>
      </c>
      <c r="T748" s="6">
        <v>27088</v>
      </c>
      <c r="U748" s="6">
        <v>27123</v>
      </c>
      <c r="V748" s="6">
        <v>27135</v>
      </c>
      <c r="W748" s="6">
        <v>27167</v>
      </c>
      <c r="X748" s="6">
        <v>27204</v>
      </c>
      <c r="Y748" s="6">
        <v>27337</v>
      </c>
      <c r="Z748" s="8" t="s">
        <v>17</v>
      </c>
      <c r="AA748" s="11">
        <f t="shared" si="118"/>
        <v>1.4799467219179796E-3</v>
      </c>
      <c r="AB748" s="10">
        <f t="shared" si="119"/>
        <v>4.4888954392410252E-3</v>
      </c>
      <c r="AC748" s="10">
        <f t="shared" si="114"/>
        <v>1.2094328177130631E-2</v>
      </c>
      <c r="AD748" s="10">
        <f t="shared" si="115"/>
        <v>1.3954192835422319E-2</v>
      </c>
      <c r="AE748" s="13">
        <v>3.3050000000000002</v>
      </c>
      <c r="AF748" s="13">
        <v>0.61</v>
      </c>
      <c r="AG748" s="10">
        <f t="shared" si="116"/>
        <v>2.6786601729450465E-2</v>
      </c>
      <c r="AH748" s="10">
        <f>+SUMPRODUCT(AB748:AD748,Regression_results!$M$17:$O$17)+Regression_results!$L$17</f>
        <v>2.7056539844333052E-2</v>
      </c>
    </row>
    <row r="749" spans="1:34" ht="15" x14ac:dyDescent="0.25">
      <c r="A749" s="3">
        <v>42671</v>
      </c>
      <c r="B749" s="5">
        <f t="shared" si="110"/>
        <v>28</v>
      </c>
      <c r="C749" s="5">
        <f t="shared" si="111"/>
        <v>10</v>
      </c>
      <c r="D749" s="5">
        <f t="shared" si="112"/>
        <v>2016</v>
      </c>
      <c r="E749" s="3">
        <f t="shared" si="113"/>
        <v>42652</v>
      </c>
      <c r="F749" s="5">
        <f t="shared" si="117"/>
        <v>19</v>
      </c>
      <c r="G749" s="5">
        <v>26256.43</v>
      </c>
      <c r="H749" s="6">
        <v>26369.5</v>
      </c>
      <c r="I749" s="6">
        <v>26376</v>
      </c>
      <c r="J749" s="6">
        <v>26387</v>
      </c>
      <c r="K749" s="6">
        <v>26411</v>
      </c>
      <c r="L749" s="6">
        <v>26447</v>
      </c>
      <c r="M749" s="6">
        <v>26575</v>
      </c>
      <c r="N749" s="6">
        <v>26640</v>
      </c>
      <c r="O749" s="6">
        <v>26695</v>
      </c>
      <c r="P749" s="6">
        <v>26765</v>
      </c>
      <c r="Q749" s="6">
        <v>26832</v>
      </c>
      <c r="R749" s="6">
        <v>26887</v>
      </c>
      <c r="S749" s="6">
        <v>27028</v>
      </c>
      <c r="T749" s="6">
        <v>27088</v>
      </c>
      <c r="U749" s="6">
        <v>27123</v>
      </c>
      <c r="V749" s="6">
        <v>27135</v>
      </c>
      <c r="W749" s="6">
        <v>27167</v>
      </c>
      <c r="X749" s="6">
        <v>27204</v>
      </c>
      <c r="Y749" s="6">
        <v>27337</v>
      </c>
      <c r="Z749" s="8" t="s">
        <v>17</v>
      </c>
      <c r="AA749" s="11">
        <f t="shared" si="118"/>
        <v>1.4059493858220805E-3</v>
      </c>
      <c r="AB749" s="10">
        <f t="shared" si="119"/>
        <v>4.5539321225314122E-3</v>
      </c>
      <c r="AC749" s="10">
        <f t="shared" si="114"/>
        <v>1.2094328177130631E-2</v>
      </c>
      <c r="AD749" s="10">
        <f t="shared" si="115"/>
        <v>1.388019549932642E-2</v>
      </c>
      <c r="AE749" s="13">
        <v>3.3050000000000002</v>
      </c>
      <c r="AF749" s="13">
        <v>0.61</v>
      </c>
      <c r="AG749" s="10">
        <f t="shared" si="116"/>
        <v>2.6786601729450465E-2</v>
      </c>
      <c r="AH749" s="10">
        <f>+SUMPRODUCT(AB749:AD749,Regression_results!$M$17:$O$17)+Regression_results!$L$17</f>
        <v>2.7058424445066134E-2</v>
      </c>
    </row>
    <row r="750" spans="1:34" ht="15" x14ac:dyDescent="0.25">
      <c r="A750" s="3">
        <v>42670</v>
      </c>
      <c r="B750" s="5">
        <f t="shared" si="110"/>
        <v>27</v>
      </c>
      <c r="C750" s="5">
        <f t="shared" si="111"/>
        <v>10</v>
      </c>
      <c r="D750" s="5">
        <f t="shared" si="112"/>
        <v>2016</v>
      </c>
      <c r="E750" s="3">
        <f t="shared" si="113"/>
        <v>42652</v>
      </c>
      <c r="F750" s="5">
        <f t="shared" si="117"/>
        <v>18</v>
      </c>
      <c r="G750" s="5">
        <v>26254.74</v>
      </c>
      <c r="H750" s="6">
        <v>26370.33</v>
      </c>
      <c r="I750" s="6">
        <v>26377</v>
      </c>
      <c r="J750" s="6">
        <v>26389</v>
      </c>
      <c r="K750" s="6">
        <v>26416</v>
      </c>
      <c r="L750" s="6">
        <v>26452</v>
      </c>
      <c r="M750" s="6">
        <v>26580</v>
      </c>
      <c r="N750" s="6">
        <v>26643</v>
      </c>
      <c r="O750" s="6">
        <v>26700</v>
      </c>
      <c r="P750" s="6">
        <v>26770</v>
      </c>
      <c r="Q750" s="6">
        <v>26835</v>
      </c>
      <c r="R750" s="6">
        <v>26890</v>
      </c>
      <c r="S750" s="6">
        <v>27029</v>
      </c>
      <c r="T750" s="6">
        <v>27088</v>
      </c>
      <c r="U750" s="6">
        <v>27123</v>
      </c>
      <c r="V750" s="6">
        <v>27135</v>
      </c>
      <c r="W750" s="6">
        <v>27167</v>
      </c>
      <c r="X750" s="6">
        <v>27204</v>
      </c>
      <c r="Y750" s="6">
        <v>27337</v>
      </c>
      <c r="Z750" s="8" t="s">
        <v>17</v>
      </c>
      <c r="AA750" s="11">
        <f t="shared" si="118"/>
        <v>1.3097043915793805E-3</v>
      </c>
      <c r="AB750" s="10">
        <f t="shared" si="119"/>
        <v>4.6566829456318182E-3</v>
      </c>
      <c r="AC750" s="10">
        <f t="shared" si="114"/>
        <v>1.2245516927626321E-2</v>
      </c>
      <c r="AD750" s="10">
        <f t="shared" si="115"/>
        <v>1.3631801769856544E-2</v>
      </c>
      <c r="AE750" s="13">
        <v>3.26</v>
      </c>
      <c r="AF750" s="13">
        <v>0.56999999999999995</v>
      </c>
      <c r="AG750" s="10">
        <f t="shared" si="116"/>
        <v>2.6747539027542899E-2</v>
      </c>
      <c r="AH750" s="10">
        <f>+SUMPRODUCT(AB750:AD750,Regression_results!$M$17:$O$17)+Regression_results!$L$17</f>
        <v>2.7093390247027581E-2</v>
      </c>
    </row>
    <row r="751" spans="1:34" ht="15" x14ac:dyDescent="0.25">
      <c r="A751" s="3">
        <v>42669</v>
      </c>
      <c r="B751" s="5">
        <f t="shared" si="110"/>
        <v>26</v>
      </c>
      <c r="C751" s="5">
        <f t="shared" si="111"/>
        <v>10</v>
      </c>
      <c r="D751" s="5">
        <f t="shared" si="112"/>
        <v>2016</v>
      </c>
      <c r="E751" s="3">
        <f t="shared" si="113"/>
        <v>42652</v>
      </c>
      <c r="F751" s="5">
        <f t="shared" si="117"/>
        <v>17</v>
      </c>
      <c r="G751" s="5">
        <v>26253.05</v>
      </c>
      <c r="H751" s="6">
        <v>26369</v>
      </c>
      <c r="I751" s="6">
        <v>26379</v>
      </c>
      <c r="J751" s="6">
        <v>26391</v>
      </c>
      <c r="K751" s="6">
        <v>26419</v>
      </c>
      <c r="L751" s="6">
        <v>26455</v>
      </c>
      <c r="M751" s="6">
        <v>26586</v>
      </c>
      <c r="N751" s="6">
        <v>26649</v>
      </c>
      <c r="O751" s="6">
        <v>26706</v>
      </c>
      <c r="P751" s="6">
        <v>26776</v>
      </c>
      <c r="Q751" s="6">
        <v>26839</v>
      </c>
      <c r="R751" s="6">
        <v>26895</v>
      </c>
      <c r="S751" s="6">
        <v>27035</v>
      </c>
      <c r="T751" s="6">
        <v>27096</v>
      </c>
      <c r="U751" s="6">
        <v>27123</v>
      </c>
      <c r="V751" s="6">
        <v>27135</v>
      </c>
      <c r="W751" s="6">
        <v>27167</v>
      </c>
      <c r="X751" s="6">
        <v>27204</v>
      </c>
      <c r="Y751" s="6">
        <v>27337</v>
      </c>
      <c r="Z751" s="8" t="s">
        <v>17</v>
      </c>
      <c r="AA751" s="11">
        <f t="shared" si="118"/>
        <v>1.2785894827692657E-3</v>
      </c>
      <c r="AB751" s="10">
        <f t="shared" si="119"/>
        <v>4.7975378098925603E-3</v>
      </c>
      <c r="AC751" s="10">
        <f t="shared" si="114"/>
        <v>1.23962242693052E-2</v>
      </c>
      <c r="AD751" s="10">
        <f t="shared" si="115"/>
        <v>1.3597918472509352E-2</v>
      </c>
      <c r="AE751" s="13">
        <v>3.2349999999999999</v>
      </c>
      <c r="AF751" s="13">
        <v>0.54700000000000004</v>
      </c>
      <c r="AG751" s="10">
        <f t="shared" si="116"/>
        <v>2.6733766298348005E-2</v>
      </c>
      <c r="AH751" s="10">
        <f>+SUMPRODUCT(AB751:AD751,Regression_results!$M$17:$O$17)+Regression_results!$L$17</f>
        <v>2.7245122756238319E-2</v>
      </c>
    </row>
    <row r="752" spans="1:34" ht="15" x14ac:dyDescent="0.25">
      <c r="A752" s="3">
        <v>42668</v>
      </c>
      <c r="B752" s="5">
        <f t="shared" si="110"/>
        <v>25</v>
      </c>
      <c r="C752" s="5">
        <f t="shared" si="111"/>
        <v>10</v>
      </c>
      <c r="D752" s="5">
        <f t="shared" si="112"/>
        <v>2016</v>
      </c>
      <c r="E752" s="3">
        <f t="shared" si="113"/>
        <v>42652</v>
      </c>
      <c r="F752" s="5">
        <f t="shared" si="117"/>
        <v>16</v>
      </c>
      <c r="G752" s="5">
        <v>26251.360000000001</v>
      </c>
      <c r="H752" s="6">
        <v>26371.33</v>
      </c>
      <c r="I752" s="6">
        <v>26378</v>
      </c>
      <c r="J752" s="6">
        <v>26391</v>
      </c>
      <c r="K752" s="6">
        <v>26418</v>
      </c>
      <c r="L752" s="6">
        <v>26454</v>
      </c>
      <c r="M752" s="6">
        <v>26587</v>
      </c>
      <c r="N752" s="6">
        <v>26650</v>
      </c>
      <c r="O752" s="6">
        <v>26707</v>
      </c>
      <c r="P752" s="6">
        <v>26777</v>
      </c>
      <c r="Q752" s="6">
        <v>26834</v>
      </c>
      <c r="R752" s="6">
        <v>26893</v>
      </c>
      <c r="S752" s="6">
        <v>27035</v>
      </c>
      <c r="T752" s="6">
        <v>27093</v>
      </c>
      <c r="U752" s="6">
        <v>27125</v>
      </c>
      <c r="V752" s="6">
        <v>27138</v>
      </c>
      <c r="W752" s="6">
        <v>27170</v>
      </c>
      <c r="X752" s="6">
        <v>27208</v>
      </c>
      <c r="Y752" s="6">
        <v>27341</v>
      </c>
      <c r="Z752" s="8" t="s">
        <v>17</v>
      </c>
      <c r="AA752" s="11">
        <f t="shared" si="118"/>
        <v>1.1441957955736844E-3</v>
      </c>
      <c r="AB752" s="10">
        <f t="shared" si="119"/>
        <v>4.8241310164500728E-3</v>
      </c>
      <c r="AC752" s="10">
        <f t="shared" si="114"/>
        <v>1.2472514974600113E-2</v>
      </c>
      <c r="AD752" s="10">
        <f t="shared" si="115"/>
        <v>1.3425620141250934E-2</v>
      </c>
      <c r="AE752" s="13">
        <v>3.2</v>
      </c>
      <c r="AF752" s="13">
        <v>0.53700000000000003</v>
      </c>
      <c r="AG752" s="10">
        <f t="shared" si="116"/>
        <v>2.6487760724907217E-2</v>
      </c>
      <c r="AH752" s="10">
        <f>+SUMPRODUCT(AB752:AD752,Regression_results!$M$17:$O$17)+Regression_results!$L$17</f>
        <v>2.7227998551514657E-2</v>
      </c>
    </row>
    <row r="753" spans="1:34" ht="15" x14ac:dyDescent="0.25">
      <c r="A753" s="3">
        <v>42667</v>
      </c>
      <c r="B753" s="5">
        <f t="shared" si="110"/>
        <v>24</v>
      </c>
      <c r="C753" s="5">
        <f t="shared" si="111"/>
        <v>10</v>
      </c>
      <c r="D753" s="5">
        <f t="shared" si="112"/>
        <v>2016</v>
      </c>
      <c r="E753" s="3">
        <f t="shared" si="113"/>
        <v>42652</v>
      </c>
      <c r="F753" s="5">
        <f t="shared" si="117"/>
        <v>15</v>
      </c>
      <c r="G753" s="5">
        <v>26249.67</v>
      </c>
      <c r="H753" s="6">
        <v>26372.33</v>
      </c>
      <c r="I753" s="6">
        <v>26380</v>
      </c>
      <c r="J753" s="6">
        <v>26393</v>
      </c>
      <c r="K753" s="6">
        <v>26421</v>
      </c>
      <c r="L753" s="6">
        <v>26462</v>
      </c>
      <c r="M753" s="6">
        <v>26592</v>
      </c>
      <c r="N753" s="6">
        <v>26657</v>
      </c>
      <c r="O753" s="6">
        <v>26713</v>
      </c>
      <c r="P753" s="6">
        <v>26783</v>
      </c>
      <c r="Q753" s="6">
        <v>26835</v>
      </c>
      <c r="R753" s="6">
        <v>26895</v>
      </c>
      <c r="S753" s="6">
        <v>27034</v>
      </c>
      <c r="T753" s="6">
        <v>27093</v>
      </c>
      <c r="U753" s="6">
        <v>27129</v>
      </c>
      <c r="V753" s="6">
        <v>27142</v>
      </c>
      <c r="W753" s="6">
        <v>27173</v>
      </c>
      <c r="X753" s="6">
        <v>27212</v>
      </c>
      <c r="Y753" s="6">
        <v>27341</v>
      </c>
      <c r="Z753" s="8" t="s">
        <v>17</v>
      </c>
      <c r="AA753" s="11">
        <f t="shared" si="118"/>
        <v>1.0912184656358681E-3</v>
      </c>
      <c r="AB753" s="10">
        <f t="shared" si="119"/>
        <v>4.9650147982813753E-3</v>
      </c>
      <c r="AC753" s="10">
        <f t="shared" si="114"/>
        <v>1.262319939348E-2</v>
      </c>
      <c r="AD753" s="10">
        <f t="shared" si="115"/>
        <v>1.3107839586438463E-2</v>
      </c>
      <c r="AE753" s="13">
        <v>3.22</v>
      </c>
      <c r="AF753" s="13">
        <v>0.53</v>
      </c>
      <c r="AG753" s="10">
        <f t="shared" si="116"/>
        <v>2.6758181637322132E-2</v>
      </c>
      <c r="AH753" s="10">
        <f>+SUMPRODUCT(AB753:AD753,Regression_results!$M$17:$O$17)+Regression_results!$L$17</f>
        <v>2.7252074136037911E-2</v>
      </c>
    </row>
    <row r="754" spans="1:34" ht="15" x14ac:dyDescent="0.25">
      <c r="A754" s="3">
        <v>42666</v>
      </c>
      <c r="B754" s="5">
        <f t="shared" si="110"/>
        <v>23</v>
      </c>
      <c r="C754" s="5">
        <f t="shared" si="111"/>
        <v>10</v>
      </c>
      <c r="D754" s="5">
        <f t="shared" si="112"/>
        <v>2016</v>
      </c>
      <c r="E754" s="3">
        <f t="shared" si="113"/>
        <v>42652</v>
      </c>
      <c r="F754" s="5">
        <f t="shared" si="117"/>
        <v>14</v>
      </c>
      <c r="G754" s="5">
        <v>26247.97</v>
      </c>
      <c r="H754" s="6">
        <v>26373</v>
      </c>
      <c r="I754" s="6">
        <v>26380</v>
      </c>
      <c r="J754" s="6">
        <v>26393</v>
      </c>
      <c r="K754" s="6">
        <v>26422</v>
      </c>
      <c r="L754" s="6">
        <v>26461</v>
      </c>
      <c r="M754" s="6">
        <v>26593</v>
      </c>
      <c r="N754" s="6">
        <v>26655</v>
      </c>
      <c r="O754" s="6">
        <v>26711</v>
      </c>
      <c r="P754" s="6">
        <v>26781</v>
      </c>
      <c r="Q754" s="6">
        <v>26835</v>
      </c>
      <c r="R754" s="6">
        <v>26895</v>
      </c>
      <c r="S754" s="6">
        <v>27034</v>
      </c>
      <c r="T754" s="6">
        <v>27093</v>
      </c>
      <c r="U754" s="6">
        <v>27123</v>
      </c>
      <c r="V754" s="6">
        <v>27138</v>
      </c>
      <c r="W754" s="6">
        <v>27165</v>
      </c>
      <c r="X754" s="6">
        <v>27210</v>
      </c>
      <c r="Y754" s="6">
        <v>27330</v>
      </c>
      <c r="Z754" s="8" t="s">
        <v>17</v>
      </c>
      <c r="AA754" s="11">
        <f t="shared" si="118"/>
        <v>1.0184705679268102E-3</v>
      </c>
      <c r="AB754" s="10">
        <f t="shared" si="119"/>
        <v>5.0301032803679036E-3</v>
      </c>
      <c r="AC754" s="10">
        <f t="shared" si="114"/>
        <v>1.2547384382107563E-2</v>
      </c>
      <c r="AD754" s="10">
        <f t="shared" si="115"/>
        <v>1.3110866958926826E-2</v>
      </c>
      <c r="AE754" s="13">
        <v>3.2250000000000001</v>
      </c>
      <c r="AF754" s="13">
        <v>0.52</v>
      </c>
      <c r="AG754" s="10">
        <f t="shared" si="116"/>
        <v>2.6910067648229008E-2</v>
      </c>
      <c r="AH754" s="10">
        <f>+SUMPRODUCT(AB754:AD754,Regression_results!$M$17:$O$17)+Regression_results!$L$17</f>
        <v>2.7242932583814439E-2</v>
      </c>
    </row>
    <row r="755" spans="1:34" ht="15" x14ac:dyDescent="0.25">
      <c r="A755" s="3">
        <v>42665</v>
      </c>
      <c r="B755" s="5">
        <f t="shared" si="110"/>
        <v>22</v>
      </c>
      <c r="C755" s="5">
        <f t="shared" si="111"/>
        <v>10</v>
      </c>
      <c r="D755" s="5">
        <f t="shared" si="112"/>
        <v>2016</v>
      </c>
      <c r="E755" s="3">
        <f t="shared" si="113"/>
        <v>42652</v>
      </c>
      <c r="F755" s="5">
        <f t="shared" si="117"/>
        <v>13</v>
      </c>
      <c r="G755" s="5">
        <v>26246.28</v>
      </c>
      <c r="H755" s="6">
        <v>26373</v>
      </c>
      <c r="I755" s="6">
        <v>26380</v>
      </c>
      <c r="J755" s="6">
        <v>26393</v>
      </c>
      <c r="K755" s="6">
        <v>26422</v>
      </c>
      <c r="L755" s="6">
        <v>26461</v>
      </c>
      <c r="M755" s="6">
        <v>26593</v>
      </c>
      <c r="N755" s="6">
        <v>26655</v>
      </c>
      <c r="O755" s="6">
        <v>26711</v>
      </c>
      <c r="P755" s="6">
        <v>26781</v>
      </c>
      <c r="Q755" s="6">
        <v>26835</v>
      </c>
      <c r="R755" s="6">
        <v>26895</v>
      </c>
      <c r="S755" s="6">
        <v>27034</v>
      </c>
      <c r="T755" s="6">
        <v>27093</v>
      </c>
      <c r="U755" s="6">
        <v>27121</v>
      </c>
      <c r="V755" s="6">
        <v>27138</v>
      </c>
      <c r="W755" s="6">
        <v>27165</v>
      </c>
      <c r="X755" s="6">
        <v>27210</v>
      </c>
      <c r="Y755" s="6">
        <v>27330</v>
      </c>
      <c r="Z755" s="8" t="s">
        <v>17</v>
      </c>
      <c r="AA755" s="11">
        <f t="shared" si="118"/>
        <v>9.4572267021775236E-4</v>
      </c>
      <c r="AB755" s="10">
        <f t="shared" si="119"/>
        <v>5.0948172464821972E-3</v>
      </c>
      <c r="AC755" s="10">
        <f t="shared" si="114"/>
        <v>1.2547384382107563E-2</v>
      </c>
      <c r="AD755" s="10">
        <f t="shared" si="115"/>
        <v>1.3038119061217768E-2</v>
      </c>
      <c r="AE755" s="13">
        <v>3.2250000000000001</v>
      </c>
      <c r="AF755" s="13">
        <v>0.52</v>
      </c>
      <c r="AG755" s="10">
        <f t="shared" si="116"/>
        <v>2.6910067648229008E-2</v>
      </c>
      <c r="AH755" s="10">
        <f>+SUMPRODUCT(AB755:AD755,Regression_results!$M$17:$O$17)+Regression_results!$L$17</f>
        <v>2.7245204553694176E-2</v>
      </c>
    </row>
    <row r="756" spans="1:34" ht="15" x14ac:dyDescent="0.25">
      <c r="A756" s="3">
        <v>42664</v>
      </c>
      <c r="B756" s="5">
        <f t="shared" si="110"/>
        <v>21</v>
      </c>
      <c r="C756" s="5">
        <f t="shared" si="111"/>
        <v>10</v>
      </c>
      <c r="D756" s="5">
        <f t="shared" si="112"/>
        <v>2016</v>
      </c>
      <c r="E756" s="3">
        <f t="shared" si="113"/>
        <v>42652</v>
      </c>
      <c r="F756" s="5">
        <f t="shared" si="117"/>
        <v>12</v>
      </c>
      <c r="G756" s="5">
        <v>26244.59</v>
      </c>
      <c r="H756" s="6">
        <v>26373</v>
      </c>
      <c r="I756" s="6">
        <v>26380</v>
      </c>
      <c r="J756" s="6">
        <v>26393</v>
      </c>
      <c r="K756" s="6">
        <v>26422</v>
      </c>
      <c r="L756" s="6">
        <v>26461</v>
      </c>
      <c r="M756" s="6">
        <v>26593</v>
      </c>
      <c r="N756" s="6">
        <v>26655</v>
      </c>
      <c r="O756" s="6">
        <v>26711</v>
      </c>
      <c r="P756" s="6">
        <v>26781</v>
      </c>
      <c r="Q756" s="6">
        <v>26835</v>
      </c>
      <c r="R756" s="6">
        <v>26895</v>
      </c>
      <c r="S756" s="6">
        <v>27034</v>
      </c>
      <c r="T756" s="6">
        <v>27093</v>
      </c>
      <c r="U756" s="6">
        <v>27125</v>
      </c>
      <c r="V756" s="6">
        <v>27137</v>
      </c>
      <c r="W756" s="6">
        <v>27158</v>
      </c>
      <c r="X756" s="6">
        <v>27209</v>
      </c>
      <c r="Y756" s="6">
        <v>27329</v>
      </c>
      <c r="Z756" s="8" t="s">
        <v>17</v>
      </c>
      <c r="AA756" s="11">
        <f t="shared" si="118"/>
        <v>8.7297477250869449E-4</v>
      </c>
      <c r="AB756" s="10">
        <f t="shared" si="119"/>
        <v>5.1595395470076522E-3</v>
      </c>
      <c r="AC756" s="10">
        <f t="shared" si="114"/>
        <v>1.2547384382107563E-2</v>
      </c>
      <c r="AD756" s="10">
        <f t="shared" si="115"/>
        <v>1.296537116350871E-2</v>
      </c>
      <c r="AE756" s="13">
        <v>3.2250000000000001</v>
      </c>
      <c r="AF756" s="13">
        <v>0.52</v>
      </c>
      <c r="AG756" s="10">
        <f t="shared" si="116"/>
        <v>2.6910067648229008E-2</v>
      </c>
      <c r="AH756" s="10">
        <f>+SUMPRODUCT(AB756:AD756,Regression_results!$M$17:$O$17)+Regression_results!$L$17</f>
        <v>2.7247481029131403E-2</v>
      </c>
    </row>
    <row r="757" spans="1:34" ht="15" x14ac:dyDescent="0.25">
      <c r="A757" s="3">
        <v>42663</v>
      </c>
      <c r="B757" s="5">
        <f t="shared" si="110"/>
        <v>20</v>
      </c>
      <c r="C757" s="5">
        <f t="shared" si="111"/>
        <v>10</v>
      </c>
      <c r="D757" s="5">
        <f t="shared" si="112"/>
        <v>2016</v>
      </c>
      <c r="E757" s="3">
        <f t="shared" si="113"/>
        <v>42652</v>
      </c>
      <c r="F757" s="5">
        <f t="shared" si="117"/>
        <v>11</v>
      </c>
      <c r="G757" s="5">
        <v>26242.9</v>
      </c>
      <c r="H757" s="6">
        <v>26372</v>
      </c>
      <c r="I757" s="6">
        <v>26379</v>
      </c>
      <c r="J757" s="6">
        <v>26391</v>
      </c>
      <c r="K757" s="6">
        <v>26422</v>
      </c>
      <c r="L757" s="6">
        <v>26461</v>
      </c>
      <c r="M757" s="6">
        <v>26593</v>
      </c>
      <c r="N757" s="6">
        <v>26655</v>
      </c>
      <c r="O757" s="6">
        <v>26708</v>
      </c>
      <c r="P757" s="6">
        <v>26779</v>
      </c>
      <c r="Q757" s="6">
        <v>26833</v>
      </c>
      <c r="R757" s="6">
        <v>26890</v>
      </c>
      <c r="S757" s="6">
        <v>27033</v>
      </c>
      <c r="T757" s="6">
        <v>27090</v>
      </c>
      <c r="U757" s="6">
        <v>27125</v>
      </c>
      <c r="V757" s="6">
        <v>27137</v>
      </c>
      <c r="W757" s="6">
        <v>27158</v>
      </c>
      <c r="X757" s="6">
        <v>27209</v>
      </c>
      <c r="Y757" s="6">
        <v>27329</v>
      </c>
      <c r="Z757" s="8" t="s">
        <v>17</v>
      </c>
      <c r="AA757" s="11">
        <f t="shared" si="118"/>
        <v>7.7312913846036373E-4</v>
      </c>
      <c r="AB757" s="10">
        <f t="shared" si="119"/>
        <v>5.1861646388164928E-3</v>
      </c>
      <c r="AC757" s="10">
        <f t="shared" si="114"/>
        <v>1.24720421547444E-2</v>
      </c>
      <c r="AD757" s="10">
        <f t="shared" si="115"/>
        <v>1.2941767748614634E-2</v>
      </c>
      <c r="AE757" s="13">
        <v>3.19</v>
      </c>
      <c r="AF757" s="13">
        <v>0.52</v>
      </c>
      <c r="AG757" s="10">
        <f t="shared" si="116"/>
        <v>2.6561878233187342E-2</v>
      </c>
      <c r="AH757" s="10">
        <f>+SUMPRODUCT(AB757:AD757,Regression_results!$M$17:$O$17)+Regression_results!$L$17</f>
        <v>2.7205856264209877E-2</v>
      </c>
    </row>
    <row r="758" spans="1:34" ht="15" x14ac:dyDescent="0.25">
      <c r="A758" s="3">
        <v>42662</v>
      </c>
      <c r="B758" s="5">
        <f t="shared" si="110"/>
        <v>19</v>
      </c>
      <c r="C758" s="5">
        <f t="shared" si="111"/>
        <v>10</v>
      </c>
      <c r="D758" s="5">
        <f t="shared" si="112"/>
        <v>2016</v>
      </c>
      <c r="E758" s="3">
        <f t="shared" si="113"/>
        <v>42652</v>
      </c>
      <c r="F758" s="5">
        <f t="shared" si="117"/>
        <v>10</v>
      </c>
      <c r="G758" s="5">
        <v>26241.21</v>
      </c>
      <c r="H758" s="6">
        <v>26370.5</v>
      </c>
      <c r="I758" s="6">
        <v>26379</v>
      </c>
      <c r="J758" s="6">
        <v>26389</v>
      </c>
      <c r="K758" s="6">
        <v>26420</v>
      </c>
      <c r="L758" s="6">
        <v>26454</v>
      </c>
      <c r="M758" s="6">
        <v>26594</v>
      </c>
      <c r="N758" s="6">
        <v>26655</v>
      </c>
      <c r="O758" s="6">
        <v>26709</v>
      </c>
      <c r="P758" s="6">
        <v>26780</v>
      </c>
      <c r="Q758" s="6">
        <v>26834</v>
      </c>
      <c r="R758" s="6">
        <v>26889</v>
      </c>
      <c r="S758" s="6">
        <v>27029</v>
      </c>
      <c r="T758" s="6">
        <v>27085</v>
      </c>
      <c r="U758" s="6">
        <v>27125</v>
      </c>
      <c r="V758" s="6">
        <v>27137</v>
      </c>
      <c r="W758" s="6">
        <v>27158</v>
      </c>
      <c r="X758" s="6">
        <v>27209</v>
      </c>
      <c r="Y758" s="6">
        <v>27329</v>
      </c>
      <c r="Z758" s="8" t="s">
        <v>17</v>
      </c>
      <c r="AA758" s="11">
        <f t="shared" si="118"/>
        <v>6.9061625168028351E-4</v>
      </c>
      <c r="AB758" s="10">
        <f t="shared" si="119"/>
        <v>5.2509011589023658E-3</v>
      </c>
      <c r="AC758" s="10">
        <f t="shared" si="114"/>
        <v>1.2509951097464E-2</v>
      </c>
      <c r="AD758" s="10">
        <f t="shared" si="115"/>
        <v>1.2671596445622399E-2</v>
      </c>
      <c r="AE758" s="13">
        <v>3.21</v>
      </c>
      <c r="AF758" s="13">
        <v>0.52</v>
      </c>
      <c r="AG758" s="10">
        <f t="shared" si="116"/>
        <v>2.6760843613211183E-2</v>
      </c>
      <c r="AH758" s="10">
        <f>+SUMPRODUCT(AB758:AD758,Regression_results!$M$17:$O$17)+Regression_results!$L$17</f>
        <v>2.7142211586206492E-2</v>
      </c>
    </row>
    <row r="759" spans="1:34" ht="15" x14ac:dyDescent="0.25">
      <c r="A759" s="3">
        <v>42661</v>
      </c>
      <c r="B759" s="5">
        <f t="shared" si="110"/>
        <v>18</v>
      </c>
      <c r="C759" s="5">
        <f t="shared" si="111"/>
        <v>10</v>
      </c>
      <c r="D759" s="5">
        <f t="shared" si="112"/>
        <v>2016</v>
      </c>
      <c r="E759" s="3">
        <f t="shared" si="113"/>
        <v>42652</v>
      </c>
      <c r="F759" s="5">
        <f t="shared" si="117"/>
        <v>9</v>
      </c>
      <c r="G759" s="5">
        <v>26239.52</v>
      </c>
      <c r="H759" s="6">
        <v>26373.33</v>
      </c>
      <c r="I759" s="6">
        <v>26384</v>
      </c>
      <c r="J759" s="6">
        <v>26394</v>
      </c>
      <c r="K759" s="6">
        <v>26421</v>
      </c>
      <c r="L759" s="6">
        <v>26455</v>
      </c>
      <c r="M759" s="6">
        <v>26594</v>
      </c>
      <c r="N759" s="6">
        <v>26658</v>
      </c>
      <c r="O759" s="6">
        <v>26715</v>
      </c>
      <c r="P759" s="6">
        <v>26785</v>
      </c>
      <c r="Q759" s="6">
        <v>26836</v>
      </c>
      <c r="R759" s="6">
        <v>26891</v>
      </c>
      <c r="S759" s="6">
        <v>27034</v>
      </c>
      <c r="T759" s="6">
        <v>27085</v>
      </c>
      <c r="U759" s="6">
        <v>27122</v>
      </c>
      <c r="V759" s="6">
        <v>27134</v>
      </c>
      <c r="W759" s="6">
        <v>27155</v>
      </c>
      <c r="X759" s="6">
        <v>27206</v>
      </c>
      <c r="Y759" s="6">
        <v>27326</v>
      </c>
      <c r="Z759" s="8" t="s">
        <v>17</v>
      </c>
      <c r="AA759" s="11">
        <f t="shared" si="118"/>
        <v>5.6595398387213611E-4</v>
      </c>
      <c r="AB759" s="10">
        <f t="shared" si="119"/>
        <v>5.506198284114916E-3</v>
      </c>
      <c r="AC759" s="10">
        <f t="shared" si="114"/>
        <v>1.2545482110369877E-2</v>
      </c>
      <c r="AD759" s="10">
        <f t="shared" si="115"/>
        <v>1.2506811180203891E-2</v>
      </c>
      <c r="AE759" s="13">
        <v>3.2</v>
      </c>
      <c r="AF759" s="13">
        <v>0.52</v>
      </c>
      <c r="AG759" s="10">
        <f t="shared" si="116"/>
        <v>2.6661360923199373E-2</v>
      </c>
      <c r="AH759" s="10">
        <f>+SUMPRODUCT(AB759:AD759,Regression_results!$M$17:$O$17)+Regression_results!$L$17</f>
        <v>2.7227538792742388E-2</v>
      </c>
    </row>
    <row r="760" spans="1:34" ht="15" x14ac:dyDescent="0.25">
      <c r="A760" s="3">
        <v>42660</v>
      </c>
      <c r="B760" s="5">
        <f t="shared" si="110"/>
        <v>17</v>
      </c>
      <c r="C760" s="5">
        <f t="shared" si="111"/>
        <v>10</v>
      </c>
      <c r="D760" s="5">
        <f t="shared" si="112"/>
        <v>2016</v>
      </c>
      <c r="E760" s="3">
        <f t="shared" si="113"/>
        <v>42652</v>
      </c>
      <c r="F760" s="5">
        <f t="shared" si="117"/>
        <v>8</v>
      </c>
      <c r="G760" s="5">
        <v>26237.83</v>
      </c>
      <c r="H760" s="6">
        <v>26374.33</v>
      </c>
      <c r="I760" s="6">
        <v>26385</v>
      </c>
      <c r="J760" s="6">
        <v>26396</v>
      </c>
      <c r="K760" s="6">
        <v>26421</v>
      </c>
      <c r="L760" s="6">
        <v>26455</v>
      </c>
      <c r="M760" s="6">
        <v>26594</v>
      </c>
      <c r="N760" s="6">
        <v>26658</v>
      </c>
      <c r="O760" s="6">
        <v>26715</v>
      </c>
      <c r="P760" s="6">
        <v>26785</v>
      </c>
      <c r="Q760" s="6">
        <v>26835</v>
      </c>
      <c r="R760" s="6">
        <v>26891</v>
      </c>
      <c r="S760" s="6">
        <v>27038</v>
      </c>
      <c r="T760" s="6">
        <v>27092</v>
      </c>
      <c r="U760" s="6">
        <v>27115</v>
      </c>
      <c r="V760" s="6">
        <v>27127</v>
      </c>
      <c r="W760" s="6">
        <v>27146</v>
      </c>
      <c r="X760" s="6">
        <v>27197</v>
      </c>
      <c r="Y760" s="6">
        <v>27317</v>
      </c>
      <c r="Z760" s="8" t="s">
        <v>17</v>
      </c>
      <c r="AA760" s="11">
        <f t="shared" si="118"/>
        <v>5.3258377098899248E-4</v>
      </c>
      <c r="AB760" s="10">
        <f t="shared" si="119"/>
        <v>5.6090766652576729E-3</v>
      </c>
      <c r="AC760" s="10">
        <f t="shared" si="114"/>
        <v>1.2507106310403637E-2</v>
      </c>
      <c r="AD760" s="10">
        <f t="shared" si="115"/>
        <v>1.2623169584202643E-2</v>
      </c>
      <c r="AE760" s="13">
        <v>3.2080000000000002</v>
      </c>
      <c r="AF760" s="13">
        <v>0.53700000000000003</v>
      </c>
      <c r="AG760" s="10">
        <f t="shared" si="116"/>
        <v>2.6567333419537098E-2</v>
      </c>
      <c r="AH760" s="10">
        <f>+SUMPRODUCT(AB760:AD760,Regression_results!$M$17:$O$17)+Regression_results!$L$17</f>
        <v>2.7312349908838157E-2</v>
      </c>
    </row>
    <row r="761" spans="1:34" ht="15" x14ac:dyDescent="0.25">
      <c r="A761" s="3">
        <v>42659</v>
      </c>
      <c r="B761" s="5">
        <f t="shared" si="110"/>
        <v>16</v>
      </c>
      <c r="C761" s="5">
        <f t="shared" si="111"/>
        <v>10</v>
      </c>
      <c r="D761" s="5">
        <f t="shared" si="112"/>
        <v>2016</v>
      </c>
      <c r="E761" s="3">
        <f t="shared" si="113"/>
        <v>42652</v>
      </c>
      <c r="F761" s="5">
        <f t="shared" si="117"/>
        <v>7</v>
      </c>
      <c r="G761" s="5">
        <v>26236.13</v>
      </c>
      <c r="H761" s="6">
        <v>26373.5</v>
      </c>
      <c r="I761" s="6">
        <v>26377</v>
      </c>
      <c r="J761" s="6">
        <v>26391</v>
      </c>
      <c r="K761" s="6">
        <v>26417</v>
      </c>
      <c r="L761" s="6">
        <v>26455</v>
      </c>
      <c r="M761" s="6">
        <v>26594</v>
      </c>
      <c r="N761" s="6">
        <v>26658</v>
      </c>
      <c r="O761" s="6">
        <v>26716</v>
      </c>
      <c r="P761" s="6">
        <v>26786</v>
      </c>
      <c r="Q761" s="6">
        <v>26834</v>
      </c>
      <c r="R761" s="6">
        <v>26895</v>
      </c>
      <c r="S761" s="6">
        <v>27040</v>
      </c>
      <c r="T761" s="6">
        <v>27099</v>
      </c>
      <c r="U761" s="6">
        <v>27115</v>
      </c>
      <c r="V761" s="6">
        <v>27133</v>
      </c>
      <c r="W761" s="6">
        <v>27152</v>
      </c>
      <c r="X761" s="6">
        <v>27203</v>
      </c>
      <c r="Y761" s="6">
        <v>27323</v>
      </c>
      <c r="Z761" s="8" t="s">
        <v>17</v>
      </c>
      <c r="AA761" s="11">
        <f t="shared" si="118"/>
        <v>5.0912228796842209E-4</v>
      </c>
      <c r="AB761" s="10">
        <f t="shared" si="119"/>
        <v>5.3693132333159088E-3</v>
      </c>
      <c r="AC761" s="10">
        <f t="shared" si="114"/>
        <v>1.28521060014406E-2</v>
      </c>
      <c r="AD761" s="10">
        <f t="shared" si="115"/>
        <v>1.2636686294556299E-2</v>
      </c>
      <c r="AE761" s="13">
        <v>3.23</v>
      </c>
      <c r="AF761" s="13">
        <v>0.54600000000000004</v>
      </c>
      <c r="AG761" s="10">
        <f t="shared" si="116"/>
        <v>2.6694249398285352E-2</v>
      </c>
      <c r="AH761" s="10">
        <f>+SUMPRODUCT(AB761:AD761,Regression_results!$M$17:$O$17)+Regression_results!$L$17</f>
        <v>2.7396724655050428E-2</v>
      </c>
    </row>
    <row r="762" spans="1:34" ht="15" x14ac:dyDescent="0.25">
      <c r="A762" s="3">
        <v>42658</v>
      </c>
      <c r="B762" s="5">
        <f t="shared" si="110"/>
        <v>15</v>
      </c>
      <c r="C762" s="5">
        <f t="shared" si="111"/>
        <v>10</v>
      </c>
      <c r="D762" s="5">
        <f t="shared" si="112"/>
        <v>2016</v>
      </c>
      <c r="E762" s="3">
        <f t="shared" si="113"/>
        <v>42652</v>
      </c>
      <c r="F762" s="5">
        <f t="shared" si="117"/>
        <v>6</v>
      </c>
      <c r="G762" s="5">
        <v>26234.44</v>
      </c>
      <c r="H762" s="6">
        <v>26373.5</v>
      </c>
      <c r="I762" s="6">
        <v>26377</v>
      </c>
      <c r="J762" s="6">
        <v>26391</v>
      </c>
      <c r="K762" s="6">
        <v>26417</v>
      </c>
      <c r="L762" s="6">
        <v>26455</v>
      </c>
      <c r="M762" s="6">
        <v>26594</v>
      </c>
      <c r="N762" s="6">
        <v>26658</v>
      </c>
      <c r="O762" s="6">
        <v>26716</v>
      </c>
      <c r="P762" s="6">
        <v>26786</v>
      </c>
      <c r="Q762" s="6">
        <v>26834</v>
      </c>
      <c r="R762" s="6">
        <v>26895</v>
      </c>
      <c r="S762" s="6">
        <v>27040</v>
      </c>
      <c r="T762" s="6">
        <v>27099</v>
      </c>
      <c r="U762" s="6">
        <v>27113</v>
      </c>
      <c r="V762" s="6">
        <v>27134</v>
      </c>
      <c r="W762" s="6">
        <v>27154</v>
      </c>
      <c r="X762" s="6">
        <v>27205</v>
      </c>
      <c r="Y762" s="6">
        <v>27325</v>
      </c>
      <c r="Z762" s="8" t="s">
        <v>17</v>
      </c>
      <c r="AA762" s="11">
        <f t="shared" si="118"/>
        <v>4.3639053254436179E-4</v>
      </c>
      <c r="AB762" s="10">
        <f t="shared" si="119"/>
        <v>5.4340782574358037E-3</v>
      </c>
      <c r="AC762" s="10">
        <f t="shared" si="114"/>
        <v>1.28521060014406E-2</v>
      </c>
      <c r="AD762" s="10">
        <f t="shared" si="115"/>
        <v>1.2563954539132238E-2</v>
      </c>
      <c r="AE762" s="13">
        <v>3.23</v>
      </c>
      <c r="AF762" s="13">
        <v>0.54600000000000004</v>
      </c>
      <c r="AG762" s="10">
        <f t="shared" si="116"/>
        <v>2.6694249398285352E-2</v>
      </c>
      <c r="AH762" s="10">
        <f>+SUMPRODUCT(AB762:AD762,Regression_results!$M$17:$O$17)+Regression_results!$L$17</f>
        <v>2.7399031485359007E-2</v>
      </c>
    </row>
    <row r="763" spans="1:34" ht="15" x14ac:dyDescent="0.25">
      <c r="A763" s="3">
        <v>42657</v>
      </c>
      <c r="B763" s="5">
        <f t="shared" si="110"/>
        <v>14</v>
      </c>
      <c r="C763" s="5">
        <f t="shared" si="111"/>
        <v>10</v>
      </c>
      <c r="D763" s="5">
        <f t="shared" si="112"/>
        <v>2016</v>
      </c>
      <c r="E763" s="3">
        <f t="shared" si="113"/>
        <v>42652</v>
      </c>
      <c r="F763" s="5">
        <f t="shared" si="117"/>
        <v>5</v>
      </c>
      <c r="G763" s="5">
        <v>26232.75</v>
      </c>
      <c r="H763" s="6">
        <v>26373.5</v>
      </c>
      <c r="I763" s="6">
        <v>26377</v>
      </c>
      <c r="J763" s="6">
        <v>26391</v>
      </c>
      <c r="K763" s="6">
        <v>26417</v>
      </c>
      <c r="L763" s="6">
        <v>26455</v>
      </c>
      <c r="M763" s="6">
        <v>26594</v>
      </c>
      <c r="N763" s="6">
        <v>26658</v>
      </c>
      <c r="O763" s="6">
        <v>26716</v>
      </c>
      <c r="P763" s="6">
        <v>26786</v>
      </c>
      <c r="Q763" s="6">
        <v>26834</v>
      </c>
      <c r="R763" s="6">
        <v>26895</v>
      </c>
      <c r="S763" s="6">
        <v>27040</v>
      </c>
      <c r="T763" s="6">
        <v>27099</v>
      </c>
      <c r="U763" s="6">
        <v>27120</v>
      </c>
      <c r="V763" s="6">
        <v>27143</v>
      </c>
      <c r="W763" s="6">
        <v>27163</v>
      </c>
      <c r="X763" s="6">
        <v>27212</v>
      </c>
      <c r="Y763" s="6">
        <v>27337</v>
      </c>
      <c r="Z763" s="8" t="s">
        <v>17</v>
      </c>
      <c r="AA763" s="11">
        <f t="shared" si="118"/>
        <v>3.6365877712030148E-4</v>
      </c>
      <c r="AB763" s="10">
        <f t="shared" si="119"/>
        <v>5.498851626306811E-3</v>
      </c>
      <c r="AC763" s="10">
        <f t="shared" si="114"/>
        <v>1.28521060014406E-2</v>
      </c>
      <c r="AD763" s="10">
        <f t="shared" si="115"/>
        <v>1.2491222783708178E-2</v>
      </c>
      <c r="AE763" s="13">
        <v>3.23</v>
      </c>
      <c r="AF763" s="13">
        <v>0.54600000000000004</v>
      </c>
      <c r="AG763" s="10">
        <f t="shared" si="116"/>
        <v>2.6694249398285352E-2</v>
      </c>
      <c r="AH763" s="10">
        <f>+SUMPRODUCT(AB763:AD763,Regression_results!$M$17:$O$17)+Regression_results!$L$17</f>
        <v>2.7401342826814827E-2</v>
      </c>
    </row>
    <row r="764" spans="1:34" ht="15" x14ac:dyDescent="0.25">
      <c r="A764" s="3">
        <v>42656</v>
      </c>
      <c r="B764" s="5">
        <f t="shared" si="110"/>
        <v>13</v>
      </c>
      <c r="C764" s="5">
        <f t="shared" si="111"/>
        <v>10</v>
      </c>
      <c r="D764" s="5">
        <f t="shared" si="112"/>
        <v>2016</v>
      </c>
      <c r="E764" s="3">
        <f t="shared" si="113"/>
        <v>42652</v>
      </c>
      <c r="F764" s="5">
        <f t="shared" si="117"/>
        <v>4</v>
      </c>
      <c r="G764" s="5">
        <v>26231.06</v>
      </c>
      <c r="H764" s="6">
        <v>26370.75</v>
      </c>
      <c r="I764" s="6">
        <v>26371</v>
      </c>
      <c r="J764" s="6">
        <v>26383</v>
      </c>
      <c r="K764" s="6">
        <v>26412</v>
      </c>
      <c r="L764" s="6">
        <v>26447</v>
      </c>
      <c r="M764" s="6">
        <v>26587</v>
      </c>
      <c r="N764" s="6">
        <v>26650</v>
      </c>
      <c r="O764" s="6">
        <v>26707</v>
      </c>
      <c r="P764" s="6">
        <v>26777</v>
      </c>
      <c r="Q764" s="6">
        <v>26825</v>
      </c>
      <c r="R764" s="6">
        <v>26882</v>
      </c>
      <c r="S764" s="6">
        <v>27027</v>
      </c>
      <c r="T764" s="6">
        <v>27086</v>
      </c>
      <c r="U764" s="6">
        <v>27120</v>
      </c>
      <c r="V764" s="6">
        <v>27143</v>
      </c>
      <c r="W764" s="6">
        <v>27163</v>
      </c>
      <c r="X764" s="6">
        <v>27212</v>
      </c>
      <c r="Y764" s="6">
        <v>27337</v>
      </c>
      <c r="Z764" s="8" t="s">
        <v>17</v>
      </c>
      <c r="AA764" s="11">
        <f t="shared" si="118"/>
        <v>2.9106695773363592E-4</v>
      </c>
      <c r="AB764" s="10">
        <f t="shared" si="119"/>
        <v>5.3348968741635527E-3</v>
      </c>
      <c r="AC764" s="10">
        <f t="shared" si="114"/>
        <v>1.2741268818019735E-2</v>
      </c>
      <c r="AD764" s="10">
        <f t="shared" si="115"/>
        <v>1.2272944368150423E-2</v>
      </c>
      <c r="AE764" s="13">
        <v>3.2149999999999999</v>
      </c>
      <c r="AF764" s="13">
        <v>0.53</v>
      </c>
      <c r="AG764" s="10">
        <f t="shared" si="116"/>
        <v>2.6708445240226641E-2</v>
      </c>
      <c r="AH764" s="10">
        <f>+SUMPRODUCT(AB764:AD764,Regression_results!$M$17:$O$17)+Regression_results!$L$17</f>
        <v>2.7147761746043393E-2</v>
      </c>
    </row>
    <row r="765" spans="1:34" ht="15" x14ac:dyDescent="0.25">
      <c r="A765" s="3">
        <v>42655</v>
      </c>
      <c r="B765" s="5">
        <f t="shared" si="110"/>
        <v>12</v>
      </c>
      <c r="C765" s="5">
        <f t="shared" si="111"/>
        <v>10</v>
      </c>
      <c r="D765" s="5">
        <f t="shared" si="112"/>
        <v>2016</v>
      </c>
      <c r="E765" s="3">
        <f t="shared" si="113"/>
        <v>42652</v>
      </c>
      <c r="F765" s="5">
        <f t="shared" si="117"/>
        <v>3</v>
      </c>
      <c r="G765" s="5">
        <v>26229.37</v>
      </c>
      <c r="H765" s="6">
        <v>26370.67</v>
      </c>
      <c r="I765" s="6">
        <v>26364</v>
      </c>
      <c r="J765" s="6">
        <v>26374</v>
      </c>
      <c r="K765" s="6">
        <v>26405</v>
      </c>
      <c r="L765" s="6">
        <v>26440</v>
      </c>
      <c r="M765" s="6">
        <v>26580</v>
      </c>
      <c r="N765" s="6">
        <v>26641</v>
      </c>
      <c r="O765" s="6">
        <v>26698</v>
      </c>
      <c r="P765" s="6">
        <v>26768</v>
      </c>
      <c r="Q765" s="6">
        <v>26816</v>
      </c>
      <c r="R765" s="6">
        <v>26873</v>
      </c>
      <c r="S765" s="6">
        <v>27018</v>
      </c>
      <c r="T765" s="6">
        <v>27077</v>
      </c>
      <c r="U765" s="6">
        <v>27120</v>
      </c>
      <c r="V765" s="6">
        <v>27143</v>
      </c>
      <c r="W765" s="6">
        <v>27163</v>
      </c>
      <c r="X765" s="6">
        <v>27212</v>
      </c>
      <c r="Y765" s="6">
        <v>27337</v>
      </c>
      <c r="Z765" s="8" t="s">
        <v>17</v>
      </c>
      <c r="AA765" s="11">
        <f t="shared" si="118"/>
        <v>2.1837293656081779E-4</v>
      </c>
      <c r="AB765" s="10">
        <f t="shared" si="119"/>
        <v>5.1327957934179658E-3</v>
      </c>
      <c r="AC765" s="10">
        <f t="shared" si="114"/>
        <v>1.2668790775299588E-2</v>
      </c>
      <c r="AD765" s="10">
        <f t="shared" si="115"/>
        <v>1.2204289484616848E-2</v>
      </c>
      <c r="AE765" s="13">
        <v>3.22</v>
      </c>
      <c r="AF765" s="13">
        <v>0.54</v>
      </c>
      <c r="AG765" s="10">
        <f t="shared" si="116"/>
        <v>2.6656057290630475E-2</v>
      </c>
      <c r="AH765" s="10">
        <f>+SUMPRODUCT(AB765:AD765,Regression_results!$M$17:$O$17)+Regression_results!$L$17</f>
        <v>2.696395630646329E-2</v>
      </c>
    </row>
    <row r="766" spans="1:34" ht="15" x14ac:dyDescent="0.25">
      <c r="A766" s="3">
        <v>42654</v>
      </c>
      <c r="B766" s="5">
        <f t="shared" si="110"/>
        <v>11</v>
      </c>
      <c r="C766" s="5">
        <f t="shared" si="111"/>
        <v>10</v>
      </c>
      <c r="D766" s="5">
        <f t="shared" si="112"/>
        <v>2016</v>
      </c>
      <c r="E766" s="3">
        <f t="shared" si="113"/>
        <v>42652</v>
      </c>
      <c r="F766" s="5">
        <f t="shared" si="117"/>
        <v>2</v>
      </c>
      <c r="G766" s="5">
        <v>26227.68</v>
      </c>
      <c r="H766" s="6">
        <v>26362.83</v>
      </c>
      <c r="I766" s="6">
        <v>26371</v>
      </c>
      <c r="J766" s="6">
        <v>26377</v>
      </c>
      <c r="K766" s="6">
        <v>26410</v>
      </c>
      <c r="L766" s="6">
        <v>26450</v>
      </c>
      <c r="M766" s="6">
        <v>26590</v>
      </c>
      <c r="N766" s="6">
        <v>26653</v>
      </c>
      <c r="O766" s="6">
        <v>26710</v>
      </c>
      <c r="P766" s="6">
        <v>26783</v>
      </c>
      <c r="Q766" s="6">
        <v>26831</v>
      </c>
      <c r="R766" s="6">
        <v>26888</v>
      </c>
      <c r="S766" s="6">
        <v>27033</v>
      </c>
      <c r="T766" s="6">
        <v>27092</v>
      </c>
      <c r="U766" s="6">
        <v>27107</v>
      </c>
      <c r="V766" s="6">
        <v>27130</v>
      </c>
      <c r="W766" s="6">
        <v>27150</v>
      </c>
      <c r="X766" s="6">
        <v>27199</v>
      </c>
      <c r="Y766" s="6">
        <v>27324</v>
      </c>
      <c r="Z766" s="8" t="s">
        <v>17</v>
      </c>
      <c r="AA766" s="11">
        <f t="shared" si="118"/>
        <v>1.4550117757308929E-4</v>
      </c>
      <c r="AB766" s="10">
        <f t="shared" si="119"/>
        <v>5.4644558725742698E-3</v>
      </c>
      <c r="AC766" s="10">
        <f t="shared" si="114"/>
        <v>1.2855030146752044E-2</v>
      </c>
      <c r="AD766" s="10">
        <f t="shared" si="115"/>
        <v>1.2238350297752805E-2</v>
      </c>
      <c r="AE766" s="13">
        <v>3.2</v>
      </c>
      <c r="AF766" s="13">
        <v>0.50700000000000001</v>
      </c>
      <c r="AG766" s="10">
        <f t="shared" si="116"/>
        <v>2.6794153641040097E-2</v>
      </c>
      <c r="AH766" s="10">
        <f>+SUMPRODUCT(AB766:AD766,Regression_results!$M$17:$O$17)+Regression_results!$L$17</f>
        <v>2.7270802825919656E-2</v>
      </c>
    </row>
    <row r="767" spans="1:34" ht="15" x14ac:dyDescent="0.25">
      <c r="A767" s="3">
        <v>42653</v>
      </c>
      <c r="B767" s="5">
        <f t="shared" si="110"/>
        <v>10</v>
      </c>
      <c r="C767" s="5">
        <f t="shared" si="111"/>
        <v>10</v>
      </c>
      <c r="D767" s="5">
        <f t="shared" si="112"/>
        <v>2016</v>
      </c>
      <c r="E767" s="3">
        <f t="shared" si="113"/>
        <v>42652</v>
      </c>
      <c r="F767" s="5">
        <f t="shared" si="117"/>
        <v>1</v>
      </c>
      <c r="G767" s="5">
        <v>26225.99</v>
      </c>
      <c r="H767" s="6">
        <v>26369.33</v>
      </c>
      <c r="I767" s="6">
        <v>26380</v>
      </c>
      <c r="J767" s="6">
        <v>26390</v>
      </c>
      <c r="K767" s="6">
        <v>26425</v>
      </c>
      <c r="L767" s="6">
        <v>26465</v>
      </c>
      <c r="M767" s="6">
        <v>26602</v>
      </c>
      <c r="N767" s="6">
        <v>26667</v>
      </c>
      <c r="O767" s="6">
        <v>26724</v>
      </c>
      <c r="P767" s="6">
        <v>26797</v>
      </c>
      <c r="Q767" s="6">
        <v>26845</v>
      </c>
      <c r="R767" s="6">
        <v>26902</v>
      </c>
      <c r="S767" s="6">
        <v>27047</v>
      </c>
      <c r="T767" s="6">
        <v>27107</v>
      </c>
      <c r="U767" s="6">
        <v>27098</v>
      </c>
      <c r="V767" s="6">
        <v>27121</v>
      </c>
      <c r="W767" s="6">
        <v>27141</v>
      </c>
      <c r="X767" s="6">
        <v>27190</v>
      </c>
      <c r="Y767" s="6">
        <v>27315</v>
      </c>
      <c r="Z767" s="8" t="s">
        <v>17</v>
      </c>
      <c r="AA767" s="11">
        <f t="shared" si="118"/>
        <v>7.3945354383112927E-5</v>
      </c>
      <c r="AB767" s="10">
        <f t="shared" si="119"/>
        <v>5.8724189248908765E-3</v>
      </c>
      <c r="AC767" s="10">
        <f t="shared" si="114"/>
        <v>1.3040181956027297E-2</v>
      </c>
      <c r="AD767" s="10">
        <f t="shared" si="115"/>
        <v>1.2160459349294011E-2</v>
      </c>
      <c r="AE767" s="13">
        <v>3.2650000000000001</v>
      </c>
      <c r="AF767" s="13">
        <v>0.53500000000000003</v>
      </c>
      <c r="AG767" s="10">
        <f t="shared" si="116"/>
        <v>2.7154722236037321E-2</v>
      </c>
      <c r="AH767" s="10">
        <f>+SUMPRODUCT(AB767:AD767,Regression_results!$M$17:$O$17)+Regression_results!$L$17</f>
        <v>2.7567902267275866E-2</v>
      </c>
    </row>
    <row r="768" spans="1:34" ht="15" x14ac:dyDescent="0.25">
      <c r="A768" s="3">
        <v>42652</v>
      </c>
      <c r="B768" s="5">
        <f t="shared" si="110"/>
        <v>9</v>
      </c>
      <c r="C768" s="5">
        <f t="shared" si="111"/>
        <v>10</v>
      </c>
      <c r="D768" s="5">
        <f t="shared" si="112"/>
        <v>2016</v>
      </c>
      <c r="E768" s="3">
        <f t="shared" si="113"/>
        <v>42652</v>
      </c>
      <c r="F768" s="5">
        <f t="shared" si="117"/>
        <v>0</v>
      </c>
      <c r="G768" s="5">
        <v>26224.3</v>
      </c>
      <c r="H768" s="6">
        <v>26369.33</v>
      </c>
      <c r="I768" s="6">
        <v>26380</v>
      </c>
      <c r="J768" s="6">
        <v>26390</v>
      </c>
      <c r="K768" s="6">
        <v>26425</v>
      </c>
      <c r="L768" s="6">
        <v>26465</v>
      </c>
      <c r="M768" s="6">
        <v>26602</v>
      </c>
      <c r="N768" s="6">
        <v>26667</v>
      </c>
      <c r="O768" s="6">
        <v>26724</v>
      </c>
      <c r="P768" s="6">
        <v>26797</v>
      </c>
      <c r="Q768" s="6">
        <v>26845</v>
      </c>
      <c r="R768" s="6">
        <v>26902</v>
      </c>
      <c r="S768" s="6">
        <v>27047</v>
      </c>
      <c r="T768" s="6">
        <v>27107</v>
      </c>
      <c r="U768" s="6">
        <v>27113</v>
      </c>
      <c r="V768" s="6">
        <v>27136</v>
      </c>
      <c r="W768" s="6">
        <v>27156</v>
      </c>
      <c r="X768" s="6">
        <v>27205</v>
      </c>
      <c r="Y768" s="6">
        <v>27334</v>
      </c>
      <c r="Z768" s="8" t="s">
        <v>17</v>
      </c>
      <c r="AA768" s="11">
        <f t="shared" si="118"/>
        <v>0</v>
      </c>
      <c r="AB768" s="10">
        <f t="shared" si="119"/>
        <v>5.9372414134981621E-3</v>
      </c>
      <c r="AC768" s="10">
        <f t="shared" si="114"/>
        <v>1.3040181956027297E-2</v>
      </c>
      <c r="AD768" s="10">
        <f t="shared" si="115"/>
        <v>1.2086513994910897E-2</v>
      </c>
      <c r="AE768" s="13">
        <v>3.26</v>
      </c>
      <c r="AF768" s="13">
        <v>0.53500000000000003</v>
      </c>
      <c r="AG768" s="10">
        <f t="shared" si="116"/>
        <v>2.7104988312528056E-2</v>
      </c>
      <c r="AH768" s="10">
        <f>+SUMPRODUCT(AB768:AD768,Regression_results!$M$17:$O$17)+Regression_results!$L$17</f>
        <v>2.7569694449382537E-2</v>
      </c>
    </row>
    <row r="769" spans="1:34" ht="15" x14ac:dyDescent="0.25">
      <c r="A769" s="3">
        <v>42651</v>
      </c>
      <c r="B769" s="5">
        <f t="shared" si="110"/>
        <v>8</v>
      </c>
      <c r="C769" s="5">
        <f t="shared" si="111"/>
        <v>10</v>
      </c>
      <c r="D769" s="5">
        <f t="shared" si="112"/>
        <v>2016</v>
      </c>
      <c r="E769" s="3">
        <f t="shared" si="113"/>
        <v>42622</v>
      </c>
      <c r="F769" s="5">
        <f t="shared" si="117"/>
        <v>29</v>
      </c>
      <c r="G769" s="5">
        <v>26224.3</v>
      </c>
      <c r="H769" s="6">
        <v>26369.33</v>
      </c>
      <c r="I769" s="6">
        <v>26380</v>
      </c>
      <c r="J769" s="6">
        <v>26390</v>
      </c>
      <c r="K769" s="6">
        <v>26425</v>
      </c>
      <c r="L769" s="6">
        <v>26465</v>
      </c>
      <c r="M769" s="6">
        <v>26602</v>
      </c>
      <c r="N769" s="6">
        <v>26667</v>
      </c>
      <c r="O769" s="6">
        <v>26724</v>
      </c>
      <c r="P769" s="6">
        <v>26797</v>
      </c>
      <c r="Q769" s="6">
        <v>26845</v>
      </c>
      <c r="R769" s="6">
        <v>26902</v>
      </c>
      <c r="S769" s="6">
        <v>27047</v>
      </c>
      <c r="T769" s="6">
        <v>27107</v>
      </c>
      <c r="U769" s="6">
        <v>27128</v>
      </c>
      <c r="V769" s="6">
        <v>27151</v>
      </c>
      <c r="W769" s="6">
        <v>27171</v>
      </c>
      <c r="X769" s="6">
        <v>27220</v>
      </c>
      <c r="Y769" s="6">
        <v>27349</v>
      </c>
      <c r="Z769" s="8" t="s">
        <v>17</v>
      </c>
      <c r="AA769" s="11">
        <f t="shared" si="118"/>
        <v>2.144415277110275E-3</v>
      </c>
      <c r="AB769" s="10">
        <f t="shared" si="119"/>
        <v>5.9372414134981621E-3</v>
      </c>
      <c r="AC769" s="10">
        <f t="shared" si="114"/>
        <v>1.3040181956027297E-2</v>
      </c>
      <c r="AD769" s="10">
        <f t="shared" si="115"/>
        <v>1.4230929272021173E-2</v>
      </c>
      <c r="AE769" s="13">
        <v>3.26</v>
      </c>
      <c r="AF769" s="13">
        <v>0.53500000000000003</v>
      </c>
      <c r="AG769" s="10">
        <f t="shared" si="116"/>
        <v>2.7104988312528056E-2</v>
      </c>
      <c r="AH769" s="10">
        <f>+SUMPRODUCT(AB769:AD769,Regression_results!$M$17:$O$17)+Regression_results!$L$17</f>
        <v>2.8533963570875211E-2</v>
      </c>
    </row>
    <row r="770" spans="1:34" ht="15" x14ac:dyDescent="0.25">
      <c r="A770" s="3">
        <v>42650</v>
      </c>
      <c r="B770" s="5">
        <f t="shared" ref="B770:B833" si="120">+DAY(A770)</f>
        <v>7</v>
      </c>
      <c r="C770" s="5">
        <f t="shared" ref="C770:C833" si="121">+MONTH(A770)</f>
        <v>10</v>
      </c>
      <c r="D770" s="5">
        <f t="shared" ref="D770:D833" si="122">+YEAR(A770)</f>
        <v>2016</v>
      </c>
      <c r="E770" s="3">
        <f t="shared" ref="E770:E833" si="123">+IF(DAY(A770)&gt;=9, DATE(D770,C770,9), IF(MONTH(A770)=1, DATE(D770-1,12,9),DATE(D770,C770-1,9)))</f>
        <v>42622</v>
      </c>
      <c r="F770" s="5">
        <f t="shared" si="117"/>
        <v>28</v>
      </c>
      <c r="G770" s="5">
        <v>26224.3</v>
      </c>
      <c r="H770" s="6">
        <v>26369.33</v>
      </c>
      <c r="I770" s="6">
        <v>26380</v>
      </c>
      <c r="J770" s="6">
        <v>26390</v>
      </c>
      <c r="K770" s="6">
        <v>26425</v>
      </c>
      <c r="L770" s="6">
        <v>26465</v>
      </c>
      <c r="M770" s="6">
        <v>26602</v>
      </c>
      <c r="N770" s="6">
        <v>26667</v>
      </c>
      <c r="O770" s="6">
        <v>26724</v>
      </c>
      <c r="P770" s="6">
        <v>26797</v>
      </c>
      <c r="Q770" s="6">
        <v>26845</v>
      </c>
      <c r="R770" s="6">
        <v>26902</v>
      </c>
      <c r="S770" s="6">
        <v>27047</v>
      </c>
      <c r="T770" s="6">
        <v>27107</v>
      </c>
      <c r="U770" s="6">
        <v>27128</v>
      </c>
      <c r="V770" s="6">
        <v>27151</v>
      </c>
      <c r="W770" s="6">
        <v>27171</v>
      </c>
      <c r="X770" s="6">
        <v>27220</v>
      </c>
      <c r="Y770" s="6">
        <v>27349</v>
      </c>
      <c r="Z770" s="8" t="s">
        <v>17</v>
      </c>
      <c r="AA770" s="11">
        <f t="shared" si="118"/>
        <v>2.0704699227271622E-3</v>
      </c>
      <c r="AB770" s="10">
        <f t="shared" si="119"/>
        <v>5.9372414134981621E-3</v>
      </c>
      <c r="AC770" s="10">
        <f t="shared" ref="AC770:AC833" si="124">+O770/I770-1</f>
        <v>1.3040181956027297E-2</v>
      </c>
      <c r="AD770" s="10">
        <f t="shared" ref="AD770:AD833" si="125">+S770/O770-1+AA770</f>
        <v>1.4156983917638059E-2</v>
      </c>
      <c r="AE770" s="13">
        <v>3.26</v>
      </c>
      <c r="AF770" s="13">
        <v>0.53500000000000003</v>
      </c>
      <c r="AG770" s="10">
        <f t="shared" ref="AG770:AG833" si="126">+(1+AE770/100)/(1+AF770/100)-1</f>
        <v>2.7104988312528056E-2</v>
      </c>
      <c r="AH770" s="10">
        <f>+SUMPRODUCT(AB770:AD770,Regression_results!$M$17:$O$17)+Regression_results!$L$17</f>
        <v>2.850071291151339E-2</v>
      </c>
    </row>
    <row r="771" spans="1:34" ht="15" x14ac:dyDescent="0.25">
      <c r="A771" s="3">
        <v>42649</v>
      </c>
      <c r="B771" s="5">
        <f t="shared" si="120"/>
        <v>6</v>
      </c>
      <c r="C771" s="5">
        <f t="shared" si="121"/>
        <v>10</v>
      </c>
      <c r="D771" s="5">
        <f t="shared" si="122"/>
        <v>2016</v>
      </c>
      <c r="E771" s="3">
        <f t="shared" si="123"/>
        <v>42622</v>
      </c>
      <c r="F771" s="5">
        <f t="shared" ref="F771:F834" si="127">+A771-E771</f>
        <v>27</v>
      </c>
      <c r="G771" s="5">
        <v>26224.3</v>
      </c>
      <c r="H771" s="6">
        <v>26381.5</v>
      </c>
      <c r="I771" s="6">
        <v>26471</v>
      </c>
      <c r="J771" s="6">
        <v>26485</v>
      </c>
      <c r="K771" s="6">
        <v>26502</v>
      </c>
      <c r="L771" s="6">
        <v>26540</v>
      </c>
      <c r="M771" s="6">
        <v>26584</v>
      </c>
      <c r="N771" s="6">
        <v>26719</v>
      </c>
      <c r="O771" s="6">
        <v>26788</v>
      </c>
      <c r="P771" s="6">
        <v>26845</v>
      </c>
      <c r="Q771" s="6">
        <v>26908</v>
      </c>
      <c r="R771" s="6">
        <v>26964</v>
      </c>
      <c r="S771" s="6">
        <v>27023</v>
      </c>
      <c r="T771" s="6">
        <v>27181</v>
      </c>
      <c r="U771" s="6">
        <v>27128</v>
      </c>
      <c r="V771" s="6">
        <v>27151</v>
      </c>
      <c r="W771" s="6">
        <v>27171</v>
      </c>
      <c r="X771" s="6">
        <v>27220</v>
      </c>
      <c r="Y771" s="6">
        <v>27349</v>
      </c>
      <c r="Z771" s="8" t="s">
        <v>17</v>
      </c>
      <c r="AA771" s="11">
        <f t="shared" ref="AA771:AA834" si="128">+(T771/S771-1)*F771/30</f>
        <v>5.2621840654258015E-3</v>
      </c>
      <c r="AB771" s="10">
        <f t="shared" ref="AB771:AB834" si="129">+I771/G771-1</f>
        <v>9.4073054380860999E-3</v>
      </c>
      <c r="AC771" s="10">
        <f t="shared" si="124"/>
        <v>1.1975369272033465E-2</v>
      </c>
      <c r="AD771" s="10">
        <f t="shared" si="125"/>
        <v>1.4034768804861342E-2</v>
      </c>
      <c r="AE771" s="13">
        <v>3.36</v>
      </c>
      <c r="AF771" s="13">
        <v>0.47</v>
      </c>
      <c r="AG771" s="10">
        <f t="shared" si="126"/>
        <v>2.8764805414551731E-2</v>
      </c>
      <c r="AH771" s="10">
        <f>+SUMPRODUCT(AB771:AD771,Regression_results!$M$17:$O$17)+Regression_results!$L$17</f>
        <v>2.9679959724720394E-2</v>
      </c>
    </row>
    <row r="772" spans="1:34" ht="15" x14ac:dyDescent="0.25">
      <c r="A772" s="3">
        <v>42648</v>
      </c>
      <c r="B772" s="5">
        <f t="shared" si="120"/>
        <v>5</v>
      </c>
      <c r="C772" s="5">
        <f t="shared" si="121"/>
        <v>10</v>
      </c>
      <c r="D772" s="5">
        <f t="shared" si="122"/>
        <v>2016</v>
      </c>
      <c r="E772" s="3">
        <f t="shared" si="123"/>
        <v>42622</v>
      </c>
      <c r="F772" s="5">
        <f t="shared" si="127"/>
        <v>26</v>
      </c>
      <c r="G772" s="5">
        <v>26224.3</v>
      </c>
      <c r="H772" s="6">
        <v>26382</v>
      </c>
      <c r="I772" s="6">
        <v>26471</v>
      </c>
      <c r="J772" s="6">
        <v>26485</v>
      </c>
      <c r="K772" s="6">
        <v>26501</v>
      </c>
      <c r="L772" s="6">
        <v>26539</v>
      </c>
      <c r="M772" s="6">
        <v>26584</v>
      </c>
      <c r="N772" s="6">
        <v>26720</v>
      </c>
      <c r="O772" s="6">
        <v>26790</v>
      </c>
      <c r="P772" s="6">
        <v>26848</v>
      </c>
      <c r="Q772" s="6">
        <v>26911</v>
      </c>
      <c r="R772" s="6">
        <v>26967</v>
      </c>
      <c r="S772" s="6">
        <v>27024</v>
      </c>
      <c r="T772" s="6">
        <v>27182</v>
      </c>
      <c r="U772" s="6">
        <v>27128</v>
      </c>
      <c r="V772" s="6">
        <v>27151</v>
      </c>
      <c r="W772" s="6">
        <v>27171</v>
      </c>
      <c r="X772" s="6">
        <v>27220</v>
      </c>
      <c r="Y772" s="6">
        <v>27349</v>
      </c>
      <c r="Z772" s="8" t="s">
        <v>17</v>
      </c>
      <c r="AA772" s="11">
        <f t="shared" si="128"/>
        <v>5.0671008486283583E-3</v>
      </c>
      <c r="AB772" s="10">
        <f t="shared" si="129"/>
        <v>9.4073054380860999E-3</v>
      </c>
      <c r="AC772" s="10">
        <f t="shared" si="124"/>
        <v>1.2050923652298762E-2</v>
      </c>
      <c r="AD772" s="10">
        <f t="shared" si="125"/>
        <v>1.380170331223427E-2</v>
      </c>
      <c r="AE772" s="13">
        <v>3.355</v>
      </c>
      <c r="AF772" s="13">
        <v>0.48</v>
      </c>
      <c r="AG772" s="10">
        <f t="shared" si="126"/>
        <v>2.8612659235668803E-2</v>
      </c>
      <c r="AH772" s="10">
        <f>+SUMPRODUCT(AB772:AD772,Regression_results!$M$17:$O$17)+Regression_results!$L$17</f>
        <v>2.9620690687366398E-2</v>
      </c>
    </row>
    <row r="773" spans="1:34" ht="15" x14ac:dyDescent="0.25">
      <c r="A773" s="3">
        <v>42647</v>
      </c>
      <c r="B773" s="5">
        <f t="shared" si="120"/>
        <v>4</v>
      </c>
      <c r="C773" s="5">
        <f t="shared" si="121"/>
        <v>10</v>
      </c>
      <c r="D773" s="5">
        <f t="shared" si="122"/>
        <v>2016</v>
      </c>
      <c r="E773" s="3">
        <f t="shared" si="123"/>
        <v>42622</v>
      </c>
      <c r="F773" s="5">
        <f t="shared" si="127"/>
        <v>25</v>
      </c>
      <c r="G773" s="5">
        <v>26224.3</v>
      </c>
      <c r="H773" s="6">
        <v>26384.5</v>
      </c>
      <c r="I773" s="6">
        <v>26472</v>
      </c>
      <c r="J773" s="6">
        <v>26487</v>
      </c>
      <c r="K773" s="6">
        <v>26502</v>
      </c>
      <c r="L773" s="6">
        <v>26541</v>
      </c>
      <c r="M773" s="6">
        <v>26585</v>
      </c>
      <c r="N773" s="6">
        <v>26719</v>
      </c>
      <c r="O773" s="6">
        <v>26787</v>
      </c>
      <c r="P773" s="6">
        <v>26846</v>
      </c>
      <c r="Q773" s="6">
        <v>26909</v>
      </c>
      <c r="R773" s="6">
        <v>26965</v>
      </c>
      <c r="S773" s="6">
        <v>27022</v>
      </c>
      <c r="T773" s="6">
        <v>27180</v>
      </c>
      <c r="U773" s="6">
        <v>27244</v>
      </c>
      <c r="V773" s="6">
        <v>27261</v>
      </c>
      <c r="W773" s="6">
        <v>27282</v>
      </c>
      <c r="X773" s="6">
        <v>27302</v>
      </c>
      <c r="Y773" s="6">
        <v>27345</v>
      </c>
      <c r="Z773" s="8" t="s">
        <v>17</v>
      </c>
      <c r="AA773" s="11">
        <f t="shared" si="128"/>
        <v>4.8725729652382421E-3</v>
      </c>
      <c r="AB773" s="10">
        <f t="shared" si="129"/>
        <v>9.4454380097848123E-3</v>
      </c>
      <c r="AC773" s="10">
        <f t="shared" si="124"/>
        <v>1.1899365367180392E-2</v>
      </c>
      <c r="AD773" s="10">
        <f t="shared" si="125"/>
        <v>1.364548519878428E-2</v>
      </c>
      <c r="AE773" s="13">
        <v>3.33</v>
      </c>
      <c r="AF773" s="13">
        <v>0.44600000000000001</v>
      </c>
      <c r="AG773" s="10">
        <f t="shared" si="126"/>
        <v>2.8711944726519834E-2</v>
      </c>
      <c r="AH773" s="10">
        <f>+SUMPRODUCT(AB773:AD773,Regression_results!$M$17:$O$17)+Regression_results!$L$17</f>
        <v>2.9479723422507716E-2</v>
      </c>
    </row>
    <row r="774" spans="1:34" ht="15" x14ac:dyDescent="0.25">
      <c r="A774" s="3">
        <v>42646</v>
      </c>
      <c r="B774" s="5">
        <f t="shared" si="120"/>
        <v>3</v>
      </c>
      <c r="C774" s="5">
        <f t="shared" si="121"/>
        <v>10</v>
      </c>
      <c r="D774" s="5">
        <f t="shared" si="122"/>
        <v>2016</v>
      </c>
      <c r="E774" s="3">
        <f t="shared" si="123"/>
        <v>42622</v>
      </c>
      <c r="F774" s="5">
        <f t="shared" si="127"/>
        <v>24</v>
      </c>
      <c r="G774" s="5">
        <v>26224.3</v>
      </c>
      <c r="H774" s="6">
        <v>26385.5</v>
      </c>
      <c r="I774" s="6">
        <v>26474</v>
      </c>
      <c r="J774" s="6">
        <v>26488</v>
      </c>
      <c r="K774" s="6">
        <v>26511</v>
      </c>
      <c r="L774" s="6">
        <v>26548</v>
      </c>
      <c r="M774" s="6">
        <v>26589</v>
      </c>
      <c r="N774" s="6">
        <v>26722</v>
      </c>
      <c r="O774" s="6">
        <v>26788</v>
      </c>
      <c r="P774" s="6">
        <v>26848</v>
      </c>
      <c r="Q774" s="6">
        <v>26911</v>
      </c>
      <c r="R774" s="6">
        <v>26967</v>
      </c>
      <c r="S774" s="6">
        <v>27026</v>
      </c>
      <c r="T774" s="6">
        <v>27184</v>
      </c>
      <c r="U774" s="6">
        <v>27245</v>
      </c>
      <c r="V774" s="6">
        <v>27262</v>
      </c>
      <c r="W774" s="6">
        <v>27283</v>
      </c>
      <c r="X774" s="6">
        <v>27303</v>
      </c>
      <c r="Y774" s="6">
        <v>27346</v>
      </c>
      <c r="Z774" s="8" t="s">
        <v>17</v>
      </c>
      <c r="AA774" s="11">
        <f t="shared" si="128"/>
        <v>4.6769777251535419E-3</v>
      </c>
      <c r="AB774" s="10">
        <f t="shared" si="129"/>
        <v>9.5217031531824592E-3</v>
      </c>
      <c r="AC774" s="10">
        <f t="shared" si="124"/>
        <v>1.1860693510614251E-2</v>
      </c>
      <c r="AD774" s="10">
        <f t="shared" si="125"/>
        <v>1.3561552908071173E-2</v>
      </c>
      <c r="AE774" s="13">
        <v>3.3250000000000002</v>
      </c>
      <c r="AF774" s="13">
        <v>0.44400000000000001</v>
      </c>
      <c r="AG774" s="10">
        <f t="shared" si="126"/>
        <v>2.8682649038270114E-2</v>
      </c>
      <c r="AH774" s="10">
        <f>+SUMPRODUCT(AB774:AD774,Regression_results!$M$17:$O$17)+Regression_results!$L$17</f>
        <v>2.9459905312139802E-2</v>
      </c>
    </row>
    <row r="775" spans="1:34" ht="15" x14ac:dyDescent="0.25">
      <c r="A775" s="3">
        <v>42645</v>
      </c>
      <c r="B775" s="5">
        <f t="shared" si="120"/>
        <v>2</v>
      </c>
      <c r="C775" s="5">
        <f t="shared" si="121"/>
        <v>10</v>
      </c>
      <c r="D775" s="5">
        <f t="shared" si="122"/>
        <v>2016</v>
      </c>
      <c r="E775" s="3">
        <f t="shared" si="123"/>
        <v>42622</v>
      </c>
      <c r="F775" s="5">
        <f t="shared" si="127"/>
        <v>23</v>
      </c>
      <c r="G775" s="5">
        <v>26224.3</v>
      </c>
      <c r="H775" s="6">
        <v>26386.5</v>
      </c>
      <c r="I775" s="6">
        <v>26472</v>
      </c>
      <c r="J775" s="6">
        <v>26488</v>
      </c>
      <c r="K775" s="6">
        <v>26511</v>
      </c>
      <c r="L775" s="6">
        <v>26548</v>
      </c>
      <c r="M775" s="6">
        <v>26589</v>
      </c>
      <c r="N775" s="6">
        <v>26722</v>
      </c>
      <c r="O775" s="6">
        <v>26788</v>
      </c>
      <c r="P775" s="6">
        <v>26847</v>
      </c>
      <c r="Q775" s="6">
        <v>26910</v>
      </c>
      <c r="R775" s="6">
        <v>26965</v>
      </c>
      <c r="S775" s="6">
        <v>27024</v>
      </c>
      <c r="T775" s="6">
        <v>27182</v>
      </c>
      <c r="U775" s="6">
        <v>27243</v>
      </c>
      <c r="V775" s="6">
        <v>27260</v>
      </c>
      <c r="W775" s="6">
        <v>27283</v>
      </c>
      <c r="X775" s="6">
        <v>27305</v>
      </c>
      <c r="Y775" s="6">
        <v>27348</v>
      </c>
      <c r="Z775" s="8" t="s">
        <v>17</v>
      </c>
      <c r="AA775" s="11">
        <f t="shared" si="128"/>
        <v>4.4824353660943171E-3</v>
      </c>
      <c r="AB775" s="10">
        <f t="shared" si="129"/>
        <v>9.4454380097848123E-3</v>
      </c>
      <c r="AC775" s="10">
        <f t="shared" si="124"/>
        <v>1.1937141130250906E-2</v>
      </c>
      <c r="AD775" s="10">
        <f t="shared" si="125"/>
        <v>1.3292350253357222E-2</v>
      </c>
      <c r="AE775" s="13">
        <v>3.355</v>
      </c>
      <c r="AF775" s="13">
        <v>0.47</v>
      </c>
      <c r="AG775" s="10">
        <f t="shared" si="126"/>
        <v>2.871503931521846E-2</v>
      </c>
      <c r="AH775" s="10">
        <f>+SUMPRODUCT(AB775:AD775,Regression_results!$M$17:$O$17)+Regression_results!$L$17</f>
        <v>2.9343696246895978E-2</v>
      </c>
    </row>
    <row r="776" spans="1:34" ht="15" x14ac:dyDescent="0.25">
      <c r="A776" s="3">
        <v>42644</v>
      </c>
      <c r="B776" s="5">
        <f t="shared" si="120"/>
        <v>1</v>
      </c>
      <c r="C776" s="5">
        <f t="shared" si="121"/>
        <v>10</v>
      </c>
      <c r="D776" s="5">
        <f t="shared" si="122"/>
        <v>2016</v>
      </c>
      <c r="E776" s="3">
        <f t="shared" si="123"/>
        <v>42622</v>
      </c>
      <c r="F776" s="5">
        <f t="shared" si="127"/>
        <v>22</v>
      </c>
      <c r="G776" s="5">
        <v>26224.3</v>
      </c>
      <c r="H776" s="6">
        <v>26386.5</v>
      </c>
      <c r="I776" s="6">
        <v>26472</v>
      </c>
      <c r="J776" s="6">
        <v>26488</v>
      </c>
      <c r="K776" s="6">
        <v>26511</v>
      </c>
      <c r="L776" s="6">
        <v>26548</v>
      </c>
      <c r="M776" s="6">
        <v>26589</v>
      </c>
      <c r="N776" s="6">
        <v>26722</v>
      </c>
      <c r="O776" s="6">
        <v>26788</v>
      </c>
      <c r="P776" s="6">
        <v>26847</v>
      </c>
      <c r="Q776" s="6">
        <v>26910</v>
      </c>
      <c r="R776" s="6">
        <v>26965</v>
      </c>
      <c r="S776" s="6">
        <v>27024</v>
      </c>
      <c r="T776" s="6">
        <v>27182</v>
      </c>
      <c r="U776" s="6">
        <v>27246</v>
      </c>
      <c r="V776" s="6">
        <v>27264</v>
      </c>
      <c r="W776" s="6">
        <v>27287</v>
      </c>
      <c r="X776" s="6">
        <v>27308</v>
      </c>
      <c r="Y776" s="6">
        <v>27354</v>
      </c>
      <c r="Z776" s="8" t="s">
        <v>17</v>
      </c>
      <c r="AA776" s="11">
        <f t="shared" si="128"/>
        <v>4.2875468719163036E-3</v>
      </c>
      <c r="AB776" s="10">
        <f t="shared" si="129"/>
        <v>9.4454380097848123E-3</v>
      </c>
      <c r="AC776" s="10">
        <f t="shared" si="124"/>
        <v>1.1937141130250906E-2</v>
      </c>
      <c r="AD776" s="10">
        <f t="shared" si="125"/>
        <v>1.3097461759179207E-2</v>
      </c>
      <c r="AE776" s="13">
        <v>3.355</v>
      </c>
      <c r="AF776" s="13">
        <v>0.47</v>
      </c>
      <c r="AG776" s="10">
        <f t="shared" si="126"/>
        <v>2.871503931521846E-2</v>
      </c>
      <c r="AH776" s="10">
        <f>+SUMPRODUCT(AB776:AD776,Regression_results!$M$17:$O$17)+Regression_results!$L$17</f>
        <v>2.9256061655277464E-2</v>
      </c>
    </row>
    <row r="777" spans="1:34" ht="15" x14ac:dyDescent="0.25">
      <c r="A777" s="3">
        <v>42643</v>
      </c>
      <c r="B777" s="5">
        <f t="shared" si="120"/>
        <v>30</v>
      </c>
      <c r="C777" s="5">
        <f t="shared" si="121"/>
        <v>9</v>
      </c>
      <c r="D777" s="5">
        <f t="shared" si="122"/>
        <v>2016</v>
      </c>
      <c r="E777" s="3">
        <f t="shared" si="123"/>
        <v>42622</v>
      </c>
      <c r="F777" s="5">
        <f t="shared" si="127"/>
        <v>21</v>
      </c>
      <c r="G777" s="5">
        <v>26224.3</v>
      </c>
      <c r="H777" s="6">
        <v>26386.5</v>
      </c>
      <c r="I777" s="6">
        <v>26472</v>
      </c>
      <c r="J777" s="6">
        <v>26488</v>
      </c>
      <c r="K777" s="6">
        <v>26511</v>
      </c>
      <c r="L777" s="6">
        <v>26548</v>
      </c>
      <c r="M777" s="6">
        <v>26589</v>
      </c>
      <c r="N777" s="6">
        <v>26722</v>
      </c>
      <c r="O777" s="6">
        <v>26788</v>
      </c>
      <c r="P777" s="6">
        <v>26847</v>
      </c>
      <c r="Q777" s="6">
        <v>26910</v>
      </c>
      <c r="R777" s="6">
        <v>26965</v>
      </c>
      <c r="S777" s="6">
        <v>27024</v>
      </c>
      <c r="T777" s="6">
        <v>27182</v>
      </c>
      <c r="U777" s="6">
        <v>27244</v>
      </c>
      <c r="V777" s="6">
        <v>27262</v>
      </c>
      <c r="W777" s="6">
        <v>27285</v>
      </c>
      <c r="X777" s="6">
        <v>27306</v>
      </c>
      <c r="Y777" s="6">
        <v>27352</v>
      </c>
      <c r="Z777" s="8" t="s">
        <v>17</v>
      </c>
      <c r="AA777" s="11">
        <f t="shared" si="128"/>
        <v>4.0926583777382893E-3</v>
      </c>
      <c r="AB777" s="10">
        <f t="shared" si="129"/>
        <v>9.4454380097848123E-3</v>
      </c>
      <c r="AC777" s="10">
        <f t="shared" si="124"/>
        <v>1.1937141130250906E-2</v>
      </c>
      <c r="AD777" s="10">
        <f t="shared" si="125"/>
        <v>1.2902573265001193E-2</v>
      </c>
      <c r="AE777" s="13">
        <v>3.355</v>
      </c>
      <c r="AF777" s="13">
        <v>0.47</v>
      </c>
      <c r="AG777" s="10">
        <f t="shared" si="126"/>
        <v>2.871503931521846E-2</v>
      </c>
      <c r="AH777" s="10">
        <f>+SUMPRODUCT(AB777:AD777,Regression_results!$M$17:$O$17)+Regression_results!$L$17</f>
        <v>2.916842706365895E-2</v>
      </c>
    </row>
    <row r="778" spans="1:34" ht="15" x14ac:dyDescent="0.25">
      <c r="A778" s="3">
        <v>42642</v>
      </c>
      <c r="B778" s="5">
        <f t="shared" si="120"/>
        <v>29</v>
      </c>
      <c r="C778" s="5">
        <f t="shared" si="121"/>
        <v>9</v>
      </c>
      <c r="D778" s="5">
        <f t="shared" si="122"/>
        <v>2016</v>
      </c>
      <c r="E778" s="3">
        <f t="shared" si="123"/>
        <v>42622</v>
      </c>
      <c r="F778" s="5">
        <f t="shared" si="127"/>
        <v>20</v>
      </c>
      <c r="G778" s="5">
        <v>26224.3</v>
      </c>
      <c r="H778" s="6">
        <v>26385.33</v>
      </c>
      <c r="I778" s="6">
        <v>26473</v>
      </c>
      <c r="J778" s="6">
        <v>26488</v>
      </c>
      <c r="K778" s="6">
        <v>26512</v>
      </c>
      <c r="L778" s="6">
        <v>26550</v>
      </c>
      <c r="M778" s="6">
        <v>26591</v>
      </c>
      <c r="N778" s="6">
        <v>26724</v>
      </c>
      <c r="O778" s="6">
        <v>26787</v>
      </c>
      <c r="P778" s="6">
        <v>26846</v>
      </c>
      <c r="Q778" s="6">
        <v>26909</v>
      </c>
      <c r="R778" s="6">
        <v>26964</v>
      </c>
      <c r="S778" s="6">
        <v>27023</v>
      </c>
      <c r="T778" s="6">
        <v>27182</v>
      </c>
      <c r="U778" s="6">
        <v>27244</v>
      </c>
      <c r="V778" s="6">
        <v>27262</v>
      </c>
      <c r="W778" s="6">
        <v>27285</v>
      </c>
      <c r="X778" s="6">
        <v>27306</v>
      </c>
      <c r="Y778" s="6">
        <v>27352</v>
      </c>
      <c r="Z778" s="8" t="s">
        <v>17</v>
      </c>
      <c r="AA778" s="11">
        <f t="shared" si="128"/>
        <v>3.922584465085273E-3</v>
      </c>
      <c r="AB778" s="10">
        <f t="shared" si="129"/>
        <v>9.4835705814835247E-3</v>
      </c>
      <c r="AC778" s="10">
        <f t="shared" si="124"/>
        <v>1.1861141540437492E-2</v>
      </c>
      <c r="AD778" s="10">
        <f t="shared" si="125"/>
        <v>1.2732828240050804E-2</v>
      </c>
      <c r="AE778" s="13">
        <v>3.33</v>
      </c>
      <c r="AF778" s="13">
        <v>0.47</v>
      </c>
      <c r="AG778" s="10">
        <f t="shared" si="126"/>
        <v>2.8466208818552996E-2</v>
      </c>
      <c r="AH778" s="10">
        <f>+SUMPRODUCT(AB778:AD778,Regression_results!$M$17:$O$17)+Regression_results!$L$17</f>
        <v>2.9066912242041977E-2</v>
      </c>
    </row>
    <row r="779" spans="1:34" ht="15" x14ac:dyDescent="0.25">
      <c r="A779" s="3">
        <v>42641</v>
      </c>
      <c r="B779" s="5">
        <f t="shared" si="120"/>
        <v>28</v>
      </c>
      <c r="C779" s="5">
        <f t="shared" si="121"/>
        <v>9</v>
      </c>
      <c r="D779" s="5">
        <f t="shared" si="122"/>
        <v>2016</v>
      </c>
      <c r="E779" s="3">
        <f t="shared" si="123"/>
        <v>42622</v>
      </c>
      <c r="F779" s="5">
        <f t="shared" si="127"/>
        <v>19</v>
      </c>
      <c r="G779" s="5">
        <v>26224.3</v>
      </c>
      <c r="H779" s="6">
        <v>26384.83</v>
      </c>
      <c r="I779" s="6">
        <v>26473</v>
      </c>
      <c r="J779" s="6">
        <v>26488</v>
      </c>
      <c r="K779" s="6">
        <v>26511</v>
      </c>
      <c r="L779" s="6">
        <v>26552</v>
      </c>
      <c r="M779" s="6">
        <v>26595</v>
      </c>
      <c r="N779" s="6">
        <v>26724</v>
      </c>
      <c r="O779" s="6">
        <v>26788</v>
      </c>
      <c r="P779" s="6">
        <v>26846</v>
      </c>
      <c r="Q779" s="6">
        <v>26910</v>
      </c>
      <c r="R779" s="6">
        <v>26965</v>
      </c>
      <c r="S779" s="6">
        <v>27024</v>
      </c>
      <c r="T779" s="6">
        <v>27184</v>
      </c>
      <c r="U779" s="6">
        <v>27244</v>
      </c>
      <c r="V779" s="6">
        <v>27262</v>
      </c>
      <c r="W779" s="6">
        <v>27285</v>
      </c>
      <c r="X779" s="6">
        <v>27306</v>
      </c>
      <c r="Y779" s="6">
        <v>27352</v>
      </c>
      <c r="Z779" s="8" t="s">
        <v>17</v>
      </c>
      <c r="AA779" s="11">
        <f t="shared" si="128"/>
        <v>3.7497533057035443E-3</v>
      </c>
      <c r="AB779" s="10">
        <f t="shared" si="129"/>
        <v>9.4835705814835247E-3</v>
      </c>
      <c r="AC779" s="10">
        <f t="shared" si="124"/>
        <v>1.1898915876553451E-2</v>
      </c>
      <c r="AD779" s="10">
        <f t="shared" si="125"/>
        <v>1.2559668192966448E-2</v>
      </c>
      <c r="AE779" s="13">
        <v>3.31</v>
      </c>
      <c r="AF779" s="13">
        <v>0.45</v>
      </c>
      <c r="AG779" s="10">
        <f t="shared" si="126"/>
        <v>2.8471876555500319E-2</v>
      </c>
      <c r="AH779" s="10">
        <f>+SUMPRODUCT(AB779:AD779,Regression_results!$M$17:$O$17)+Regression_results!$L$17</f>
        <v>2.9011812671678294E-2</v>
      </c>
    </row>
    <row r="780" spans="1:34" ht="15" x14ac:dyDescent="0.25">
      <c r="A780" s="3">
        <v>42640</v>
      </c>
      <c r="B780" s="5">
        <f t="shared" si="120"/>
        <v>27</v>
      </c>
      <c r="C780" s="5">
        <f t="shared" si="121"/>
        <v>9</v>
      </c>
      <c r="D780" s="5">
        <f t="shared" si="122"/>
        <v>2016</v>
      </c>
      <c r="E780" s="3">
        <f t="shared" si="123"/>
        <v>42622</v>
      </c>
      <c r="F780" s="5">
        <f t="shared" si="127"/>
        <v>18</v>
      </c>
      <c r="G780" s="5">
        <v>26224.3</v>
      </c>
      <c r="H780" s="6">
        <v>26385.33</v>
      </c>
      <c r="I780" s="6">
        <v>26477</v>
      </c>
      <c r="J780" s="6">
        <v>26494</v>
      </c>
      <c r="K780" s="6">
        <v>26520</v>
      </c>
      <c r="L780" s="6">
        <v>26557</v>
      </c>
      <c r="M780" s="6">
        <v>26597</v>
      </c>
      <c r="N780" s="6">
        <v>26726</v>
      </c>
      <c r="O780" s="6">
        <v>26793</v>
      </c>
      <c r="P780" s="6">
        <v>26852</v>
      </c>
      <c r="Q780" s="6">
        <v>26911</v>
      </c>
      <c r="R780" s="6">
        <v>26972</v>
      </c>
      <c r="S780" s="6">
        <v>27031</v>
      </c>
      <c r="T780" s="6">
        <v>27190</v>
      </c>
      <c r="U780" s="6">
        <v>27244</v>
      </c>
      <c r="V780" s="6">
        <v>27261</v>
      </c>
      <c r="W780" s="6">
        <v>27284</v>
      </c>
      <c r="X780" s="6">
        <v>27305</v>
      </c>
      <c r="Y780" s="6">
        <v>27351</v>
      </c>
      <c r="Z780" s="8" t="s">
        <v>17</v>
      </c>
      <c r="AA780" s="11">
        <f t="shared" si="128"/>
        <v>3.5292811956642912E-3</v>
      </c>
      <c r="AB780" s="10">
        <f t="shared" si="129"/>
        <v>9.6361008682785965E-3</v>
      </c>
      <c r="AC780" s="10">
        <f t="shared" si="124"/>
        <v>1.1934886882954965E-2</v>
      </c>
      <c r="AD780" s="10">
        <f t="shared" si="125"/>
        <v>1.241219837552463E-2</v>
      </c>
      <c r="AE780" s="13">
        <v>3.3180000000000001</v>
      </c>
      <c r="AF780" s="13">
        <v>0.45</v>
      </c>
      <c r="AG780" s="10">
        <f t="shared" si="126"/>
        <v>2.8551518168242973E-2</v>
      </c>
      <c r="AH780" s="10">
        <f>+SUMPRODUCT(AB780:AD780,Regression_results!$M$17:$O$17)+Regression_results!$L$17</f>
        <v>2.9049635751485808E-2</v>
      </c>
    </row>
    <row r="781" spans="1:34" ht="15" x14ac:dyDescent="0.25">
      <c r="A781" s="3">
        <v>42639</v>
      </c>
      <c r="B781" s="5">
        <f t="shared" si="120"/>
        <v>26</v>
      </c>
      <c r="C781" s="5">
        <f t="shared" si="121"/>
        <v>9</v>
      </c>
      <c r="D781" s="5">
        <f t="shared" si="122"/>
        <v>2016</v>
      </c>
      <c r="E781" s="3">
        <f t="shared" si="123"/>
        <v>42622</v>
      </c>
      <c r="F781" s="5">
        <f t="shared" si="127"/>
        <v>17</v>
      </c>
      <c r="G781" s="5">
        <v>26224.3</v>
      </c>
      <c r="H781" s="6">
        <v>26382.67</v>
      </c>
      <c r="I781" s="6">
        <v>26478.67</v>
      </c>
      <c r="J781" s="6">
        <v>26494.67</v>
      </c>
      <c r="K781" s="6">
        <v>26518</v>
      </c>
      <c r="L781" s="6">
        <v>26554.67</v>
      </c>
      <c r="M781" s="6">
        <v>26596</v>
      </c>
      <c r="N781" s="6">
        <v>26726.67</v>
      </c>
      <c r="O781" s="6">
        <v>26786</v>
      </c>
      <c r="P781" s="6">
        <v>26846</v>
      </c>
      <c r="Q781" s="6">
        <v>26907.67</v>
      </c>
      <c r="R781" s="6">
        <v>26970.67</v>
      </c>
      <c r="S781" s="6">
        <v>27031.67</v>
      </c>
      <c r="T781" s="6">
        <v>27191</v>
      </c>
      <c r="U781" s="6">
        <v>27246</v>
      </c>
      <c r="V781" s="6">
        <v>27263</v>
      </c>
      <c r="W781" s="6">
        <v>27286</v>
      </c>
      <c r="X781" s="6">
        <v>27310</v>
      </c>
      <c r="Y781" s="6">
        <v>27356</v>
      </c>
      <c r="Z781" s="8" t="s">
        <v>17</v>
      </c>
      <c r="AA781" s="11">
        <f t="shared" si="128"/>
        <v>3.3400452136328326E-3</v>
      </c>
      <c r="AB781" s="10">
        <f t="shared" si="129"/>
        <v>9.6997822630155994E-3</v>
      </c>
      <c r="AC781" s="10">
        <f t="shared" si="124"/>
        <v>1.1606700789730029E-2</v>
      </c>
      <c r="AD781" s="10">
        <f t="shared" si="125"/>
        <v>1.2511627383423027E-2</v>
      </c>
      <c r="AE781" s="13">
        <v>3.36</v>
      </c>
      <c r="AF781" s="13">
        <v>0.48</v>
      </c>
      <c r="AG781" s="10">
        <f t="shared" si="126"/>
        <v>2.866242038216571E-2</v>
      </c>
      <c r="AH781" s="10">
        <f>+SUMPRODUCT(AB781:AD781,Regression_results!$M$17:$O$17)+Regression_results!$L$17</f>
        <v>2.8930991978232068E-2</v>
      </c>
    </row>
    <row r="782" spans="1:34" ht="15" x14ac:dyDescent="0.25">
      <c r="A782" s="3">
        <v>42638</v>
      </c>
      <c r="B782" s="5">
        <f t="shared" si="120"/>
        <v>25</v>
      </c>
      <c r="C782" s="5">
        <f t="shared" si="121"/>
        <v>9</v>
      </c>
      <c r="D782" s="5">
        <f t="shared" si="122"/>
        <v>2016</v>
      </c>
      <c r="E782" s="3">
        <f t="shared" si="123"/>
        <v>42622</v>
      </c>
      <c r="F782" s="5">
        <f t="shared" si="127"/>
        <v>16</v>
      </c>
      <c r="G782" s="5">
        <v>26224.3</v>
      </c>
      <c r="H782" s="6">
        <v>26383.33</v>
      </c>
      <c r="I782" s="6">
        <v>26481</v>
      </c>
      <c r="J782" s="6">
        <v>26496.67</v>
      </c>
      <c r="K782" s="6">
        <v>26520.67</v>
      </c>
      <c r="L782" s="6">
        <v>26557.67</v>
      </c>
      <c r="M782" s="6">
        <v>26599</v>
      </c>
      <c r="N782" s="6">
        <v>26731</v>
      </c>
      <c r="O782" s="6">
        <v>26789</v>
      </c>
      <c r="P782" s="6">
        <v>26849</v>
      </c>
      <c r="Q782" s="6">
        <v>26911</v>
      </c>
      <c r="R782" s="6">
        <v>26975.67</v>
      </c>
      <c r="S782" s="6">
        <v>27036.67</v>
      </c>
      <c r="T782" s="6">
        <v>27194</v>
      </c>
      <c r="U782" s="6">
        <v>27253</v>
      </c>
      <c r="V782" s="6">
        <v>27270</v>
      </c>
      <c r="W782" s="6">
        <v>27293</v>
      </c>
      <c r="X782" s="6">
        <v>27316</v>
      </c>
      <c r="Y782" s="6">
        <v>27362</v>
      </c>
      <c r="Z782" s="8" t="s">
        <v>17</v>
      </c>
      <c r="AA782" s="11">
        <f t="shared" si="128"/>
        <v>3.103538022002539E-3</v>
      </c>
      <c r="AB782" s="10">
        <f t="shared" si="129"/>
        <v>9.7886311550736682E-3</v>
      </c>
      <c r="AC782" s="10">
        <f t="shared" si="124"/>
        <v>1.163098070314561E-2</v>
      </c>
      <c r="AD782" s="10">
        <f t="shared" si="125"/>
        <v>1.2348750609258507E-2</v>
      </c>
      <c r="AE782" s="13">
        <v>3.36</v>
      </c>
      <c r="AF782" s="13">
        <v>0.5</v>
      </c>
      <c r="AG782" s="10">
        <f t="shared" si="126"/>
        <v>2.8457711442786193E-2</v>
      </c>
      <c r="AH782" s="10">
        <f>+SUMPRODUCT(AB782:AD782,Regression_results!$M$17:$O$17)+Regression_results!$L$17</f>
        <v>2.8920415542865945E-2</v>
      </c>
    </row>
    <row r="783" spans="1:34" ht="15" x14ac:dyDescent="0.25">
      <c r="A783" s="3">
        <v>42637</v>
      </c>
      <c r="B783" s="5">
        <f t="shared" si="120"/>
        <v>24</v>
      </c>
      <c r="C783" s="5">
        <f t="shared" si="121"/>
        <v>9</v>
      </c>
      <c r="D783" s="5">
        <f t="shared" si="122"/>
        <v>2016</v>
      </c>
      <c r="E783" s="3">
        <f t="shared" si="123"/>
        <v>42622</v>
      </c>
      <c r="F783" s="5">
        <f t="shared" si="127"/>
        <v>15</v>
      </c>
      <c r="G783" s="5">
        <v>26224.3</v>
      </c>
      <c r="H783" s="6">
        <v>26383.33</v>
      </c>
      <c r="I783" s="6">
        <v>26481</v>
      </c>
      <c r="J783" s="6">
        <v>26496.67</v>
      </c>
      <c r="K783" s="6">
        <v>26520.67</v>
      </c>
      <c r="L783" s="6">
        <v>26557.67</v>
      </c>
      <c r="M783" s="6">
        <v>26599</v>
      </c>
      <c r="N783" s="6">
        <v>26731</v>
      </c>
      <c r="O783" s="6">
        <v>26789</v>
      </c>
      <c r="P783" s="6">
        <v>26849</v>
      </c>
      <c r="Q783" s="6">
        <v>26911</v>
      </c>
      <c r="R783" s="6">
        <v>26975.67</v>
      </c>
      <c r="S783" s="6">
        <v>27036.67</v>
      </c>
      <c r="T783" s="6">
        <v>27194</v>
      </c>
      <c r="U783" s="6">
        <v>27253</v>
      </c>
      <c r="V783" s="6">
        <v>27271.67</v>
      </c>
      <c r="W783" s="6">
        <v>27292.67</v>
      </c>
      <c r="X783" s="6">
        <v>27316.67</v>
      </c>
      <c r="Y783" s="6">
        <v>27356.67</v>
      </c>
      <c r="Z783" s="8" t="s">
        <v>17</v>
      </c>
      <c r="AA783" s="11">
        <f t="shared" si="128"/>
        <v>2.9095668956273801E-3</v>
      </c>
      <c r="AB783" s="10">
        <f t="shared" si="129"/>
        <v>9.7886311550736682E-3</v>
      </c>
      <c r="AC783" s="10">
        <f t="shared" si="124"/>
        <v>1.163098070314561E-2</v>
      </c>
      <c r="AD783" s="10">
        <f t="shared" si="125"/>
        <v>1.2154779482883349E-2</v>
      </c>
      <c r="AE783" s="13">
        <v>3.36</v>
      </c>
      <c r="AF783" s="13">
        <v>0.5</v>
      </c>
      <c r="AG783" s="10">
        <f t="shared" si="126"/>
        <v>2.8457711442786193E-2</v>
      </c>
      <c r="AH783" s="10">
        <f>+SUMPRODUCT(AB783:AD783,Regression_results!$M$17:$O$17)+Regression_results!$L$17</f>
        <v>2.8833193459708265E-2</v>
      </c>
    </row>
    <row r="784" spans="1:34" ht="15" x14ac:dyDescent="0.25">
      <c r="A784" s="3">
        <v>42636</v>
      </c>
      <c r="B784" s="5">
        <f t="shared" si="120"/>
        <v>23</v>
      </c>
      <c r="C784" s="5">
        <f t="shared" si="121"/>
        <v>9</v>
      </c>
      <c r="D784" s="5">
        <f t="shared" si="122"/>
        <v>2016</v>
      </c>
      <c r="E784" s="3">
        <f t="shared" si="123"/>
        <v>42622</v>
      </c>
      <c r="F784" s="5">
        <f t="shared" si="127"/>
        <v>14</v>
      </c>
      <c r="G784" s="5">
        <v>26224.3</v>
      </c>
      <c r="H784" s="6">
        <v>26383.33</v>
      </c>
      <c r="I784" s="6">
        <v>26481</v>
      </c>
      <c r="J784" s="6">
        <v>26496.67</v>
      </c>
      <c r="K784" s="6">
        <v>26520.67</v>
      </c>
      <c r="L784" s="6">
        <v>26557.67</v>
      </c>
      <c r="M784" s="6">
        <v>26599</v>
      </c>
      <c r="N784" s="6">
        <v>26731</v>
      </c>
      <c r="O784" s="6">
        <v>26789</v>
      </c>
      <c r="P784" s="6">
        <v>26849</v>
      </c>
      <c r="Q784" s="6">
        <v>26911</v>
      </c>
      <c r="R784" s="6">
        <v>26975.67</v>
      </c>
      <c r="S784" s="6">
        <v>27036.67</v>
      </c>
      <c r="T784" s="6">
        <v>27194</v>
      </c>
      <c r="U784" s="6">
        <v>27255</v>
      </c>
      <c r="V784" s="6">
        <v>27273</v>
      </c>
      <c r="W784" s="6">
        <v>27294</v>
      </c>
      <c r="X784" s="6">
        <v>27318</v>
      </c>
      <c r="Y784" s="6">
        <v>27358</v>
      </c>
      <c r="Z784" s="8" t="s">
        <v>17</v>
      </c>
      <c r="AA784" s="11">
        <f t="shared" si="128"/>
        <v>2.7155957692522213E-3</v>
      </c>
      <c r="AB784" s="10">
        <f t="shared" si="129"/>
        <v>9.7886311550736682E-3</v>
      </c>
      <c r="AC784" s="10">
        <f t="shared" si="124"/>
        <v>1.163098070314561E-2</v>
      </c>
      <c r="AD784" s="10">
        <f t="shared" si="125"/>
        <v>1.1960808356508191E-2</v>
      </c>
      <c r="AE784" s="13">
        <v>3.36</v>
      </c>
      <c r="AF784" s="13">
        <v>0.5</v>
      </c>
      <c r="AG784" s="10">
        <f t="shared" si="126"/>
        <v>2.8457711442786193E-2</v>
      </c>
      <c r="AH784" s="10">
        <f>+SUMPRODUCT(AB784:AD784,Regression_results!$M$17:$O$17)+Regression_results!$L$17</f>
        <v>2.8745971376550578E-2</v>
      </c>
    </row>
    <row r="785" spans="1:34" ht="15" x14ac:dyDescent="0.25">
      <c r="A785" s="3">
        <v>42635</v>
      </c>
      <c r="B785" s="5">
        <f t="shared" si="120"/>
        <v>22</v>
      </c>
      <c r="C785" s="5">
        <f t="shared" si="121"/>
        <v>9</v>
      </c>
      <c r="D785" s="5">
        <f t="shared" si="122"/>
        <v>2016</v>
      </c>
      <c r="E785" s="3">
        <f t="shared" si="123"/>
        <v>42622</v>
      </c>
      <c r="F785" s="5">
        <f t="shared" si="127"/>
        <v>13</v>
      </c>
      <c r="G785" s="5">
        <v>26224.3</v>
      </c>
      <c r="H785" s="6">
        <v>26381.67</v>
      </c>
      <c r="I785" s="6">
        <v>26479</v>
      </c>
      <c r="J785" s="6">
        <v>26496</v>
      </c>
      <c r="K785" s="6">
        <v>26517</v>
      </c>
      <c r="L785" s="6">
        <v>26556</v>
      </c>
      <c r="M785" s="6">
        <v>26593</v>
      </c>
      <c r="N785" s="6">
        <v>26726</v>
      </c>
      <c r="O785" s="6">
        <v>26785.67</v>
      </c>
      <c r="P785" s="6">
        <v>26845</v>
      </c>
      <c r="Q785" s="6">
        <v>26907</v>
      </c>
      <c r="R785" s="6">
        <v>26972</v>
      </c>
      <c r="S785" s="6">
        <v>27033.67</v>
      </c>
      <c r="T785" s="6">
        <v>27190</v>
      </c>
      <c r="U785" s="6">
        <v>27255</v>
      </c>
      <c r="V785" s="6">
        <v>27273</v>
      </c>
      <c r="W785" s="6">
        <v>27294</v>
      </c>
      <c r="X785" s="6">
        <v>27318</v>
      </c>
      <c r="Y785" s="6">
        <v>27358</v>
      </c>
      <c r="Z785" s="8" t="s">
        <v>17</v>
      </c>
      <c r="AA785" s="11">
        <f t="shared" si="128"/>
        <v>2.5058750809638488E-3</v>
      </c>
      <c r="AB785" s="10">
        <f t="shared" si="129"/>
        <v>9.7123660116762434E-3</v>
      </c>
      <c r="AC785" s="10">
        <f t="shared" si="124"/>
        <v>1.1581630726235748E-2</v>
      </c>
      <c r="AD785" s="10">
        <f t="shared" si="125"/>
        <v>1.1764557055317936E-2</v>
      </c>
      <c r="AE785" s="13">
        <v>3.36</v>
      </c>
      <c r="AF785" s="13">
        <v>0.52</v>
      </c>
      <c r="AG785" s="10">
        <f t="shared" si="126"/>
        <v>2.8253083963390324E-2</v>
      </c>
      <c r="AH785" s="10">
        <f>+SUMPRODUCT(AB785:AD785,Regression_results!$M$17:$O$17)+Regression_results!$L$17</f>
        <v>2.858675478380391E-2</v>
      </c>
    </row>
    <row r="786" spans="1:34" ht="15" x14ac:dyDescent="0.25">
      <c r="A786" s="3">
        <v>42634</v>
      </c>
      <c r="B786" s="5">
        <f t="shared" si="120"/>
        <v>21</v>
      </c>
      <c r="C786" s="5">
        <f t="shared" si="121"/>
        <v>9</v>
      </c>
      <c r="D786" s="5">
        <f t="shared" si="122"/>
        <v>2016</v>
      </c>
      <c r="E786" s="3">
        <f t="shared" si="123"/>
        <v>42622</v>
      </c>
      <c r="F786" s="5">
        <f t="shared" si="127"/>
        <v>12</v>
      </c>
      <c r="G786" s="5">
        <v>26224.3</v>
      </c>
      <c r="H786" s="6">
        <v>26378.83</v>
      </c>
      <c r="I786" s="6">
        <v>26474.67</v>
      </c>
      <c r="J786" s="6">
        <v>26492.67</v>
      </c>
      <c r="K786" s="6">
        <v>26514</v>
      </c>
      <c r="L786" s="6">
        <v>26553.67</v>
      </c>
      <c r="M786" s="6">
        <v>26592.33</v>
      </c>
      <c r="N786" s="6">
        <v>26721.67</v>
      </c>
      <c r="O786" s="6">
        <v>26782</v>
      </c>
      <c r="P786" s="6">
        <v>26839.67</v>
      </c>
      <c r="Q786" s="6">
        <v>26902.67</v>
      </c>
      <c r="R786" s="6">
        <v>26968.67</v>
      </c>
      <c r="S786" s="6">
        <v>27029</v>
      </c>
      <c r="T786" s="6">
        <v>27187</v>
      </c>
      <c r="U786" s="6">
        <v>27255</v>
      </c>
      <c r="V786" s="6">
        <v>27273</v>
      </c>
      <c r="W786" s="6">
        <v>27294</v>
      </c>
      <c r="X786" s="6">
        <v>27318</v>
      </c>
      <c r="Y786" s="6">
        <v>27358</v>
      </c>
      <c r="Z786" s="8" t="s">
        <v>17</v>
      </c>
      <c r="AA786" s="11">
        <f t="shared" si="128"/>
        <v>2.3382293092604201E-3</v>
      </c>
      <c r="AB786" s="10">
        <f t="shared" si="129"/>
        <v>9.5472519762205277E-3</v>
      </c>
      <c r="AC786" s="10">
        <f t="shared" si="124"/>
        <v>1.1608454420772851E-2</v>
      </c>
      <c r="AD786" s="10">
        <f t="shared" si="125"/>
        <v>1.1560841511485842E-2</v>
      </c>
      <c r="AE786" s="13">
        <v>3.38</v>
      </c>
      <c r="AF786" s="13">
        <v>0.56000000000000005</v>
      </c>
      <c r="AG786" s="10">
        <f t="shared" si="126"/>
        <v>2.8042959427207581E-2</v>
      </c>
      <c r="AH786" s="10">
        <f>+SUMPRODUCT(AB786:AD786,Regression_results!$M$17:$O$17)+Regression_results!$L$17</f>
        <v>2.8422055975425027E-2</v>
      </c>
    </row>
    <row r="787" spans="1:34" ht="15" x14ac:dyDescent="0.25">
      <c r="A787" s="3">
        <v>42633</v>
      </c>
      <c r="B787" s="5">
        <f t="shared" si="120"/>
        <v>20</v>
      </c>
      <c r="C787" s="5">
        <f t="shared" si="121"/>
        <v>9</v>
      </c>
      <c r="D787" s="5">
        <f t="shared" si="122"/>
        <v>2016</v>
      </c>
      <c r="E787" s="3">
        <f t="shared" si="123"/>
        <v>42622</v>
      </c>
      <c r="F787" s="5">
        <f t="shared" si="127"/>
        <v>11</v>
      </c>
      <c r="G787" s="5">
        <v>26224.3</v>
      </c>
      <c r="H787" s="6">
        <v>26378.67</v>
      </c>
      <c r="I787" s="6">
        <v>26473.67</v>
      </c>
      <c r="J787" s="6">
        <v>26491.67</v>
      </c>
      <c r="K787" s="6">
        <v>26514</v>
      </c>
      <c r="L787" s="6">
        <v>26555</v>
      </c>
      <c r="M787" s="6">
        <v>26592.33</v>
      </c>
      <c r="N787" s="6">
        <v>26724</v>
      </c>
      <c r="O787" s="6">
        <v>26789.67</v>
      </c>
      <c r="P787" s="6">
        <v>26847</v>
      </c>
      <c r="Q787" s="6">
        <v>26910.67</v>
      </c>
      <c r="R787" s="6">
        <v>26975</v>
      </c>
      <c r="S787" s="6">
        <v>27035.67</v>
      </c>
      <c r="T787" s="6">
        <v>27193.67</v>
      </c>
      <c r="U787" s="6">
        <v>27251</v>
      </c>
      <c r="V787" s="6">
        <v>27269</v>
      </c>
      <c r="W787" s="6">
        <v>27289.67</v>
      </c>
      <c r="X787" s="6">
        <v>27313.67</v>
      </c>
      <c r="Y787" s="6">
        <v>27354</v>
      </c>
      <c r="Z787" s="8" t="s">
        <v>17</v>
      </c>
      <c r="AA787" s="11">
        <f t="shared" si="128"/>
        <v>2.1428480719484296E-3</v>
      </c>
      <c r="AB787" s="10">
        <f t="shared" si="129"/>
        <v>9.5091194045218153E-3</v>
      </c>
      <c r="AC787" s="10">
        <f t="shared" si="124"/>
        <v>1.193638811694786E-2</v>
      </c>
      <c r="AD787" s="10">
        <f t="shared" si="125"/>
        <v>1.1325491979096276E-2</v>
      </c>
      <c r="AE787" s="13">
        <v>3.39</v>
      </c>
      <c r="AF787" s="13">
        <v>0.57499999999999996</v>
      </c>
      <c r="AG787" s="10">
        <f t="shared" si="126"/>
        <v>2.7989062888391869E-2</v>
      </c>
      <c r="AH787" s="10">
        <f>+SUMPRODUCT(AB787:AD787,Regression_results!$M$17:$O$17)+Regression_results!$L$17</f>
        <v>2.8493240517222344E-2</v>
      </c>
    </row>
    <row r="788" spans="1:34" ht="15" x14ac:dyDescent="0.25">
      <c r="A788" s="3">
        <v>42632</v>
      </c>
      <c r="B788" s="5">
        <f t="shared" si="120"/>
        <v>19</v>
      </c>
      <c r="C788" s="5">
        <f t="shared" si="121"/>
        <v>9</v>
      </c>
      <c r="D788" s="5">
        <f t="shared" si="122"/>
        <v>2016</v>
      </c>
      <c r="E788" s="3">
        <f t="shared" si="123"/>
        <v>42622</v>
      </c>
      <c r="F788" s="5">
        <f t="shared" si="127"/>
        <v>10</v>
      </c>
      <c r="G788" s="5">
        <v>26224.3</v>
      </c>
      <c r="H788" s="6">
        <v>26380</v>
      </c>
      <c r="I788" s="6">
        <v>26459</v>
      </c>
      <c r="J788" s="6">
        <v>26480</v>
      </c>
      <c r="K788" s="6">
        <v>26502</v>
      </c>
      <c r="L788" s="6">
        <v>26545</v>
      </c>
      <c r="M788" s="6">
        <v>26584</v>
      </c>
      <c r="N788" s="6">
        <v>26719</v>
      </c>
      <c r="O788" s="6">
        <v>26782</v>
      </c>
      <c r="P788" s="6">
        <v>26844</v>
      </c>
      <c r="Q788" s="6">
        <v>26910</v>
      </c>
      <c r="R788" s="6">
        <v>26973</v>
      </c>
      <c r="S788" s="6">
        <v>27032</v>
      </c>
      <c r="T788" s="6">
        <v>27191</v>
      </c>
      <c r="U788" s="6">
        <v>27247</v>
      </c>
      <c r="V788" s="6">
        <v>27265.67</v>
      </c>
      <c r="W788" s="6">
        <v>27284.67</v>
      </c>
      <c r="X788" s="6">
        <v>27308.67</v>
      </c>
      <c r="Y788" s="6">
        <v>27349</v>
      </c>
      <c r="Z788" s="8" t="s">
        <v>17</v>
      </c>
      <c r="AA788" s="11">
        <f t="shared" si="128"/>
        <v>1.9606392423794361E-3</v>
      </c>
      <c r="AB788" s="10">
        <f t="shared" si="129"/>
        <v>8.9497145777008846E-3</v>
      </c>
      <c r="AC788" s="10">
        <f t="shared" si="124"/>
        <v>1.2207566423523275E-2</v>
      </c>
      <c r="AD788" s="10">
        <f t="shared" si="125"/>
        <v>1.1295266977425333E-2</v>
      </c>
      <c r="AE788" s="13">
        <v>3.4050000000000002</v>
      </c>
      <c r="AF788" s="13">
        <v>0.59</v>
      </c>
      <c r="AG788" s="10">
        <f t="shared" si="126"/>
        <v>2.7984889153991332E-2</v>
      </c>
      <c r="AH788" s="10">
        <f>+SUMPRODUCT(AB788:AD788,Regression_results!$M$17:$O$17)+Regression_results!$L$17</f>
        <v>2.8340660916340944E-2</v>
      </c>
    </row>
    <row r="789" spans="1:34" ht="15" x14ac:dyDescent="0.25">
      <c r="A789" s="3">
        <v>42631</v>
      </c>
      <c r="B789" s="5">
        <f t="shared" si="120"/>
        <v>18</v>
      </c>
      <c r="C789" s="5">
        <f t="shared" si="121"/>
        <v>9</v>
      </c>
      <c r="D789" s="5">
        <f t="shared" si="122"/>
        <v>2016</v>
      </c>
      <c r="E789" s="3">
        <f t="shared" si="123"/>
        <v>42622</v>
      </c>
      <c r="F789" s="5">
        <f t="shared" si="127"/>
        <v>9</v>
      </c>
      <c r="G789" s="5">
        <v>26224.3</v>
      </c>
      <c r="H789" s="6">
        <v>26380</v>
      </c>
      <c r="I789" s="6">
        <v>26459</v>
      </c>
      <c r="J789" s="6">
        <v>26480</v>
      </c>
      <c r="K789" s="6">
        <v>26502</v>
      </c>
      <c r="L789" s="6">
        <v>26545</v>
      </c>
      <c r="M789" s="6">
        <v>26584</v>
      </c>
      <c r="N789" s="6">
        <v>26719</v>
      </c>
      <c r="O789" s="6">
        <v>26782</v>
      </c>
      <c r="P789" s="6">
        <v>26844</v>
      </c>
      <c r="Q789" s="6">
        <v>26910</v>
      </c>
      <c r="R789" s="6">
        <v>26973</v>
      </c>
      <c r="S789" s="6">
        <v>27032</v>
      </c>
      <c r="T789" s="6">
        <v>27191</v>
      </c>
      <c r="U789" s="6">
        <v>27252.67</v>
      </c>
      <c r="V789" s="6">
        <v>27270.67</v>
      </c>
      <c r="W789" s="6">
        <v>27290.67</v>
      </c>
      <c r="X789" s="6">
        <v>27314.67</v>
      </c>
      <c r="Y789" s="6">
        <v>27355</v>
      </c>
      <c r="Z789" s="8" t="s">
        <v>17</v>
      </c>
      <c r="AA789" s="11">
        <f t="shared" si="128"/>
        <v>1.7645753181414925E-3</v>
      </c>
      <c r="AB789" s="10">
        <f t="shared" si="129"/>
        <v>8.9497145777008846E-3</v>
      </c>
      <c r="AC789" s="10">
        <f t="shared" si="124"/>
        <v>1.2207566423523275E-2</v>
      </c>
      <c r="AD789" s="10">
        <f t="shared" si="125"/>
        <v>1.109920305318739E-2</v>
      </c>
      <c r="AE789" s="13">
        <v>3.4</v>
      </c>
      <c r="AF789" s="13">
        <v>0.59</v>
      </c>
      <c r="AG789" s="10">
        <f t="shared" si="126"/>
        <v>2.7935182423700189E-2</v>
      </c>
      <c r="AH789" s="10">
        <f>+SUMPRODUCT(AB789:AD789,Regression_results!$M$17:$O$17)+Regression_results!$L$17</f>
        <v>2.8252497774621445E-2</v>
      </c>
    </row>
    <row r="790" spans="1:34" ht="15" x14ac:dyDescent="0.25">
      <c r="A790" s="3">
        <v>42630</v>
      </c>
      <c r="B790" s="5">
        <f t="shared" si="120"/>
        <v>17</v>
      </c>
      <c r="C790" s="5">
        <f t="shared" si="121"/>
        <v>9</v>
      </c>
      <c r="D790" s="5">
        <f t="shared" si="122"/>
        <v>2016</v>
      </c>
      <c r="E790" s="3">
        <f t="shared" si="123"/>
        <v>42622</v>
      </c>
      <c r="F790" s="5">
        <f t="shared" si="127"/>
        <v>8</v>
      </c>
      <c r="G790" s="5">
        <v>26224.3</v>
      </c>
      <c r="H790" s="6">
        <v>26380</v>
      </c>
      <c r="I790" s="6">
        <v>26459</v>
      </c>
      <c r="J790" s="6">
        <v>26480</v>
      </c>
      <c r="K790" s="6">
        <v>26502</v>
      </c>
      <c r="L790" s="6">
        <v>26545</v>
      </c>
      <c r="M790" s="6">
        <v>26584</v>
      </c>
      <c r="N790" s="6">
        <v>26719</v>
      </c>
      <c r="O790" s="6">
        <v>26782</v>
      </c>
      <c r="P790" s="6">
        <v>26844</v>
      </c>
      <c r="Q790" s="6">
        <v>26910</v>
      </c>
      <c r="R790" s="6">
        <v>26973</v>
      </c>
      <c r="S790" s="6">
        <v>27032</v>
      </c>
      <c r="T790" s="6">
        <v>27191</v>
      </c>
      <c r="U790" s="6">
        <v>27248</v>
      </c>
      <c r="V790" s="6">
        <v>27264</v>
      </c>
      <c r="W790" s="6">
        <v>27290</v>
      </c>
      <c r="X790" s="6">
        <v>27312</v>
      </c>
      <c r="Y790" s="6">
        <v>27359</v>
      </c>
      <c r="Z790" s="8" t="s">
        <v>17</v>
      </c>
      <c r="AA790" s="11">
        <f t="shared" si="128"/>
        <v>1.568511393903549E-3</v>
      </c>
      <c r="AB790" s="10">
        <f t="shared" si="129"/>
        <v>8.9497145777008846E-3</v>
      </c>
      <c r="AC790" s="10">
        <f t="shared" si="124"/>
        <v>1.2207566423523275E-2</v>
      </c>
      <c r="AD790" s="10">
        <f t="shared" si="125"/>
        <v>1.0903139128949446E-2</v>
      </c>
      <c r="AE790" s="13">
        <v>3.4</v>
      </c>
      <c r="AF790" s="13">
        <v>0.59</v>
      </c>
      <c r="AG790" s="10">
        <f t="shared" si="126"/>
        <v>2.7935182423700189E-2</v>
      </c>
      <c r="AH790" s="10">
        <f>+SUMPRODUCT(AB790:AD790,Regression_results!$M$17:$O$17)+Regression_results!$L$17</f>
        <v>2.8164334632901952E-2</v>
      </c>
    </row>
    <row r="791" spans="1:34" ht="15" x14ac:dyDescent="0.25">
      <c r="A791" s="3">
        <v>42629</v>
      </c>
      <c r="B791" s="5">
        <f t="shared" si="120"/>
        <v>16</v>
      </c>
      <c r="C791" s="5">
        <f t="shared" si="121"/>
        <v>9</v>
      </c>
      <c r="D791" s="5">
        <f t="shared" si="122"/>
        <v>2016</v>
      </c>
      <c r="E791" s="3">
        <f t="shared" si="123"/>
        <v>42622</v>
      </c>
      <c r="F791" s="5">
        <f t="shared" si="127"/>
        <v>7</v>
      </c>
      <c r="G791" s="5">
        <v>26224.3</v>
      </c>
      <c r="H791" s="6">
        <v>26380</v>
      </c>
      <c r="I791" s="6">
        <v>26459</v>
      </c>
      <c r="J791" s="6">
        <v>26480</v>
      </c>
      <c r="K791" s="6">
        <v>26502</v>
      </c>
      <c r="L791" s="6">
        <v>26545</v>
      </c>
      <c r="M791" s="6">
        <v>26584</v>
      </c>
      <c r="N791" s="6">
        <v>26719</v>
      </c>
      <c r="O791" s="6">
        <v>26782</v>
      </c>
      <c r="P791" s="6">
        <v>26844</v>
      </c>
      <c r="Q791" s="6">
        <v>26910</v>
      </c>
      <c r="R791" s="6">
        <v>26973</v>
      </c>
      <c r="S791" s="6">
        <v>27032</v>
      </c>
      <c r="T791" s="6">
        <v>27191</v>
      </c>
      <c r="U791" s="6">
        <v>27248</v>
      </c>
      <c r="V791" s="6">
        <v>27264</v>
      </c>
      <c r="W791" s="6">
        <v>27290</v>
      </c>
      <c r="X791" s="6">
        <v>27312</v>
      </c>
      <c r="Y791" s="6">
        <v>27359</v>
      </c>
      <c r="Z791" s="8" t="s">
        <v>17</v>
      </c>
      <c r="AA791" s="11">
        <f t="shared" si="128"/>
        <v>1.3724474696656052E-3</v>
      </c>
      <c r="AB791" s="10">
        <f t="shared" si="129"/>
        <v>8.9497145777008846E-3</v>
      </c>
      <c r="AC791" s="10">
        <f t="shared" si="124"/>
        <v>1.2207566423523275E-2</v>
      </c>
      <c r="AD791" s="10">
        <f t="shared" si="125"/>
        <v>1.0707075204711503E-2</v>
      </c>
      <c r="AE791" s="13">
        <v>3.4</v>
      </c>
      <c r="AF791" s="13">
        <v>0.59</v>
      </c>
      <c r="AG791" s="10">
        <f t="shared" si="126"/>
        <v>2.7935182423700189E-2</v>
      </c>
      <c r="AH791" s="10">
        <f>+SUMPRODUCT(AB791:AD791,Regression_results!$M$17:$O$17)+Regression_results!$L$17</f>
        <v>2.8076171491182453E-2</v>
      </c>
    </row>
    <row r="792" spans="1:34" ht="15" x14ac:dyDescent="0.25">
      <c r="A792" s="3">
        <v>42628</v>
      </c>
      <c r="B792" s="5">
        <f t="shared" si="120"/>
        <v>15</v>
      </c>
      <c r="C792" s="5">
        <f t="shared" si="121"/>
        <v>9</v>
      </c>
      <c r="D792" s="5">
        <f t="shared" si="122"/>
        <v>2016</v>
      </c>
      <c r="E792" s="3">
        <f t="shared" si="123"/>
        <v>42622</v>
      </c>
      <c r="F792" s="5">
        <f t="shared" si="127"/>
        <v>6</v>
      </c>
      <c r="G792" s="5">
        <v>26224.3</v>
      </c>
      <c r="H792" s="6">
        <v>26380</v>
      </c>
      <c r="I792" s="6">
        <v>26459</v>
      </c>
      <c r="J792" s="6">
        <v>26480</v>
      </c>
      <c r="K792" s="6">
        <v>26502</v>
      </c>
      <c r="L792" s="6">
        <v>26545</v>
      </c>
      <c r="M792" s="6">
        <v>26584</v>
      </c>
      <c r="N792" s="6">
        <v>26719</v>
      </c>
      <c r="O792" s="6">
        <v>26782</v>
      </c>
      <c r="P792" s="6">
        <v>26844</v>
      </c>
      <c r="Q792" s="6">
        <v>26910</v>
      </c>
      <c r="R792" s="6">
        <v>26973</v>
      </c>
      <c r="S792" s="6">
        <v>27032</v>
      </c>
      <c r="T792" s="6">
        <v>27191</v>
      </c>
      <c r="U792" s="6">
        <v>27248</v>
      </c>
      <c r="V792" s="6">
        <v>27264</v>
      </c>
      <c r="W792" s="6">
        <v>27290</v>
      </c>
      <c r="X792" s="6">
        <v>27312</v>
      </c>
      <c r="Y792" s="6">
        <v>27359</v>
      </c>
      <c r="Z792" s="8" t="s">
        <v>17</v>
      </c>
      <c r="AA792" s="11">
        <f t="shared" si="128"/>
        <v>1.1763835454276616E-3</v>
      </c>
      <c r="AB792" s="10">
        <f t="shared" si="129"/>
        <v>8.9497145777008846E-3</v>
      </c>
      <c r="AC792" s="10">
        <f t="shared" si="124"/>
        <v>1.2207566423523275E-2</v>
      </c>
      <c r="AD792" s="10">
        <f t="shared" si="125"/>
        <v>1.0511011280473558E-2</v>
      </c>
      <c r="AE792" s="13">
        <v>3.4050000000000002</v>
      </c>
      <c r="AF792" s="13">
        <v>0.60199999999999998</v>
      </c>
      <c r="AG792" s="10">
        <f t="shared" si="126"/>
        <v>2.7862269139778517E-2</v>
      </c>
      <c r="AH792" s="10">
        <f>+SUMPRODUCT(AB792:AD792,Regression_results!$M$17:$O$17)+Regression_results!$L$17</f>
        <v>2.7988008349462953E-2</v>
      </c>
    </row>
    <row r="793" spans="1:34" ht="15" x14ac:dyDescent="0.25">
      <c r="A793" s="3">
        <v>42627</v>
      </c>
      <c r="B793" s="5">
        <f t="shared" si="120"/>
        <v>14</v>
      </c>
      <c r="C793" s="5">
        <f t="shared" si="121"/>
        <v>9</v>
      </c>
      <c r="D793" s="5">
        <f t="shared" si="122"/>
        <v>2016</v>
      </c>
      <c r="E793" s="3">
        <f t="shared" si="123"/>
        <v>42622</v>
      </c>
      <c r="F793" s="5">
        <f t="shared" si="127"/>
        <v>5</v>
      </c>
      <c r="G793" s="5">
        <v>26224.3</v>
      </c>
      <c r="H793" s="6">
        <v>26368.5</v>
      </c>
      <c r="I793" s="6">
        <v>26459</v>
      </c>
      <c r="J793" s="6">
        <v>26480</v>
      </c>
      <c r="K793" s="6">
        <v>26502</v>
      </c>
      <c r="L793" s="6">
        <v>26545</v>
      </c>
      <c r="M793" s="6">
        <v>26584</v>
      </c>
      <c r="N793" s="6">
        <v>26719</v>
      </c>
      <c r="O793" s="6">
        <v>26782</v>
      </c>
      <c r="P793" s="6">
        <v>26844</v>
      </c>
      <c r="Q793" s="6">
        <v>26910</v>
      </c>
      <c r="R793" s="6">
        <v>26973</v>
      </c>
      <c r="S793" s="6">
        <v>27032</v>
      </c>
      <c r="T793" s="6">
        <v>27191</v>
      </c>
      <c r="U793" s="6">
        <v>27248</v>
      </c>
      <c r="V793" s="6">
        <v>27264</v>
      </c>
      <c r="W793" s="6">
        <v>27290</v>
      </c>
      <c r="X793" s="6">
        <v>27312</v>
      </c>
      <c r="Y793" s="6">
        <v>27359</v>
      </c>
      <c r="Z793" s="8" t="s">
        <v>17</v>
      </c>
      <c r="AA793" s="11">
        <f t="shared" si="128"/>
        <v>9.8031962118971805E-4</v>
      </c>
      <c r="AB793" s="10">
        <f t="shared" si="129"/>
        <v>8.9497145777008846E-3</v>
      </c>
      <c r="AC793" s="10">
        <f t="shared" si="124"/>
        <v>1.2207566423523275E-2</v>
      </c>
      <c r="AD793" s="10">
        <f t="shared" si="125"/>
        <v>1.0314947356235615E-2</v>
      </c>
      <c r="AE793" s="13">
        <v>3.42</v>
      </c>
      <c r="AF793" s="13">
        <v>0.63</v>
      </c>
      <c r="AG793" s="10">
        <f t="shared" si="126"/>
        <v>2.7725330418364447E-2</v>
      </c>
      <c r="AH793" s="10">
        <f>+SUMPRODUCT(AB793:AD793,Regression_results!$M$17:$O$17)+Regression_results!$L$17</f>
        <v>2.7899845207743461E-2</v>
      </c>
    </row>
    <row r="794" spans="1:34" ht="15" x14ac:dyDescent="0.25">
      <c r="A794" s="3">
        <v>42626</v>
      </c>
      <c r="B794" s="5">
        <f t="shared" si="120"/>
        <v>13</v>
      </c>
      <c r="C794" s="5">
        <f t="shared" si="121"/>
        <v>9</v>
      </c>
      <c r="D794" s="5">
        <f t="shared" si="122"/>
        <v>2016</v>
      </c>
      <c r="E794" s="3">
        <f t="shared" si="123"/>
        <v>42622</v>
      </c>
      <c r="F794" s="5">
        <f t="shared" si="127"/>
        <v>4</v>
      </c>
      <c r="G794" s="5">
        <v>26224.3</v>
      </c>
      <c r="H794" s="6">
        <v>26370.33</v>
      </c>
      <c r="I794" s="6">
        <v>26461</v>
      </c>
      <c r="J794" s="6">
        <v>26479</v>
      </c>
      <c r="K794" s="6">
        <v>26501</v>
      </c>
      <c r="L794" s="6">
        <v>26543</v>
      </c>
      <c r="M794" s="6">
        <v>26582</v>
      </c>
      <c r="N794" s="6">
        <v>26717</v>
      </c>
      <c r="O794" s="6">
        <v>26785</v>
      </c>
      <c r="P794" s="6">
        <v>26844</v>
      </c>
      <c r="Q794" s="6">
        <v>26911</v>
      </c>
      <c r="R794" s="6">
        <v>26975</v>
      </c>
      <c r="S794" s="6">
        <v>27039</v>
      </c>
      <c r="T794" s="6">
        <v>27200</v>
      </c>
      <c r="U794" s="6">
        <v>27248</v>
      </c>
      <c r="V794" s="6">
        <v>27264</v>
      </c>
      <c r="W794" s="6">
        <v>27290</v>
      </c>
      <c r="X794" s="6">
        <v>27312</v>
      </c>
      <c r="Y794" s="6">
        <v>27359</v>
      </c>
      <c r="Z794" s="8" t="s">
        <v>17</v>
      </c>
      <c r="AA794" s="11">
        <f t="shared" si="128"/>
        <v>7.9391496233833787E-4</v>
      </c>
      <c r="AB794" s="10">
        <f t="shared" si="129"/>
        <v>9.0259797210983095E-3</v>
      </c>
      <c r="AC794" s="10">
        <f t="shared" si="124"/>
        <v>1.2244435206530291E-2</v>
      </c>
      <c r="AD794" s="10">
        <f t="shared" si="125"/>
        <v>1.0276834506859522E-2</v>
      </c>
      <c r="AE794" s="13">
        <v>3.44</v>
      </c>
      <c r="AF794" s="13">
        <v>0.62</v>
      </c>
      <c r="AG794" s="10">
        <f t="shared" si="126"/>
        <v>2.8026237328562909E-2</v>
      </c>
      <c r="AH794" s="10">
        <f>+SUMPRODUCT(AB794:AD794,Regression_results!$M$17:$O$17)+Regression_results!$L$17</f>
        <v>2.7946154654501794E-2</v>
      </c>
    </row>
    <row r="795" spans="1:34" ht="15" x14ac:dyDescent="0.25">
      <c r="A795" s="3">
        <v>42625</v>
      </c>
      <c r="B795" s="5">
        <f t="shared" si="120"/>
        <v>12</v>
      </c>
      <c r="C795" s="5">
        <f t="shared" si="121"/>
        <v>9</v>
      </c>
      <c r="D795" s="5">
        <f t="shared" si="122"/>
        <v>2016</v>
      </c>
      <c r="E795" s="3">
        <f t="shared" si="123"/>
        <v>42622</v>
      </c>
      <c r="F795" s="5">
        <f t="shared" si="127"/>
        <v>3</v>
      </c>
      <c r="G795" s="5">
        <v>26224.3</v>
      </c>
      <c r="H795" s="6">
        <v>26370.5</v>
      </c>
      <c r="I795" s="6">
        <v>26459</v>
      </c>
      <c r="J795" s="6">
        <v>26477</v>
      </c>
      <c r="K795" s="6">
        <v>26498</v>
      </c>
      <c r="L795" s="6">
        <v>26540</v>
      </c>
      <c r="M795" s="6">
        <v>26580</v>
      </c>
      <c r="N795" s="6">
        <v>26715</v>
      </c>
      <c r="O795" s="6">
        <v>26783</v>
      </c>
      <c r="P795" s="6">
        <v>26842</v>
      </c>
      <c r="Q795" s="6">
        <v>26907</v>
      </c>
      <c r="R795" s="6">
        <v>26968</v>
      </c>
      <c r="S795" s="6">
        <v>27032</v>
      </c>
      <c r="T795" s="6">
        <v>27184</v>
      </c>
      <c r="U795" s="6">
        <v>27248</v>
      </c>
      <c r="V795" s="6">
        <v>27264</v>
      </c>
      <c r="W795" s="6">
        <v>27290</v>
      </c>
      <c r="X795" s="6">
        <v>27312</v>
      </c>
      <c r="Y795" s="6">
        <v>27359</v>
      </c>
      <c r="Z795" s="8" t="s">
        <v>17</v>
      </c>
      <c r="AA795" s="11">
        <f t="shared" si="128"/>
        <v>5.622965374371125E-4</v>
      </c>
      <c r="AB795" s="10">
        <f t="shared" si="129"/>
        <v>8.9497145777008846E-3</v>
      </c>
      <c r="AC795" s="10">
        <f t="shared" si="124"/>
        <v>1.2245360746815814E-2</v>
      </c>
      <c r="AD795" s="10">
        <f t="shared" si="125"/>
        <v>9.8592386275689892E-3</v>
      </c>
      <c r="AE795" s="13">
        <v>3.4</v>
      </c>
      <c r="AF795" s="13">
        <v>0.61</v>
      </c>
      <c r="AG795" s="10">
        <f t="shared" si="126"/>
        <v>2.7730841864625821E-2</v>
      </c>
      <c r="AH795" s="10">
        <f>+SUMPRODUCT(AB795:AD795,Regression_results!$M$17:$O$17)+Regression_results!$L$17</f>
        <v>2.7717705347166291E-2</v>
      </c>
    </row>
    <row r="796" spans="1:34" ht="15" x14ac:dyDescent="0.25">
      <c r="A796" s="3">
        <v>42624</v>
      </c>
      <c r="B796" s="5">
        <f t="shared" si="120"/>
        <v>11</v>
      </c>
      <c r="C796" s="5">
        <f t="shared" si="121"/>
        <v>9</v>
      </c>
      <c r="D796" s="5">
        <f t="shared" si="122"/>
        <v>2016</v>
      </c>
      <c r="E796" s="3">
        <f t="shared" si="123"/>
        <v>42622</v>
      </c>
      <c r="F796" s="5">
        <f t="shared" si="127"/>
        <v>2</v>
      </c>
      <c r="G796" s="5">
        <v>26224.3</v>
      </c>
      <c r="H796" s="6">
        <v>26380</v>
      </c>
      <c r="I796" s="6">
        <v>26459</v>
      </c>
      <c r="J796" s="6">
        <v>26476</v>
      </c>
      <c r="K796" s="6">
        <v>26497</v>
      </c>
      <c r="L796" s="6">
        <v>26538</v>
      </c>
      <c r="M796" s="6">
        <v>26580</v>
      </c>
      <c r="N796" s="6">
        <v>26713</v>
      </c>
      <c r="O796" s="6">
        <v>26781</v>
      </c>
      <c r="P796" s="6">
        <v>26838</v>
      </c>
      <c r="Q796" s="6">
        <v>26903</v>
      </c>
      <c r="R796" s="6">
        <v>26964</v>
      </c>
      <c r="S796" s="6">
        <v>27028</v>
      </c>
      <c r="T796" s="6">
        <v>27180</v>
      </c>
      <c r="U796" s="6">
        <v>27257</v>
      </c>
      <c r="V796" s="6">
        <v>27273</v>
      </c>
      <c r="W796" s="6">
        <v>27294</v>
      </c>
      <c r="X796" s="6">
        <v>27321</v>
      </c>
      <c r="Y796" s="6">
        <v>27368</v>
      </c>
      <c r="Z796" s="8" t="s">
        <v>17</v>
      </c>
      <c r="AA796" s="11">
        <f t="shared" si="128"/>
        <v>3.749198362192304E-4</v>
      </c>
      <c r="AB796" s="10">
        <f t="shared" si="129"/>
        <v>8.9497145777008846E-3</v>
      </c>
      <c r="AC796" s="10">
        <f t="shared" si="124"/>
        <v>1.2169772100230514E-2</v>
      </c>
      <c r="AD796" s="10">
        <f t="shared" si="125"/>
        <v>9.5978764099095525E-3</v>
      </c>
      <c r="AE796" s="13">
        <v>3.38</v>
      </c>
      <c r="AF796" s="13">
        <v>0.60799999999999998</v>
      </c>
      <c r="AG796" s="10">
        <f t="shared" si="126"/>
        <v>2.7552480916030575E-2</v>
      </c>
      <c r="AH796" s="10">
        <f>+SUMPRODUCT(AB796:AD796,Regression_results!$M$17:$O$17)+Regression_results!$L$17</f>
        <v>2.7554626753454554E-2</v>
      </c>
    </row>
    <row r="797" spans="1:34" ht="15" x14ac:dyDescent="0.25">
      <c r="A797" s="3">
        <v>42623</v>
      </c>
      <c r="B797" s="5">
        <f t="shared" si="120"/>
        <v>10</v>
      </c>
      <c r="C797" s="5">
        <f t="shared" si="121"/>
        <v>9</v>
      </c>
      <c r="D797" s="5">
        <f t="shared" si="122"/>
        <v>2016</v>
      </c>
      <c r="E797" s="3">
        <f t="shared" si="123"/>
        <v>42622</v>
      </c>
      <c r="F797" s="5">
        <f t="shared" si="127"/>
        <v>1</v>
      </c>
      <c r="G797" s="5">
        <v>26224.3</v>
      </c>
      <c r="H797" s="6">
        <v>26380</v>
      </c>
      <c r="I797" s="6">
        <v>26459</v>
      </c>
      <c r="J797" s="6">
        <v>26476</v>
      </c>
      <c r="K797" s="6">
        <v>26497</v>
      </c>
      <c r="L797" s="6">
        <v>26538</v>
      </c>
      <c r="M797" s="6">
        <v>26580</v>
      </c>
      <c r="N797" s="6">
        <v>26713</v>
      </c>
      <c r="O797" s="6">
        <v>26781</v>
      </c>
      <c r="P797" s="6">
        <v>26838</v>
      </c>
      <c r="Q797" s="6">
        <v>26903</v>
      </c>
      <c r="R797" s="6">
        <v>26964</v>
      </c>
      <c r="S797" s="6">
        <v>27028</v>
      </c>
      <c r="T797" s="6">
        <v>27180</v>
      </c>
      <c r="U797" s="6">
        <v>27246</v>
      </c>
      <c r="V797" s="6">
        <v>27256</v>
      </c>
      <c r="W797" s="6">
        <v>27285</v>
      </c>
      <c r="X797" s="6">
        <v>27311</v>
      </c>
      <c r="Y797" s="6">
        <v>27358</v>
      </c>
      <c r="Z797" s="8" t="s">
        <v>17</v>
      </c>
      <c r="AA797" s="11">
        <f t="shared" si="128"/>
        <v>1.874599181096152E-4</v>
      </c>
      <c r="AB797" s="10">
        <f t="shared" si="129"/>
        <v>8.9497145777008846E-3</v>
      </c>
      <c r="AC797" s="10">
        <f t="shared" si="124"/>
        <v>1.2169772100230514E-2</v>
      </c>
      <c r="AD797" s="10">
        <f t="shared" si="125"/>
        <v>9.4104164917999372E-3</v>
      </c>
      <c r="AE797" s="13">
        <v>3.38</v>
      </c>
      <c r="AF797" s="13">
        <v>0.60799999999999998</v>
      </c>
      <c r="AG797" s="10">
        <f t="shared" si="126"/>
        <v>2.7552480916030575E-2</v>
      </c>
      <c r="AH797" s="10">
        <f>+SUMPRODUCT(AB797:AD797,Regression_results!$M$17:$O$17)+Regression_results!$L$17</f>
        <v>2.7470332534662086E-2</v>
      </c>
    </row>
    <row r="798" spans="1:34" ht="15" x14ac:dyDescent="0.25">
      <c r="A798" s="3">
        <v>42622</v>
      </c>
      <c r="B798" s="5">
        <f t="shared" si="120"/>
        <v>9</v>
      </c>
      <c r="C798" s="5">
        <f t="shared" si="121"/>
        <v>9</v>
      </c>
      <c r="D798" s="5">
        <f t="shared" si="122"/>
        <v>2016</v>
      </c>
      <c r="E798" s="3">
        <f t="shared" si="123"/>
        <v>42622</v>
      </c>
      <c r="F798" s="5">
        <f t="shared" si="127"/>
        <v>0</v>
      </c>
      <c r="G798" s="5">
        <v>26224.3</v>
      </c>
      <c r="H798" s="6">
        <v>26380</v>
      </c>
      <c r="I798" s="6">
        <v>26459</v>
      </c>
      <c r="J798" s="6">
        <v>26476</v>
      </c>
      <c r="K798" s="6">
        <v>26497</v>
      </c>
      <c r="L798" s="6">
        <v>26538</v>
      </c>
      <c r="M798" s="6">
        <v>26580</v>
      </c>
      <c r="N798" s="6">
        <v>26713</v>
      </c>
      <c r="O798" s="6">
        <v>26781</v>
      </c>
      <c r="P798" s="6">
        <v>26838</v>
      </c>
      <c r="Q798" s="6">
        <v>26903</v>
      </c>
      <c r="R798" s="6">
        <v>26964</v>
      </c>
      <c r="S798" s="6">
        <v>27028</v>
      </c>
      <c r="T798" s="6">
        <v>27180</v>
      </c>
      <c r="U798" s="6">
        <v>27242</v>
      </c>
      <c r="V798" s="6">
        <v>27254</v>
      </c>
      <c r="W798" s="6">
        <v>27277</v>
      </c>
      <c r="X798" s="6">
        <v>27303</v>
      </c>
      <c r="Y798" s="6">
        <v>27350</v>
      </c>
      <c r="Z798" s="8" t="s">
        <v>17</v>
      </c>
      <c r="AA798" s="11">
        <f t="shared" si="128"/>
        <v>0</v>
      </c>
      <c r="AB798" s="10">
        <f t="shared" si="129"/>
        <v>8.9497145777008846E-3</v>
      </c>
      <c r="AC798" s="10">
        <f t="shared" si="124"/>
        <v>1.2169772100230514E-2</v>
      </c>
      <c r="AD798" s="10">
        <f t="shared" si="125"/>
        <v>9.2229565736903218E-3</v>
      </c>
      <c r="AE798" s="13">
        <v>3.38</v>
      </c>
      <c r="AF798" s="13">
        <v>0.60799999999999998</v>
      </c>
      <c r="AG798" s="10">
        <f t="shared" si="126"/>
        <v>2.7552480916030575E-2</v>
      </c>
      <c r="AH798" s="10">
        <f>+SUMPRODUCT(AB798:AD798,Regression_results!$M$17:$O$17)+Regression_results!$L$17</f>
        <v>2.7386038315869617E-2</v>
      </c>
    </row>
    <row r="799" spans="1:34" ht="15" x14ac:dyDescent="0.25">
      <c r="A799" s="3">
        <v>42621</v>
      </c>
      <c r="B799" s="5">
        <f t="shared" si="120"/>
        <v>8</v>
      </c>
      <c r="C799" s="5">
        <f t="shared" si="121"/>
        <v>9</v>
      </c>
      <c r="D799" s="5">
        <f t="shared" si="122"/>
        <v>2016</v>
      </c>
      <c r="E799" s="3">
        <f t="shared" si="123"/>
        <v>42591</v>
      </c>
      <c r="F799" s="5">
        <f t="shared" si="127"/>
        <v>30</v>
      </c>
      <c r="G799" s="5">
        <v>26222.61</v>
      </c>
      <c r="H799" s="6">
        <v>26370.25</v>
      </c>
      <c r="I799" s="6">
        <v>26453</v>
      </c>
      <c r="J799" s="6">
        <v>26466</v>
      </c>
      <c r="K799" s="6">
        <v>26484</v>
      </c>
      <c r="L799" s="6">
        <v>26523</v>
      </c>
      <c r="M799" s="6">
        <v>26563</v>
      </c>
      <c r="N799" s="6">
        <v>26699</v>
      </c>
      <c r="O799" s="6">
        <v>26765</v>
      </c>
      <c r="P799" s="6">
        <v>26822</v>
      </c>
      <c r="Q799" s="6">
        <v>26883</v>
      </c>
      <c r="R799" s="6">
        <v>26943</v>
      </c>
      <c r="S799" s="6">
        <v>27008</v>
      </c>
      <c r="T799" s="6">
        <v>27158</v>
      </c>
      <c r="U799" s="6">
        <v>27242</v>
      </c>
      <c r="V799" s="6">
        <v>27254</v>
      </c>
      <c r="W799" s="6">
        <v>27277</v>
      </c>
      <c r="X799" s="6">
        <v>27303</v>
      </c>
      <c r="Y799" s="6">
        <v>27350</v>
      </c>
      <c r="Z799" s="8" t="s">
        <v>17</v>
      </c>
      <c r="AA799" s="11">
        <f t="shared" si="128"/>
        <v>5.5539099526067393E-3</v>
      </c>
      <c r="AB799" s="10">
        <f t="shared" si="129"/>
        <v>8.7859293945187211E-3</v>
      </c>
      <c r="AC799" s="10">
        <f t="shared" si="124"/>
        <v>1.1794503458965044E-2</v>
      </c>
      <c r="AD799" s="10">
        <f t="shared" si="125"/>
        <v>1.463293106226482E-2</v>
      </c>
      <c r="AE799" s="13">
        <v>3.3250000000000002</v>
      </c>
      <c r="AF799" s="13">
        <v>0.57999999999999996</v>
      </c>
      <c r="AG799" s="10">
        <f t="shared" si="126"/>
        <v>2.7291708093060141E-2</v>
      </c>
      <c r="AH799" s="10">
        <f>+SUMPRODUCT(AB799:AD799,Regression_results!$M$17:$O$17)+Regression_results!$L$17</f>
        <v>2.9504020746835773E-2</v>
      </c>
    </row>
    <row r="800" spans="1:34" ht="15" x14ac:dyDescent="0.25">
      <c r="A800" s="3">
        <v>42620</v>
      </c>
      <c r="B800" s="5">
        <f t="shared" si="120"/>
        <v>7</v>
      </c>
      <c r="C800" s="5">
        <f t="shared" si="121"/>
        <v>9</v>
      </c>
      <c r="D800" s="5">
        <f t="shared" si="122"/>
        <v>2016</v>
      </c>
      <c r="E800" s="3">
        <f t="shared" si="123"/>
        <v>42591</v>
      </c>
      <c r="F800" s="5">
        <f t="shared" si="127"/>
        <v>29</v>
      </c>
      <c r="G800" s="5">
        <v>26220.92</v>
      </c>
      <c r="H800" s="6">
        <v>26237.5</v>
      </c>
      <c r="I800" s="6">
        <v>26372</v>
      </c>
      <c r="J800" s="6">
        <v>26459</v>
      </c>
      <c r="K800" s="6">
        <v>26472</v>
      </c>
      <c r="L800" s="6">
        <v>26488</v>
      </c>
      <c r="M800" s="6">
        <v>26526</v>
      </c>
      <c r="N800" s="6">
        <v>26566</v>
      </c>
      <c r="O800" s="6">
        <v>26702</v>
      </c>
      <c r="P800" s="6">
        <v>26768</v>
      </c>
      <c r="Q800" s="6">
        <v>26825</v>
      </c>
      <c r="R800" s="6">
        <v>26886</v>
      </c>
      <c r="S800" s="6">
        <v>26952</v>
      </c>
      <c r="T800" s="6">
        <v>27016</v>
      </c>
      <c r="U800" s="6">
        <v>27242</v>
      </c>
      <c r="V800" s="6">
        <v>27254</v>
      </c>
      <c r="W800" s="6">
        <v>27277</v>
      </c>
      <c r="X800" s="6">
        <v>27303</v>
      </c>
      <c r="Y800" s="6">
        <v>27350</v>
      </c>
      <c r="Z800" s="8" t="s">
        <v>17</v>
      </c>
      <c r="AA800" s="11">
        <f t="shared" si="128"/>
        <v>2.2954388047887299E-3</v>
      </c>
      <c r="AB800" s="10">
        <f t="shared" si="129"/>
        <v>5.7618115611504095E-3</v>
      </c>
      <c r="AC800" s="10">
        <f t="shared" si="124"/>
        <v>1.2513271651751756E-2</v>
      </c>
      <c r="AD800" s="10">
        <f t="shared" si="125"/>
        <v>1.1658033366993847E-2</v>
      </c>
      <c r="AE800" s="13">
        <v>3.3069999999999999</v>
      </c>
      <c r="AF800" s="13">
        <v>0.6</v>
      </c>
      <c r="AG800" s="10">
        <f t="shared" si="126"/>
        <v>2.6908548707753388E-2</v>
      </c>
      <c r="AH800" s="10">
        <f>+SUMPRODUCT(AB800:AD800,Regression_results!$M$17:$O$17)+Regression_results!$L$17</f>
        <v>2.6964645181767381E-2</v>
      </c>
    </row>
    <row r="801" spans="1:34" ht="15" x14ac:dyDescent="0.25">
      <c r="A801" s="3">
        <v>42619</v>
      </c>
      <c r="B801" s="5">
        <f t="shared" si="120"/>
        <v>6</v>
      </c>
      <c r="C801" s="5">
        <f t="shared" si="121"/>
        <v>9</v>
      </c>
      <c r="D801" s="5">
        <f t="shared" si="122"/>
        <v>2016</v>
      </c>
      <c r="E801" s="3">
        <f t="shared" si="123"/>
        <v>42591</v>
      </c>
      <c r="F801" s="5">
        <f t="shared" si="127"/>
        <v>28</v>
      </c>
      <c r="G801" s="5">
        <v>26219.23</v>
      </c>
      <c r="H801" s="6">
        <v>26238.33</v>
      </c>
      <c r="I801" s="6">
        <v>26379</v>
      </c>
      <c r="J801" s="6">
        <v>26467</v>
      </c>
      <c r="K801" s="6">
        <v>26480</v>
      </c>
      <c r="L801" s="6">
        <v>26498</v>
      </c>
      <c r="M801" s="6">
        <v>26540</v>
      </c>
      <c r="N801" s="6">
        <v>26578</v>
      </c>
      <c r="O801" s="6">
        <v>26714</v>
      </c>
      <c r="P801" s="6">
        <v>26780</v>
      </c>
      <c r="Q801" s="6">
        <v>26835</v>
      </c>
      <c r="R801" s="6">
        <v>26902</v>
      </c>
      <c r="S801" s="6">
        <v>26962</v>
      </c>
      <c r="T801" s="6">
        <v>27025</v>
      </c>
      <c r="U801" s="6">
        <v>27217</v>
      </c>
      <c r="V801" s="6">
        <v>27234</v>
      </c>
      <c r="W801" s="6">
        <v>27255</v>
      </c>
      <c r="X801" s="6">
        <v>27276</v>
      </c>
      <c r="Y801" s="6">
        <v>27322</v>
      </c>
      <c r="Z801" s="8" t="s">
        <v>17</v>
      </c>
      <c r="AA801" s="11">
        <f t="shared" si="128"/>
        <v>2.1808471181663514E-3</v>
      </c>
      <c r="AB801" s="10">
        <f t="shared" si="129"/>
        <v>6.09361907271877E-3</v>
      </c>
      <c r="AC801" s="10">
        <f t="shared" si="124"/>
        <v>1.2699495811061778E-2</v>
      </c>
      <c r="AD801" s="10">
        <f t="shared" si="125"/>
        <v>1.1464368867062147E-2</v>
      </c>
      <c r="AE801" s="13">
        <v>3.3449999999999998</v>
      </c>
      <c r="AF801" s="13">
        <v>0.57999999999999996</v>
      </c>
      <c r="AG801" s="10">
        <f t="shared" si="126"/>
        <v>2.749055478226281E-2</v>
      </c>
      <c r="AH801" s="10">
        <f>+SUMPRODUCT(AB801:AD801,Regression_results!$M$17:$O$17)+Regression_results!$L$17</f>
        <v>2.7169162065858593E-2</v>
      </c>
    </row>
    <row r="802" spans="1:34" ht="15" x14ac:dyDescent="0.25">
      <c r="A802" s="3">
        <v>42618</v>
      </c>
      <c r="B802" s="5">
        <f t="shared" si="120"/>
        <v>5</v>
      </c>
      <c r="C802" s="5">
        <f t="shared" si="121"/>
        <v>9</v>
      </c>
      <c r="D802" s="5">
        <f t="shared" si="122"/>
        <v>2016</v>
      </c>
      <c r="E802" s="3">
        <f t="shared" si="123"/>
        <v>42591</v>
      </c>
      <c r="F802" s="5">
        <f t="shared" si="127"/>
        <v>27</v>
      </c>
      <c r="G802" s="5">
        <v>26217.54</v>
      </c>
      <c r="H802" s="6">
        <v>26238.5</v>
      </c>
      <c r="I802" s="6">
        <v>26381</v>
      </c>
      <c r="J802" s="6">
        <v>26469</v>
      </c>
      <c r="K802" s="6">
        <v>26486</v>
      </c>
      <c r="L802" s="6">
        <v>26504</v>
      </c>
      <c r="M802" s="6">
        <v>26547</v>
      </c>
      <c r="N802" s="6">
        <v>26590</v>
      </c>
      <c r="O802" s="6">
        <v>26730</v>
      </c>
      <c r="P802" s="6">
        <v>26793</v>
      </c>
      <c r="Q802" s="6">
        <v>26849</v>
      </c>
      <c r="R802" s="6">
        <v>26914</v>
      </c>
      <c r="S802" s="6">
        <v>26974</v>
      </c>
      <c r="T802" s="6">
        <v>27032</v>
      </c>
      <c r="U802" s="6">
        <v>27166</v>
      </c>
      <c r="V802" s="6">
        <v>27225</v>
      </c>
      <c r="W802" s="6">
        <v>27242</v>
      </c>
      <c r="X802" s="6">
        <v>27263</v>
      </c>
      <c r="Y802" s="6">
        <v>27284</v>
      </c>
      <c r="Z802" s="8" t="s">
        <v>17</v>
      </c>
      <c r="AA802" s="11">
        <f t="shared" si="128"/>
        <v>1.9351968562320021E-3</v>
      </c>
      <c r="AB802" s="10">
        <f t="shared" si="129"/>
        <v>6.2347573418406466E-3</v>
      </c>
      <c r="AC802" s="10">
        <f t="shared" si="124"/>
        <v>1.3229217997801523E-2</v>
      </c>
      <c r="AD802" s="10">
        <f t="shared" si="125"/>
        <v>1.1063517095663444E-2</v>
      </c>
      <c r="AE802" s="13">
        <v>3.3849999999999998</v>
      </c>
      <c r="AF802" s="13">
        <v>0.62</v>
      </c>
      <c r="AG802" s="10">
        <f t="shared" si="126"/>
        <v>2.7479626316835537E-2</v>
      </c>
      <c r="AH802" s="10">
        <f>+SUMPRODUCT(AB802:AD802,Regression_results!$M$17:$O$17)+Regression_results!$L$17</f>
        <v>2.7384445977063611E-2</v>
      </c>
    </row>
    <row r="803" spans="1:34" ht="15" x14ac:dyDescent="0.25">
      <c r="A803" s="3">
        <v>42617</v>
      </c>
      <c r="B803" s="5">
        <f t="shared" si="120"/>
        <v>4</v>
      </c>
      <c r="C803" s="5">
        <f t="shared" si="121"/>
        <v>9</v>
      </c>
      <c r="D803" s="5">
        <f t="shared" si="122"/>
        <v>2016</v>
      </c>
      <c r="E803" s="3">
        <f t="shared" si="123"/>
        <v>42591</v>
      </c>
      <c r="F803" s="5">
        <f t="shared" si="127"/>
        <v>26</v>
      </c>
      <c r="G803" s="5">
        <v>26215.85</v>
      </c>
      <c r="H803" s="6">
        <v>26239.83</v>
      </c>
      <c r="I803" s="6">
        <v>26383</v>
      </c>
      <c r="J803" s="6">
        <v>26470</v>
      </c>
      <c r="K803" s="6">
        <v>26493</v>
      </c>
      <c r="L803" s="6">
        <v>26508</v>
      </c>
      <c r="M803" s="6">
        <v>26552</v>
      </c>
      <c r="N803" s="6">
        <v>26598</v>
      </c>
      <c r="O803" s="6">
        <v>26738</v>
      </c>
      <c r="P803" s="6">
        <v>26797</v>
      </c>
      <c r="Q803" s="6">
        <v>26855</v>
      </c>
      <c r="R803" s="6">
        <v>26918</v>
      </c>
      <c r="S803" s="6">
        <v>26978</v>
      </c>
      <c r="T803" s="6">
        <v>27037</v>
      </c>
      <c r="U803" s="6">
        <v>27174</v>
      </c>
      <c r="V803" s="6">
        <v>27234</v>
      </c>
      <c r="W803" s="6">
        <v>27250</v>
      </c>
      <c r="X803" s="6">
        <v>27272</v>
      </c>
      <c r="Y803" s="6">
        <v>27295</v>
      </c>
      <c r="Z803" s="8" t="s">
        <v>17</v>
      </c>
      <c r="AA803" s="11">
        <f t="shared" si="128"/>
        <v>1.8953715373019855E-3</v>
      </c>
      <c r="AB803" s="10">
        <f t="shared" si="129"/>
        <v>6.3759138078682831E-3</v>
      </c>
      <c r="AC803" s="10">
        <f t="shared" si="124"/>
        <v>1.345563430997232E-2</v>
      </c>
      <c r="AD803" s="10">
        <f t="shared" si="125"/>
        <v>1.0871360766114805E-2</v>
      </c>
      <c r="AE803" s="13">
        <v>3.42</v>
      </c>
      <c r="AF803" s="13">
        <v>0.64</v>
      </c>
      <c r="AG803" s="10">
        <f t="shared" si="126"/>
        <v>2.7623211446740958E-2</v>
      </c>
      <c r="AH803" s="10">
        <f>+SUMPRODUCT(AB803:AD803,Regression_results!$M$17:$O$17)+Regression_results!$L$17</f>
        <v>2.75107972304088E-2</v>
      </c>
    </row>
    <row r="804" spans="1:34" ht="15" x14ac:dyDescent="0.25">
      <c r="A804" s="3">
        <v>42616</v>
      </c>
      <c r="B804" s="5">
        <f t="shared" si="120"/>
        <v>3</v>
      </c>
      <c r="C804" s="5">
        <f t="shared" si="121"/>
        <v>9</v>
      </c>
      <c r="D804" s="5">
        <f t="shared" si="122"/>
        <v>2016</v>
      </c>
      <c r="E804" s="3">
        <f t="shared" si="123"/>
        <v>42591</v>
      </c>
      <c r="F804" s="5">
        <f t="shared" si="127"/>
        <v>25</v>
      </c>
      <c r="G804" s="5">
        <v>26214.16</v>
      </c>
      <c r="H804" s="6">
        <v>26239.83</v>
      </c>
      <c r="I804" s="6">
        <v>26383</v>
      </c>
      <c r="J804" s="6">
        <v>26470</v>
      </c>
      <c r="K804" s="6">
        <v>26493</v>
      </c>
      <c r="L804" s="6">
        <v>26508</v>
      </c>
      <c r="M804" s="6">
        <v>26552</v>
      </c>
      <c r="N804" s="6">
        <v>26598</v>
      </c>
      <c r="O804" s="6">
        <v>26738</v>
      </c>
      <c r="P804" s="6">
        <v>26797</v>
      </c>
      <c r="Q804" s="6">
        <v>26855</v>
      </c>
      <c r="R804" s="6">
        <v>26918</v>
      </c>
      <c r="S804" s="6">
        <v>26978</v>
      </c>
      <c r="T804" s="6">
        <v>27037</v>
      </c>
      <c r="U804" s="6">
        <v>27182</v>
      </c>
      <c r="V804" s="6">
        <v>27241</v>
      </c>
      <c r="W804" s="6">
        <v>27261</v>
      </c>
      <c r="X804" s="6">
        <v>27284</v>
      </c>
      <c r="Y804" s="6">
        <v>27308</v>
      </c>
      <c r="Z804" s="8" t="s">
        <v>17</v>
      </c>
      <c r="AA804" s="11">
        <f t="shared" si="128"/>
        <v>1.82247263202114E-3</v>
      </c>
      <c r="AB804" s="10">
        <f t="shared" si="129"/>
        <v>6.4407938305099943E-3</v>
      </c>
      <c r="AC804" s="10">
        <f t="shared" si="124"/>
        <v>1.345563430997232E-2</v>
      </c>
      <c r="AD804" s="10">
        <f t="shared" si="125"/>
        <v>1.079846186083396E-2</v>
      </c>
      <c r="AE804" s="13">
        <v>3.42</v>
      </c>
      <c r="AF804" s="13">
        <v>0.64</v>
      </c>
      <c r="AG804" s="10">
        <f t="shared" si="126"/>
        <v>2.7623211446740958E-2</v>
      </c>
      <c r="AH804" s="10">
        <f>+SUMPRODUCT(AB804:AD804,Regression_results!$M$17:$O$17)+Regression_results!$L$17</f>
        <v>2.7513091067081649E-2</v>
      </c>
    </row>
    <row r="805" spans="1:34" ht="15" x14ac:dyDescent="0.25">
      <c r="A805" s="3">
        <v>42615</v>
      </c>
      <c r="B805" s="5">
        <f t="shared" si="120"/>
        <v>2</v>
      </c>
      <c r="C805" s="5">
        <f t="shared" si="121"/>
        <v>9</v>
      </c>
      <c r="D805" s="5">
        <f t="shared" si="122"/>
        <v>2016</v>
      </c>
      <c r="E805" s="3">
        <f t="shared" si="123"/>
        <v>42591</v>
      </c>
      <c r="F805" s="5">
        <f t="shared" si="127"/>
        <v>24</v>
      </c>
      <c r="G805" s="5">
        <v>26212.48</v>
      </c>
      <c r="H805" s="6">
        <v>26239.83</v>
      </c>
      <c r="I805" s="6">
        <v>26383</v>
      </c>
      <c r="J805" s="6">
        <v>26470</v>
      </c>
      <c r="K805" s="6">
        <v>26493</v>
      </c>
      <c r="L805" s="6">
        <v>26508</v>
      </c>
      <c r="M805" s="6">
        <v>26552</v>
      </c>
      <c r="N805" s="6">
        <v>26598</v>
      </c>
      <c r="O805" s="6">
        <v>26738</v>
      </c>
      <c r="P805" s="6">
        <v>26797</v>
      </c>
      <c r="Q805" s="6">
        <v>26855</v>
      </c>
      <c r="R805" s="6">
        <v>26918</v>
      </c>
      <c r="S805" s="6">
        <v>26978</v>
      </c>
      <c r="T805" s="6">
        <v>27037</v>
      </c>
      <c r="U805" s="6">
        <v>27190</v>
      </c>
      <c r="V805" s="6">
        <v>27247</v>
      </c>
      <c r="W805" s="6">
        <v>27267</v>
      </c>
      <c r="X805" s="6">
        <v>27288</v>
      </c>
      <c r="Y805" s="6">
        <v>27314</v>
      </c>
      <c r="Z805" s="8" t="s">
        <v>17</v>
      </c>
      <c r="AA805" s="11">
        <f t="shared" si="128"/>
        <v>1.7495737267402944E-3</v>
      </c>
      <c r="AB805" s="10">
        <f t="shared" si="129"/>
        <v>6.5052982396172077E-3</v>
      </c>
      <c r="AC805" s="10">
        <f t="shared" si="124"/>
        <v>1.345563430997232E-2</v>
      </c>
      <c r="AD805" s="10">
        <f t="shared" si="125"/>
        <v>1.0725562955553113E-2</v>
      </c>
      <c r="AE805" s="13">
        <v>3.42</v>
      </c>
      <c r="AF805" s="13">
        <v>0.64</v>
      </c>
      <c r="AG805" s="10">
        <f t="shared" si="126"/>
        <v>2.7623211446740958E-2</v>
      </c>
      <c r="AH805" s="10">
        <f>+SUMPRODUCT(AB805:AD805,Regression_results!$M$17:$O$17)+Regression_results!$L$17</f>
        <v>2.7515181848212729E-2</v>
      </c>
    </row>
    <row r="806" spans="1:34" ht="15" x14ac:dyDescent="0.25">
      <c r="A806" s="3">
        <v>42614</v>
      </c>
      <c r="B806" s="5">
        <f t="shared" si="120"/>
        <v>1</v>
      </c>
      <c r="C806" s="5">
        <f t="shared" si="121"/>
        <v>9</v>
      </c>
      <c r="D806" s="5">
        <f t="shared" si="122"/>
        <v>2016</v>
      </c>
      <c r="E806" s="3">
        <f t="shared" si="123"/>
        <v>42591</v>
      </c>
      <c r="F806" s="5">
        <f t="shared" si="127"/>
        <v>23</v>
      </c>
      <c r="G806" s="5">
        <v>26210.79</v>
      </c>
      <c r="H806" s="6">
        <v>26244.5</v>
      </c>
      <c r="I806" s="6">
        <v>26391</v>
      </c>
      <c r="J806" s="6">
        <v>26476</v>
      </c>
      <c r="K806" s="6">
        <v>26499</v>
      </c>
      <c r="L806" s="6">
        <v>26520</v>
      </c>
      <c r="M806" s="6">
        <v>26567</v>
      </c>
      <c r="N806" s="6">
        <v>26610</v>
      </c>
      <c r="O806" s="6">
        <v>26748</v>
      </c>
      <c r="P806" s="6">
        <v>26810</v>
      </c>
      <c r="Q806" s="6">
        <v>26869</v>
      </c>
      <c r="R806" s="6">
        <v>26931</v>
      </c>
      <c r="S806" s="6">
        <v>26990</v>
      </c>
      <c r="T806" s="6">
        <v>27049</v>
      </c>
      <c r="U806" s="6">
        <v>27190</v>
      </c>
      <c r="V806" s="6">
        <v>27247</v>
      </c>
      <c r="W806" s="6">
        <v>27267</v>
      </c>
      <c r="X806" s="6">
        <v>27288</v>
      </c>
      <c r="Y806" s="6">
        <v>27314</v>
      </c>
      <c r="Z806" s="8" t="s">
        <v>17</v>
      </c>
      <c r="AA806" s="11">
        <f t="shared" si="128"/>
        <v>1.675929356551853E-3</v>
      </c>
      <c r="AB806" s="10">
        <f t="shared" si="129"/>
        <v>6.8754127594017334E-3</v>
      </c>
      <c r="AC806" s="10">
        <f t="shared" si="124"/>
        <v>1.3527338865522376E-2</v>
      </c>
      <c r="AD806" s="10">
        <f t="shared" si="125"/>
        <v>1.0723334770040661E-2</v>
      </c>
      <c r="AE806" s="13">
        <v>3.44</v>
      </c>
      <c r="AF806" s="13">
        <v>0.64</v>
      </c>
      <c r="AG806" s="10">
        <f t="shared" si="126"/>
        <v>2.7821939586645472E-2</v>
      </c>
      <c r="AH806" s="10">
        <f>+SUMPRODUCT(AB806:AD806,Regression_results!$M$17:$O$17)+Regression_results!$L$17</f>
        <v>2.7757475051598736E-2</v>
      </c>
    </row>
    <row r="807" spans="1:34" ht="15" x14ac:dyDescent="0.25">
      <c r="A807" s="3">
        <v>42613</v>
      </c>
      <c r="B807" s="5">
        <f t="shared" si="120"/>
        <v>31</v>
      </c>
      <c r="C807" s="5">
        <f t="shared" si="121"/>
        <v>8</v>
      </c>
      <c r="D807" s="5">
        <f t="shared" si="122"/>
        <v>2016</v>
      </c>
      <c r="E807" s="3">
        <f t="shared" si="123"/>
        <v>42591</v>
      </c>
      <c r="F807" s="5">
        <f t="shared" si="127"/>
        <v>22</v>
      </c>
      <c r="G807" s="5">
        <v>26209.1</v>
      </c>
      <c r="H807" s="6">
        <v>26244.5</v>
      </c>
      <c r="I807" s="6">
        <v>26390</v>
      </c>
      <c r="J807" s="6">
        <v>26480</v>
      </c>
      <c r="K807" s="6">
        <v>26505</v>
      </c>
      <c r="L807" s="6">
        <v>26528</v>
      </c>
      <c r="M807" s="6">
        <v>26564</v>
      </c>
      <c r="N807" s="6">
        <v>26608</v>
      </c>
      <c r="O807" s="6">
        <v>26749</v>
      </c>
      <c r="P807" s="6">
        <v>26813</v>
      </c>
      <c r="Q807" s="6">
        <v>26871</v>
      </c>
      <c r="R807" s="6">
        <v>26935</v>
      </c>
      <c r="S807" s="6">
        <v>26996</v>
      </c>
      <c r="T807" s="6">
        <v>27058</v>
      </c>
      <c r="U807" s="6">
        <v>27190</v>
      </c>
      <c r="V807" s="6">
        <v>27247</v>
      </c>
      <c r="W807" s="6">
        <v>27267</v>
      </c>
      <c r="X807" s="6">
        <v>27288</v>
      </c>
      <c r="Y807" s="6">
        <v>27314</v>
      </c>
      <c r="Z807" s="8" t="s">
        <v>17</v>
      </c>
      <c r="AA807" s="11">
        <f t="shared" si="128"/>
        <v>1.684200128414067E-3</v>
      </c>
      <c r="AB807" s="10">
        <f t="shared" si="129"/>
        <v>6.9021828296278454E-3</v>
      </c>
      <c r="AC807" s="10">
        <f t="shared" si="124"/>
        <v>1.3603637741568697E-2</v>
      </c>
      <c r="AD807" s="10">
        <f t="shared" si="125"/>
        <v>1.0918190184117091E-2</v>
      </c>
      <c r="AE807" s="13">
        <v>3.4350000000000001</v>
      </c>
      <c r="AF807" s="13">
        <v>0.64300000000000002</v>
      </c>
      <c r="AG807" s="10">
        <f t="shared" si="126"/>
        <v>2.774162137456182E-2</v>
      </c>
      <c r="AH807" s="10">
        <f>+SUMPRODUCT(AB807:AD807,Regression_results!$M$17:$O$17)+Regression_results!$L$17</f>
        <v>2.790554767895826E-2</v>
      </c>
    </row>
    <row r="808" spans="1:34" ht="15" x14ac:dyDescent="0.25">
      <c r="A808" s="3">
        <v>42612</v>
      </c>
      <c r="B808" s="5">
        <f t="shared" si="120"/>
        <v>30</v>
      </c>
      <c r="C808" s="5">
        <f t="shared" si="121"/>
        <v>8</v>
      </c>
      <c r="D808" s="5">
        <f t="shared" si="122"/>
        <v>2016</v>
      </c>
      <c r="E808" s="3">
        <f t="shared" si="123"/>
        <v>42591</v>
      </c>
      <c r="F808" s="5">
        <f t="shared" si="127"/>
        <v>21</v>
      </c>
      <c r="G808" s="5">
        <v>26207.41</v>
      </c>
      <c r="H808" s="6">
        <v>26245.5</v>
      </c>
      <c r="I808" s="6">
        <v>26388</v>
      </c>
      <c r="J808" s="6">
        <v>26478</v>
      </c>
      <c r="K808" s="6">
        <v>26503</v>
      </c>
      <c r="L808" s="6">
        <v>26524</v>
      </c>
      <c r="M808" s="6">
        <v>26559</v>
      </c>
      <c r="N808" s="6">
        <v>26601</v>
      </c>
      <c r="O808" s="6">
        <v>26743</v>
      </c>
      <c r="P808" s="6">
        <v>26807</v>
      </c>
      <c r="Q808" s="6">
        <v>26866</v>
      </c>
      <c r="R808" s="6">
        <v>26929</v>
      </c>
      <c r="S808" s="6">
        <v>26990</v>
      </c>
      <c r="T808" s="6">
        <v>27056</v>
      </c>
      <c r="U808" s="6">
        <v>27200</v>
      </c>
      <c r="V808" s="6">
        <v>27258</v>
      </c>
      <c r="W808" s="6">
        <v>27279</v>
      </c>
      <c r="X808" s="6">
        <v>27300</v>
      </c>
      <c r="Y808" s="6">
        <v>27318</v>
      </c>
      <c r="Z808" s="8" t="s">
        <v>17</v>
      </c>
      <c r="AA808" s="11">
        <f t="shared" si="128"/>
        <v>1.7117450907744081E-3</v>
      </c>
      <c r="AB808" s="10">
        <f t="shared" si="129"/>
        <v>6.8907992052629208E-3</v>
      </c>
      <c r="AC808" s="10">
        <f t="shared" si="124"/>
        <v>1.3453084735485898E-2</v>
      </c>
      <c r="AD808" s="10">
        <f t="shared" si="125"/>
        <v>1.0947806863948783E-2</v>
      </c>
      <c r="AE808" s="13">
        <v>3.4350000000000001</v>
      </c>
      <c r="AF808" s="13">
        <v>0.63700000000000001</v>
      </c>
      <c r="AG808" s="10">
        <f t="shared" si="126"/>
        <v>2.7802895555312679E-2</v>
      </c>
      <c r="AH808" s="10">
        <f>+SUMPRODUCT(AB808:AD808,Regression_results!$M$17:$O$17)+Regression_results!$L$17</f>
        <v>2.7821981390489782E-2</v>
      </c>
    </row>
    <row r="809" spans="1:34" ht="15" x14ac:dyDescent="0.25">
      <c r="A809" s="3">
        <v>42611</v>
      </c>
      <c r="B809" s="5">
        <f t="shared" si="120"/>
        <v>29</v>
      </c>
      <c r="C809" s="5">
        <f t="shared" si="121"/>
        <v>8</v>
      </c>
      <c r="D809" s="5">
        <f t="shared" si="122"/>
        <v>2016</v>
      </c>
      <c r="E809" s="3">
        <f t="shared" si="123"/>
        <v>42591</v>
      </c>
      <c r="F809" s="5">
        <f t="shared" si="127"/>
        <v>20</v>
      </c>
      <c r="G809" s="5">
        <v>26205.72</v>
      </c>
      <c r="H809" s="6">
        <v>26251.67</v>
      </c>
      <c r="I809" s="6">
        <v>26385</v>
      </c>
      <c r="J809" s="6">
        <v>26473</v>
      </c>
      <c r="K809" s="6">
        <v>26498</v>
      </c>
      <c r="L809" s="6">
        <v>26518</v>
      </c>
      <c r="M809" s="6">
        <v>26553</v>
      </c>
      <c r="N809" s="6">
        <v>26598</v>
      </c>
      <c r="O809" s="6">
        <v>26739</v>
      </c>
      <c r="P809" s="6">
        <v>26801</v>
      </c>
      <c r="Q809" s="6">
        <v>26859</v>
      </c>
      <c r="R809" s="6">
        <v>26922</v>
      </c>
      <c r="S809" s="6">
        <v>26983</v>
      </c>
      <c r="T809" s="6">
        <v>27044</v>
      </c>
      <c r="U809" s="6">
        <v>27208</v>
      </c>
      <c r="V809" s="6">
        <v>27265</v>
      </c>
      <c r="W809" s="6">
        <v>27285</v>
      </c>
      <c r="X809" s="6">
        <v>27306</v>
      </c>
      <c r="Y809" s="6">
        <v>27324</v>
      </c>
      <c r="Z809" s="8" t="s">
        <v>17</v>
      </c>
      <c r="AA809" s="11">
        <f t="shared" si="128"/>
        <v>1.5071217680267719E-3</v>
      </c>
      <c r="AB809" s="10">
        <f t="shared" si="129"/>
        <v>6.8412545047416007E-3</v>
      </c>
      <c r="AC809" s="10">
        <f t="shared" si="124"/>
        <v>1.3416714042069344E-2</v>
      </c>
      <c r="AD809" s="10">
        <f t="shared" si="125"/>
        <v>1.063236953346299E-2</v>
      </c>
      <c r="AE809" s="13">
        <v>3.41</v>
      </c>
      <c r="AF809" s="13">
        <v>0.62</v>
      </c>
      <c r="AG809" s="10">
        <f t="shared" si="126"/>
        <v>2.7728085867620766E-2</v>
      </c>
      <c r="AH809" s="10">
        <f>+SUMPRODUCT(AB809:AD809,Regression_results!$M$17:$O$17)+Regression_results!$L$17</f>
        <v>2.763143786049873E-2</v>
      </c>
    </row>
    <row r="810" spans="1:34" ht="15" x14ac:dyDescent="0.25">
      <c r="A810" s="3">
        <v>42610</v>
      </c>
      <c r="B810" s="5">
        <f t="shared" si="120"/>
        <v>28</v>
      </c>
      <c r="C810" s="5">
        <f t="shared" si="121"/>
        <v>8</v>
      </c>
      <c r="D810" s="5">
        <f t="shared" si="122"/>
        <v>2016</v>
      </c>
      <c r="E810" s="3">
        <f t="shared" si="123"/>
        <v>42591</v>
      </c>
      <c r="F810" s="5">
        <f t="shared" si="127"/>
        <v>19</v>
      </c>
      <c r="G810" s="5">
        <v>26204.03</v>
      </c>
      <c r="H810" s="6">
        <v>26243.83</v>
      </c>
      <c r="I810" s="6">
        <v>26383</v>
      </c>
      <c r="J810" s="6">
        <v>26470</v>
      </c>
      <c r="K810" s="6">
        <v>26493</v>
      </c>
      <c r="L810" s="6">
        <v>26515</v>
      </c>
      <c r="M810" s="6">
        <v>26550</v>
      </c>
      <c r="N810" s="6">
        <v>26595</v>
      </c>
      <c r="O810" s="6">
        <v>26736</v>
      </c>
      <c r="P810" s="6">
        <v>26798</v>
      </c>
      <c r="Q810" s="6">
        <v>26854</v>
      </c>
      <c r="R810" s="6">
        <v>26917</v>
      </c>
      <c r="S810" s="6">
        <v>26978</v>
      </c>
      <c r="T810" s="6">
        <v>27040</v>
      </c>
      <c r="U810" s="6">
        <v>27200</v>
      </c>
      <c r="V810" s="6">
        <v>27258</v>
      </c>
      <c r="W810" s="6">
        <v>27271</v>
      </c>
      <c r="X810" s="6">
        <v>27292</v>
      </c>
      <c r="Y810" s="6">
        <v>27317</v>
      </c>
      <c r="Z810" s="8" t="s">
        <v>17</v>
      </c>
      <c r="AA810" s="11">
        <f t="shared" si="128"/>
        <v>1.4555069562853056E-3</v>
      </c>
      <c r="AB810" s="10">
        <f t="shared" si="129"/>
        <v>6.8298654825231786E-3</v>
      </c>
      <c r="AC810" s="10">
        <f t="shared" si="124"/>
        <v>1.3379827919493659E-2</v>
      </c>
      <c r="AD810" s="10">
        <f t="shared" si="125"/>
        <v>1.0506973144196833E-2</v>
      </c>
      <c r="AE810" s="13">
        <v>3.415</v>
      </c>
      <c r="AF810" s="13">
        <v>0.61699999999999999</v>
      </c>
      <c r="AG810" s="10">
        <f t="shared" si="126"/>
        <v>2.7808422036037506E-2</v>
      </c>
      <c r="AH810" s="10">
        <f>+SUMPRODUCT(AB810:AD810,Regression_results!$M$17:$O$17)+Regression_results!$L$17</f>
        <v>2.7546665369701788E-2</v>
      </c>
    </row>
    <row r="811" spans="1:34" ht="15" x14ac:dyDescent="0.25">
      <c r="A811" s="3">
        <v>42609</v>
      </c>
      <c r="B811" s="5">
        <f t="shared" si="120"/>
        <v>27</v>
      </c>
      <c r="C811" s="5">
        <f t="shared" si="121"/>
        <v>8</v>
      </c>
      <c r="D811" s="5">
        <f t="shared" si="122"/>
        <v>2016</v>
      </c>
      <c r="E811" s="3">
        <f t="shared" si="123"/>
        <v>42591</v>
      </c>
      <c r="F811" s="5">
        <f t="shared" si="127"/>
        <v>18</v>
      </c>
      <c r="G811" s="5">
        <v>26202.34</v>
      </c>
      <c r="H811" s="6">
        <v>26243.83</v>
      </c>
      <c r="I811" s="6">
        <v>26383</v>
      </c>
      <c r="J811" s="6">
        <v>26470</v>
      </c>
      <c r="K811" s="6">
        <v>26493</v>
      </c>
      <c r="L811" s="6">
        <v>26515</v>
      </c>
      <c r="M811" s="6">
        <v>26550</v>
      </c>
      <c r="N811" s="6">
        <v>26595</v>
      </c>
      <c r="O811" s="6">
        <v>26736</v>
      </c>
      <c r="P811" s="6">
        <v>26798</v>
      </c>
      <c r="Q811" s="6">
        <v>26854</v>
      </c>
      <c r="R811" s="6">
        <v>26917</v>
      </c>
      <c r="S811" s="6">
        <v>26978</v>
      </c>
      <c r="T811" s="6">
        <v>27040</v>
      </c>
      <c r="U811" s="6">
        <v>27186</v>
      </c>
      <c r="V811" s="6">
        <v>27247</v>
      </c>
      <c r="W811" s="6">
        <v>27261</v>
      </c>
      <c r="X811" s="6">
        <v>27282</v>
      </c>
      <c r="Y811" s="6">
        <v>27307</v>
      </c>
      <c r="Z811" s="8" t="s">
        <v>17</v>
      </c>
      <c r="AA811" s="11">
        <f t="shared" si="128"/>
        <v>1.3789013270071315E-3</v>
      </c>
      <c r="AB811" s="10">
        <f t="shared" si="129"/>
        <v>6.8948040518519438E-3</v>
      </c>
      <c r="AC811" s="10">
        <f t="shared" si="124"/>
        <v>1.3379827919493659E-2</v>
      </c>
      <c r="AD811" s="10">
        <f t="shared" si="125"/>
        <v>1.0430367514918659E-2</v>
      </c>
      <c r="AE811" s="13">
        <v>3.415</v>
      </c>
      <c r="AF811" s="13">
        <v>0.61699999999999999</v>
      </c>
      <c r="AG811" s="10">
        <f t="shared" si="126"/>
        <v>2.7808422036037506E-2</v>
      </c>
      <c r="AH811" s="10">
        <f>+SUMPRODUCT(AB811:AD811,Regression_results!$M$17:$O$17)+Regression_results!$L$17</f>
        <v>2.7547324071408572E-2</v>
      </c>
    </row>
    <row r="812" spans="1:34" ht="15" x14ac:dyDescent="0.25">
      <c r="A812" s="3">
        <v>42608</v>
      </c>
      <c r="B812" s="5">
        <f t="shared" si="120"/>
        <v>26</v>
      </c>
      <c r="C812" s="5">
        <f t="shared" si="121"/>
        <v>8</v>
      </c>
      <c r="D812" s="5">
        <f t="shared" si="122"/>
        <v>2016</v>
      </c>
      <c r="E812" s="3">
        <f t="shared" si="123"/>
        <v>42591</v>
      </c>
      <c r="F812" s="5">
        <f t="shared" si="127"/>
        <v>17</v>
      </c>
      <c r="G812" s="5">
        <v>26200.65</v>
      </c>
      <c r="H812" s="6">
        <v>26243.83</v>
      </c>
      <c r="I812" s="6">
        <v>26383</v>
      </c>
      <c r="J812" s="6">
        <v>26470</v>
      </c>
      <c r="K812" s="6">
        <v>26493</v>
      </c>
      <c r="L812" s="6">
        <v>26515</v>
      </c>
      <c r="M812" s="6">
        <v>26550</v>
      </c>
      <c r="N812" s="6">
        <v>26595</v>
      </c>
      <c r="O812" s="6">
        <v>26736</v>
      </c>
      <c r="P812" s="6">
        <v>26798</v>
      </c>
      <c r="Q812" s="6">
        <v>26854</v>
      </c>
      <c r="R812" s="6">
        <v>26917</v>
      </c>
      <c r="S812" s="6">
        <v>26978</v>
      </c>
      <c r="T812" s="6">
        <v>27040</v>
      </c>
      <c r="U812" s="6">
        <v>27182</v>
      </c>
      <c r="V812" s="6">
        <v>27243</v>
      </c>
      <c r="W812" s="6">
        <v>27257</v>
      </c>
      <c r="X812" s="6">
        <v>27277</v>
      </c>
      <c r="Y812" s="6">
        <v>27302</v>
      </c>
      <c r="Z812" s="8" t="s">
        <v>17</v>
      </c>
      <c r="AA812" s="11">
        <f t="shared" si="128"/>
        <v>1.3022956977289575E-3</v>
      </c>
      <c r="AB812" s="10">
        <f t="shared" si="129"/>
        <v>6.9597509985439565E-3</v>
      </c>
      <c r="AC812" s="10">
        <f t="shared" si="124"/>
        <v>1.3379827919493659E-2</v>
      </c>
      <c r="AD812" s="10">
        <f t="shared" si="125"/>
        <v>1.0353761885640486E-2</v>
      </c>
      <c r="AE812" s="13">
        <v>3.415</v>
      </c>
      <c r="AF812" s="13">
        <v>0.61699999999999999</v>
      </c>
      <c r="AG812" s="10">
        <f t="shared" si="126"/>
        <v>2.7808422036037506E-2</v>
      </c>
      <c r="AH812" s="10">
        <f>+SUMPRODUCT(AB812:AD812,Regression_results!$M$17:$O$17)+Regression_results!$L$17</f>
        <v>2.7547987301892618E-2</v>
      </c>
    </row>
    <row r="813" spans="1:34" ht="15" x14ac:dyDescent="0.25">
      <c r="A813" s="3">
        <v>42607</v>
      </c>
      <c r="B813" s="5">
        <f t="shared" si="120"/>
        <v>25</v>
      </c>
      <c r="C813" s="5">
        <f t="shared" si="121"/>
        <v>8</v>
      </c>
      <c r="D813" s="5">
        <f t="shared" si="122"/>
        <v>2016</v>
      </c>
      <c r="E813" s="3">
        <f t="shared" si="123"/>
        <v>42591</v>
      </c>
      <c r="F813" s="5">
        <f t="shared" si="127"/>
        <v>16</v>
      </c>
      <c r="G813" s="5">
        <v>26198.959999999999</v>
      </c>
      <c r="H813" s="6">
        <v>26241.5</v>
      </c>
      <c r="I813" s="6">
        <v>26384</v>
      </c>
      <c r="J813" s="6">
        <v>26468</v>
      </c>
      <c r="K813" s="6">
        <v>26491</v>
      </c>
      <c r="L813" s="6">
        <v>26512</v>
      </c>
      <c r="M813" s="6">
        <v>26548</v>
      </c>
      <c r="N813" s="6">
        <v>26593</v>
      </c>
      <c r="O813" s="6">
        <v>26732</v>
      </c>
      <c r="P813" s="6">
        <v>26794</v>
      </c>
      <c r="Q813" s="6">
        <v>26849</v>
      </c>
      <c r="R813" s="6">
        <v>26916</v>
      </c>
      <c r="S813" s="6">
        <v>26975</v>
      </c>
      <c r="T813" s="6">
        <v>27037</v>
      </c>
      <c r="U813" s="6">
        <v>27182</v>
      </c>
      <c r="V813" s="6">
        <v>27243</v>
      </c>
      <c r="W813" s="6">
        <v>27257</v>
      </c>
      <c r="X813" s="6">
        <v>27277</v>
      </c>
      <c r="Y813" s="6">
        <v>27302</v>
      </c>
      <c r="Z813" s="8" t="s">
        <v>17</v>
      </c>
      <c r="AA813" s="11">
        <f t="shared" si="128"/>
        <v>1.2258263824528844E-3</v>
      </c>
      <c r="AB813" s="10">
        <f t="shared" si="129"/>
        <v>7.062875778275135E-3</v>
      </c>
      <c r="AC813" s="10">
        <f t="shared" si="124"/>
        <v>1.3189812007277091E-2</v>
      </c>
      <c r="AD813" s="10">
        <f t="shared" si="125"/>
        <v>1.0316055321552161E-2</v>
      </c>
      <c r="AE813" s="13">
        <v>3.41</v>
      </c>
      <c r="AF813" s="13">
        <v>0.61</v>
      </c>
      <c r="AG813" s="10">
        <f t="shared" si="126"/>
        <v>2.7830235563065298E-2</v>
      </c>
      <c r="AH813" s="10">
        <f>+SUMPRODUCT(AB813:AD813,Regression_results!$M$17:$O$17)+Regression_results!$L$17</f>
        <v>2.7472268884499926E-2</v>
      </c>
    </row>
    <row r="814" spans="1:34" ht="15" x14ac:dyDescent="0.25">
      <c r="A814" s="3">
        <v>42606</v>
      </c>
      <c r="B814" s="5">
        <f t="shared" si="120"/>
        <v>24</v>
      </c>
      <c r="C814" s="5">
        <f t="shared" si="121"/>
        <v>8</v>
      </c>
      <c r="D814" s="5">
        <f t="shared" si="122"/>
        <v>2016</v>
      </c>
      <c r="E814" s="3">
        <f t="shared" si="123"/>
        <v>42591</v>
      </c>
      <c r="F814" s="5">
        <f t="shared" si="127"/>
        <v>15</v>
      </c>
      <c r="G814" s="5">
        <v>26197.27</v>
      </c>
      <c r="H814" s="6">
        <v>26242.83</v>
      </c>
      <c r="I814" s="6">
        <v>26385</v>
      </c>
      <c r="J814" s="6">
        <v>26468</v>
      </c>
      <c r="K814" s="6">
        <v>26492</v>
      </c>
      <c r="L814" s="6">
        <v>26513</v>
      </c>
      <c r="M814" s="6">
        <v>26551</v>
      </c>
      <c r="N814" s="6">
        <v>26595</v>
      </c>
      <c r="O814" s="6">
        <v>26734</v>
      </c>
      <c r="P814" s="6">
        <v>26797</v>
      </c>
      <c r="Q814" s="6">
        <v>26852</v>
      </c>
      <c r="R814" s="6">
        <v>26919</v>
      </c>
      <c r="S814" s="6">
        <v>26975</v>
      </c>
      <c r="T814" s="6">
        <v>27037</v>
      </c>
      <c r="U814" s="6">
        <v>27182</v>
      </c>
      <c r="V814" s="6">
        <v>27243</v>
      </c>
      <c r="W814" s="6">
        <v>27257</v>
      </c>
      <c r="X814" s="6">
        <v>27277</v>
      </c>
      <c r="Y814" s="6">
        <v>27302</v>
      </c>
      <c r="Z814" s="8" t="s">
        <v>17</v>
      </c>
      <c r="AA814" s="11">
        <f t="shared" si="128"/>
        <v>1.1492122335495791E-3</v>
      </c>
      <c r="AB814" s="10">
        <f t="shared" si="129"/>
        <v>7.1660138632765324E-3</v>
      </c>
      <c r="AC814" s="10">
        <f t="shared" si="124"/>
        <v>1.3227212431305757E-2</v>
      </c>
      <c r="AD814" s="10">
        <f t="shared" si="125"/>
        <v>1.016395002063708E-2</v>
      </c>
      <c r="AE814" s="13">
        <v>3.4050000000000002</v>
      </c>
      <c r="AF814" s="13">
        <v>0.62</v>
      </c>
      <c r="AG814" s="10">
        <f t="shared" si="126"/>
        <v>2.7678393957463632E-2</v>
      </c>
      <c r="AH814" s="10">
        <f>+SUMPRODUCT(AB814:AD814,Regression_results!$M$17:$O$17)+Regression_results!$L$17</f>
        <v>2.7482167703788009E-2</v>
      </c>
    </row>
    <row r="815" spans="1:34" ht="15" x14ac:dyDescent="0.25">
      <c r="A815" s="3">
        <v>42605</v>
      </c>
      <c r="B815" s="5">
        <f t="shared" si="120"/>
        <v>23</v>
      </c>
      <c r="C815" s="5">
        <f t="shared" si="121"/>
        <v>8</v>
      </c>
      <c r="D815" s="5">
        <f t="shared" si="122"/>
        <v>2016</v>
      </c>
      <c r="E815" s="3">
        <f t="shared" si="123"/>
        <v>42591</v>
      </c>
      <c r="F815" s="5">
        <f t="shared" si="127"/>
        <v>14</v>
      </c>
      <c r="G815" s="5">
        <v>26195.59</v>
      </c>
      <c r="H815" s="6">
        <v>26241.33</v>
      </c>
      <c r="I815" s="6">
        <v>26384</v>
      </c>
      <c r="J815" s="6">
        <v>26467</v>
      </c>
      <c r="K815" s="6">
        <v>26490</v>
      </c>
      <c r="L815" s="6">
        <v>26511</v>
      </c>
      <c r="M815" s="6">
        <v>26549</v>
      </c>
      <c r="N815" s="6">
        <v>26590</v>
      </c>
      <c r="O815" s="6">
        <v>26737</v>
      </c>
      <c r="P815" s="6">
        <v>26795</v>
      </c>
      <c r="Q815" s="6">
        <v>26848</v>
      </c>
      <c r="R815" s="6">
        <v>26915</v>
      </c>
      <c r="S815" s="6">
        <v>26973</v>
      </c>
      <c r="T815" s="6">
        <v>27033</v>
      </c>
      <c r="U815" s="6">
        <v>27179</v>
      </c>
      <c r="V815" s="6">
        <v>27240</v>
      </c>
      <c r="W815" s="6">
        <v>27254</v>
      </c>
      <c r="X815" s="6">
        <v>27274</v>
      </c>
      <c r="Y815" s="6">
        <v>27299</v>
      </c>
      <c r="Z815" s="8" t="s">
        <v>17</v>
      </c>
      <c r="AA815" s="11">
        <f t="shared" si="128"/>
        <v>1.0380751121492318E-3</v>
      </c>
      <c r="AB815" s="10">
        <f t="shared" si="129"/>
        <v>7.1924320085938742E-3</v>
      </c>
      <c r="AC815" s="10">
        <f t="shared" si="124"/>
        <v>1.3379320800485095E-2</v>
      </c>
      <c r="AD815" s="10">
        <f t="shared" si="125"/>
        <v>9.8647946393961277E-3</v>
      </c>
      <c r="AE815" s="13">
        <v>3.395</v>
      </c>
      <c r="AF815" s="13">
        <v>0.61499999999999999</v>
      </c>
      <c r="AG815" s="10">
        <f t="shared" si="126"/>
        <v>2.7630075038513002E-2</v>
      </c>
      <c r="AH815" s="10">
        <f>+SUMPRODUCT(AB815:AD815,Regression_results!$M$17:$O$17)+Regression_results!$L$17</f>
        <v>2.7453596740897764E-2</v>
      </c>
    </row>
    <row r="816" spans="1:34" ht="15" x14ac:dyDescent="0.25">
      <c r="A816" s="3">
        <v>42604</v>
      </c>
      <c r="B816" s="5">
        <f t="shared" si="120"/>
        <v>22</v>
      </c>
      <c r="C816" s="5">
        <f t="shared" si="121"/>
        <v>8</v>
      </c>
      <c r="D816" s="5">
        <f t="shared" si="122"/>
        <v>2016</v>
      </c>
      <c r="E816" s="3">
        <f t="shared" si="123"/>
        <v>42591</v>
      </c>
      <c r="F816" s="5">
        <f t="shared" si="127"/>
        <v>13</v>
      </c>
      <c r="G816" s="5">
        <v>26193.9</v>
      </c>
      <c r="H816" s="6">
        <v>26241.83</v>
      </c>
      <c r="I816" s="6">
        <v>26382</v>
      </c>
      <c r="J816" s="6">
        <v>26465</v>
      </c>
      <c r="K816" s="6">
        <v>26487</v>
      </c>
      <c r="L816" s="6">
        <v>26508</v>
      </c>
      <c r="M816" s="6">
        <v>26542</v>
      </c>
      <c r="N816" s="6">
        <v>26585</v>
      </c>
      <c r="O816" s="6">
        <v>26730</v>
      </c>
      <c r="P816" s="6">
        <v>26788</v>
      </c>
      <c r="Q816" s="6">
        <v>26846</v>
      </c>
      <c r="R816" s="6">
        <v>26908</v>
      </c>
      <c r="S816" s="6">
        <v>26970</v>
      </c>
      <c r="T816" s="6">
        <v>27028</v>
      </c>
      <c r="U816" s="6">
        <v>27179</v>
      </c>
      <c r="V816" s="6">
        <v>27240</v>
      </c>
      <c r="W816" s="6">
        <v>27254</v>
      </c>
      <c r="X816" s="6">
        <v>27274</v>
      </c>
      <c r="Y816" s="6">
        <v>27299</v>
      </c>
      <c r="Z816" s="8" t="s">
        <v>17</v>
      </c>
      <c r="AA816" s="11">
        <f t="shared" si="128"/>
        <v>9.3189964157707936E-4</v>
      </c>
      <c r="AB816" s="10">
        <f t="shared" si="129"/>
        <v>7.1810612394487272E-3</v>
      </c>
      <c r="AC816" s="10">
        <f t="shared" si="124"/>
        <v>1.3190811917216383E-2</v>
      </c>
      <c r="AD816" s="10">
        <f t="shared" si="125"/>
        <v>9.9105752869193507E-3</v>
      </c>
      <c r="AE816" s="13">
        <v>3.41</v>
      </c>
      <c r="AF816" s="13">
        <v>0.62</v>
      </c>
      <c r="AG816" s="10">
        <f t="shared" si="126"/>
        <v>2.7728085867620766E-2</v>
      </c>
      <c r="AH816" s="10">
        <f>+SUMPRODUCT(AB816:AD816,Regression_results!$M$17:$O$17)+Regression_results!$L$17</f>
        <v>2.735443187970963E-2</v>
      </c>
    </row>
    <row r="817" spans="1:34" ht="15" x14ac:dyDescent="0.25">
      <c r="A817" s="3">
        <v>42603</v>
      </c>
      <c r="B817" s="5">
        <f t="shared" si="120"/>
        <v>21</v>
      </c>
      <c r="C817" s="5">
        <f t="shared" si="121"/>
        <v>8</v>
      </c>
      <c r="D817" s="5">
        <f t="shared" si="122"/>
        <v>2016</v>
      </c>
      <c r="E817" s="3">
        <f t="shared" si="123"/>
        <v>42591</v>
      </c>
      <c r="F817" s="5">
        <f t="shared" si="127"/>
        <v>12</v>
      </c>
      <c r="G817" s="5">
        <v>26192.21</v>
      </c>
      <c r="H817" s="6">
        <v>26244.33</v>
      </c>
      <c r="I817" s="6">
        <v>26380</v>
      </c>
      <c r="J817" s="6">
        <v>26464</v>
      </c>
      <c r="K817" s="6">
        <v>26483</v>
      </c>
      <c r="L817" s="6">
        <v>26504</v>
      </c>
      <c r="M817" s="6">
        <v>26532</v>
      </c>
      <c r="N817" s="6">
        <v>26578</v>
      </c>
      <c r="O817" s="6">
        <v>26723</v>
      </c>
      <c r="P817" s="6">
        <v>26778</v>
      </c>
      <c r="Q817" s="6">
        <v>26837</v>
      </c>
      <c r="R817" s="6">
        <v>26900</v>
      </c>
      <c r="S817" s="6">
        <v>26960</v>
      </c>
      <c r="T817" s="6">
        <v>27020</v>
      </c>
      <c r="U817" s="6">
        <v>27175</v>
      </c>
      <c r="V817" s="6">
        <v>27236</v>
      </c>
      <c r="W817" s="6">
        <v>27252</v>
      </c>
      <c r="X817" s="6">
        <v>27270</v>
      </c>
      <c r="Y817" s="6">
        <v>27295</v>
      </c>
      <c r="Z817" s="8" t="s">
        <v>17</v>
      </c>
      <c r="AA817" s="11">
        <f t="shared" si="128"/>
        <v>8.902077151335064E-4</v>
      </c>
      <c r="AB817" s="10">
        <f t="shared" si="129"/>
        <v>7.1696890029517846E-3</v>
      </c>
      <c r="AC817" s="10">
        <f t="shared" si="124"/>
        <v>1.3002274450341078E-2</v>
      </c>
      <c r="AD817" s="10">
        <f t="shared" si="125"/>
        <v>9.7589724496317757E-3</v>
      </c>
      <c r="AE817" s="13">
        <v>3.36</v>
      </c>
      <c r="AF817" s="13">
        <v>0.60799999999999998</v>
      </c>
      <c r="AG817" s="10">
        <f t="shared" si="126"/>
        <v>2.7353689567430006E-2</v>
      </c>
      <c r="AH817" s="10">
        <f>+SUMPRODUCT(AB817:AD817,Regression_results!$M$17:$O$17)+Regression_results!$L$17</f>
        <v>2.7166492497214992E-2</v>
      </c>
    </row>
    <row r="818" spans="1:34" ht="15" x14ac:dyDescent="0.25">
      <c r="A818" s="3">
        <v>42602</v>
      </c>
      <c r="B818" s="5">
        <f t="shared" si="120"/>
        <v>20</v>
      </c>
      <c r="C818" s="5">
        <f t="shared" si="121"/>
        <v>8</v>
      </c>
      <c r="D818" s="5">
        <f t="shared" si="122"/>
        <v>2016</v>
      </c>
      <c r="E818" s="3">
        <f t="shared" si="123"/>
        <v>42591</v>
      </c>
      <c r="F818" s="5">
        <f t="shared" si="127"/>
        <v>11</v>
      </c>
      <c r="G818" s="5">
        <v>26190.52</v>
      </c>
      <c r="H818" s="6">
        <v>26244.33</v>
      </c>
      <c r="I818" s="6">
        <v>26380</v>
      </c>
      <c r="J818" s="6">
        <v>26464</v>
      </c>
      <c r="K818" s="6">
        <v>26483</v>
      </c>
      <c r="L818" s="6">
        <v>26504</v>
      </c>
      <c r="M818" s="6">
        <v>26532</v>
      </c>
      <c r="N818" s="6">
        <v>26578</v>
      </c>
      <c r="O818" s="6">
        <v>26723</v>
      </c>
      <c r="P818" s="6">
        <v>26778</v>
      </c>
      <c r="Q818" s="6">
        <v>26837</v>
      </c>
      <c r="R818" s="6">
        <v>26900</v>
      </c>
      <c r="S818" s="6">
        <v>26960</v>
      </c>
      <c r="T818" s="6">
        <v>27020</v>
      </c>
      <c r="U818" s="6">
        <v>27171</v>
      </c>
      <c r="V818" s="6">
        <v>27229</v>
      </c>
      <c r="W818" s="6">
        <v>27250</v>
      </c>
      <c r="X818" s="6">
        <v>27267</v>
      </c>
      <c r="Y818" s="6">
        <v>27292</v>
      </c>
      <c r="Z818" s="8" t="s">
        <v>17</v>
      </c>
      <c r="AA818" s="11">
        <f t="shared" si="128"/>
        <v>8.1602373887238084E-4</v>
      </c>
      <c r="AB818" s="10">
        <f t="shared" si="129"/>
        <v>7.2346788074464374E-3</v>
      </c>
      <c r="AC818" s="10">
        <f t="shared" si="124"/>
        <v>1.3002274450341078E-2</v>
      </c>
      <c r="AD818" s="10">
        <f t="shared" si="125"/>
        <v>9.6847884733706497E-3</v>
      </c>
      <c r="AE818" s="13">
        <v>3.36</v>
      </c>
      <c r="AF818" s="13">
        <v>0.60799999999999998</v>
      </c>
      <c r="AG818" s="10">
        <f t="shared" si="126"/>
        <v>2.7353689567430006E-2</v>
      </c>
      <c r="AH818" s="10">
        <f>+SUMPRODUCT(AB818:AD818,Regression_results!$M$17:$O$17)+Regression_results!$L$17</f>
        <v>2.7168267829808385E-2</v>
      </c>
    </row>
    <row r="819" spans="1:34" ht="15" x14ac:dyDescent="0.25">
      <c r="A819" s="3">
        <v>42601</v>
      </c>
      <c r="B819" s="5">
        <f t="shared" si="120"/>
        <v>19</v>
      </c>
      <c r="C819" s="5">
        <f t="shared" si="121"/>
        <v>8</v>
      </c>
      <c r="D819" s="5">
        <f t="shared" si="122"/>
        <v>2016</v>
      </c>
      <c r="E819" s="3">
        <f t="shared" si="123"/>
        <v>42591</v>
      </c>
      <c r="F819" s="5">
        <f t="shared" si="127"/>
        <v>10</v>
      </c>
      <c r="G819" s="5">
        <v>26188.83</v>
      </c>
      <c r="H819" s="6">
        <v>26244.33</v>
      </c>
      <c r="I819" s="6">
        <v>26380</v>
      </c>
      <c r="J819" s="6">
        <v>26464</v>
      </c>
      <c r="K819" s="6">
        <v>26483</v>
      </c>
      <c r="L819" s="6">
        <v>26504</v>
      </c>
      <c r="M819" s="6">
        <v>26532</v>
      </c>
      <c r="N819" s="6">
        <v>26578</v>
      </c>
      <c r="O819" s="6">
        <v>26723</v>
      </c>
      <c r="P819" s="6">
        <v>26778</v>
      </c>
      <c r="Q819" s="6">
        <v>26837</v>
      </c>
      <c r="R819" s="6">
        <v>26900</v>
      </c>
      <c r="S819" s="6">
        <v>26960</v>
      </c>
      <c r="T819" s="6">
        <v>27020</v>
      </c>
      <c r="U819" s="6">
        <v>27159</v>
      </c>
      <c r="V819" s="6">
        <v>27219</v>
      </c>
      <c r="W819" s="6">
        <v>27240</v>
      </c>
      <c r="X819" s="6">
        <v>27260</v>
      </c>
      <c r="Y819" s="6">
        <v>27283</v>
      </c>
      <c r="Z819" s="8" t="s">
        <v>17</v>
      </c>
      <c r="AA819" s="11">
        <f t="shared" si="128"/>
        <v>7.4183976261125528E-4</v>
      </c>
      <c r="AB819" s="10">
        <f t="shared" si="129"/>
        <v>7.2996769996978017E-3</v>
      </c>
      <c r="AC819" s="10">
        <f t="shared" si="124"/>
        <v>1.3002274450341078E-2</v>
      </c>
      <c r="AD819" s="10">
        <f t="shared" si="125"/>
        <v>9.6106044971095237E-3</v>
      </c>
      <c r="AE819" s="13">
        <v>3.36</v>
      </c>
      <c r="AF819" s="13">
        <v>0.60799999999999998</v>
      </c>
      <c r="AG819" s="10">
        <f t="shared" si="126"/>
        <v>2.7353689567430006E-2</v>
      </c>
      <c r="AH819" s="10">
        <f>+SUMPRODUCT(AB819:AD819,Regression_results!$M$17:$O$17)+Regression_results!$L$17</f>
        <v>2.7170047696797699E-2</v>
      </c>
    </row>
    <row r="820" spans="1:34" ht="15" x14ac:dyDescent="0.25">
      <c r="A820" s="3">
        <v>42600</v>
      </c>
      <c r="B820" s="5">
        <f t="shared" si="120"/>
        <v>18</v>
      </c>
      <c r="C820" s="5">
        <f t="shared" si="121"/>
        <v>8</v>
      </c>
      <c r="D820" s="5">
        <f t="shared" si="122"/>
        <v>2016</v>
      </c>
      <c r="E820" s="3">
        <f t="shared" si="123"/>
        <v>42591</v>
      </c>
      <c r="F820" s="5">
        <f t="shared" si="127"/>
        <v>9</v>
      </c>
      <c r="G820" s="5">
        <v>26187.15</v>
      </c>
      <c r="H820" s="6">
        <v>26244</v>
      </c>
      <c r="I820" s="6">
        <v>26379</v>
      </c>
      <c r="J820" s="6">
        <v>26461</v>
      </c>
      <c r="K820" s="6">
        <v>26480</v>
      </c>
      <c r="L820" s="6">
        <v>26497</v>
      </c>
      <c r="M820" s="6">
        <v>26530</v>
      </c>
      <c r="N820" s="6">
        <v>26577</v>
      </c>
      <c r="O820" s="6">
        <v>26715</v>
      </c>
      <c r="P820" s="6">
        <v>26768</v>
      </c>
      <c r="Q820" s="6">
        <v>26825</v>
      </c>
      <c r="R820" s="6">
        <v>26889</v>
      </c>
      <c r="S820" s="6">
        <v>26947</v>
      </c>
      <c r="T820" s="6">
        <v>27007</v>
      </c>
      <c r="U820" s="6">
        <v>27159</v>
      </c>
      <c r="V820" s="6">
        <v>27219</v>
      </c>
      <c r="W820" s="6">
        <v>27240</v>
      </c>
      <c r="X820" s="6">
        <v>27260</v>
      </c>
      <c r="Y820" s="6">
        <v>27283</v>
      </c>
      <c r="Z820" s="8" t="s">
        <v>17</v>
      </c>
      <c r="AA820" s="11">
        <f t="shared" si="128"/>
        <v>6.679778825101401E-4</v>
      </c>
      <c r="AB820" s="10">
        <f t="shared" si="129"/>
        <v>7.3261122344354668E-3</v>
      </c>
      <c r="AC820" s="10">
        <f t="shared" si="124"/>
        <v>1.2737404753781378E-2</v>
      </c>
      <c r="AD820" s="10">
        <f t="shared" si="125"/>
        <v>9.3522376616604671E-3</v>
      </c>
      <c r="AE820" s="13">
        <v>3.34</v>
      </c>
      <c r="AF820" s="13">
        <v>0.62</v>
      </c>
      <c r="AG820" s="10">
        <f t="shared" si="126"/>
        <v>2.7032399125422435E-2</v>
      </c>
      <c r="AH820" s="10">
        <f>+SUMPRODUCT(AB820:AD820,Regression_results!$M$17:$O$17)+Regression_results!$L$17</f>
        <v>2.6908537662590465E-2</v>
      </c>
    </row>
    <row r="821" spans="1:34" ht="15" x14ac:dyDescent="0.25">
      <c r="A821" s="3">
        <v>42599</v>
      </c>
      <c r="B821" s="5">
        <f t="shared" si="120"/>
        <v>17</v>
      </c>
      <c r="C821" s="5">
        <f t="shared" si="121"/>
        <v>8</v>
      </c>
      <c r="D821" s="5">
        <f t="shared" si="122"/>
        <v>2016</v>
      </c>
      <c r="E821" s="3">
        <f t="shared" si="123"/>
        <v>42591</v>
      </c>
      <c r="F821" s="5">
        <f t="shared" si="127"/>
        <v>8</v>
      </c>
      <c r="G821" s="5">
        <v>26185.46</v>
      </c>
      <c r="H821" s="6">
        <v>26251.5</v>
      </c>
      <c r="I821" s="6">
        <v>26381</v>
      </c>
      <c r="J821" s="6">
        <v>26465</v>
      </c>
      <c r="K821" s="6">
        <v>26483</v>
      </c>
      <c r="L821" s="6">
        <v>26497</v>
      </c>
      <c r="M821" s="6">
        <v>26528</v>
      </c>
      <c r="N821" s="6">
        <v>26580</v>
      </c>
      <c r="O821" s="6">
        <v>26712</v>
      </c>
      <c r="P821" s="6">
        <v>26762</v>
      </c>
      <c r="Q821" s="6">
        <v>26825</v>
      </c>
      <c r="R821" s="6">
        <v>26883</v>
      </c>
      <c r="S821" s="6">
        <v>26944</v>
      </c>
      <c r="T821" s="6">
        <v>27006</v>
      </c>
      <c r="U821" s="6">
        <v>27159</v>
      </c>
      <c r="V821" s="6">
        <v>27219</v>
      </c>
      <c r="W821" s="6">
        <v>27240</v>
      </c>
      <c r="X821" s="6">
        <v>27260</v>
      </c>
      <c r="Y821" s="6">
        <v>27283</v>
      </c>
      <c r="Z821" s="8" t="s">
        <v>17</v>
      </c>
      <c r="AA821" s="11">
        <f t="shared" si="128"/>
        <v>6.1361836896279458E-4</v>
      </c>
      <c r="AB821" s="10">
        <f t="shared" si="129"/>
        <v>7.4675029577484509E-3</v>
      </c>
      <c r="AC821" s="10">
        <f t="shared" si="124"/>
        <v>1.2546908760092457E-2</v>
      </c>
      <c r="AD821" s="10">
        <f t="shared" si="125"/>
        <v>9.2988534692922745E-3</v>
      </c>
      <c r="AE821" s="13">
        <v>3.31</v>
      </c>
      <c r="AF821" s="13">
        <v>0.6</v>
      </c>
      <c r="AG821" s="10">
        <f t="shared" si="126"/>
        <v>2.6938369781311922E-2</v>
      </c>
      <c r="AH821" s="10">
        <f>+SUMPRODUCT(AB821:AD821,Regression_results!$M$17:$O$17)+Regression_results!$L$17</f>
        <v>2.6846166694955521E-2</v>
      </c>
    </row>
    <row r="822" spans="1:34" ht="15" x14ac:dyDescent="0.25">
      <c r="A822" s="3">
        <v>42598</v>
      </c>
      <c r="B822" s="5">
        <f t="shared" si="120"/>
        <v>16</v>
      </c>
      <c r="C822" s="5">
        <f t="shared" si="121"/>
        <v>8</v>
      </c>
      <c r="D822" s="5">
        <f t="shared" si="122"/>
        <v>2016</v>
      </c>
      <c r="E822" s="3">
        <f t="shared" si="123"/>
        <v>42591</v>
      </c>
      <c r="F822" s="5">
        <f t="shared" si="127"/>
        <v>7</v>
      </c>
      <c r="G822" s="5">
        <v>26183.77</v>
      </c>
      <c r="H822" s="6">
        <v>26252.5</v>
      </c>
      <c r="I822" s="6">
        <v>26381</v>
      </c>
      <c r="J822" s="6">
        <v>26465</v>
      </c>
      <c r="K822" s="6">
        <v>26477</v>
      </c>
      <c r="L822" s="6">
        <v>26495</v>
      </c>
      <c r="M822" s="6">
        <v>26525</v>
      </c>
      <c r="N822" s="6">
        <v>26580</v>
      </c>
      <c r="O822" s="6">
        <v>26712</v>
      </c>
      <c r="P822" s="6">
        <v>26760</v>
      </c>
      <c r="Q822" s="6">
        <v>26823</v>
      </c>
      <c r="R822" s="6">
        <v>26881</v>
      </c>
      <c r="S822" s="6">
        <v>26940</v>
      </c>
      <c r="T822" s="6">
        <v>27001</v>
      </c>
      <c r="U822" s="6">
        <v>27149</v>
      </c>
      <c r="V822" s="6">
        <v>27207</v>
      </c>
      <c r="W822" s="6">
        <v>27230</v>
      </c>
      <c r="X822" s="6">
        <v>27255</v>
      </c>
      <c r="Y822" s="6">
        <v>27277</v>
      </c>
      <c r="Z822" s="8" t="s">
        <v>17</v>
      </c>
      <c r="AA822" s="11">
        <f t="shared" si="128"/>
        <v>5.2833457065081619E-4</v>
      </c>
      <c r="AB822" s="10">
        <f t="shared" si="129"/>
        <v>7.5325287382221884E-3</v>
      </c>
      <c r="AC822" s="10">
        <f t="shared" si="124"/>
        <v>1.2546908760092457E-2</v>
      </c>
      <c r="AD822" s="10">
        <f t="shared" si="125"/>
        <v>9.0638242382159381E-3</v>
      </c>
      <c r="AE822" s="13">
        <v>3.3149999999999999</v>
      </c>
      <c r="AF822" s="13">
        <v>0.6</v>
      </c>
      <c r="AG822" s="10">
        <f t="shared" si="126"/>
        <v>2.6988071570576588E-2</v>
      </c>
      <c r="AH822" s="10">
        <f>+SUMPRODUCT(AB822:AD822,Regression_results!$M$17:$O$17)+Regression_results!$L$17</f>
        <v>2.6775634947600574E-2</v>
      </c>
    </row>
    <row r="823" spans="1:34" ht="15" x14ac:dyDescent="0.25">
      <c r="A823" s="3">
        <v>42597</v>
      </c>
      <c r="B823" s="5">
        <f t="shared" si="120"/>
        <v>15</v>
      </c>
      <c r="C823" s="5">
        <f t="shared" si="121"/>
        <v>8</v>
      </c>
      <c r="D823" s="5">
        <f t="shared" si="122"/>
        <v>2016</v>
      </c>
      <c r="E823" s="3">
        <f t="shared" si="123"/>
        <v>42591</v>
      </c>
      <c r="F823" s="5">
        <f t="shared" si="127"/>
        <v>6</v>
      </c>
      <c r="G823" s="5">
        <v>26182.080000000002</v>
      </c>
      <c r="H823" s="6">
        <v>26261.5</v>
      </c>
      <c r="I823" s="6">
        <v>26392</v>
      </c>
      <c r="J823" s="6">
        <v>26471</v>
      </c>
      <c r="K823" s="6">
        <v>26486</v>
      </c>
      <c r="L823" s="6">
        <v>26500</v>
      </c>
      <c r="M823" s="6">
        <v>26532</v>
      </c>
      <c r="N823" s="6">
        <v>26582</v>
      </c>
      <c r="O823" s="6">
        <v>26716</v>
      </c>
      <c r="P823" s="6">
        <v>26765</v>
      </c>
      <c r="Q823" s="6">
        <v>26822</v>
      </c>
      <c r="R823" s="6">
        <v>26880</v>
      </c>
      <c r="S823" s="6">
        <v>26939</v>
      </c>
      <c r="T823" s="6">
        <v>27001</v>
      </c>
      <c r="U823" s="6">
        <v>27147</v>
      </c>
      <c r="V823" s="6">
        <v>27205</v>
      </c>
      <c r="W823" s="6">
        <v>27228</v>
      </c>
      <c r="X823" s="6">
        <v>27255</v>
      </c>
      <c r="Y823" s="6">
        <v>27275</v>
      </c>
      <c r="Z823" s="8" t="s">
        <v>17</v>
      </c>
      <c r="AA823" s="11">
        <f t="shared" si="128"/>
        <v>4.6029919447638791E-4</v>
      </c>
      <c r="AB823" s="10">
        <f t="shared" si="129"/>
        <v>8.017697600801732E-3</v>
      </c>
      <c r="AC823" s="10">
        <f t="shared" si="124"/>
        <v>1.2276447408305469E-2</v>
      </c>
      <c r="AD823" s="10">
        <f t="shared" si="125"/>
        <v>8.8073571372821562E-3</v>
      </c>
      <c r="AE823" s="13">
        <v>3.3149999999999999</v>
      </c>
      <c r="AF823" s="13">
        <v>0.59699999999999998</v>
      </c>
      <c r="AG823" s="10">
        <f t="shared" si="126"/>
        <v>2.701869837072679E-2</v>
      </c>
      <c r="AH823" s="10">
        <f>+SUMPRODUCT(AB823:AD823,Regression_results!$M$17:$O$17)+Regression_results!$L$17</f>
        <v>2.6759599391333058E-2</v>
      </c>
    </row>
    <row r="824" spans="1:34" ht="15" x14ac:dyDescent="0.25">
      <c r="A824" s="3">
        <v>42596</v>
      </c>
      <c r="B824" s="5">
        <f t="shared" si="120"/>
        <v>14</v>
      </c>
      <c r="C824" s="5">
        <f t="shared" si="121"/>
        <v>8</v>
      </c>
      <c r="D824" s="5">
        <f t="shared" si="122"/>
        <v>2016</v>
      </c>
      <c r="E824" s="3">
        <f t="shared" si="123"/>
        <v>42591</v>
      </c>
      <c r="F824" s="5">
        <f t="shared" si="127"/>
        <v>5</v>
      </c>
      <c r="G824" s="5">
        <v>26180.400000000001</v>
      </c>
      <c r="H824" s="6">
        <v>26261.5</v>
      </c>
      <c r="I824" s="6">
        <v>26392</v>
      </c>
      <c r="J824" s="6">
        <v>26471</v>
      </c>
      <c r="K824" s="6">
        <v>26486</v>
      </c>
      <c r="L824" s="6">
        <v>26500</v>
      </c>
      <c r="M824" s="6">
        <v>26532</v>
      </c>
      <c r="N824" s="6">
        <v>26582</v>
      </c>
      <c r="O824" s="6">
        <v>26716</v>
      </c>
      <c r="P824" s="6">
        <v>26765</v>
      </c>
      <c r="Q824" s="6">
        <v>26822</v>
      </c>
      <c r="R824" s="6">
        <v>26880</v>
      </c>
      <c r="S824" s="6">
        <v>26939</v>
      </c>
      <c r="T824" s="6">
        <v>27001</v>
      </c>
      <c r="U824" s="6">
        <v>27142</v>
      </c>
      <c r="V824" s="6">
        <v>27201</v>
      </c>
      <c r="W824" s="6">
        <v>27223</v>
      </c>
      <c r="X824" s="6">
        <v>27252</v>
      </c>
      <c r="Y824" s="6">
        <v>27270</v>
      </c>
      <c r="Z824" s="8" t="s">
        <v>17</v>
      </c>
      <c r="AA824" s="11">
        <f t="shared" si="128"/>
        <v>3.835826620636566E-4</v>
      </c>
      <c r="AB824" s="10">
        <f t="shared" si="129"/>
        <v>8.0823822401490109E-3</v>
      </c>
      <c r="AC824" s="10">
        <f t="shared" si="124"/>
        <v>1.2276447408305469E-2</v>
      </c>
      <c r="AD824" s="10">
        <f t="shared" si="125"/>
        <v>8.730640604869425E-3</v>
      </c>
      <c r="AE824" s="13">
        <v>3.31</v>
      </c>
      <c r="AF824" s="13">
        <v>0.59699999999999998</v>
      </c>
      <c r="AG824" s="10">
        <f t="shared" si="126"/>
        <v>2.696899509925732E-2</v>
      </c>
      <c r="AH824" s="10">
        <f>+SUMPRODUCT(AB824:AD824,Regression_results!$M$17:$O$17)+Regression_results!$L$17</f>
        <v>2.6760070949968774E-2</v>
      </c>
    </row>
    <row r="825" spans="1:34" ht="15" x14ac:dyDescent="0.25">
      <c r="A825" s="3">
        <v>42595</v>
      </c>
      <c r="B825" s="5">
        <f t="shared" si="120"/>
        <v>13</v>
      </c>
      <c r="C825" s="5">
        <f t="shared" si="121"/>
        <v>8</v>
      </c>
      <c r="D825" s="5">
        <f t="shared" si="122"/>
        <v>2016</v>
      </c>
      <c r="E825" s="3">
        <f t="shared" si="123"/>
        <v>42591</v>
      </c>
      <c r="F825" s="5">
        <f t="shared" si="127"/>
        <v>4</v>
      </c>
      <c r="G825" s="5">
        <v>26178.71</v>
      </c>
      <c r="H825" s="6">
        <v>26261.5</v>
      </c>
      <c r="I825" s="6">
        <v>26392</v>
      </c>
      <c r="J825" s="6">
        <v>26471</v>
      </c>
      <c r="K825" s="6">
        <v>26486</v>
      </c>
      <c r="L825" s="6">
        <v>26500</v>
      </c>
      <c r="M825" s="6">
        <v>26532</v>
      </c>
      <c r="N825" s="6">
        <v>26582</v>
      </c>
      <c r="O825" s="6">
        <v>26716</v>
      </c>
      <c r="P825" s="6">
        <v>26765</v>
      </c>
      <c r="Q825" s="6">
        <v>26822</v>
      </c>
      <c r="R825" s="6">
        <v>26880</v>
      </c>
      <c r="S825" s="6">
        <v>26939</v>
      </c>
      <c r="T825" s="6">
        <v>27001</v>
      </c>
      <c r="U825" s="6">
        <v>27140</v>
      </c>
      <c r="V825" s="6">
        <v>27196</v>
      </c>
      <c r="W825" s="6">
        <v>27220</v>
      </c>
      <c r="X825" s="6">
        <v>27250</v>
      </c>
      <c r="Y825" s="6">
        <v>27268</v>
      </c>
      <c r="Z825" s="8" t="s">
        <v>17</v>
      </c>
      <c r="AA825" s="11">
        <f t="shared" si="128"/>
        <v>3.0686612965092529E-4</v>
      </c>
      <c r="AB825" s="10">
        <f t="shared" si="129"/>
        <v>8.1474602835662768E-3</v>
      </c>
      <c r="AC825" s="10">
        <f t="shared" si="124"/>
        <v>1.2276447408305469E-2</v>
      </c>
      <c r="AD825" s="10">
        <f t="shared" si="125"/>
        <v>8.6539240724566938E-3</v>
      </c>
      <c r="AE825" s="13">
        <v>3.31</v>
      </c>
      <c r="AF825" s="13">
        <v>0.59699999999999998</v>
      </c>
      <c r="AG825" s="10">
        <f t="shared" si="126"/>
        <v>2.696899509925732E-2</v>
      </c>
      <c r="AH825" s="10">
        <f>+SUMPRODUCT(AB825:AD825,Regression_results!$M$17:$O$17)+Regression_results!$L$17</f>
        <v>2.6760755181655979E-2</v>
      </c>
    </row>
    <row r="826" spans="1:34" ht="15" x14ac:dyDescent="0.25">
      <c r="A826" s="3">
        <v>42594</v>
      </c>
      <c r="B826" s="5">
        <f t="shared" si="120"/>
        <v>12</v>
      </c>
      <c r="C826" s="5">
        <f t="shared" si="121"/>
        <v>8</v>
      </c>
      <c r="D826" s="5">
        <f t="shared" si="122"/>
        <v>2016</v>
      </c>
      <c r="E826" s="3">
        <f t="shared" si="123"/>
        <v>42591</v>
      </c>
      <c r="F826" s="5">
        <f t="shared" si="127"/>
        <v>3</v>
      </c>
      <c r="G826" s="5">
        <v>26177.02</v>
      </c>
      <c r="H826" s="6">
        <v>26261.5</v>
      </c>
      <c r="I826" s="6">
        <v>26392</v>
      </c>
      <c r="J826" s="6">
        <v>26471</v>
      </c>
      <c r="K826" s="6">
        <v>26486</v>
      </c>
      <c r="L826" s="6">
        <v>26500</v>
      </c>
      <c r="M826" s="6">
        <v>26532</v>
      </c>
      <c r="N826" s="6">
        <v>26582</v>
      </c>
      <c r="O826" s="6">
        <v>26716</v>
      </c>
      <c r="P826" s="6">
        <v>26765</v>
      </c>
      <c r="Q826" s="6">
        <v>26822</v>
      </c>
      <c r="R826" s="6">
        <v>26880</v>
      </c>
      <c r="S826" s="6">
        <v>26939</v>
      </c>
      <c r="T826" s="6">
        <v>27001</v>
      </c>
      <c r="U826" s="6">
        <v>27140</v>
      </c>
      <c r="V826" s="6">
        <v>27196</v>
      </c>
      <c r="W826" s="6">
        <v>27220</v>
      </c>
      <c r="X826" s="6">
        <v>27250</v>
      </c>
      <c r="Y826" s="6">
        <v>27268</v>
      </c>
      <c r="Z826" s="8" t="s">
        <v>17</v>
      </c>
      <c r="AA826" s="11">
        <f t="shared" si="128"/>
        <v>2.3014959723819395E-4</v>
      </c>
      <c r="AB826" s="10">
        <f t="shared" si="129"/>
        <v>8.2125467299181132E-3</v>
      </c>
      <c r="AC826" s="10">
        <f t="shared" si="124"/>
        <v>1.2276447408305469E-2</v>
      </c>
      <c r="AD826" s="10">
        <f t="shared" si="125"/>
        <v>8.5772075400439626E-3</v>
      </c>
      <c r="AE826" s="13">
        <v>3.31</v>
      </c>
      <c r="AF826" s="13">
        <v>0.59699999999999998</v>
      </c>
      <c r="AG826" s="10">
        <f t="shared" si="126"/>
        <v>2.696899509925732E-2</v>
      </c>
      <c r="AH826" s="10">
        <f>+SUMPRODUCT(AB826:AD826,Regression_results!$M$17:$O$17)+Regression_results!$L$17</f>
        <v>2.6761443955944229E-2</v>
      </c>
    </row>
    <row r="827" spans="1:34" ht="15" x14ac:dyDescent="0.25">
      <c r="A827" s="3">
        <v>42593</v>
      </c>
      <c r="B827" s="5">
        <f t="shared" si="120"/>
        <v>11</v>
      </c>
      <c r="C827" s="5">
        <f t="shared" si="121"/>
        <v>8</v>
      </c>
      <c r="D827" s="5">
        <f t="shared" si="122"/>
        <v>2016</v>
      </c>
      <c r="E827" s="3">
        <f t="shared" si="123"/>
        <v>42591</v>
      </c>
      <c r="F827" s="5">
        <f t="shared" si="127"/>
        <v>2</v>
      </c>
      <c r="G827" s="5">
        <v>26175.33</v>
      </c>
      <c r="H827" s="6">
        <v>26264</v>
      </c>
      <c r="I827" s="6">
        <v>26396</v>
      </c>
      <c r="J827" s="6">
        <v>26474</v>
      </c>
      <c r="K827" s="6">
        <v>26488</v>
      </c>
      <c r="L827" s="6">
        <v>26504</v>
      </c>
      <c r="M827" s="6">
        <v>26535</v>
      </c>
      <c r="N827" s="6">
        <v>26585</v>
      </c>
      <c r="O827" s="6">
        <v>26717</v>
      </c>
      <c r="P827" s="6">
        <v>26765</v>
      </c>
      <c r="Q827" s="6">
        <v>26821</v>
      </c>
      <c r="R827" s="6">
        <v>26876</v>
      </c>
      <c r="S827" s="6">
        <v>26935</v>
      </c>
      <c r="T827" s="6">
        <v>26995</v>
      </c>
      <c r="U827" s="6">
        <v>27140</v>
      </c>
      <c r="V827" s="6">
        <v>27196</v>
      </c>
      <c r="W827" s="6">
        <v>27220</v>
      </c>
      <c r="X827" s="6">
        <v>27250</v>
      </c>
      <c r="Y827" s="6">
        <v>27268</v>
      </c>
      <c r="Z827" s="8" t="s">
        <v>17</v>
      </c>
      <c r="AA827" s="11">
        <f t="shared" si="128"/>
        <v>1.4850566177835312E-4</v>
      </c>
      <c r="AB827" s="10">
        <f t="shared" si="129"/>
        <v>8.4304572282374313E-3</v>
      </c>
      <c r="AC827" s="10">
        <f t="shared" si="124"/>
        <v>1.2160933474768987E-2</v>
      </c>
      <c r="AD827" s="10">
        <f t="shared" si="125"/>
        <v>8.3081044191238625E-3</v>
      </c>
      <c r="AE827" s="13">
        <v>3.3679999999999999</v>
      </c>
      <c r="AF827" s="13">
        <v>0.65</v>
      </c>
      <c r="AG827" s="10">
        <f t="shared" si="126"/>
        <v>2.700447093889724E-2</v>
      </c>
      <c r="AH827" s="10">
        <f>+SUMPRODUCT(AB827:AD827,Regression_results!$M$17:$O$17)+Regression_results!$L$17</f>
        <v>2.668862555238315E-2</v>
      </c>
    </row>
    <row r="828" spans="1:34" ht="15" x14ac:dyDescent="0.25">
      <c r="A828" s="3">
        <v>42592</v>
      </c>
      <c r="B828" s="5">
        <f t="shared" si="120"/>
        <v>10</v>
      </c>
      <c r="C828" s="5">
        <f t="shared" si="121"/>
        <v>8</v>
      </c>
      <c r="D828" s="5">
        <f t="shared" si="122"/>
        <v>2016</v>
      </c>
      <c r="E828" s="3">
        <f t="shared" si="123"/>
        <v>42591</v>
      </c>
      <c r="F828" s="5">
        <f t="shared" si="127"/>
        <v>1</v>
      </c>
      <c r="G828" s="5">
        <v>26173.65</v>
      </c>
      <c r="H828" s="6">
        <v>26264</v>
      </c>
      <c r="I828" s="6">
        <v>26394</v>
      </c>
      <c r="J828" s="6">
        <v>26473</v>
      </c>
      <c r="K828" s="6">
        <v>26490</v>
      </c>
      <c r="L828" s="6">
        <v>26506</v>
      </c>
      <c r="M828" s="6">
        <v>26539</v>
      </c>
      <c r="N828" s="6">
        <v>26590</v>
      </c>
      <c r="O828" s="6">
        <v>26721</v>
      </c>
      <c r="P828" s="6">
        <v>26769</v>
      </c>
      <c r="Q828" s="6">
        <v>26829</v>
      </c>
      <c r="R828" s="6">
        <v>26880</v>
      </c>
      <c r="S828" s="6">
        <v>26946</v>
      </c>
      <c r="T828" s="6">
        <v>27002</v>
      </c>
      <c r="U828" s="6">
        <v>27140</v>
      </c>
      <c r="V828" s="6">
        <v>27196</v>
      </c>
      <c r="W828" s="6">
        <v>27220</v>
      </c>
      <c r="X828" s="6">
        <v>27250</v>
      </c>
      <c r="Y828" s="6">
        <v>27268</v>
      </c>
      <c r="Z828" s="8" t="s">
        <v>17</v>
      </c>
      <c r="AA828" s="11">
        <f t="shared" si="128"/>
        <v>6.9274351171477735E-5</v>
      </c>
      <c r="AB828" s="10">
        <f t="shared" si="129"/>
        <v>8.4187723149045102E-3</v>
      </c>
      <c r="AC828" s="10">
        <f t="shared" si="124"/>
        <v>1.2389179358945235E-2</v>
      </c>
      <c r="AD828" s="10">
        <f t="shared" si="125"/>
        <v>8.4896179011882296E-3</v>
      </c>
      <c r="AE828" s="13">
        <v>3.4249999999999998</v>
      </c>
      <c r="AF828" s="13">
        <v>0.67</v>
      </c>
      <c r="AG828" s="10">
        <f t="shared" si="126"/>
        <v>2.7366643488626163E-2</v>
      </c>
      <c r="AH828" s="10">
        <f>+SUMPRODUCT(AB828:AD828,Regression_results!$M$17:$O$17)+Regression_results!$L$17</f>
        <v>2.6901480144142606E-2</v>
      </c>
    </row>
    <row r="829" spans="1:34" ht="15" x14ac:dyDescent="0.25">
      <c r="A829" s="3">
        <v>42591</v>
      </c>
      <c r="B829" s="5">
        <f t="shared" si="120"/>
        <v>9</v>
      </c>
      <c r="C829" s="5">
        <f t="shared" si="121"/>
        <v>8</v>
      </c>
      <c r="D829" s="5">
        <f t="shared" si="122"/>
        <v>2016</v>
      </c>
      <c r="E829" s="3">
        <f t="shared" si="123"/>
        <v>42591</v>
      </c>
      <c r="F829" s="5">
        <f t="shared" si="127"/>
        <v>0</v>
      </c>
      <c r="G829" s="5">
        <v>26171.96</v>
      </c>
      <c r="H829" s="6">
        <v>26266</v>
      </c>
      <c r="I829" s="6">
        <v>26398</v>
      </c>
      <c r="J829" s="6">
        <v>26478</v>
      </c>
      <c r="K829" s="6">
        <v>26496</v>
      </c>
      <c r="L829" s="6">
        <v>26512</v>
      </c>
      <c r="M829" s="6">
        <v>26545</v>
      </c>
      <c r="N829" s="6">
        <v>26594</v>
      </c>
      <c r="O829" s="6">
        <v>26726</v>
      </c>
      <c r="P829" s="6">
        <v>26774</v>
      </c>
      <c r="Q829" s="6">
        <v>26830</v>
      </c>
      <c r="R829" s="6">
        <v>26883</v>
      </c>
      <c r="S829" s="6">
        <v>26946</v>
      </c>
      <c r="T829" s="6">
        <v>27005</v>
      </c>
      <c r="U829" s="6">
        <v>27131</v>
      </c>
      <c r="V829" s="6">
        <v>27186</v>
      </c>
      <c r="W829" s="6">
        <v>27210</v>
      </c>
      <c r="X829" s="6">
        <v>27240</v>
      </c>
      <c r="Y829" s="6">
        <v>27258</v>
      </c>
      <c r="Z829" s="8" t="s">
        <v>17</v>
      </c>
      <c r="AA829" s="11">
        <f t="shared" si="128"/>
        <v>0</v>
      </c>
      <c r="AB829" s="10">
        <f t="shared" si="129"/>
        <v>8.6367241887883583E-3</v>
      </c>
      <c r="AC829" s="10">
        <f t="shared" si="124"/>
        <v>1.2425183726039846E-2</v>
      </c>
      <c r="AD829" s="10">
        <f t="shared" si="125"/>
        <v>8.2316845019831941E-3</v>
      </c>
      <c r="AE829" s="13">
        <v>3.4449999999999998</v>
      </c>
      <c r="AF829" s="13">
        <v>0.71</v>
      </c>
      <c r="AG829" s="10">
        <f t="shared" si="126"/>
        <v>2.7157183993645084E-2</v>
      </c>
      <c r="AH829" s="10">
        <f>+SUMPRODUCT(AB829:AD829,Regression_results!$M$17:$O$17)+Regression_results!$L$17</f>
        <v>2.6925018402147241E-2</v>
      </c>
    </row>
    <row r="830" spans="1:34" ht="15" x14ac:dyDescent="0.25">
      <c r="A830" s="3">
        <v>42590</v>
      </c>
      <c r="B830" s="5">
        <f t="shared" si="120"/>
        <v>8</v>
      </c>
      <c r="C830" s="5">
        <f t="shared" si="121"/>
        <v>8</v>
      </c>
      <c r="D830" s="5">
        <f t="shared" si="122"/>
        <v>2016</v>
      </c>
      <c r="E830" s="3">
        <f t="shared" si="123"/>
        <v>42560</v>
      </c>
      <c r="F830" s="5">
        <f t="shared" si="127"/>
        <v>30</v>
      </c>
      <c r="G830" s="5">
        <v>26168.59</v>
      </c>
      <c r="H830" s="6">
        <v>26268</v>
      </c>
      <c r="I830" s="6">
        <v>26403</v>
      </c>
      <c r="J830" s="6">
        <v>26483</v>
      </c>
      <c r="K830" s="6">
        <v>26498</v>
      </c>
      <c r="L830" s="6">
        <v>26516</v>
      </c>
      <c r="M830" s="6">
        <v>26553</v>
      </c>
      <c r="N830" s="6">
        <v>26603</v>
      </c>
      <c r="O830" s="6">
        <v>26724</v>
      </c>
      <c r="P830" s="6">
        <v>26777</v>
      </c>
      <c r="Q830" s="6">
        <v>26833</v>
      </c>
      <c r="R830" s="6">
        <v>26886</v>
      </c>
      <c r="S830" s="6">
        <v>26950</v>
      </c>
      <c r="T830" s="6">
        <v>27012</v>
      </c>
      <c r="U830" s="6">
        <v>27138</v>
      </c>
      <c r="V830" s="6">
        <v>27193</v>
      </c>
      <c r="W830" s="6">
        <v>27217</v>
      </c>
      <c r="X830" s="6">
        <v>27247</v>
      </c>
      <c r="Y830" s="6">
        <v>27265</v>
      </c>
      <c r="Z830" s="8" t="s">
        <v>17</v>
      </c>
      <c r="AA830" s="11">
        <f t="shared" si="128"/>
        <v>2.3005565862708188E-3</v>
      </c>
      <c r="AB830" s="10">
        <f t="shared" si="129"/>
        <v>8.957685530630366E-3</v>
      </c>
      <c r="AC830" s="10">
        <f t="shared" si="124"/>
        <v>1.2157709351210189E-2</v>
      </c>
      <c r="AD830" s="10">
        <f t="shared" si="125"/>
        <v>1.0757374427911248E-2</v>
      </c>
      <c r="AE830" s="13">
        <v>3.44</v>
      </c>
      <c r="AF830" s="13">
        <v>0.72</v>
      </c>
      <c r="AG830" s="10">
        <f t="shared" si="126"/>
        <v>2.7005559968228621E-2</v>
      </c>
      <c r="AH830" s="10">
        <f>+SUMPRODUCT(AB830:AD830,Regression_results!$M$17:$O$17)+Regression_results!$L$17</f>
        <v>2.8073052292875302E-2</v>
      </c>
    </row>
    <row r="831" spans="1:34" ht="15" x14ac:dyDescent="0.25">
      <c r="A831" s="3">
        <v>42589</v>
      </c>
      <c r="B831" s="5">
        <f t="shared" si="120"/>
        <v>7</v>
      </c>
      <c r="C831" s="5">
        <f t="shared" si="121"/>
        <v>8</v>
      </c>
      <c r="D831" s="5">
        <f t="shared" si="122"/>
        <v>2016</v>
      </c>
      <c r="E831" s="3">
        <f t="shared" si="123"/>
        <v>42560</v>
      </c>
      <c r="F831" s="5">
        <f t="shared" si="127"/>
        <v>29</v>
      </c>
      <c r="G831" s="5">
        <v>26165.22</v>
      </c>
      <c r="H831" s="6">
        <v>26183</v>
      </c>
      <c r="I831" s="6">
        <v>26232</v>
      </c>
      <c r="J831" s="6">
        <v>26367</v>
      </c>
      <c r="K831" s="6">
        <v>26446</v>
      </c>
      <c r="L831" s="6">
        <v>26459</v>
      </c>
      <c r="M831" s="6">
        <v>26477</v>
      </c>
      <c r="N831" s="6">
        <v>26510</v>
      </c>
      <c r="O831" s="6">
        <v>26563</v>
      </c>
      <c r="P831" s="6">
        <v>26684</v>
      </c>
      <c r="Q831" s="6">
        <v>26741</v>
      </c>
      <c r="R831" s="6">
        <v>26797</v>
      </c>
      <c r="S831" s="6">
        <v>26850</v>
      </c>
      <c r="T831" s="6">
        <v>26914</v>
      </c>
      <c r="U831" s="6">
        <v>27137</v>
      </c>
      <c r="V831" s="6">
        <v>27194</v>
      </c>
      <c r="W831" s="6">
        <v>27218</v>
      </c>
      <c r="X831" s="6">
        <v>27247</v>
      </c>
      <c r="Y831" s="6">
        <v>27267</v>
      </c>
      <c r="Z831" s="8" t="s">
        <v>17</v>
      </c>
      <c r="AA831" s="11">
        <f t="shared" si="128"/>
        <v>2.3041589075107746E-3</v>
      </c>
      <c r="AB831" s="10">
        <f t="shared" si="129"/>
        <v>2.5522430157285392E-3</v>
      </c>
      <c r="AC831" s="10">
        <f t="shared" si="124"/>
        <v>1.2618176273254011E-2</v>
      </c>
      <c r="AD831" s="10">
        <f t="shared" si="125"/>
        <v>1.3108661410992969E-2</v>
      </c>
      <c r="AE831" s="13">
        <v>3.42</v>
      </c>
      <c r="AF831" s="13">
        <v>0.76</v>
      </c>
      <c r="AG831" s="10">
        <f t="shared" si="126"/>
        <v>2.6399364827312422E-2</v>
      </c>
      <c r="AH831" s="10">
        <f>+SUMPRODUCT(AB831:AD831,Regression_results!$M$17:$O$17)+Regression_results!$L$17</f>
        <v>2.5945079391626366E-2</v>
      </c>
    </row>
    <row r="832" spans="1:34" ht="15" x14ac:dyDescent="0.25">
      <c r="A832" s="3">
        <v>42588</v>
      </c>
      <c r="B832" s="5">
        <f t="shared" si="120"/>
        <v>6</v>
      </c>
      <c r="C832" s="5">
        <f t="shared" si="121"/>
        <v>8</v>
      </c>
      <c r="D832" s="5">
        <f t="shared" si="122"/>
        <v>2016</v>
      </c>
      <c r="E832" s="3">
        <f t="shared" si="123"/>
        <v>42560</v>
      </c>
      <c r="F832" s="5">
        <f t="shared" si="127"/>
        <v>28</v>
      </c>
      <c r="G832" s="5">
        <v>26161.85</v>
      </c>
      <c r="H832" s="6">
        <v>26183</v>
      </c>
      <c r="I832" s="6">
        <v>26232</v>
      </c>
      <c r="J832" s="6">
        <v>26367</v>
      </c>
      <c r="K832" s="6">
        <v>26446</v>
      </c>
      <c r="L832" s="6">
        <v>26459</v>
      </c>
      <c r="M832" s="6">
        <v>26477</v>
      </c>
      <c r="N832" s="6">
        <v>26510</v>
      </c>
      <c r="O832" s="6">
        <v>26563</v>
      </c>
      <c r="P832" s="6">
        <v>26684</v>
      </c>
      <c r="Q832" s="6">
        <v>26741</v>
      </c>
      <c r="R832" s="6">
        <v>26797</v>
      </c>
      <c r="S832" s="6">
        <v>26850</v>
      </c>
      <c r="T832" s="6">
        <v>26914</v>
      </c>
      <c r="U832" s="6">
        <v>27145</v>
      </c>
      <c r="V832" s="6">
        <v>27202</v>
      </c>
      <c r="W832" s="6">
        <v>27226</v>
      </c>
      <c r="X832" s="6">
        <v>27255</v>
      </c>
      <c r="Y832" s="6">
        <v>27275</v>
      </c>
      <c r="Z832" s="8" t="s">
        <v>17</v>
      </c>
      <c r="AA832" s="11">
        <f t="shared" si="128"/>
        <v>2.2247051520793686E-3</v>
      </c>
      <c r="AB832" s="10">
        <f t="shared" si="129"/>
        <v>2.681385299587058E-3</v>
      </c>
      <c r="AC832" s="10">
        <f t="shared" si="124"/>
        <v>1.2618176273254011E-2</v>
      </c>
      <c r="AD832" s="10">
        <f t="shared" si="125"/>
        <v>1.3029207655561563E-2</v>
      </c>
      <c r="AE832" s="13">
        <v>3.42</v>
      </c>
      <c r="AF832" s="13">
        <v>0.76</v>
      </c>
      <c r="AG832" s="10">
        <f t="shared" si="126"/>
        <v>2.6399364827312422E-2</v>
      </c>
      <c r="AH832" s="10">
        <f>+SUMPRODUCT(AB832:AD832,Regression_results!$M$17:$O$17)+Regression_results!$L$17</f>
        <v>2.5979165723927063E-2</v>
      </c>
    </row>
    <row r="833" spans="1:34" ht="15" x14ac:dyDescent="0.25">
      <c r="A833" s="3">
        <v>42587</v>
      </c>
      <c r="B833" s="5">
        <f t="shared" si="120"/>
        <v>5</v>
      </c>
      <c r="C833" s="5">
        <f t="shared" si="121"/>
        <v>8</v>
      </c>
      <c r="D833" s="5">
        <f t="shared" si="122"/>
        <v>2016</v>
      </c>
      <c r="E833" s="3">
        <f t="shared" si="123"/>
        <v>42560</v>
      </c>
      <c r="F833" s="5">
        <f t="shared" si="127"/>
        <v>27</v>
      </c>
      <c r="G833" s="5">
        <v>26158.48</v>
      </c>
      <c r="H833" s="6">
        <v>26183</v>
      </c>
      <c r="I833" s="6">
        <v>26232</v>
      </c>
      <c r="J833" s="6">
        <v>26367</v>
      </c>
      <c r="K833" s="6">
        <v>26446</v>
      </c>
      <c r="L833" s="6">
        <v>26459</v>
      </c>
      <c r="M833" s="6">
        <v>26477</v>
      </c>
      <c r="N833" s="6">
        <v>26510</v>
      </c>
      <c r="O833" s="6">
        <v>26563</v>
      </c>
      <c r="P833" s="6">
        <v>26684</v>
      </c>
      <c r="Q833" s="6">
        <v>26741</v>
      </c>
      <c r="R833" s="6">
        <v>26797</v>
      </c>
      <c r="S833" s="6">
        <v>26850</v>
      </c>
      <c r="T833" s="6">
        <v>26914</v>
      </c>
      <c r="U833" s="6">
        <v>26980</v>
      </c>
      <c r="V833" s="6">
        <v>27110</v>
      </c>
      <c r="W833" s="6">
        <v>27167</v>
      </c>
      <c r="X833" s="6">
        <v>27191</v>
      </c>
      <c r="Y833" s="6">
        <v>27220</v>
      </c>
      <c r="Z833" s="8" t="s">
        <v>17</v>
      </c>
      <c r="AA833" s="11">
        <f t="shared" si="128"/>
        <v>2.1452513966479627E-3</v>
      </c>
      <c r="AB833" s="10">
        <f t="shared" si="129"/>
        <v>2.8105608582762454E-3</v>
      </c>
      <c r="AC833" s="10">
        <f t="shared" si="124"/>
        <v>1.2618176273254011E-2</v>
      </c>
      <c r="AD833" s="10">
        <f t="shared" si="125"/>
        <v>1.2949753900130156E-2</v>
      </c>
      <c r="AE833" s="13">
        <v>3.42</v>
      </c>
      <c r="AF833" s="13">
        <v>0.76</v>
      </c>
      <c r="AG833" s="10">
        <f t="shared" si="126"/>
        <v>2.6399364827312422E-2</v>
      </c>
      <c r="AH833" s="10">
        <f>+SUMPRODUCT(AB833:AD833,Regression_results!$M$17:$O$17)+Regression_results!$L$17</f>
        <v>2.6013270044500672E-2</v>
      </c>
    </row>
    <row r="834" spans="1:34" ht="15" x14ac:dyDescent="0.25">
      <c r="A834" s="3">
        <v>42586</v>
      </c>
      <c r="B834" s="5">
        <f t="shared" ref="B834:B897" si="130">+DAY(A834)</f>
        <v>4</v>
      </c>
      <c r="C834" s="5">
        <f t="shared" ref="C834:C897" si="131">+MONTH(A834)</f>
        <v>8</v>
      </c>
      <c r="D834" s="5">
        <f t="shared" ref="D834:D897" si="132">+YEAR(A834)</f>
        <v>2016</v>
      </c>
      <c r="E834" s="3">
        <f t="shared" ref="E834:E897" si="133">+IF(DAY(A834)&gt;=9, DATE(D834,C834,9), IF(MONTH(A834)=1, DATE(D834-1,12,9),DATE(D834,C834-1,9)))</f>
        <v>42560</v>
      </c>
      <c r="F834" s="5">
        <f t="shared" si="127"/>
        <v>26</v>
      </c>
      <c r="G834" s="5">
        <v>26155.11</v>
      </c>
      <c r="H834" s="6">
        <v>26188</v>
      </c>
      <c r="I834" s="6">
        <v>26236</v>
      </c>
      <c r="J834" s="6">
        <v>26376</v>
      </c>
      <c r="K834" s="6">
        <v>26450</v>
      </c>
      <c r="L834" s="6">
        <v>26463</v>
      </c>
      <c r="M834" s="6">
        <v>26481</v>
      </c>
      <c r="N834" s="6">
        <v>26513</v>
      </c>
      <c r="O834" s="6">
        <v>26560</v>
      </c>
      <c r="P834" s="6">
        <v>26688</v>
      </c>
      <c r="Q834" s="6">
        <v>26747</v>
      </c>
      <c r="R834" s="6">
        <v>26802</v>
      </c>
      <c r="S834" s="6">
        <v>26863</v>
      </c>
      <c r="T834" s="6">
        <v>26929</v>
      </c>
      <c r="U834" s="6">
        <v>26980</v>
      </c>
      <c r="V834" s="6">
        <v>27110</v>
      </c>
      <c r="W834" s="6">
        <v>27167</v>
      </c>
      <c r="X834" s="6">
        <v>27191</v>
      </c>
      <c r="Y834" s="6">
        <v>27220</v>
      </c>
      <c r="Z834" s="8" t="s">
        <v>17</v>
      </c>
      <c r="AA834" s="11">
        <f t="shared" si="128"/>
        <v>2.1293228604400303E-3</v>
      </c>
      <c r="AB834" s="10">
        <f t="shared" si="129"/>
        <v>3.0927034908283524E-3</v>
      </c>
      <c r="AC834" s="10">
        <f t="shared" ref="AC834:AC897" si="134">+O834/I834-1</f>
        <v>1.2349443512730707E-2</v>
      </c>
      <c r="AD834" s="10">
        <f t="shared" ref="AD834:AD897" si="135">+S834/O834-1+AA834</f>
        <v>1.353745539056055E-2</v>
      </c>
      <c r="AE834" s="13">
        <v>3.4350000000000001</v>
      </c>
      <c r="AF834" s="13">
        <v>0.77500000000000002</v>
      </c>
      <c r="AG834" s="10">
        <f t="shared" ref="AG834:AG897" si="136">+(1+AE834/100)/(1+AF834/100)-1</f>
        <v>2.639543537583755E-2</v>
      </c>
      <c r="AH834" s="10">
        <f>+SUMPRODUCT(AB834:AD834,Regression_results!$M$17:$O$17)+Regression_results!$L$17</f>
        <v>2.6268114163664848E-2</v>
      </c>
    </row>
    <row r="835" spans="1:34" ht="15" x14ac:dyDescent="0.25">
      <c r="A835" s="3">
        <v>42585</v>
      </c>
      <c r="B835" s="5">
        <f t="shared" si="130"/>
        <v>3</v>
      </c>
      <c r="C835" s="5">
        <f t="shared" si="131"/>
        <v>8</v>
      </c>
      <c r="D835" s="5">
        <f t="shared" si="132"/>
        <v>2016</v>
      </c>
      <c r="E835" s="3">
        <f t="shared" si="133"/>
        <v>42560</v>
      </c>
      <c r="F835" s="5">
        <f t="shared" ref="F835:F898" si="137">+A835-E835</f>
        <v>25</v>
      </c>
      <c r="G835" s="5">
        <v>26151.75</v>
      </c>
      <c r="H835" s="6">
        <v>26188</v>
      </c>
      <c r="I835" s="6">
        <v>26237</v>
      </c>
      <c r="J835" s="6">
        <v>26376</v>
      </c>
      <c r="K835" s="6">
        <v>26454</v>
      </c>
      <c r="L835" s="6">
        <v>26466</v>
      </c>
      <c r="M835" s="6">
        <v>26482</v>
      </c>
      <c r="N835" s="6">
        <v>26515</v>
      </c>
      <c r="O835" s="6">
        <v>26561</v>
      </c>
      <c r="P835" s="6">
        <v>26690</v>
      </c>
      <c r="Q835" s="6">
        <v>26749</v>
      </c>
      <c r="R835" s="6">
        <v>26804</v>
      </c>
      <c r="S835" s="6">
        <v>26865</v>
      </c>
      <c r="T835" s="6">
        <v>26931</v>
      </c>
      <c r="U835" s="6">
        <v>26980</v>
      </c>
      <c r="V835" s="6">
        <v>27110</v>
      </c>
      <c r="W835" s="6">
        <v>27167</v>
      </c>
      <c r="X835" s="6">
        <v>27191</v>
      </c>
      <c r="Y835" s="6">
        <v>27220</v>
      </c>
      <c r="Z835" s="8" t="s">
        <v>17</v>
      </c>
      <c r="AA835" s="11">
        <f t="shared" ref="AA835:AA898" si="138">+(T835/S835-1)*F835/30</f>
        <v>2.0472734040573779E-3</v>
      </c>
      <c r="AB835" s="10">
        <f t="shared" ref="AB835:AB898" si="139">+I835/G835-1</f>
        <v>3.2598200885218809E-3</v>
      </c>
      <c r="AC835" s="10">
        <f t="shared" si="134"/>
        <v>1.2348972824636872E-2</v>
      </c>
      <c r="AD835" s="10">
        <f t="shared" si="135"/>
        <v>1.3492625612181971E-2</v>
      </c>
      <c r="AE835" s="13">
        <v>3.4699999999999998</v>
      </c>
      <c r="AF835" s="13">
        <v>0.8</v>
      </c>
      <c r="AG835" s="10">
        <f t="shared" si="136"/>
        <v>2.6488095238095255E-2</v>
      </c>
      <c r="AH835" s="10">
        <f>+SUMPRODUCT(AB835:AD835,Regression_results!$M$17:$O$17)+Regression_results!$L$17</f>
        <v>2.6338014838474443E-2</v>
      </c>
    </row>
    <row r="836" spans="1:34" ht="15" x14ac:dyDescent="0.25">
      <c r="A836" s="3">
        <v>42584</v>
      </c>
      <c r="B836" s="5">
        <f t="shared" si="130"/>
        <v>2</v>
      </c>
      <c r="C836" s="5">
        <f t="shared" si="131"/>
        <v>8</v>
      </c>
      <c r="D836" s="5">
        <f t="shared" si="132"/>
        <v>2016</v>
      </c>
      <c r="E836" s="3">
        <f t="shared" si="133"/>
        <v>42560</v>
      </c>
      <c r="F836" s="5">
        <f t="shared" si="137"/>
        <v>24</v>
      </c>
      <c r="G836" s="5">
        <v>26148.38</v>
      </c>
      <c r="H836" s="6">
        <v>26189</v>
      </c>
      <c r="I836" s="6">
        <v>26240</v>
      </c>
      <c r="J836" s="6">
        <v>26380</v>
      </c>
      <c r="K836" s="6">
        <v>26458</v>
      </c>
      <c r="L836" s="6">
        <v>26468</v>
      </c>
      <c r="M836" s="6">
        <v>26481</v>
      </c>
      <c r="N836" s="6">
        <v>26516</v>
      </c>
      <c r="O836" s="6">
        <v>26562</v>
      </c>
      <c r="P836" s="6">
        <v>26687</v>
      </c>
      <c r="Q836" s="6">
        <v>26746</v>
      </c>
      <c r="R836" s="6">
        <v>26801</v>
      </c>
      <c r="S836" s="6">
        <v>26862</v>
      </c>
      <c r="T836" s="6">
        <v>26925</v>
      </c>
      <c r="U836" s="6">
        <v>26983</v>
      </c>
      <c r="V836" s="6">
        <v>27120</v>
      </c>
      <c r="W836" s="6">
        <v>27177</v>
      </c>
      <c r="X836" s="6">
        <v>27201</v>
      </c>
      <c r="Y836" s="6">
        <v>27230</v>
      </c>
      <c r="Z836" s="8" t="s">
        <v>17</v>
      </c>
      <c r="AA836" s="11">
        <f t="shared" si="138"/>
        <v>1.8762564217109201E-3</v>
      </c>
      <c r="AB836" s="10">
        <f t="shared" si="139"/>
        <v>3.5038499516986121E-3</v>
      </c>
      <c r="AC836" s="10">
        <f t="shared" si="134"/>
        <v>1.2271341463414576E-2</v>
      </c>
      <c r="AD836" s="10">
        <f t="shared" si="135"/>
        <v>1.3170586667927208E-2</v>
      </c>
      <c r="AE836" s="13">
        <v>3.5</v>
      </c>
      <c r="AF836" s="13">
        <v>0.8</v>
      </c>
      <c r="AG836" s="10">
        <f t="shared" si="136"/>
        <v>2.6785714285714191E-2</v>
      </c>
      <c r="AH836" s="10">
        <f>+SUMPRODUCT(AB836:AD836,Regression_results!$M$17:$O$17)+Regression_results!$L$17</f>
        <v>2.6278342802871248E-2</v>
      </c>
    </row>
    <row r="837" spans="1:34" ht="15" x14ac:dyDescent="0.25">
      <c r="A837" s="3">
        <v>42583</v>
      </c>
      <c r="B837" s="5">
        <f t="shared" si="130"/>
        <v>1</v>
      </c>
      <c r="C837" s="5">
        <f t="shared" si="131"/>
        <v>8</v>
      </c>
      <c r="D837" s="5">
        <f t="shared" si="132"/>
        <v>2016</v>
      </c>
      <c r="E837" s="3">
        <f t="shared" si="133"/>
        <v>42560</v>
      </c>
      <c r="F837" s="5">
        <f t="shared" si="137"/>
        <v>23</v>
      </c>
      <c r="G837" s="5">
        <v>26145.01</v>
      </c>
      <c r="H837" s="6">
        <v>26188</v>
      </c>
      <c r="I837" s="6">
        <v>26242</v>
      </c>
      <c r="J837" s="6">
        <v>26381</v>
      </c>
      <c r="K837" s="6">
        <v>26459</v>
      </c>
      <c r="L837" s="6">
        <v>26468</v>
      </c>
      <c r="M837" s="6">
        <v>26481</v>
      </c>
      <c r="N837" s="6">
        <v>26516</v>
      </c>
      <c r="O837" s="6">
        <v>26563</v>
      </c>
      <c r="P837" s="6">
        <v>26686</v>
      </c>
      <c r="Q837" s="6">
        <v>26745</v>
      </c>
      <c r="R837" s="6">
        <v>26802</v>
      </c>
      <c r="S837" s="6">
        <v>26865</v>
      </c>
      <c r="T837" s="6">
        <v>26929</v>
      </c>
      <c r="U837" s="6">
        <v>26988</v>
      </c>
      <c r="V837" s="6">
        <v>27125</v>
      </c>
      <c r="W837" s="6">
        <v>27182</v>
      </c>
      <c r="X837" s="6">
        <v>27206</v>
      </c>
      <c r="Y837" s="6">
        <v>27235</v>
      </c>
      <c r="Z837" s="8" t="s">
        <v>17</v>
      </c>
      <c r="AA837" s="11">
        <f t="shared" si="138"/>
        <v>1.8264160307711311E-3</v>
      </c>
      <c r="AB837" s="10">
        <f t="shared" si="139"/>
        <v>3.7096945076708909E-3</v>
      </c>
      <c r="AC837" s="10">
        <f t="shared" si="134"/>
        <v>1.2232299367426203E-2</v>
      </c>
      <c r="AD837" s="10">
        <f t="shared" si="135"/>
        <v>1.3195613787048669E-2</v>
      </c>
      <c r="AE837" s="13">
        <v>3.4769999999999999</v>
      </c>
      <c r="AF837" s="13">
        <v>0.8</v>
      </c>
      <c r="AG837" s="10">
        <f t="shared" si="136"/>
        <v>2.655753968253971E-2</v>
      </c>
      <c r="AH837" s="10">
        <f>+SUMPRODUCT(AB837:AD837,Regression_results!$M$17:$O$17)+Regression_results!$L$17</f>
        <v>2.6377347073499757E-2</v>
      </c>
    </row>
    <row r="838" spans="1:34" ht="15" x14ac:dyDescent="0.25">
      <c r="A838" s="3">
        <v>42582</v>
      </c>
      <c r="B838" s="5">
        <f t="shared" si="130"/>
        <v>31</v>
      </c>
      <c r="C838" s="5">
        <f t="shared" si="131"/>
        <v>7</v>
      </c>
      <c r="D838" s="5">
        <f t="shared" si="132"/>
        <v>2016</v>
      </c>
      <c r="E838" s="3">
        <f t="shared" si="133"/>
        <v>42560</v>
      </c>
      <c r="F838" s="5">
        <f t="shared" si="137"/>
        <v>22</v>
      </c>
      <c r="G838" s="5">
        <v>26141.65</v>
      </c>
      <c r="H838" s="6">
        <v>26188</v>
      </c>
      <c r="I838" s="6">
        <v>26245</v>
      </c>
      <c r="J838" s="6">
        <v>26396</v>
      </c>
      <c r="K838" s="6">
        <v>26469</v>
      </c>
      <c r="L838" s="6">
        <v>26481</v>
      </c>
      <c r="M838" s="6">
        <v>26494</v>
      </c>
      <c r="N838" s="6">
        <v>26523</v>
      </c>
      <c r="O838" s="6">
        <v>26568</v>
      </c>
      <c r="P838" s="6">
        <v>26694</v>
      </c>
      <c r="Q838" s="6">
        <v>26747</v>
      </c>
      <c r="R838" s="6">
        <v>26805</v>
      </c>
      <c r="S838" s="6">
        <v>26872</v>
      </c>
      <c r="T838" s="6">
        <v>26937</v>
      </c>
      <c r="U838" s="6">
        <v>26988</v>
      </c>
      <c r="V838" s="6">
        <v>27125</v>
      </c>
      <c r="W838" s="6">
        <v>27182</v>
      </c>
      <c r="X838" s="6">
        <v>27206</v>
      </c>
      <c r="Y838" s="6">
        <v>27235</v>
      </c>
      <c r="Z838" s="8" t="s">
        <v>17</v>
      </c>
      <c r="AA838" s="11">
        <f t="shared" si="138"/>
        <v>1.7738414210578164E-3</v>
      </c>
      <c r="AB838" s="10">
        <f t="shared" si="139"/>
        <v>3.9534612390572654E-3</v>
      </c>
      <c r="AC838" s="10">
        <f t="shared" si="134"/>
        <v>1.2307106115450495E-2</v>
      </c>
      <c r="AD838" s="10">
        <f t="shared" si="135"/>
        <v>1.3216178066646508E-2</v>
      </c>
      <c r="AE838" s="13">
        <v>3.5049999999999999</v>
      </c>
      <c r="AF838" s="13">
        <v>0.81</v>
      </c>
      <c r="AG838" s="10">
        <f t="shared" si="136"/>
        <v>2.6733458982243885E-2</v>
      </c>
      <c r="AH838" s="10">
        <f>+SUMPRODUCT(AB838:AD838,Regression_results!$M$17:$O$17)+Regression_results!$L$17</f>
        <v>2.6563455543710129E-2</v>
      </c>
    </row>
    <row r="839" spans="1:34" ht="15" x14ac:dyDescent="0.25">
      <c r="A839" s="3">
        <v>42581</v>
      </c>
      <c r="B839" s="5">
        <f t="shared" si="130"/>
        <v>30</v>
      </c>
      <c r="C839" s="5">
        <f t="shared" si="131"/>
        <v>7</v>
      </c>
      <c r="D839" s="5">
        <f t="shared" si="132"/>
        <v>2016</v>
      </c>
      <c r="E839" s="3">
        <f t="shared" si="133"/>
        <v>42560</v>
      </c>
      <c r="F839" s="5">
        <f t="shared" si="137"/>
        <v>21</v>
      </c>
      <c r="G839" s="5">
        <v>26138.28</v>
      </c>
      <c r="H839" s="6">
        <v>26188</v>
      </c>
      <c r="I839" s="6">
        <v>26245</v>
      </c>
      <c r="J839" s="6">
        <v>26396</v>
      </c>
      <c r="K839" s="6">
        <v>26469</v>
      </c>
      <c r="L839" s="6">
        <v>26481</v>
      </c>
      <c r="M839" s="6">
        <v>26494</v>
      </c>
      <c r="N839" s="6">
        <v>26523</v>
      </c>
      <c r="O839" s="6">
        <v>26568</v>
      </c>
      <c r="P839" s="6">
        <v>26694</v>
      </c>
      <c r="Q839" s="6">
        <v>26747</v>
      </c>
      <c r="R839" s="6">
        <v>26805</v>
      </c>
      <c r="S839" s="6">
        <v>26872</v>
      </c>
      <c r="T839" s="6">
        <v>26937</v>
      </c>
      <c r="U839" s="6">
        <v>26990</v>
      </c>
      <c r="V839" s="6">
        <v>27128</v>
      </c>
      <c r="W839" s="6">
        <v>27185</v>
      </c>
      <c r="X839" s="6">
        <v>27209</v>
      </c>
      <c r="Y839" s="6">
        <v>27239</v>
      </c>
      <c r="Z839" s="8" t="s">
        <v>17</v>
      </c>
      <c r="AA839" s="11">
        <f t="shared" si="138"/>
        <v>1.6932122655551884E-3</v>
      </c>
      <c r="AB839" s="10">
        <f t="shared" si="139"/>
        <v>4.0829006346247976E-3</v>
      </c>
      <c r="AC839" s="10">
        <f t="shared" si="134"/>
        <v>1.2307106115450495E-2</v>
      </c>
      <c r="AD839" s="10">
        <f t="shared" si="135"/>
        <v>1.3135548911143879E-2</v>
      </c>
      <c r="AE839" s="13">
        <v>3.5049999999999999</v>
      </c>
      <c r="AF839" s="13">
        <v>0.81</v>
      </c>
      <c r="AG839" s="10">
        <f t="shared" si="136"/>
        <v>2.6733458982243885E-2</v>
      </c>
      <c r="AH839" s="10">
        <f>+SUMPRODUCT(AB839:AD839,Regression_results!$M$17:$O$17)+Regression_results!$L$17</f>
        <v>2.6597173957086839E-2</v>
      </c>
    </row>
    <row r="840" spans="1:34" ht="15" x14ac:dyDescent="0.25">
      <c r="A840" s="3">
        <v>42580</v>
      </c>
      <c r="B840" s="5">
        <f t="shared" si="130"/>
        <v>29</v>
      </c>
      <c r="C840" s="5">
        <f t="shared" si="131"/>
        <v>7</v>
      </c>
      <c r="D840" s="5">
        <f t="shared" si="132"/>
        <v>2016</v>
      </c>
      <c r="E840" s="3">
        <f t="shared" si="133"/>
        <v>42560</v>
      </c>
      <c r="F840" s="5">
        <f t="shared" si="137"/>
        <v>20</v>
      </c>
      <c r="G840" s="5">
        <v>26134.91</v>
      </c>
      <c r="H840" s="6">
        <v>26188</v>
      </c>
      <c r="I840" s="6">
        <v>26245</v>
      </c>
      <c r="J840" s="6">
        <v>26396</v>
      </c>
      <c r="K840" s="6">
        <v>26469</v>
      </c>
      <c r="L840" s="6">
        <v>26481</v>
      </c>
      <c r="M840" s="6">
        <v>26494</v>
      </c>
      <c r="N840" s="6">
        <v>26523</v>
      </c>
      <c r="O840" s="6">
        <v>26568</v>
      </c>
      <c r="P840" s="6">
        <v>26694</v>
      </c>
      <c r="Q840" s="6">
        <v>26747</v>
      </c>
      <c r="R840" s="6">
        <v>26805</v>
      </c>
      <c r="S840" s="6">
        <v>26872</v>
      </c>
      <c r="T840" s="6">
        <v>26937</v>
      </c>
      <c r="U840" s="6">
        <v>26995</v>
      </c>
      <c r="V840" s="6">
        <v>27133</v>
      </c>
      <c r="W840" s="6">
        <v>27190</v>
      </c>
      <c r="X840" s="6">
        <v>27215</v>
      </c>
      <c r="Y840" s="6">
        <v>27250</v>
      </c>
      <c r="Z840" s="8" t="s">
        <v>17</v>
      </c>
      <c r="AA840" s="11">
        <f t="shared" si="138"/>
        <v>1.6125831100525605E-3</v>
      </c>
      <c r="AB840" s="10">
        <f t="shared" si="139"/>
        <v>4.2123734116550349E-3</v>
      </c>
      <c r="AC840" s="10">
        <f t="shared" si="134"/>
        <v>1.2307106115450495E-2</v>
      </c>
      <c r="AD840" s="10">
        <f t="shared" si="135"/>
        <v>1.3054919755641251E-2</v>
      </c>
      <c r="AE840" s="13">
        <v>3.5049999999999999</v>
      </c>
      <c r="AF840" s="13">
        <v>0.81</v>
      </c>
      <c r="AG840" s="10">
        <f t="shared" si="136"/>
        <v>2.6733458982243885E-2</v>
      </c>
      <c r="AH840" s="10">
        <f>+SUMPRODUCT(AB840:AD840,Regression_results!$M$17:$O$17)+Regression_results!$L$17</f>
        <v>2.6630910416381416E-2</v>
      </c>
    </row>
    <row r="841" spans="1:34" ht="15" x14ac:dyDescent="0.25">
      <c r="A841" s="3">
        <v>42579</v>
      </c>
      <c r="B841" s="5">
        <f t="shared" si="130"/>
        <v>28</v>
      </c>
      <c r="C841" s="5">
        <f t="shared" si="131"/>
        <v>7</v>
      </c>
      <c r="D841" s="5">
        <f t="shared" si="132"/>
        <v>2016</v>
      </c>
      <c r="E841" s="3">
        <f t="shared" si="133"/>
        <v>42560</v>
      </c>
      <c r="F841" s="5">
        <f t="shared" si="137"/>
        <v>19</v>
      </c>
      <c r="G841" s="5">
        <v>26131.55</v>
      </c>
      <c r="H841" s="6">
        <v>26188</v>
      </c>
      <c r="I841" s="6">
        <v>26245</v>
      </c>
      <c r="J841" s="6">
        <v>26396</v>
      </c>
      <c r="K841" s="6">
        <v>26469</v>
      </c>
      <c r="L841" s="6">
        <v>26481</v>
      </c>
      <c r="M841" s="6">
        <v>26494</v>
      </c>
      <c r="N841" s="6">
        <v>26523</v>
      </c>
      <c r="O841" s="6">
        <v>26568</v>
      </c>
      <c r="P841" s="6">
        <v>26694</v>
      </c>
      <c r="Q841" s="6">
        <v>26747</v>
      </c>
      <c r="R841" s="6">
        <v>26805</v>
      </c>
      <c r="S841" s="6">
        <v>26872</v>
      </c>
      <c r="T841" s="6">
        <v>26937</v>
      </c>
      <c r="U841" s="6">
        <v>26995</v>
      </c>
      <c r="V841" s="6">
        <v>27133</v>
      </c>
      <c r="W841" s="6">
        <v>27190</v>
      </c>
      <c r="X841" s="6">
        <v>27215</v>
      </c>
      <c r="Y841" s="6">
        <v>27250</v>
      </c>
      <c r="Z841" s="8" t="s">
        <v>17</v>
      </c>
      <c r="AA841" s="11">
        <f t="shared" si="138"/>
        <v>1.5319539545499323E-3</v>
      </c>
      <c r="AB841" s="10">
        <f t="shared" si="139"/>
        <v>4.3414952423412867E-3</v>
      </c>
      <c r="AC841" s="10">
        <f t="shared" si="134"/>
        <v>1.2307106115450495E-2</v>
      </c>
      <c r="AD841" s="10">
        <f t="shared" si="135"/>
        <v>1.2974290600138624E-2</v>
      </c>
      <c r="AE841" s="13">
        <v>3.56</v>
      </c>
      <c r="AF841" s="13">
        <v>0.84</v>
      </c>
      <c r="AG841" s="10">
        <f t="shared" si="136"/>
        <v>2.6973423244744277E-2</v>
      </c>
      <c r="AH841" s="10">
        <f>+SUMPRODUCT(AB841:AD841,Regression_results!$M$17:$O$17)+Regression_results!$L$17</f>
        <v>2.6664457155142887E-2</v>
      </c>
    </row>
    <row r="842" spans="1:34" ht="15" x14ac:dyDescent="0.25">
      <c r="A842" s="3">
        <v>42578</v>
      </c>
      <c r="B842" s="5">
        <f t="shared" si="130"/>
        <v>27</v>
      </c>
      <c r="C842" s="5">
        <f t="shared" si="131"/>
        <v>7</v>
      </c>
      <c r="D842" s="5">
        <f t="shared" si="132"/>
        <v>2016</v>
      </c>
      <c r="E842" s="3">
        <f t="shared" si="133"/>
        <v>42560</v>
      </c>
      <c r="F842" s="5">
        <f t="shared" si="137"/>
        <v>18</v>
      </c>
      <c r="G842" s="5">
        <v>26128.18</v>
      </c>
      <c r="H842" s="6">
        <v>26196</v>
      </c>
      <c r="I842" s="6">
        <v>26257</v>
      </c>
      <c r="J842" s="6">
        <v>26408</v>
      </c>
      <c r="K842" s="6">
        <v>26484</v>
      </c>
      <c r="L842" s="6">
        <v>26498</v>
      </c>
      <c r="M842" s="6">
        <v>26507</v>
      </c>
      <c r="N842" s="6">
        <v>26536</v>
      </c>
      <c r="O842" s="6">
        <v>26581</v>
      </c>
      <c r="P842" s="6">
        <v>26708</v>
      </c>
      <c r="Q842" s="6">
        <v>26763</v>
      </c>
      <c r="R842" s="6">
        <v>26823</v>
      </c>
      <c r="S842" s="6">
        <v>26888</v>
      </c>
      <c r="T842" s="6">
        <v>26949</v>
      </c>
      <c r="U842" s="6">
        <v>26995</v>
      </c>
      <c r="V842" s="6">
        <v>27133</v>
      </c>
      <c r="W842" s="6">
        <v>27190</v>
      </c>
      <c r="X842" s="6">
        <v>27215</v>
      </c>
      <c r="Y842" s="6">
        <v>27250</v>
      </c>
      <c r="Z842" s="8" t="s">
        <v>17</v>
      </c>
      <c r="AA842" s="11">
        <f t="shared" si="138"/>
        <v>1.3612020232073529E-3</v>
      </c>
      <c r="AB842" s="10">
        <f t="shared" si="139"/>
        <v>4.9303089614354256E-3</v>
      </c>
      <c r="AC842" s="10">
        <f t="shared" si="134"/>
        <v>1.2339566591766049E-2</v>
      </c>
      <c r="AD842" s="10">
        <f t="shared" si="135"/>
        <v>1.2910805123166025E-2</v>
      </c>
      <c r="AE842" s="13">
        <v>3.57</v>
      </c>
      <c r="AF842" s="13">
        <v>0.81</v>
      </c>
      <c r="AG842" s="10">
        <f t="shared" si="136"/>
        <v>2.7378236286082824E-2</v>
      </c>
      <c r="AH842" s="10">
        <f>+SUMPRODUCT(AB842:AD842,Regression_results!$M$17:$O$17)+Regression_results!$L$17</f>
        <v>2.6973782981758634E-2</v>
      </c>
    </row>
    <row r="843" spans="1:34" ht="15" x14ac:dyDescent="0.25">
      <c r="A843" s="3">
        <v>42577</v>
      </c>
      <c r="B843" s="5">
        <f t="shared" si="130"/>
        <v>26</v>
      </c>
      <c r="C843" s="5">
        <f t="shared" si="131"/>
        <v>7</v>
      </c>
      <c r="D843" s="5">
        <f t="shared" si="132"/>
        <v>2016</v>
      </c>
      <c r="E843" s="3">
        <f t="shared" si="133"/>
        <v>42560</v>
      </c>
      <c r="F843" s="5">
        <f t="shared" si="137"/>
        <v>17</v>
      </c>
      <c r="G843" s="5">
        <v>26124.82</v>
      </c>
      <c r="H843" s="6">
        <v>26198</v>
      </c>
      <c r="I843" s="6">
        <v>26258</v>
      </c>
      <c r="J843" s="6">
        <v>26407</v>
      </c>
      <c r="K843" s="6">
        <v>26483</v>
      </c>
      <c r="L843" s="6">
        <v>26495</v>
      </c>
      <c r="M843" s="6">
        <v>26507</v>
      </c>
      <c r="N843" s="6">
        <v>26530</v>
      </c>
      <c r="O843" s="6">
        <v>26576</v>
      </c>
      <c r="P843" s="6">
        <v>26704</v>
      </c>
      <c r="Q843" s="6">
        <v>26758</v>
      </c>
      <c r="R843" s="6">
        <v>26820</v>
      </c>
      <c r="S843" s="6">
        <v>26880</v>
      </c>
      <c r="T843" s="6">
        <v>26941</v>
      </c>
      <c r="U843" s="6">
        <v>26995</v>
      </c>
      <c r="V843" s="6">
        <v>27133</v>
      </c>
      <c r="W843" s="6">
        <v>27190</v>
      </c>
      <c r="X843" s="6">
        <v>27215</v>
      </c>
      <c r="Y843" s="6">
        <v>27250</v>
      </c>
      <c r="Z843" s="8" t="s">
        <v>17</v>
      </c>
      <c r="AA843" s="11">
        <f t="shared" si="138"/>
        <v>1.2859623015873364E-3</v>
      </c>
      <c r="AB843" s="10">
        <f t="shared" si="139"/>
        <v>5.0978341668956872E-3</v>
      </c>
      <c r="AC843" s="10">
        <f t="shared" si="134"/>
        <v>1.2110594866326485E-2</v>
      </c>
      <c r="AD843" s="10">
        <f t="shared" si="135"/>
        <v>1.2724854535181514E-2</v>
      </c>
      <c r="AE843" s="13">
        <v>3.58</v>
      </c>
      <c r="AF843" s="13">
        <v>0.77300000000000002</v>
      </c>
      <c r="AG843" s="10">
        <f t="shared" si="136"/>
        <v>2.7854683298105698E-2</v>
      </c>
      <c r="AH843" s="10">
        <f>+SUMPRODUCT(AB843:AD843,Regression_results!$M$17:$O$17)+Regression_results!$L$17</f>
        <v>2.6842742544310891E-2</v>
      </c>
    </row>
    <row r="844" spans="1:34" ht="15" x14ac:dyDescent="0.25">
      <c r="A844" s="3">
        <v>42576</v>
      </c>
      <c r="B844" s="5">
        <f t="shared" si="130"/>
        <v>25</v>
      </c>
      <c r="C844" s="5">
        <f t="shared" si="131"/>
        <v>7</v>
      </c>
      <c r="D844" s="5">
        <f t="shared" si="132"/>
        <v>2016</v>
      </c>
      <c r="E844" s="3">
        <f t="shared" si="133"/>
        <v>42560</v>
      </c>
      <c r="F844" s="5">
        <f t="shared" si="137"/>
        <v>16</v>
      </c>
      <c r="G844" s="5">
        <v>26121.46</v>
      </c>
      <c r="H844" s="6">
        <v>26200</v>
      </c>
      <c r="I844" s="6">
        <v>26257</v>
      </c>
      <c r="J844" s="6">
        <v>26404</v>
      </c>
      <c r="K844" s="6">
        <v>26480</v>
      </c>
      <c r="L844" s="6">
        <v>26490</v>
      </c>
      <c r="M844" s="6">
        <v>26501</v>
      </c>
      <c r="N844" s="6">
        <v>26525</v>
      </c>
      <c r="O844" s="6">
        <v>26570</v>
      </c>
      <c r="P844" s="6">
        <v>26697</v>
      </c>
      <c r="Q844" s="6">
        <v>26753</v>
      </c>
      <c r="R844" s="6">
        <v>26815</v>
      </c>
      <c r="S844" s="6">
        <v>26877</v>
      </c>
      <c r="T844" s="6">
        <v>26936</v>
      </c>
      <c r="U844" s="6">
        <v>27001</v>
      </c>
      <c r="V844" s="6">
        <v>27141</v>
      </c>
      <c r="W844" s="6">
        <v>27196</v>
      </c>
      <c r="X844" s="6">
        <v>27227</v>
      </c>
      <c r="Y844" s="6">
        <v>27256</v>
      </c>
      <c r="Z844" s="8" t="s">
        <v>17</v>
      </c>
      <c r="AA844" s="11">
        <f t="shared" si="138"/>
        <v>1.1707655864370281E-3</v>
      </c>
      <c r="AB844" s="10">
        <f t="shared" si="139"/>
        <v>5.1888370711286047E-3</v>
      </c>
      <c r="AC844" s="10">
        <f t="shared" si="134"/>
        <v>1.1920630688959211E-2</v>
      </c>
      <c r="AD844" s="10">
        <f t="shared" si="135"/>
        <v>1.2725150230772808E-2</v>
      </c>
      <c r="AE844" s="13">
        <v>3.585</v>
      </c>
      <c r="AF844" s="13">
        <v>0.78</v>
      </c>
      <c r="AG844" s="10">
        <f t="shared" si="136"/>
        <v>2.7832903353840033E-2</v>
      </c>
      <c r="AH844" s="10">
        <f>+SUMPRODUCT(AB844:AD844,Regression_results!$M$17:$O$17)+Regression_results!$L$17</f>
        <v>2.6777590552561216E-2</v>
      </c>
    </row>
    <row r="845" spans="1:34" ht="15" x14ac:dyDescent="0.25">
      <c r="A845" s="3">
        <v>42575</v>
      </c>
      <c r="B845" s="5">
        <f t="shared" si="130"/>
        <v>24</v>
      </c>
      <c r="C845" s="5">
        <f t="shared" si="131"/>
        <v>7</v>
      </c>
      <c r="D845" s="5">
        <f t="shared" si="132"/>
        <v>2016</v>
      </c>
      <c r="E845" s="3">
        <f t="shared" si="133"/>
        <v>42560</v>
      </c>
      <c r="F845" s="5">
        <f t="shared" si="137"/>
        <v>15</v>
      </c>
      <c r="G845" s="5">
        <v>26118.09</v>
      </c>
      <c r="H845" s="6">
        <v>26198</v>
      </c>
      <c r="I845" s="6">
        <v>26256</v>
      </c>
      <c r="J845" s="6">
        <v>26398</v>
      </c>
      <c r="K845" s="6">
        <v>26474</v>
      </c>
      <c r="L845" s="6">
        <v>26481</v>
      </c>
      <c r="M845" s="6">
        <v>26492</v>
      </c>
      <c r="N845" s="6">
        <v>26515</v>
      </c>
      <c r="O845" s="6">
        <v>26559</v>
      </c>
      <c r="P845" s="6">
        <v>26686</v>
      </c>
      <c r="Q845" s="6">
        <v>26742</v>
      </c>
      <c r="R845" s="6">
        <v>26800</v>
      </c>
      <c r="S845" s="6">
        <v>26862</v>
      </c>
      <c r="T845" s="6">
        <v>26921</v>
      </c>
      <c r="U845" s="6">
        <v>26995</v>
      </c>
      <c r="V845" s="6">
        <v>27135</v>
      </c>
      <c r="W845" s="6">
        <v>27190</v>
      </c>
      <c r="X845" s="6">
        <v>27216</v>
      </c>
      <c r="Y845" s="6">
        <v>27250</v>
      </c>
      <c r="Z845" s="8" t="s">
        <v>17</v>
      </c>
      <c r="AA845" s="11">
        <f t="shared" si="138"/>
        <v>1.0982056436601439E-3</v>
      </c>
      <c r="AB845" s="10">
        <f t="shared" si="139"/>
        <v>5.280248287681033E-3</v>
      </c>
      <c r="AC845" s="10">
        <f t="shared" si="134"/>
        <v>1.1540219378427752E-2</v>
      </c>
      <c r="AD845" s="10">
        <f t="shared" si="135"/>
        <v>1.2506767713015066E-2</v>
      </c>
      <c r="AE845" s="13">
        <v>3.5179999999999998</v>
      </c>
      <c r="AF845" s="13">
        <v>0.76</v>
      </c>
      <c r="AG845" s="10">
        <f t="shared" si="136"/>
        <v>2.7371973005160699E-2</v>
      </c>
      <c r="AH845" s="10">
        <f>+SUMPRODUCT(AB845:AD845,Regression_results!$M$17:$O$17)+Regression_results!$L$17</f>
        <v>2.6499555389128928E-2</v>
      </c>
    </row>
    <row r="846" spans="1:34" ht="15" x14ac:dyDescent="0.25">
      <c r="A846" s="3">
        <v>42574</v>
      </c>
      <c r="B846" s="5">
        <f t="shared" si="130"/>
        <v>23</v>
      </c>
      <c r="C846" s="5">
        <f t="shared" si="131"/>
        <v>7</v>
      </c>
      <c r="D846" s="5">
        <f t="shared" si="132"/>
        <v>2016</v>
      </c>
      <c r="E846" s="3">
        <f t="shared" si="133"/>
        <v>42560</v>
      </c>
      <c r="F846" s="5">
        <f t="shared" si="137"/>
        <v>14</v>
      </c>
      <c r="G846" s="5">
        <v>26114.73</v>
      </c>
      <c r="H846" s="6">
        <v>26198</v>
      </c>
      <c r="I846" s="6">
        <v>26256</v>
      </c>
      <c r="J846" s="6">
        <v>26398</v>
      </c>
      <c r="K846" s="6">
        <v>26474</v>
      </c>
      <c r="L846" s="6">
        <v>26481</v>
      </c>
      <c r="M846" s="6">
        <v>26492</v>
      </c>
      <c r="N846" s="6">
        <v>26515</v>
      </c>
      <c r="O846" s="6">
        <v>26559</v>
      </c>
      <c r="P846" s="6">
        <v>26686</v>
      </c>
      <c r="Q846" s="6">
        <v>26742</v>
      </c>
      <c r="R846" s="6">
        <v>26800</v>
      </c>
      <c r="S846" s="6">
        <v>26862</v>
      </c>
      <c r="T846" s="6">
        <v>26921</v>
      </c>
      <c r="U846" s="6">
        <v>26990</v>
      </c>
      <c r="V846" s="6">
        <v>27130</v>
      </c>
      <c r="W846" s="6">
        <v>27183</v>
      </c>
      <c r="X846" s="6">
        <v>27209</v>
      </c>
      <c r="Y846" s="6">
        <v>27244</v>
      </c>
      <c r="Z846" s="8" t="s">
        <v>17</v>
      </c>
      <c r="AA846" s="11">
        <f t="shared" si="138"/>
        <v>1.024991934082801E-3</v>
      </c>
      <c r="AB846" s="10">
        <f t="shared" si="139"/>
        <v>5.4095906792832604E-3</v>
      </c>
      <c r="AC846" s="10">
        <f t="shared" si="134"/>
        <v>1.1540219378427752E-2</v>
      </c>
      <c r="AD846" s="10">
        <f t="shared" si="135"/>
        <v>1.2433554003437722E-2</v>
      </c>
      <c r="AE846" s="13">
        <v>3.5179999999999998</v>
      </c>
      <c r="AF846" s="13">
        <v>0.76</v>
      </c>
      <c r="AG846" s="10">
        <f t="shared" si="136"/>
        <v>2.7371973005160699E-2</v>
      </c>
      <c r="AH846" s="10">
        <f>+SUMPRODUCT(AB846:AD846,Regression_results!$M$17:$O$17)+Regression_results!$L$17</f>
        <v>2.653655583111152E-2</v>
      </c>
    </row>
    <row r="847" spans="1:34" ht="15" x14ac:dyDescent="0.25">
      <c r="A847" s="3">
        <v>42573</v>
      </c>
      <c r="B847" s="5">
        <f t="shared" si="130"/>
        <v>22</v>
      </c>
      <c r="C847" s="5">
        <f t="shared" si="131"/>
        <v>7</v>
      </c>
      <c r="D847" s="5">
        <f t="shared" si="132"/>
        <v>2016</v>
      </c>
      <c r="E847" s="3">
        <f t="shared" si="133"/>
        <v>42560</v>
      </c>
      <c r="F847" s="5">
        <f t="shared" si="137"/>
        <v>13</v>
      </c>
      <c r="G847" s="5">
        <v>26111.37</v>
      </c>
      <c r="H847" s="6">
        <v>26198</v>
      </c>
      <c r="I847" s="6">
        <v>26256</v>
      </c>
      <c r="J847" s="6">
        <v>26398</v>
      </c>
      <c r="K847" s="6">
        <v>26474</v>
      </c>
      <c r="L847" s="6">
        <v>26481</v>
      </c>
      <c r="M847" s="6">
        <v>26492</v>
      </c>
      <c r="N847" s="6">
        <v>26515</v>
      </c>
      <c r="O847" s="6">
        <v>26559</v>
      </c>
      <c r="P847" s="6">
        <v>26686</v>
      </c>
      <c r="Q847" s="6">
        <v>26742</v>
      </c>
      <c r="R847" s="6">
        <v>26800</v>
      </c>
      <c r="S847" s="6">
        <v>26862</v>
      </c>
      <c r="T847" s="6">
        <v>26921</v>
      </c>
      <c r="U847" s="6">
        <v>26975</v>
      </c>
      <c r="V847" s="6">
        <v>27110</v>
      </c>
      <c r="W847" s="6">
        <v>27163</v>
      </c>
      <c r="X847" s="6">
        <v>27185</v>
      </c>
      <c r="Y847" s="6">
        <v>27220</v>
      </c>
      <c r="Z847" s="8" t="s">
        <v>17</v>
      </c>
      <c r="AA847" s="11">
        <f t="shared" si="138"/>
        <v>9.5177822450545808E-4</v>
      </c>
      <c r="AB847" s="10">
        <f t="shared" si="139"/>
        <v>5.5389663583336191E-3</v>
      </c>
      <c r="AC847" s="10">
        <f t="shared" si="134"/>
        <v>1.1540219378427752E-2</v>
      </c>
      <c r="AD847" s="10">
        <f t="shared" si="135"/>
        <v>1.236034029386038E-2</v>
      </c>
      <c r="AE847" s="13">
        <v>3.5179999999999998</v>
      </c>
      <c r="AF847" s="13">
        <v>0.76</v>
      </c>
      <c r="AG847" s="10">
        <f t="shared" si="136"/>
        <v>2.7371973005160699E-2</v>
      </c>
      <c r="AH847" s="10">
        <f>+SUMPRODUCT(AB847:AD847,Regression_results!$M$17:$O$17)+Regression_results!$L$17</f>
        <v>2.6573574268187988E-2</v>
      </c>
    </row>
    <row r="848" spans="1:34" ht="15" x14ac:dyDescent="0.25">
      <c r="A848" s="3">
        <v>42572</v>
      </c>
      <c r="B848" s="5">
        <f t="shared" si="130"/>
        <v>21</v>
      </c>
      <c r="C848" s="5">
        <f t="shared" si="131"/>
        <v>7</v>
      </c>
      <c r="D848" s="5">
        <f t="shared" si="132"/>
        <v>2016</v>
      </c>
      <c r="E848" s="3">
        <f t="shared" si="133"/>
        <v>42560</v>
      </c>
      <c r="F848" s="5">
        <f t="shared" si="137"/>
        <v>12</v>
      </c>
      <c r="G848" s="5">
        <v>26108</v>
      </c>
      <c r="H848" s="6">
        <v>26199</v>
      </c>
      <c r="I848" s="6">
        <v>26258</v>
      </c>
      <c r="J848" s="6">
        <v>26403</v>
      </c>
      <c r="K848" s="6">
        <v>26480</v>
      </c>
      <c r="L848" s="6">
        <v>26490</v>
      </c>
      <c r="M848" s="6">
        <v>26504</v>
      </c>
      <c r="N848" s="6">
        <v>26530</v>
      </c>
      <c r="O848" s="6">
        <v>26570</v>
      </c>
      <c r="P848" s="6">
        <v>26700</v>
      </c>
      <c r="Q848" s="6">
        <v>26756</v>
      </c>
      <c r="R848" s="6">
        <v>26815</v>
      </c>
      <c r="S848" s="6">
        <v>26878</v>
      </c>
      <c r="T848" s="6">
        <v>26938</v>
      </c>
      <c r="U848" s="6">
        <v>26975</v>
      </c>
      <c r="V848" s="6">
        <v>27110</v>
      </c>
      <c r="W848" s="6">
        <v>27163</v>
      </c>
      <c r="X848" s="6">
        <v>27185</v>
      </c>
      <c r="Y848" s="6">
        <v>27220</v>
      </c>
      <c r="Z848" s="8" t="s">
        <v>17</v>
      </c>
      <c r="AA848" s="11">
        <f t="shared" si="138"/>
        <v>8.9292358062351693E-4</v>
      </c>
      <c r="AB848" s="10">
        <f t="shared" si="139"/>
        <v>5.7453654052397329E-3</v>
      </c>
      <c r="AC848" s="10">
        <f t="shared" si="134"/>
        <v>1.1882093076395872E-2</v>
      </c>
      <c r="AD848" s="10">
        <f t="shared" si="135"/>
        <v>1.248494465702552E-2</v>
      </c>
      <c r="AE848" s="13">
        <v>3.5300000000000002</v>
      </c>
      <c r="AF848" s="13">
        <v>0.73</v>
      </c>
      <c r="AG848" s="10">
        <f t="shared" si="136"/>
        <v>2.7797081306462745E-2</v>
      </c>
      <c r="AH848" s="10">
        <f>+SUMPRODUCT(AB848:AD848,Regression_results!$M$17:$O$17)+Regression_results!$L$17</f>
        <v>2.6947211501863112E-2</v>
      </c>
    </row>
    <row r="849" spans="1:34" ht="15" x14ac:dyDescent="0.25">
      <c r="A849" s="3">
        <v>42571</v>
      </c>
      <c r="B849" s="5">
        <f t="shared" si="130"/>
        <v>20</v>
      </c>
      <c r="C849" s="5">
        <f t="shared" si="131"/>
        <v>7</v>
      </c>
      <c r="D849" s="5">
        <f t="shared" si="132"/>
        <v>2016</v>
      </c>
      <c r="E849" s="3">
        <f t="shared" si="133"/>
        <v>42560</v>
      </c>
      <c r="F849" s="5">
        <f t="shared" si="137"/>
        <v>11</v>
      </c>
      <c r="G849" s="5">
        <v>26104.639999999999</v>
      </c>
      <c r="H849" s="6">
        <v>26202</v>
      </c>
      <c r="I849" s="6">
        <v>26262</v>
      </c>
      <c r="J849" s="6">
        <v>26405</v>
      </c>
      <c r="K849" s="6">
        <v>26482</v>
      </c>
      <c r="L849" s="6">
        <v>26496</v>
      </c>
      <c r="M849" s="6">
        <v>26511</v>
      </c>
      <c r="N849" s="6">
        <v>26537</v>
      </c>
      <c r="O849" s="6">
        <v>26578</v>
      </c>
      <c r="P849" s="6">
        <v>26708</v>
      </c>
      <c r="Q849" s="6">
        <v>26759</v>
      </c>
      <c r="R849" s="6">
        <v>26818</v>
      </c>
      <c r="S849" s="6">
        <v>26881</v>
      </c>
      <c r="T849" s="6">
        <v>26941</v>
      </c>
      <c r="U849" s="6">
        <v>26975</v>
      </c>
      <c r="V849" s="6">
        <v>27110</v>
      </c>
      <c r="W849" s="6">
        <v>27163</v>
      </c>
      <c r="X849" s="6">
        <v>27185</v>
      </c>
      <c r="Y849" s="6">
        <v>27220</v>
      </c>
      <c r="Z849" s="8" t="s">
        <v>17</v>
      </c>
      <c r="AA849" s="11">
        <f t="shared" si="138"/>
        <v>8.1842193370782466E-4</v>
      </c>
      <c r="AB849" s="10">
        <f t="shared" si="139"/>
        <v>6.0280471211249242E-3</v>
      </c>
      <c r="AC849" s="10">
        <f t="shared" si="134"/>
        <v>1.2032594623410331E-2</v>
      </c>
      <c r="AD849" s="10">
        <f t="shared" si="135"/>
        <v>1.2218828284825322E-2</v>
      </c>
      <c r="AE849" s="13">
        <v>3.49</v>
      </c>
      <c r="AF849" s="13">
        <v>0.72299999999999998</v>
      </c>
      <c r="AG849" s="10">
        <f t="shared" si="136"/>
        <v>2.7471381908799275E-2</v>
      </c>
      <c r="AH849" s="10">
        <f>+SUMPRODUCT(AB849:AD849,Regression_results!$M$17:$O$17)+Regression_results!$L$17</f>
        <v>2.7071064004113798E-2</v>
      </c>
    </row>
    <row r="850" spans="1:34" ht="15" x14ac:dyDescent="0.25">
      <c r="A850" s="3">
        <v>42570</v>
      </c>
      <c r="B850" s="5">
        <f t="shared" si="130"/>
        <v>19</v>
      </c>
      <c r="C850" s="5">
        <f t="shared" si="131"/>
        <v>7</v>
      </c>
      <c r="D850" s="5">
        <f t="shared" si="132"/>
        <v>2016</v>
      </c>
      <c r="E850" s="3">
        <f t="shared" si="133"/>
        <v>42560</v>
      </c>
      <c r="F850" s="5">
        <f t="shared" si="137"/>
        <v>10</v>
      </c>
      <c r="G850" s="5">
        <v>26101.279999999999</v>
      </c>
      <c r="H850" s="6">
        <v>26203</v>
      </c>
      <c r="I850" s="6">
        <v>26263</v>
      </c>
      <c r="J850" s="6">
        <v>26405</v>
      </c>
      <c r="K850" s="6">
        <v>26484</v>
      </c>
      <c r="L850" s="6">
        <v>26495</v>
      </c>
      <c r="M850" s="6">
        <v>26510</v>
      </c>
      <c r="N850" s="6">
        <v>26538</v>
      </c>
      <c r="O850" s="6">
        <v>26576</v>
      </c>
      <c r="P850" s="6">
        <v>26710</v>
      </c>
      <c r="Q850" s="6">
        <v>26764</v>
      </c>
      <c r="R850" s="6">
        <v>26824</v>
      </c>
      <c r="S850" s="6">
        <v>26887</v>
      </c>
      <c r="T850" s="6">
        <v>26945</v>
      </c>
      <c r="U850" s="6">
        <v>26993</v>
      </c>
      <c r="V850" s="6">
        <v>27129</v>
      </c>
      <c r="W850" s="6">
        <v>27182</v>
      </c>
      <c r="X850" s="6">
        <v>27204</v>
      </c>
      <c r="Y850" s="6">
        <v>27246</v>
      </c>
      <c r="Z850" s="8" t="s">
        <v>17</v>
      </c>
      <c r="AA850" s="11">
        <f t="shared" si="138"/>
        <v>7.1905877685625918E-4</v>
      </c>
      <c r="AB850" s="10">
        <f t="shared" si="139"/>
        <v>6.195864723875566E-3</v>
      </c>
      <c r="AC850" s="10">
        <f t="shared" si="134"/>
        <v>1.1917907322088084E-2</v>
      </c>
      <c r="AD850" s="10">
        <f t="shared" si="135"/>
        <v>1.2421346555302989E-2</v>
      </c>
      <c r="AE850" s="13">
        <v>3.4950000000000001</v>
      </c>
      <c r="AF850" s="13">
        <v>0.73</v>
      </c>
      <c r="AG850" s="10">
        <f t="shared" si="136"/>
        <v>2.7449617790131997E-2</v>
      </c>
      <c r="AH850" s="10">
        <f>+SUMPRODUCT(AB850:AD850,Regression_results!$M$17:$O$17)+Regression_results!$L$17</f>
        <v>2.7183735468480803E-2</v>
      </c>
    </row>
    <row r="851" spans="1:34" ht="15" x14ac:dyDescent="0.25">
      <c r="A851" s="3">
        <v>42569</v>
      </c>
      <c r="B851" s="5">
        <f t="shared" si="130"/>
        <v>18</v>
      </c>
      <c r="C851" s="5">
        <f t="shared" si="131"/>
        <v>7</v>
      </c>
      <c r="D851" s="5">
        <f t="shared" si="132"/>
        <v>2016</v>
      </c>
      <c r="E851" s="3">
        <f t="shared" si="133"/>
        <v>42560</v>
      </c>
      <c r="F851" s="5">
        <f t="shared" si="137"/>
        <v>9</v>
      </c>
      <c r="G851" s="5">
        <v>26097.919999999998</v>
      </c>
      <c r="H851" s="6">
        <v>26203</v>
      </c>
      <c r="I851" s="6">
        <v>26263</v>
      </c>
      <c r="J851" s="6">
        <v>26403</v>
      </c>
      <c r="K851" s="6">
        <v>26481</v>
      </c>
      <c r="L851" s="6">
        <v>26492</v>
      </c>
      <c r="M851" s="6">
        <v>26510</v>
      </c>
      <c r="N851" s="6">
        <v>26536</v>
      </c>
      <c r="O851" s="6">
        <v>26570</v>
      </c>
      <c r="P851" s="6">
        <v>26698</v>
      </c>
      <c r="Q851" s="6">
        <v>26756</v>
      </c>
      <c r="R851" s="6">
        <v>26815</v>
      </c>
      <c r="S851" s="6">
        <v>26875</v>
      </c>
      <c r="T851" s="6">
        <v>26929</v>
      </c>
      <c r="U851" s="6">
        <v>26996</v>
      </c>
      <c r="V851" s="6">
        <v>27132</v>
      </c>
      <c r="W851" s="6">
        <v>27185</v>
      </c>
      <c r="X851" s="6">
        <v>27207</v>
      </c>
      <c r="Y851" s="6">
        <v>27249</v>
      </c>
      <c r="Z851" s="8" t="s">
        <v>17</v>
      </c>
      <c r="AA851" s="11">
        <f t="shared" si="138"/>
        <v>6.0279069767441571E-4</v>
      </c>
      <c r="AB851" s="10">
        <f t="shared" si="139"/>
        <v>6.3254083084016699E-3</v>
      </c>
      <c r="AC851" s="10">
        <f t="shared" si="134"/>
        <v>1.1689449034763655E-2</v>
      </c>
      <c r="AD851" s="10">
        <f t="shared" si="135"/>
        <v>1.2081902477877748E-2</v>
      </c>
      <c r="AE851" s="13">
        <v>3.51</v>
      </c>
      <c r="AF851" s="13">
        <v>0.77</v>
      </c>
      <c r="AG851" s="10">
        <f t="shared" si="136"/>
        <v>2.7190632132578996E-2</v>
      </c>
      <c r="AH851" s="10">
        <f>+SUMPRODUCT(AB851:AD851,Regression_results!$M$17:$O$17)+Regression_results!$L$17</f>
        <v>2.6963451007406609E-2</v>
      </c>
    </row>
    <row r="852" spans="1:34" ht="15" x14ac:dyDescent="0.25">
      <c r="A852" s="3">
        <v>42568</v>
      </c>
      <c r="B852" s="5">
        <f t="shared" si="130"/>
        <v>17</v>
      </c>
      <c r="C852" s="5">
        <f t="shared" si="131"/>
        <v>7</v>
      </c>
      <c r="D852" s="5">
        <f t="shared" si="132"/>
        <v>2016</v>
      </c>
      <c r="E852" s="3">
        <f t="shared" si="133"/>
        <v>42560</v>
      </c>
      <c r="F852" s="5">
        <f t="shared" si="137"/>
        <v>8</v>
      </c>
      <c r="G852" s="5">
        <v>26094.560000000001</v>
      </c>
      <c r="H852" s="6">
        <v>26206</v>
      </c>
      <c r="I852" s="6">
        <v>26260</v>
      </c>
      <c r="J852" s="6">
        <v>26399</v>
      </c>
      <c r="K852" s="6">
        <v>26480</v>
      </c>
      <c r="L852" s="6">
        <v>26493</v>
      </c>
      <c r="M852" s="6">
        <v>26510</v>
      </c>
      <c r="N852" s="6">
        <v>26541</v>
      </c>
      <c r="O852" s="6">
        <v>26575</v>
      </c>
      <c r="P852" s="6">
        <v>26707</v>
      </c>
      <c r="Q852" s="6">
        <v>26768</v>
      </c>
      <c r="R852" s="6">
        <v>26824</v>
      </c>
      <c r="S852" s="6">
        <v>26883</v>
      </c>
      <c r="T852" s="6">
        <v>26941</v>
      </c>
      <c r="U852" s="6">
        <v>26997</v>
      </c>
      <c r="V852" s="6">
        <v>27135</v>
      </c>
      <c r="W852" s="6">
        <v>27188</v>
      </c>
      <c r="X852" s="6">
        <v>27210</v>
      </c>
      <c r="Y852" s="6">
        <v>27252</v>
      </c>
      <c r="Z852" s="8" t="s">
        <v>17</v>
      </c>
      <c r="AA852" s="11">
        <f t="shared" si="138"/>
        <v>5.7533261416757857E-4</v>
      </c>
      <c r="AB852" s="10">
        <f t="shared" si="139"/>
        <v>6.3400187625313187E-3</v>
      </c>
      <c r="AC852" s="10">
        <f t="shared" si="134"/>
        <v>1.1995430312262023E-2</v>
      </c>
      <c r="AD852" s="10">
        <f t="shared" si="135"/>
        <v>1.2165172689426341E-2</v>
      </c>
      <c r="AE852" s="13">
        <v>3.5</v>
      </c>
      <c r="AF852" s="13">
        <v>0.75</v>
      </c>
      <c r="AG852" s="10">
        <f t="shared" si="136"/>
        <v>2.7295285359801413E-2</v>
      </c>
      <c r="AH852" s="10">
        <f>+SUMPRODUCT(AB852:AD852,Regression_results!$M$17:$O$17)+Regression_results!$L$17</f>
        <v>2.719319100720495E-2</v>
      </c>
    </row>
    <row r="853" spans="1:34" ht="15" x14ac:dyDescent="0.25">
      <c r="A853" s="3">
        <v>42567</v>
      </c>
      <c r="B853" s="5">
        <f t="shared" si="130"/>
        <v>16</v>
      </c>
      <c r="C853" s="5">
        <f t="shared" si="131"/>
        <v>7</v>
      </c>
      <c r="D853" s="5">
        <f t="shared" si="132"/>
        <v>2016</v>
      </c>
      <c r="E853" s="3">
        <f t="shared" si="133"/>
        <v>42560</v>
      </c>
      <c r="F853" s="5">
        <f t="shared" si="137"/>
        <v>7</v>
      </c>
      <c r="G853" s="5">
        <v>26091.200000000001</v>
      </c>
      <c r="H853" s="6">
        <v>26206</v>
      </c>
      <c r="I853" s="6">
        <v>26260</v>
      </c>
      <c r="J853" s="6">
        <v>26399</v>
      </c>
      <c r="K853" s="6">
        <v>26480</v>
      </c>
      <c r="L853" s="6">
        <v>26493</v>
      </c>
      <c r="M853" s="6">
        <v>26510</v>
      </c>
      <c r="N853" s="6">
        <v>26541</v>
      </c>
      <c r="O853" s="6">
        <v>26575</v>
      </c>
      <c r="P853" s="6">
        <v>26707</v>
      </c>
      <c r="Q853" s="6">
        <v>26768</v>
      </c>
      <c r="R853" s="6">
        <v>26824</v>
      </c>
      <c r="S853" s="6">
        <v>26883</v>
      </c>
      <c r="T853" s="6">
        <v>26941</v>
      </c>
      <c r="U853" s="6">
        <v>26974</v>
      </c>
      <c r="V853" s="6">
        <v>27120</v>
      </c>
      <c r="W853" s="6">
        <v>27173</v>
      </c>
      <c r="X853" s="6">
        <v>27195</v>
      </c>
      <c r="Y853" s="6">
        <v>27237</v>
      </c>
      <c r="Z853" s="8" t="s">
        <v>17</v>
      </c>
      <c r="AA853" s="11">
        <f t="shared" si="138"/>
        <v>5.0341603739663117E-4</v>
      </c>
      <c r="AB853" s="10">
        <f t="shared" si="139"/>
        <v>6.4696142760778397E-3</v>
      </c>
      <c r="AC853" s="10">
        <f t="shared" si="134"/>
        <v>1.1995430312262023E-2</v>
      </c>
      <c r="AD853" s="10">
        <f t="shared" si="135"/>
        <v>1.2093256112655392E-2</v>
      </c>
      <c r="AE853" s="13">
        <v>3.5</v>
      </c>
      <c r="AF853" s="13">
        <v>0.75</v>
      </c>
      <c r="AG853" s="10">
        <f t="shared" si="136"/>
        <v>2.7295285359801413E-2</v>
      </c>
      <c r="AH853" s="10">
        <f>+SUMPRODUCT(AB853:AD853,Regression_results!$M$17:$O$17)+Regression_results!$L$17</f>
        <v>2.7230911561747763E-2</v>
      </c>
    </row>
    <row r="854" spans="1:34" ht="15" x14ac:dyDescent="0.25">
      <c r="A854" s="3">
        <v>42566</v>
      </c>
      <c r="B854" s="5">
        <f t="shared" si="130"/>
        <v>15</v>
      </c>
      <c r="C854" s="5">
        <f t="shared" si="131"/>
        <v>7</v>
      </c>
      <c r="D854" s="5">
        <f t="shared" si="132"/>
        <v>2016</v>
      </c>
      <c r="E854" s="3">
        <f t="shared" si="133"/>
        <v>42560</v>
      </c>
      <c r="F854" s="5">
        <f t="shared" si="137"/>
        <v>6</v>
      </c>
      <c r="G854" s="5">
        <v>26087.84</v>
      </c>
      <c r="H854" s="6">
        <v>26206</v>
      </c>
      <c r="I854" s="6">
        <v>26260</v>
      </c>
      <c r="J854" s="6">
        <v>26399</v>
      </c>
      <c r="K854" s="6">
        <v>26480</v>
      </c>
      <c r="L854" s="6">
        <v>26493</v>
      </c>
      <c r="M854" s="6">
        <v>26510</v>
      </c>
      <c r="N854" s="6">
        <v>26541</v>
      </c>
      <c r="O854" s="6">
        <v>26575</v>
      </c>
      <c r="P854" s="6">
        <v>26707</v>
      </c>
      <c r="Q854" s="6">
        <v>26768</v>
      </c>
      <c r="R854" s="6">
        <v>26824</v>
      </c>
      <c r="S854" s="6">
        <v>26883</v>
      </c>
      <c r="T854" s="6">
        <v>26941</v>
      </c>
      <c r="U854" s="6">
        <v>26987</v>
      </c>
      <c r="V854" s="6">
        <v>27137</v>
      </c>
      <c r="W854" s="6">
        <v>27190</v>
      </c>
      <c r="X854" s="6">
        <v>27224</v>
      </c>
      <c r="Y854" s="6">
        <v>27247</v>
      </c>
      <c r="Z854" s="8" t="s">
        <v>17</v>
      </c>
      <c r="AA854" s="11">
        <f t="shared" si="138"/>
        <v>4.3149946062568387E-4</v>
      </c>
      <c r="AB854" s="10">
        <f t="shared" si="139"/>
        <v>6.599243172297875E-3</v>
      </c>
      <c r="AC854" s="10">
        <f t="shared" si="134"/>
        <v>1.1995430312262023E-2</v>
      </c>
      <c r="AD854" s="10">
        <f t="shared" si="135"/>
        <v>1.2021339535884445E-2</v>
      </c>
      <c r="AE854" s="13">
        <v>3.5</v>
      </c>
      <c r="AF854" s="13">
        <v>0.75</v>
      </c>
      <c r="AG854" s="10">
        <f t="shared" si="136"/>
        <v>2.7295285359801413E-2</v>
      </c>
      <c r="AH854" s="10">
        <f>+SUMPRODUCT(AB854:AD854,Regression_results!$M$17:$O$17)+Regression_results!$L$17</f>
        <v>2.7268650162863013E-2</v>
      </c>
    </row>
    <row r="855" spans="1:34" ht="15" x14ac:dyDescent="0.25">
      <c r="A855" s="3">
        <v>42565</v>
      </c>
      <c r="B855" s="5">
        <f t="shared" si="130"/>
        <v>14</v>
      </c>
      <c r="C855" s="5">
        <f t="shared" si="131"/>
        <v>7</v>
      </c>
      <c r="D855" s="5">
        <f t="shared" si="132"/>
        <v>2016</v>
      </c>
      <c r="E855" s="3">
        <f t="shared" si="133"/>
        <v>42560</v>
      </c>
      <c r="F855" s="5">
        <f t="shared" si="137"/>
        <v>5</v>
      </c>
      <c r="G855" s="5">
        <v>26084.48</v>
      </c>
      <c r="H855" s="6">
        <v>26206</v>
      </c>
      <c r="I855" s="6">
        <v>26260</v>
      </c>
      <c r="J855" s="6">
        <v>26399</v>
      </c>
      <c r="K855" s="6">
        <v>26480</v>
      </c>
      <c r="L855" s="6">
        <v>26493</v>
      </c>
      <c r="M855" s="6">
        <v>26510</v>
      </c>
      <c r="N855" s="6">
        <v>26541</v>
      </c>
      <c r="O855" s="6">
        <v>26575</v>
      </c>
      <c r="P855" s="6">
        <v>26707</v>
      </c>
      <c r="Q855" s="6">
        <v>26768</v>
      </c>
      <c r="R855" s="6">
        <v>26824</v>
      </c>
      <c r="S855" s="6">
        <v>26883</v>
      </c>
      <c r="T855" s="6">
        <v>26941</v>
      </c>
      <c r="U855" s="6">
        <v>26987</v>
      </c>
      <c r="V855" s="6">
        <v>27137</v>
      </c>
      <c r="W855" s="6">
        <v>27190</v>
      </c>
      <c r="X855" s="6">
        <v>27224</v>
      </c>
      <c r="Y855" s="6">
        <v>27247</v>
      </c>
      <c r="Z855" s="8" t="s">
        <v>17</v>
      </c>
      <c r="AA855" s="11">
        <f t="shared" si="138"/>
        <v>3.5958288385473658E-4</v>
      </c>
      <c r="AB855" s="10">
        <f t="shared" si="139"/>
        <v>6.7289054640919943E-3</v>
      </c>
      <c r="AC855" s="10">
        <f t="shared" si="134"/>
        <v>1.1995430312262023E-2</v>
      </c>
      <c r="AD855" s="10">
        <f t="shared" si="135"/>
        <v>1.1949422959113498E-2</v>
      </c>
      <c r="AE855" s="13">
        <v>3.4950000000000001</v>
      </c>
      <c r="AF855" s="13">
        <v>0.73</v>
      </c>
      <c r="AG855" s="10">
        <f t="shared" si="136"/>
        <v>2.7449617790131997E-2</v>
      </c>
      <c r="AH855" s="10">
        <f>+SUMPRODUCT(AB855:AD855,Regression_results!$M$17:$O$17)+Regression_results!$L$17</f>
        <v>2.7306406817524699E-2</v>
      </c>
    </row>
    <row r="856" spans="1:34" ht="15" x14ac:dyDescent="0.25">
      <c r="A856" s="3">
        <v>42564</v>
      </c>
      <c r="B856" s="5">
        <f t="shared" si="130"/>
        <v>13</v>
      </c>
      <c r="C856" s="5">
        <f t="shared" si="131"/>
        <v>7</v>
      </c>
      <c r="D856" s="5">
        <f t="shared" si="132"/>
        <v>2016</v>
      </c>
      <c r="E856" s="3">
        <f t="shared" si="133"/>
        <v>42560</v>
      </c>
      <c r="F856" s="5">
        <f t="shared" si="137"/>
        <v>4</v>
      </c>
      <c r="G856" s="5">
        <v>26081.119999999999</v>
      </c>
      <c r="H856" s="6">
        <v>26204</v>
      </c>
      <c r="I856" s="6">
        <v>26261</v>
      </c>
      <c r="J856" s="6">
        <v>26404</v>
      </c>
      <c r="K856" s="6">
        <v>26484</v>
      </c>
      <c r="L856" s="6">
        <v>26497</v>
      </c>
      <c r="M856" s="6">
        <v>26517</v>
      </c>
      <c r="N856" s="6">
        <v>26550</v>
      </c>
      <c r="O856" s="6">
        <v>26580</v>
      </c>
      <c r="P856" s="6">
        <v>26713</v>
      </c>
      <c r="Q856" s="6">
        <v>26774</v>
      </c>
      <c r="R856" s="6">
        <v>26830</v>
      </c>
      <c r="S856" s="6">
        <v>26889</v>
      </c>
      <c r="T856" s="6">
        <v>26947</v>
      </c>
      <c r="U856" s="6">
        <v>26987</v>
      </c>
      <c r="V856" s="6">
        <v>27137</v>
      </c>
      <c r="W856" s="6">
        <v>27190</v>
      </c>
      <c r="X856" s="6">
        <v>27224</v>
      </c>
      <c r="Y856" s="6">
        <v>27247</v>
      </c>
      <c r="Z856" s="8" t="s">
        <v>17</v>
      </c>
      <c r="AA856" s="11">
        <f t="shared" si="138"/>
        <v>2.8760211734661921E-4</v>
      </c>
      <c r="AB856" s="10">
        <f t="shared" si="139"/>
        <v>6.8969430760643657E-3</v>
      </c>
      <c r="AC856" s="10">
        <f t="shared" si="134"/>
        <v>1.2147290659152432E-2</v>
      </c>
      <c r="AD856" s="10">
        <f t="shared" si="135"/>
        <v>1.1912884284389458E-2</v>
      </c>
      <c r="AE856" s="13">
        <v>3.54</v>
      </c>
      <c r="AF856" s="13">
        <v>0.76</v>
      </c>
      <c r="AG856" s="10">
        <f t="shared" si="136"/>
        <v>2.7590313616514539E-2</v>
      </c>
      <c r="AH856" s="10">
        <f>+SUMPRODUCT(AB856:AD856,Regression_results!$M$17:$O$17)+Regression_results!$L$17</f>
        <v>2.7472335059120674E-2</v>
      </c>
    </row>
    <row r="857" spans="1:34" ht="15" x14ac:dyDescent="0.25">
      <c r="A857" s="3">
        <v>42563</v>
      </c>
      <c r="B857" s="5">
        <f t="shared" si="130"/>
        <v>12</v>
      </c>
      <c r="C857" s="5">
        <f t="shared" si="131"/>
        <v>7</v>
      </c>
      <c r="D857" s="5">
        <f t="shared" si="132"/>
        <v>2016</v>
      </c>
      <c r="E857" s="3">
        <f t="shared" si="133"/>
        <v>42560</v>
      </c>
      <c r="F857" s="5">
        <f t="shared" si="137"/>
        <v>3</v>
      </c>
      <c r="G857" s="5">
        <v>26077.759999999998</v>
      </c>
      <c r="H857" s="6">
        <v>26202</v>
      </c>
      <c r="I857" s="6">
        <v>26258</v>
      </c>
      <c r="J857" s="6">
        <v>26402</v>
      </c>
      <c r="K857" s="6">
        <v>26477</v>
      </c>
      <c r="L857" s="6">
        <v>26489</v>
      </c>
      <c r="M857" s="6">
        <v>26508</v>
      </c>
      <c r="N857" s="6">
        <v>26540</v>
      </c>
      <c r="O857" s="6">
        <v>26574</v>
      </c>
      <c r="P857" s="6">
        <v>26707</v>
      </c>
      <c r="Q857" s="6">
        <v>26764</v>
      </c>
      <c r="R857" s="6">
        <v>26820</v>
      </c>
      <c r="S857" s="6">
        <v>26879</v>
      </c>
      <c r="T857" s="6">
        <v>26934</v>
      </c>
      <c r="U857" s="6">
        <v>26987</v>
      </c>
      <c r="V857" s="6">
        <v>27137</v>
      </c>
      <c r="W857" s="6">
        <v>27190</v>
      </c>
      <c r="X857" s="6">
        <v>27224</v>
      </c>
      <c r="Y857" s="6">
        <v>27247</v>
      </c>
      <c r="Z857" s="8" t="s">
        <v>17</v>
      </c>
      <c r="AA857" s="11">
        <f t="shared" si="138"/>
        <v>2.0462070761562146E-4</v>
      </c>
      <c r="AB857" s="10">
        <f t="shared" si="139"/>
        <v>6.9116365822832204E-3</v>
      </c>
      <c r="AC857" s="10">
        <f t="shared" si="134"/>
        <v>1.2034427603016207E-2</v>
      </c>
      <c r="AD857" s="10">
        <f t="shared" si="135"/>
        <v>1.1682004616699659E-2</v>
      </c>
      <c r="AE857" s="13">
        <v>3.5350000000000001</v>
      </c>
      <c r="AF857" s="13">
        <v>0.74299999999999999</v>
      </c>
      <c r="AG857" s="10">
        <f t="shared" si="136"/>
        <v>2.7714084353255286E-2</v>
      </c>
      <c r="AH857" s="10">
        <f>+SUMPRODUCT(AB857:AD857,Regression_results!$M$17:$O$17)+Regression_results!$L$17</f>
        <v>2.7308443460403897E-2</v>
      </c>
    </row>
    <row r="858" spans="1:34" ht="15" x14ac:dyDescent="0.25">
      <c r="A858" s="3">
        <v>42562</v>
      </c>
      <c r="B858" s="5">
        <f t="shared" si="130"/>
        <v>11</v>
      </c>
      <c r="C858" s="5">
        <f t="shared" si="131"/>
        <v>7</v>
      </c>
      <c r="D858" s="5">
        <f t="shared" si="132"/>
        <v>2016</v>
      </c>
      <c r="E858" s="3">
        <f t="shared" si="133"/>
        <v>42560</v>
      </c>
      <c r="F858" s="5">
        <f t="shared" si="137"/>
        <v>2</v>
      </c>
      <c r="G858" s="5">
        <v>26074.400000000001</v>
      </c>
      <c r="H858" s="6">
        <v>26200</v>
      </c>
      <c r="I858" s="6">
        <v>26258</v>
      </c>
      <c r="J858" s="6">
        <v>26403</v>
      </c>
      <c r="K858" s="6">
        <v>26475</v>
      </c>
      <c r="L858" s="6">
        <v>26488</v>
      </c>
      <c r="M858" s="6">
        <v>26508</v>
      </c>
      <c r="N858" s="6">
        <v>26537</v>
      </c>
      <c r="O858" s="6">
        <v>26575</v>
      </c>
      <c r="P858" s="6">
        <v>26707</v>
      </c>
      <c r="Q858" s="6">
        <v>26768</v>
      </c>
      <c r="R858" s="6">
        <v>26825</v>
      </c>
      <c r="S858" s="6">
        <v>26884</v>
      </c>
      <c r="T858" s="6">
        <v>26937</v>
      </c>
      <c r="U858" s="6">
        <v>26993</v>
      </c>
      <c r="V858" s="6">
        <v>27146</v>
      </c>
      <c r="W858" s="6">
        <v>27202</v>
      </c>
      <c r="X858" s="6">
        <v>27240</v>
      </c>
      <c r="Y858" s="6">
        <v>27263</v>
      </c>
      <c r="Z858" s="8" t="s">
        <v>17</v>
      </c>
      <c r="AA858" s="11">
        <f t="shared" si="138"/>
        <v>1.314288548331118E-4</v>
      </c>
      <c r="AB858" s="10">
        <f t="shared" si="139"/>
        <v>7.0413892553615742E-3</v>
      </c>
      <c r="AC858" s="10">
        <f t="shared" si="134"/>
        <v>1.2072511234671346E-2</v>
      </c>
      <c r="AD858" s="10">
        <f t="shared" si="135"/>
        <v>1.175889828098556E-2</v>
      </c>
      <c r="AE858" s="13">
        <v>3.5649999999999999</v>
      </c>
      <c r="AF858" s="13">
        <v>0.73699999999999999</v>
      </c>
      <c r="AG858" s="10">
        <f t="shared" si="136"/>
        <v>2.8073101243832888E-2</v>
      </c>
      <c r="AH858" s="10">
        <f>+SUMPRODUCT(AB858:AD858,Regression_results!$M$17:$O$17)+Regression_results!$L$17</f>
        <v>2.7436114663374367E-2</v>
      </c>
    </row>
    <row r="859" spans="1:34" ht="15" x14ac:dyDescent="0.25">
      <c r="A859" s="3">
        <v>42561</v>
      </c>
      <c r="B859" s="5">
        <f t="shared" si="130"/>
        <v>10</v>
      </c>
      <c r="C859" s="5">
        <f t="shared" si="131"/>
        <v>7</v>
      </c>
      <c r="D859" s="5">
        <f t="shared" si="132"/>
        <v>2016</v>
      </c>
      <c r="E859" s="3">
        <f t="shared" si="133"/>
        <v>42560</v>
      </c>
      <c r="F859" s="5">
        <f t="shared" si="137"/>
        <v>1</v>
      </c>
      <c r="G859" s="5">
        <v>26071.05</v>
      </c>
      <c r="H859" s="6">
        <v>26217</v>
      </c>
      <c r="I859" s="6">
        <v>26280</v>
      </c>
      <c r="J859" s="6">
        <v>26419</v>
      </c>
      <c r="K859" s="6">
        <v>26497</v>
      </c>
      <c r="L859" s="6">
        <v>26516</v>
      </c>
      <c r="M859" s="6">
        <v>26536</v>
      </c>
      <c r="N859" s="6">
        <v>26565</v>
      </c>
      <c r="O859" s="6">
        <v>26608</v>
      </c>
      <c r="P859" s="6">
        <v>26743</v>
      </c>
      <c r="Q859" s="6">
        <v>26805</v>
      </c>
      <c r="R859" s="6">
        <v>26859</v>
      </c>
      <c r="S859" s="6">
        <v>26918</v>
      </c>
      <c r="T859" s="6">
        <v>26969</v>
      </c>
      <c r="U859" s="6">
        <v>26980</v>
      </c>
      <c r="V859" s="6">
        <v>27134</v>
      </c>
      <c r="W859" s="6">
        <v>27187</v>
      </c>
      <c r="X859" s="6">
        <v>27238</v>
      </c>
      <c r="Y859" s="6">
        <v>27258</v>
      </c>
      <c r="Z859" s="8" t="s">
        <v>17</v>
      </c>
      <c r="AA859" s="11">
        <f t="shared" si="138"/>
        <v>6.3154766327366824E-5</v>
      </c>
      <c r="AB859" s="10">
        <f t="shared" si="139"/>
        <v>8.0146369248650373E-3</v>
      </c>
      <c r="AC859" s="10">
        <f t="shared" si="134"/>
        <v>1.2480974124809752E-2</v>
      </c>
      <c r="AD859" s="10">
        <f t="shared" si="135"/>
        <v>1.1713786155383233E-2</v>
      </c>
      <c r="AE859" s="13">
        <v>3.56</v>
      </c>
      <c r="AF859" s="13">
        <v>0.71499999999999997</v>
      </c>
      <c r="AG859" s="10">
        <f t="shared" si="136"/>
        <v>2.8248026609740462E-2</v>
      </c>
      <c r="AH859" s="10">
        <f>+SUMPRODUCT(AB859:AD859,Regression_results!$M$17:$O$17)+Regression_results!$L$17</f>
        <v>2.8188121935664723E-2</v>
      </c>
    </row>
    <row r="860" spans="1:34" ht="15" x14ac:dyDescent="0.25">
      <c r="A860" s="3">
        <v>42560</v>
      </c>
      <c r="B860" s="5">
        <f t="shared" si="130"/>
        <v>9</v>
      </c>
      <c r="C860" s="5">
        <f t="shared" si="131"/>
        <v>7</v>
      </c>
      <c r="D860" s="5">
        <f t="shared" si="132"/>
        <v>2016</v>
      </c>
      <c r="E860" s="3">
        <f t="shared" si="133"/>
        <v>42560</v>
      </c>
      <c r="F860" s="5">
        <f t="shared" si="137"/>
        <v>0</v>
      </c>
      <c r="G860" s="5">
        <v>26067.69</v>
      </c>
      <c r="H860" s="6">
        <v>26217</v>
      </c>
      <c r="I860" s="6">
        <v>26280</v>
      </c>
      <c r="J860" s="6">
        <v>26419</v>
      </c>
      <c r="K860" s="6">
        <v>26497</v>
      </c>
      <c r="L860" s="6">
        <v>26516</v>
      </c>
      <c r="M860" s="6">
        <v>26536</v>
      </c>
      <c r="N860" s="6">
        <v>26565</v>
      </c>
      <c r="O860" s="6">
        <v>26608</v>
      </c>
      <c r="P860" s="6">
        <v>26743</v>
      </c>
      <c r="Q860" s="6">
        <v>26805</v>
      </c>
      <c r="R860" s="6">
        <v>26859</v>
      </c>
      <c r="S860" s="6">
        <v>26918</v>
      </c>
      <c r="T860" s="6">
        <v>26969</v>
      </c>
      <c r="U860" s="6">
        <v>26985</v>
      </c>
      <c r="V860" s="6">
        <v>27134</v>
      </c>
      <c r="W860" s="6">
        <v>27191</v>
      </c>
      <c r="X860" s="6">
        <v>27243</v>
      </c>
      <c r="Y860" s="6">
        <v>27263</v>
      </c>
      <c r="Z860" s="8" t="s">
        <v>17</v>
      </c>
      <c r="AA860" s="11">
        <f t="shared" si="138"/>
        <v>0</v>
      </c>
      <c r="AB860" s="10">
        <f t="shared" si="139"/>
        <v>8.1445651686053999E-3</v>
      </c>
      <c r="AC860" s="10">
        <f t="shared" si="134"/>
        <v>1.2480974124809752E-2</v>
      </c>
      <c r="AD860" s="10">
        <f t="shared" si="135"/>
        <v>1.1650631389055865E-2</v>
      </c>
      <c r="AE860" s="13">
        <v>3.56</v>
      </c>
      <c r="AF860" s="13">
        <v>0.71499999999999997</v>
      </c>
      <c r="AG860" s="10">
        <f t="shared" si="136"/>
        <v>2.8248026609740462E-2</v>
      </c>
      <c r="AH860" s="10">
        <f>+SUMPRODUCT(AB860:AD860,Regression_results!$M$17:$O$17)+Regression_results!$L$17</f>
        <v>2.8229962245195438E-2</v>
      </c>
    </row>
    <row r="861" spans="1:34" ht="15" x14ac:dyDescent="0.25">
      <c r="A861" s="3">
        <v>42559</v>
      </c>
      <c r="B861" s="5">
        <f t="shared" si="130"/>
        <v>8</v>
      </c>
      <c r="C861" s="5">
        <f t="shared" si="131"/>
        <v>7</v>
      </c>
      <c r="D861" s="5">
        <f t="shared" si="132"/>
        <v>2016</v>
      </c>
      <c r="E861" s="3">
        <f t="shared" si="133"/>
        <v>42530</v>
      </c>
      <c r="F861" s="5">
        <f t="shared" si="137"/>
        <v>29</v>
      </c>
      <c r="G861" s="5">
        <v>26065.96</v>
      </c>
      <c r="H861" s="6">
        <v>26217</v>
      </c>
      <c r="I861" s="6">
        <v>26280</v>
      </c>
      <c r="J861" s="6">
        <v>26419</v>
      </c>
      <c r="K861" s="6">
        <v>26497</v>
      </c>
      <c r="L861" s="6">
        <v>26516</v>
      </c>
      <c r="M861" s="6">
        <v>26536</v>
      </c>
      <c r="N861" s="6">
        <v>26565</v>
      </c>
      <c r="O861" s="6">
        <v>26608</v>
      </c>
      <c r="P861" s="6">
        <v>26743</v>
      </c>
      <c r="Q861" s="6">
        <v>26805</v>
      </c>
      <c r="R861" s="6">
        <v>26859</v>
      </c>
      <c r="S861" s="6">
        <v>26918</v>
      </c>
      <c r="T861" s="6">
        <v>26969</v>
      </c>
      <c r="U861" s="6">
        <v>27018</v>
      </c>
      <c r="V861" s="6">
        <v>27166</v>
      </c>
      <c r="W861" s="6">
        <v>27228</v>
      </c>
      <c r="X861" s="6">
        <v>27280</v>
      </c>
      <c r="Y861" s="6">
        <v>27300</v>
      </c>
      <c r="Z861" s="8" t="s">
        <v>17</v>
      </c>
      <c r="AA861" s="11">
        <f t="shared" si="138"/>
        <v>1.8314882234936381E-3</v>
      </c>
      <c r="AB861" s="10">
        <f t="shared" si="139"/>
        <v>8.211475809830171E-3</v>
      </c>
      <c r="AC861" s="10">
        <f t="shared" si="134"/>
        <v>1.2480974124809752E-2</v>
      </c>
      <c r="AD861" s="10">
        <f t="shared" si="135"/>
        <v>1.3482119612549503E-2</v>
      </c>
      <c r="AE861" s="13">
        <v>3.56</v>
      </c>
      <c r="AF861" s="13">
        <v>0.71499999999999997</v>
      </c>
      <c r="AG861" s="10">
        <f t="shared" si="136"/>
        <v>2.8248026609740462E-2</v>
      </c>
      <c r="AH861" s="10">
        <f>+SUMPRODUCT(AB861:AD861,Regression_results!$M$17:$O$17)+Regression_results!$L$17</f>
        <v>2.9089690622250371E-2</v>
      </c>
    </row>
    <row r="862" spans="1:34" ht="15" x14ac:dyDescent="0.25">
      <c r="A862" s="3">
        <v>42558</v>
      </c>
      <c r="B862" s="5">
        <f t="shared" si="130"/>
        <v>7</v>
      </c>
      <c r="C862" s="5">
        <f t="shared" si="131"/>
        <v>7</v>
      </c>
      <c r="D862" s="5">
        <f t="shared" si="132"/>
        <v>2016</v>
      </c>
      <c r="E862" s="3">
        <f t="shared" si="133"/>
        <v>42530</v>
      </c>
      <c r="F862" s="5">
        <f t="shared" si="137"/>
        <v>28</v>
      </c>
      <c r="G862" s="5">
        <v>26064.22</v>
      </c>
      <c r="H862" s="6">
        <v>26146</v>
      </c>
      <c r="I862" s="6">
        <v>26191</v>
      </c>
      <c r="J862" s="6">
        <v>26254</v>
      </c>
      <c r="K862" s="6">
        <v>26393</v>
      </c>
      <c r="L862" s="6">
        <v>26471</v>
      </c>
      <c r="M862" s="6">
        <v>26490</v>
      </c>
      <c r="N862" s="6">
        <v>26510</v>
      </c>
      <c r="O862" s="6">
        <v>26539</v>
      </c>
      <c r="P862" s="6">
        <v>26582</v>
      </c>
      <c r="Q862" s="6">
        <v>26717</v>
      </c>
      <c r="R862" s="6">
        <v>26779</v>
      </c>
      <c r="S862" s="6">
        <v>26833</v>
      </c>
      <c r="T862" s="6">
        <v>26892</v>
      </c>
      <c r="U862" s="6">
        <v>27018</v>
      </c>
      <c r="V862" s="6">
        <v>27166</v>
      </c>
      <c r="W862" s="6">
        <v>27228</v>
      </c>
      <c r="X862" s="6">
        <v>27280</v>
      </c>
      <c r="Y862" s="6">
        <v>27300</v>
      </c>
      <c r="Z862" s="8" t="s">
        <v>17</v>
      </c>
      <c r="AA862" s="11">
        <f t="shared" si="138"/>
        <v>2.0521994062038767E-3</v>
      </c>
      <c r="AB862" s="10">
        <f t="shared" si="139"/>
        <v>4.8641394217820988E-3</v>
      </c>
      <c r="AC862" s="10">
        <f t="shared" si="134"/>
        <v>1.3287006987132921E-2</v>
      </c>
      <c r="AD862" s="10">
        <f t="shared" si="135"/>
        <v>1.3130235504022088E-2</v>
      </c>
      <c r="AE862" s="13">
        <v>3.5750000000000002</v>
      </c>
      <c r="AF862" s="13">
        <v>0.72</v>
      </c>
      <c r="AG862" s="10">
        <f t="shared" si="136"/>
        <v>2.8345909451945817E-2</v>
      </c>
      <c r="AH862" s="10">
        <f>+SUMPRODUCT(AB862:AD862,Regression_results!$M$17:$O$17)+Regression_results!$L$17</f>
        <v>2.7607651819132072E-2</v>
      </c>
    </row>
    <row r="863" spans="1:34" ht="15" x14ac:dyDescent="0.25">
      <c r="A863" s="3">
        <v>42557</v>
      </c>
      <c r="B863" s="5">
        <f t="shared" si="130"/>
        <v>6</v>
      </c>
      <c r="C863" s="5">
        <f t="shared" si="131"/>
        <v>7</v>
      </c>
      <c r="D863" s="5">
        <f t="shared" si="132"/>
        <v>2016</v>
      </c>
      <c r="E863" s="3">
        <f t="shared" si="133"/>
        <v>42530</v>
      </c>
      <c r="F863" s="5">
        <f t="shared" si="137"/>
        <v>27</v>
      </c>
      <c r="G863" s="5">
        <v>26062.48</v>
      </c>
      <c r="H863" s="6">
        <v>26146</v>
      </c>
      <c r="I863" s="6">
        <v>26194</v>
      </c>
      <c r="J863" s="6">
        <v>26252</v>
      </c>
      <c r="K863" s="6">
        <v>26393</v>
      </c>
      <c r="L863" s="6">
        <v>26470</v>
      </c>
      <c r="M863" s="6">
        <v>26492</v>
      </c>
      <c r="N863" s="6">
        <v>26511</v>
      </c>
      <c r="O863" s="6">
        <v>26542</v>
      </c>
      <c r="P863" s="6">
        <v>26585</v>
      </c>
      <c r="Q863" s="6">
        <v>26720</v>
      </c>
      <c r="R863" s="6">
        <v>26779</v>
      </c>
      <c r="S863" s="6">
        <v>26833</v>
      </c>
      <c r="T863" s="6">
        <v>26892</v>
      </c>
      <c r="U863" s="6">
        <v>27018</v>
      </c>
      <c r="V863" s="6">
        <v>27166</v>
      </c>
      <c r="W863" s="6">
        <v>27228</v>
      </c>
      <c r="X863" s="6">
        <v>27280</v>
      </c>
      <c r="Y863" s="6">
        <v>27300</v>
      </c>
      <c r="Z863" s="8" t="s">
        <v>17</v>
      </c>
      <c r="AA863" s="11">
        <f t="shared" si="138"/>
        <v>1.9789065702680241E-3</v>
      </c>
      <c r="AB863" s="10">
        <f t="shared" si="139"/>
        <v>5.0463348077389725E-3</v>
      </c>
      <c r="AC863" s="10">
        <f t="shared" si="134"/>
        <v>1.3285485225624116E-2</v>
      </c>
      <c r="AD863" s="10">
        <f t="shared" si="135"/>
        <v>1.2942662127497973E-2</v>
      </c>
      <c r="AE863" s="13">
        <v>3.5550000000000002</v>
      </c>
      <c r="AF863" s="13">
        <v>0.69199999999999995</v>
      </c>
      <c r="AG863" s="10">
        <f t="shared" si="136"/>
        <v>2.8433241965597933E-2</v>
      </c>
      <c r="AH863" s="10">
        <f>+SUMPRODUCT(AB863:AD863,Regression_results!$M$17:$O$17)+Regression_results!$L$17</f>
        <v>2.7620883776064607E-2</v>
      </c>
    </row>
    <row r="864" spans="1:34" ht="15" x14ac:dyDescent="0.25">
      <c r="A864" s="3">
        <v>42556</v>
      </c>
      <c r="B864" s="5">
        <f t="shared" si="130"/>
        <v>5</v>
      </c>
      <c r="C864" s="5">
        <f t="shared" si="131"/>
        <v>7</v>
      </c>
      <c r="D864" s="5">
        <f t="shared" si="132"/>
        <v>2016</v>
      </c>
      <c r="E864" s="3">
        <f t="shared" si="133"/>
        <v>42530</v>
      </c>
      <c r="F864" s="5">
        <f t="shared" si="137"/>
        <v>26</v>
      </c>
      <c r="G864" s="5">
        <v>26060.75</v>
      </c>
      <c r="H864" s="6">
        <v>26150</v>
      </c>
      <c r="I864" s="6">
        <v>26200</v>
      </c>
      <c r="J864" s="6">
        <v>26257</v>
      </c>
      <c r="K864" s="6">
        <v>26400</v>
      </c>
      <c r="L864" s="6">
        <v>26476</v>
      </c>
      <c r="M864" s="6">
        <v>26495</v>
      </c>
      <c r="N864" s="6">
        <v>26515</v>
      </c>
      <c r="O864" s="6">
        <v>26546</v>
      </c>
      <c r="P864" s="6">
        <v>26589</v>
      </c>
      <c r="Q864" s="6">
        <v>26722</v>
      </c>
      <c r="R864" s="6">
        <v>26780</v>
      </c>
      <c r="S864" s="6">
        <v>26834</v>
      </c>
      <c r="T864" s="6">
        <v>26893</v>
      </c>
      <c r="U864" s="6">
        <v>26943</v>
      </c>
      <c r="V864" s="6">
        <v>26992</v>
      </c>
      <c r="W864" s="6">
        <v>27140</v>
      </c>
      <c r="X864" s="6">
        <v>27202</v>
      </c>
      <c r="Y864" s="6">
        <v>27254</v>
      </c>
      <c r="Z864" s="8" t="s">
        <v>17</v>
      </c>
      <c r="AA864" s="11">
        <f t="shared" si="138"/>
        <v>1.9055427194356303E-3</v>
      </c>
      <c r="AB864" s="10">
        <f t="shared" si="139"/>
        <v>5.3432844411616109E-3</v>
      </c>
      <c r="AC864" s="10">
        <f t="shared" si="134"/>
        <v>1.320610687022894E-2</v>
      </c>
      <c r="AD864" s="10">
        <f t="shared" si="135"/>
        <v>1.2754634861377815E-2</v>
      </c>
      <c r="AE864" s="13">
        <v>3.55</v>
      </c>
      <c r="AF864" s="13">
        <v>0.69</v>
      </c>
      <c r="AG864" s="10">
        <f t="shared" si="136"/>
        <v>2.8404012315026428E-2</v>
      </c>
      <c r="AH864" s="10">
        <f>+SUMPRODUCT(AB864:AD864,Regression_results!$M$17:$O$17)+Regression_results!$L$17</f>
        <v>2.7649027592429487E-2</v>
      </c>
    </row>
    <row r="865" spans="1:34" ht="15" x14ac:dyDescent="0.25">
      <c r="A865" s="3">
        <v>42555</v>
      </c>
      <c r="B865" s="5">
        <f t="shared" si="130"/>
        <v>4</v>
      </c>
      <c r="C865" s="5">
        <f t="shared" si="131"/>
        <v>7</v>
      </c>
      <c r="D865" s="5">
        <f t="shared" si="132"/>
        <v>2016</v>
      </c>
      <c r="E865" s="3">
        <f t="shared" si="133"/>
        <v>42530</v>
      </c>
      <c r="F865" s="5">
        <f t="shared" si="137"/>
        <v>25</v>
      </c>
      <c r="G865" s="5">
        <v>26059.01</v>
      </c>
      <c r="H865" s="6">
        <v>26153</v>
      </c>
      <c r="I865" s="6">
        <v>26201</v>
      </c>
      <c r="J865" s="6">
        <v>26259</v>
      </c>
      <c r="K865" s="6">
        <v>26400</v>
      </c>
      <c r="L865" s="6">
        <v>26474</v>
      </c>
      <c r="M865" s="6">
        <v>26494</v>
      </c>
      <c r="N865" s="6">
        <v>26510</v>
      </c>
      <c r="O865" s="6">
        <v>26541</v>
      </c>
      <c r="P865" s="6">
        <v>26589</v>
      </c>
      <c r="Q865" s="6">
        <v>26720</v>
      </c>
      <c r="R865" s="6">
        <v>26776</v>
      </c>
      <c r="S865" s="6">
        <v>26832</v>
      </c>
      <c r="T865" s="6">
        <v>26890</v>
      </c>
      <c r="U865" s="6">
        <v>26944</v>
      </c>
      <c r="V865" s="6">
        <v>26993</v>
      </c>
      <c r="W865" s="6">
        <v>27141</v>
      </c>
      <c r="X865" s="6">
        <v>27203</v>
      </c>
      <c r="Y865" s="6">
        <v>27255</v>
      </c>
      <c r="Z865" s="8" t="s">
        <v>17</v>
      </c>
      <c r="AA865" s="11">
        <f t="shared" si="138"/>
        <v>1.8013317431921545E-3</v>
      </c>
      <c r="AB865" s="10">
        <f t="shared" si="139"/>
        <v>5.4487871949089328E-3</v>
      </c>
      <c r="AC865" s="10">
        <f t="shared" si="134"/>
        <v>1.2976603946414311E-2</v>
      </c>
      <c r="AD865" s="10">
        <f t="shared" si="135"/>
        <v>1.2765500387930525E-2</v>
      </c>
      <c r="AE865" s="13">
        <v>3.52</v>
      </c>
      <c r="AF865" s="13">
        <v>0.68300000000000005</v>
      </c>
      <c r="AG865" s="10">
        <f t="shared" si="136"/>
        <v>2.8177547351588617E-2</v>
      </c>
      <c r="AH865" s="10">
        <f>+SUMPRODUCT(AB865:AD865,Regression_results!$M$17:$O$17)+Regression_results!$L$17</f>
        <v>2.7572639256852667E-2</v>
      </c>
    </row>
    <row r="866" spans="1:34" ht="15" x14ac:dyDescent="0.25">
      <c r="A866" s="3">
        <v>42554</v>
      </c>
      <c r="B866" s="5">
        <f t="shared" si="130"/>
        <v>3</v>
      </c>
      <c r="C866" s="5">
        <f t="shared" si="131"/>
        <v>7</v>
      </c>
      <c r="D866" s="5">
        <f t="shared" si="132"/>
        <v>2016</v>
      </c>
      <c r="E866" s="3">
        <f t="shared" si="133"/>
        <v>42530</v>
      </c>
      <c r="F866" s="5">
        <f t="shared" si="137"/>
        <v>24</v>
      </c>
      <c r="G866" s="5">
        <v>26057.279999999999</v>
      </c>
      <c r="H866" s="6">
        <v>26152</v>
      </c>
      <c r="I866" s="6">
        <v>26201</v>
      </c>
      <c r="J866" s="6">
        <v>26260</v>
      </c>
      <c r="K866" s="6">
        <v>26401</v>
      </c>
      <c r="L866" s="6">
        <v>26475</v>
      </c>
      <c r="M866" s="6">
        <v>26495</v>
      </c>
      <c r="N866" s="6">
        <v>26513</v>
      </c>
      <c r="O866" s="6">
        <v>26551</v>
      </c>
      <c r="P866" s="6">
        <v>26593</v>
      </c>
      <c r="Q866" s="6">
        <v>26724</v>
      </c>
      <c r="R866" s="6">
        <v>26780</v>
      </c>
      <c r="S866" s="6">
        <v>26833</v>
      </c>
      <c r="T866" s="6">
        <v>26890</v>
      </c>
      <c r="U866" s="6">
        <v>26945</v>
      </c>
      <c r="V866" s="6">
        <v>26994</v>
      </c>
      <c r="W866" s="6">
        <v>27142</v>
      </c>
      <c r="X866" s="6">
        <v>27204</v>
      </c>
      <c r="Y866" s="6">
        <v>27260</v>
      </c>
      <c r="Z866" s="8" t="s">
        <v>17</v>
      </c>
      <c r="AA866" s="11">
        <f t="shared" si="138"/>
        <v>1.6993999925464464E-3</v>
      </c>
      <c r="AB866" s="10">
        <f t="shared" si="139"/>
        <v>5.5155411462746162E-3</v>
      </c>
      <c r="AC866" s="10">
        <f t="shared" si="134"/>
        <v>1.3358268768367543E-2</v>
      </c>
      <c r="AD866" s="10">
        <f t="shared" si="135"/>
        <v>1.2320468878840663E-2</v>
      </c>
      <c r="AE866" s="13">
        <v>3.5649999999999999</v>
      </c>
      <c r="AF866" s="13">
        <v>0.72</v>
      </c>
      <c r="AG866" s="10">
        <f t="shared" si="136"/>
        <v>2.8246624305003909E-2</v>
      </c>
      <c r="AH866" s="10">
        <f>+SUMPRODUCT(AB866:AD866,Regression_results!$M$17:$O$17)+Regression_results!$L$17</f>
        <v>2.7638619191777541E-2</v>
      </c>
    </row>
    <row r="867" spans="1:34" ht="15" x14ac:dyDescent="0.25">
      <c r="A867" s="3">
        <v>42553</v>
      </c>
      <c r="B867" s="5">
        <f t="shared" si="130"/>
        <v>2</v>
      </c>
      <c r="C867" s="5">
        <f t="shared" si="131"/>
        <v>7</v>
      </c>
      <c r="D867" s="5">
        <f t="shared" si="132"/>
        <v>2016</v>
      </c>
      <c r="E867" s="3">
        <f t="shared" si="133"/>
        <v>42530</v>
      </c>
      <c r="F867" s="5">
        <f t="shared" si="137"/>
        <v>23</v>
      </c>
      <c r="G867" s="5">
        <v>26055.54</v>
      </c>
      <c r="H867" s="6">
        <v>26152</v>
      </c>
      <c r="I867" s="6">
        <v>26201</v>
      </c>
      <c r="J867" s="6">
        <v>26260</v>
      </c>
      <c r="K867" s="6">
        <v>26401</v>
      </c>
      <c r="L867" s="6">
        <v>26475</v>
      </c>
      <c r="M867" s="6">
        <v>26495</v>
      </c>
      <c r="N867" s="6">
        <v>26513</v>
      </c>
      <c r="O867" s="6">
        <v>26551</v>
      </c>
      <c r="P867" s="6">
        <v>26593</v>
      </c>
      <c r="Q867" s="6">
        <v>26724</v>
      </c>
      <c r="R867" s="6">
        <v>26780</v>
      </c>
      <c r="S867" s="6">
        <v>26833</v>
      </c>
      <c r="T867" s="6">
        <v>26890</v>
      </c>
      <c r="U867" s="6">
        <v>26936</v>
      </c>
      <c r="V867" s="6">
        <v>26985</v>
      </c>
      <c r="W867" s="6">
        <v>27139</v>
      </c>
      <c r="X867" s="6">
        <v>27195</v>
      </c>
      <c r="Y867" s="6">
        <v>27263</v>
      </c>
      <c r="Z867" s="8" t="s">
        <v>17</v>
      </c>
      <c r="AA867" s="11">
        <f t="shared" si="138"/>
        <v>1.6285916595236778E-3</v>
      </c>
      <c r="AB867" s="10">
        <f t="shared" si="139"/>
        <v>5.5826899001132357E-3</v>
      </c>
      <c r="AC867" s="10">
        <f t="shared" si="134"/>
        <v>1.3358268768367543E-2</v>
      </c>
      <c r="AD867" s="10">
        <f t="shared" si="135"/>
        <v>1.2249660545817893E-2</v>
      </c>
      <c r="AE867" s="13">
        <v>3.5649999999999999</v>
      </c>
      <c r="AF867" s="13">
        <v>0.72</v>
      </c>
      <c r="AG867" s="10">
        <f t="shared" si="136"/>
        <v>2.8246624305003909E-2</v>
      </c>
      <c r="AH867" s="10">
        <f>+SUMPRODUCT(AB867:AD867,Regression_results!$M$17:$O$17)+Regression_results!$L$17</f>
        <v>2.7643079555464689E-2</v>
      </c>
    </row>
    <row r="868" spans="1:34" ht="15" x14ac:dyDescent="0.25">
      <c r="A868" s="3">
        <v>42552</v>
      </c>
      <c r="B868" s="5">
        <f t="shared" si="130"/>
        <v>1</v>
      </c>
      <c r="C868" s="5">
        <f t="shared" si="131"/>
        <v>7</v>
      </c>
      <c r="D868" s="5">
        <f t="shared" si="132"/>
        <v>2016</v>
      </c>
      <c r="E868" s="3">
        <f t="shared" si="133"/>
        <v>42530</v>
      </c>
      <c r="F868" s="5">
        <f t="shared" si="137"/>
        <v>22</v>
      </c>
      <c r="G868" s="5">
        <v>26053.81</v>
      </c>
      <c r="H868" s="6">
        <v>26152</v>
      </c>
      <c r="I868" s="6">
        <v>26201</v>
      </c>
      <c r="J868" s="6">
        <v>26260</v>
      </c>
      <c r="K868" s="6">
        <v>26401</v>
      </c>
      <c r="L868" s="6">
        <v>26475</v>
      </c>
      <c r="M868" s="6">
        <v>26495</v>
      </c>
      <c r="N868" s="6">
        <v>26513</v>
      </c>
      <c r="O868" s="6">
        <v>26551</v>
      </c>
      <c r="P868" s="6">
        <v>26593</v>
      </c>
      <c r="Q868" s="6">
        <v>26724</v>
      </c>
      <c r="R868" s="6">
        <v>26780</v>
      </c>
      <c r="S868" s="6">
        <v>26833</v>
      </c>
      <c r="T868" s="6">
        <v>26890</v>
      </c>
      <c r="U868" s="6">
        <v>26935</v>
      </c>
      <c r="V868" s="6">
        <v>26987</v>
      </c>
      <c r="W868" s="6">
        <v>27130</v>
      </c>
      <c r="X868" s="6">
        <v>27197</v>
      </c>
      <c r="Y868" s="6">
        <v>27259</v>
      </c>
      <c r="Z868" s="8" t="s">
        <v>17</v>
      </c>
      <c r="AA868" s="11">
        <f t="shared" si="138"/>
        <v>1.5577833265009093E-3</v>
      </c>
      <c r="AB868" s="10">
        <f t="shared" si="139"/>
        <v>5.6494616334423764E-3</v>
      </c>
      <c r="AC868" s="10">
        <f t="shared" si="134"/>
        <v>1.3358268768367543E-2</v>
      </c>
      <c r="AD868" s="10">
        <f t="shared" si="135"/>
        <v>1.2178852212795126E-2</v>
      </c>
      <c r="AE868" s="13">
        <v>3.5649999999999999</v>
      </c>
      <c r="AF868" s="13">
        <v>0.72</v>
      </c>
      <c r="AG868" s="10">
        <f t="shared" si="136"/>
        <v>2.8246624305003909E-2</v>
      </c>
      <c r="AH868" s="10">
        <f>+SUMPRODUCT(AB868:AD868,Regression_results!$M$17:$O$17)+Regression_results!$L$17</f>
        <v>2.7647336103003642E-2</v>
      </c>
    </row>
    <row r="869" spans="1:34" ht="15" x14ac:dyDescent="0.25">
      <c r="A869" s="3">
        <v>42551</v>
      </c>
      <c r="B869" s="5">
        <f t="shared" si="130"/>
        <v>30</v>
      </c>
      <c r="C869" s="5">
        <f t="shared" si="131"/>
        <v>6</v>
      </c>
      <c r="D869" s="5">
        <f t="shared" si="132"/>
        <v>2016</v>
      </c>
      <c r="E869" s="3">
        <f t="shared" si="133"/>
        <v>42530</v>
      </c>
      <c r="F869" s="5">
        <f t="shared" si="137"/>
        <v>21</v>
      </c>
      <c r="G869" s="5">
        <v>26052.07</v>
      </c>
      <c r="H869" s="6">
        <v>26152</v>
      </c>
      <c r="I869" s="6">
        <v>26202</v>
      </c>
      <c r="J869" s="6">
        <v>26260</v>
      </c>
      <c r="K869" s="6">
        <v>26401</v>
      </c>
      <c r="L869" s="6">
        <v>26475</v>
      </c>
      <c r="M869" s="6">
        <v>26494</v>
      </c>
      <c r="N869" s="6">
        <v>26517</v>
      </c>
      <c r="O869" s="6">
        <v>26550</v>
      </c>
      <c r="P869" s="6">
        <v>26595</v>
      </c>
      <c r="Q869" s="6">
        <v>26725</v>
      </c>
      <c r="R869" s="6">
        <v>26778</v>
      </c>
      <c r="S869" s="6">
        <v>26830</v>
      </c>
      <c r="T869" s="6">
        <v>26890</v>
      </c>
      <c r="U869" s="6">
        <v>26935</v>
      </c>
      <c r="V869" s="6">
        <v>26987</v>
      </c>
      <c r="W869" s="6">
        <v>27130</v>
      </c>
      <c r="X869" s="6">
        <v>27197</v>
      </c>
      <c r="Y869" s="6">
        <v>27259</v>
      </c>
      <c r="Z869" s="8" t="s">
        <v>17</v>
      </c>
      <c r="AA869" s="11">
        <f t="shared" si="138"/>
        <v>1.5654118524040417E-3</v>
      </c>
      <c r="AB869" s="10">
        <f t="shared" si="139"/>
        <v>5.7550129413901363E-3</v>
      </c>
      <c r="AC869" s="10">
        <f t="shared" si="134"/>
        <v>1.3281428898557435E-2</v>
      </c>
      <c r="AD869" s="10">
        <f t="shared" si="135"/>
        <v>1.2111551212102657E-2</v>
      </c>
      <c r="AE869" s="13">
        <v>3.57</v>
      </c>
      <c r="AF869" s="13">
        <v>0.72</v>
      </c>
      <c r="AG869" s="10">
        <f t="shared" si="136"/>
        <v>2.8296266878474974E-2</v>
      </c>
      <c r="AH869" s="10">
        <f>+SUMPRODUCT(AB869:AD869,Regression_results!$M$17:$O$17)+Regression_results!$L$17</f>
        <v>2.762782677850615E-2</v>
      </c>
    </row>
    <row r="870" spans="1:34" ht="15" x14ac:dyDescent="0.25">
      <c r="A870" s="3">
        <v>42550</v>
      </c>
      <c r="B870" s="5">
        <f t="shared" si="130"/>
        <v>29</v>
      </c>
      <c r="C870" s="5">
        <f t="shared" si="131"/>
        <v>6</v>
      </c>
      <c r="D870" s="5">
        <f t="shared" si="132"/>
        <v>2016</v>
      </c>
      <c r="E870" s="3">
        <f t="shared" si="133"/>
        <v>42530</v>
      </c>
      <c r="F870" s="5">
        <f t="shared" si="137"/>
        <v>20</v>
      </c>
      <c r="G870" s="5">
        <v>26050.34</v>
      </c>
      <c r="H870" s="6">
        <v>26153</v>
      </c>
      <c r="I870" s="6">
        <v>26203</v>
      </c>
      <c r="J870" s="6">
        <v>26264</v>
      </c>
      <c r="K870" s="6">
        <v>26404</v>
      </c>
      <c r="L870" s="6">
        <v>26478</v>
      </c>
      <c r="M870" s="6">
        <v>26497</v>
      </c>
      <c r="N870" s="6">
        <v>26519</v>
      </c>
      <c r="O870" s="6">
        <v>26553</v>
      </c>
      <c r="P870" s="6">
        <v>26598</v>
      </c>
      <c r="Q870" s="6">
        <v>26732</v>
      </c>
      <c r="R870" s="6">
        <v>26785</v>
      </c>
      <c r="S870" s="6">
        <v>26835</v>
      </c>
      <c r="T870" s="6">
        <v>26895</v>
      </c>
      <c r="U870" s="6">
        <v>26935</v>
      </c>
      <c r="V870" s="6">
        <v>26987</v>
      </c>
      <c r="W870" s="6">
        <v>27130</v>
      </c>
      <c r="X870" s="6">
        <v>27197</v>
      </c>
      <c r="Y870" s="6">
        <v>27259</v>
      </c>
      <c r="Z870" s="8" t="s">
        <v>17</v>
      </c>
      <c r="AA870" s="11">
        <f t="shared" si="138"/>
        <v>1.4905906465436658E-3</v>
      </c>
      <c r="AB870" s="10">
        <f t="shared" si="139"/>
        <v>5.8601922278174179E-3</v>
      </c>
      <c r="AC870" s="10">
        <f t="shared" si="134"/>
        <v>1.3357249169942298E-2</v>
      </c>
      <c r="AD870" s="10">
        <f t="shared" si="135"/>
        <v>1.2110859542713515E-2</v>
      </c>
      <c r="AE870" s="13">
        <v>3.59</v>
      </c>
      <c r="AF870" s="13">
        <v>0.72</v>
      </c>
      <c r="AG870" s="10">
        <f t="shared" si="136"/>
        <v>2.8494837172359011E-2</v>
      </c>
      <c r="AH870" s="10">
        <f>+SUMPRODUCT(AB870:AD870,Regression_results!$M$17:$O$17)+Regression_results!$L$17</f>
        <v>2.773006802642701E-2</v>
      </c>
    </row>
    <row r="871" spans="1:34" ht="15" x14ac:dyDescent="0.25">
      <c r="A871" s="3">
        <v>42549</v>
      </c>
      <c r="B871" s="5">
        <f t="shared" si="130"/>
        <v>28</v>
      </c>
      <c r="C871" s="5">
        <f t="shared" si="131"/>
        <v>6</v>
      </c>
      <c r="D871" s="5">
        <f t="shared" si="132"/>
        <v>2016</v>
      </c>
      <c r="E871" s="3">
        <f t="shared" si="133"/>
        <v>42530</v>
      </c>
      <c r="F871" s="5">
        <f t="shared" si="137"/>
        <v>19</v>
      </c>
      <c r="G871" s="5">
        <v>26048.6</v>
      </c>
      <c r="H871" s="6">
        <v>26143</v>
      </c>
      <c r="I871" s="6">
        <v>26203</v>
      </c>
      <c r="J871" s="6">
        <v>26264</v>
      </c>
      <c r="K871" s="6">
        <v>26411</v>
      </c>
      <c r="L871" s="6">
        <v>26486</v>
      </c>
      <c r="M871" s="6">
        <v>26506</v>
      </c>
      <c r="N871" s="6">
        <v>26531</v>
      </c>
      <c r="O871" s="6">
        <v>26554</v>
      </c>
      <c r="P871" s="6">
        <v>26594</v>
      </c>
      <c r="Q871" s="6">
        <v>26735</v>
      </c>
      <c r="R871" s="6">
        <v>26782</v>
      </c>
      <c r="S871" s="6">
        <v>26839</v>
      </c>
      <c r="T871" s="6">
        <v>26900</v>
      </c>
      <c r="U871" s="6">
        <v>26940</v>
      </c>
      <c r="V871" s="6">
        <v>26992</v>
      </c>
      <c r="W871" s="6">
        <v>27139</v>
      </c>
      <c r="X871" s="6">
        <v>27208</v>
      </c>
      <c r="Y871" s="6">
        <v>27270</v>
      </c>
      <c r="Z871" s="8" t="s">
        <v>17</v>
      </c>
      <c r="AA871" s="11">
        <f t="shared" si="138"/>
        <v>1.4394475700783597E-3</v>
      </c>
      <c r="AB871" s="10">
        <f t="shared" si="139"/>
        <v>5.9273818938445633E-3</v>
      </c>
      <c r="AC871" s="10">
        <f t="shared" si="134"/>
        <v>1.3395412738999246E-2</v>
      </c>
      <c r="AD871" s="10">
        <f t="shared" si="135"/>
        <v>1.2172293845592434E-2</v>
      </c>
      <c r="AE871" s="13">
        <v>3.605</v>
      </c>
      <c r="AF871" s="13">
        <v>0.7</v>
      </c>
      <c r="AG871" s="10">
        <f t="shared" si="136"/>
        <v>2.8848063555114267E-2</v>
      </c>
      <c r="AH871" s="10">
        <f>+SUMPRODUCT(AB871:AD871,Regression_results!$M$17:$O$17)+Regression_results!$L$17</f>
        <v>2.7817014492400316E-2</v>
      </c>
    </row>
    <row r="872" spans="1:34" ht="15" x14ac:dyDescent="0.25">
      <c r="A872" s="3">
        <v>42548</v>
      </c>
      <c r="B872" s="5">
        <f t="shared" si="130"/>
        <v>27</v>
      </c>
      <c r="C872" s="5">
        <f t="shared" si="131"/>
        <v>6</v>
      </c>
      <c r="D872" s="5">
        <f t="shared" si="132"/>
        <v>2016</v>
      </c>
      <c r="E872" s="3">
        <f t="shared" si="133"/>
        <v>42530</v>
      </c>
      <c r="F872" s="5">
        <f t="shared" si="137"/>
        <v>18</v>
      </c>
      <c r="G872" s="5">
        <v>26046.87</v>
      </c>
      <c r="H872" s="6">
        <v>26143</v>
      </c>
      <c r="I872" s="6">
        <v>26203</v>
      </c>
      <c r="J872" s="6">
        <v>26264</v>
      </c>
      <c r="K872" s="6">
        <v>26411</v>
      </c>
      <c r="L872" s="6">
        <v>26486</v>
      </c>
      <c r="M872" s="6">
        <v>26506</v>
      </c>
      <c r="N872" s="6">
        <v>26531</v>
      </c>
      <c r="O872" s="6">
        <v>26554</v>
      </c>
      <c r="P872" s="6">
        <v>26594</v>
      </c>
      <c r="Q872" s="6">
        <v>26735</v>
      </c>
      <c r="R872" s="6">
        <v>26782</v>
      </c>
      <c r="S872" s="6">
        <v>26839</v>
      </c>
      <c r="T872" s="6">
        <v>26900</v>
      </c>
      <c r="U872" s="6">
        <v>26948</v>
      </c>
      <c r="V872" s="6">
        <v>26992</v>
      </c>
      <c r="W872" s="6">
        <v>27146</v>
      </c>
      <c r="X872" s="6">
        <v>27217</v>
      </c>
      <c r="Y872" s="6">
        <v>27290</v>
      </c>
      <c r="Z872" s="8" t="s">
        <v>17</v>
      </c>
      <c r="AA872" s="11">
        <f t="shared" si="138"/>
        <v>1.3636871716531829E-3</v>
      </c>
      <c r="AB872" s="10">
        <f t="shared" si="139"/>
        <v>5.9941943120229713E-3</v>
      </c>
      <c r="AC872" s="10">
        <f t="shared" si="134"/>
        <v>1.3395412738999246E-2</v>
      </c>
      <c r="AD872" s="10">
        <f t="shared" si="135"/>
        <v>1.2096533447167258E-2</v>
      </c>
      <c r="AE872" s="13">
        <v>3.6550000000000002</v>
      </c>
      <c r="AF872" s="13">
        <v>0.71</v>
      </c>
      <c r="AG872" s="10">
        <f t="shared" si="136"/>
        <v>2.9242379108330718E-2</v>
      </c>
      <c r="AH872" s="10">
        <f>+SUMPRODUCT(AB872:AD872,Regression_results!$M$17:$O$17)+Regression_results!$L$17</f>
        <v>2.7819066262111267E-2</v>
      </c>
    </row>
    <row r="873" spans="1:34" ht="15" x14ac:dyDescent="0.25">
      <c r="A873" s="3">
        <v>42547</v>
      </c>
      <c r="B873" s="5">
        <f t="shared" si="130"/>
        <v>26</v>
      </c>
      <c r="C873" s="5">
        <f t="shared" si="131"/>
        <v>6</v>
      </c>
      <c r="D873" s="5">
        <f t="shared" si="132"/>
        <v>2016</v>
      </c>
      <c r="E873" s="3">
        <f t="shared" si="133"/>
        <v>42530</v>
      </c>
      <c r="F873" s="5">
        <f t="shared" si="137"/>
        <v>17</v>
      </c>
      <c r="G873" s="5">
        <v>26045.13</v>
      </c>
      <c r="H873" s="6">
        <v>26143</v>
      </c>
      <c r="I873" s="6">
        <v>26203</v>
      </c>
      <c r="J873" s="6">
        <v>26264</v>
      </c>
      <c r="K873" s="6">
        <v>26411</v>
      </c>
      <c r="L873" s="6">
        <v>26486</v>
      </c>
      <c r="M873" s="6">
        <v>26506</v>
      </c>
      <c r="N873" s="6">
        <v>26531</v>
      </c>
      <c r="O873" s="6">
        <v>26554</v>
      </c>
      <c r="P873" s="6">
        <v>26594</v>
      </c>
      <c r="Q873" s="6">
        <v>26735</v>
      </c>
      <c r="R873" s="6">
        <v>26782</v>
      </c>
      <c r="S873" s="6">
        <v>26839</v>
      </c>
      <c r="T873" s="6">
        <v>26900</v>
      </c>
      <c r="U873" s="6">
        <v>26941</v>
      </c>
      <c r="V873" s="6">
        <v>26992</v>
      </c>
      <c r="W873" s="6">
        <v>27140</v>
      </c>
      <c r="X873" s="6">
        <v>27214</v>
      </c>
      <c r="Y873" s="6">
        <v>27288</v>
      </c>
      <c r="Z873" s="8" t="s">
        <v>17</v>
      </c>
      <c r="AA873" s="11">
        <f t="shared" si="138"/>
        <v>1.2879267732280061E-3</v>
      </c>
      <c r="AB873" s="10">
        <f t="shared" si="139"/>
        <v>6.0614018820408511E-3</v>
      </c>
      <c r="AC873" s="10">
        <f t="shared" si="134"/>
        <v>1.3395412738999246E-2</v>
      </c>
      <c r="AD873" s="10">
        <f t="shared" si="135"/>
        <v>1.202077304874208E-2</v>
      </c>
      <c r="AE873" s="13">
        <v>3.65</v>
      </c>
      <c r="AF873" s="13">
        <v>0.71</v>
      </c>
      <c r="AG873" s="10">
        <f t="shared" si="136"/>
        <v>2.9192731605600208E-2</v>
      </c>
      <c r="AH873" s="10">
        <f>+SUMPRODUCT(AB873:AD873,Regression_results!$M$17:$O$17)+Regression_results!$L$17</f>
        <v>2.7821331649712622E-2</v>
      </c>
    </row>
    <row r="874" spans="1:34" ht="15" x14ac:dyDescent="0.25">
      <c r="A874" s="3">
        <v>42546</v>
      </c>
      <c r="B874" s="5">
        <f t="shared" si="130"/>
        <v>25</v>
      </c>
      <c r="C874" s="5">
        <f t="shared" si="131"/>
        <v>6</v>
      </c>
      <c r="D874" s="5">
        <f t="shared" si="132"/>
        <v>2016</v>
      </c>
      <c r="E874" s="3">
        <f t="shared" si="133"/>
        <v>42530</v>
      </c>
      <c r="F874" s="5">
        <f t="shared" si="137"/>
        <v>16</v>
      </c>
      <c r="G874" s="5">
        <v>26043.4</v>
      </c>
      <c r="H874" s="6">
        <v>26143</v>
      </c>
      <c r="I874" s="6">
        <v>26203</v>
      </c>
      <c r="J874" s="6">
        <v>26264</v>
      </c>
      <c r="K874" s="6">
        <v>26411</v>
      </c>
      <c r="L874" s="6">
        <v>26486</v>
      </c>
      <c r="M874" s="6">
        <v>26506</v>
      </c>
      <c r="N874" s="6">
        <v>26531</v>
      </c>
      <c r="O874" s="6">
        <v>26554</v>
      </c>
      <c r="P874" s="6">
        <v>26594</v>
      </c>
      <c r="Q874" s="6">
        <v>26735</v>
      </c>
      <c r="R874" s="6">
        <v>26782</v>
      </c>
      <c r="S874" s="6">
        <v>26839</v>
      </c>
      <c r="T874" s="6">
        <v>26900</v>
      </c>
      <c r="U874" s="6">
        <v>26941</v>
      </c>
      <c r="V874" s="6">
        <v>26992</v>
      </c>
      <c r="W874" s="6">
        <v>27140</v>
      </c>
      <c r="X874" s="6">
        <v>27214</v>
      </c>
      <c r="Y874" s="6">
        <v>27288</v>
      </c>
      <c r="Z874" s="8" t="s">
        <v>17</v>
      </c>
      <c r="AA874" s="11">
        <f t="shared" si="138"/>
        <v>1.2121663748028292E-3</v>
      </c>
      <c r="AB874" s="10">
        <f t="shared" si="139"/>
        <v>6.128232104871012E-3</v>
      </c>
      <c r="AC874" s="10">
        <f t="shared" si="134"/>
        <v>1.3395412738999246E-2</v>
      </c>
      <c r="AD874" s="10">
        <f t="shared" si="135"/>
        <v>1.1945012650316902E-2</v>
      </c>
      <c r="AE874" s="13">
        <v>3.65</v>
      </c>
      <c r="AF874" s="13">
        <v>0.71</v>
      </c>
      <c r="AG874" s="10">
        <f t="shared" si="136"/>
        <v>2.9192731605600208E-2</v>
      </c>
      <c r="AH874" s="10">
        <f>+SUMPRODUCT(AB874:AD874,Regression_results!$M$17:$O$17)+Regression_results!$L$17</f>
        <v>2.7823393044564507E-2</v>
      </c>
    </row>
    <row r="875" spans="1:34" ht="15" x14ac:dyDescent="0.25">
      <c r="A875" s="3">
        <v>42545</v>
      </c>
      <c r="B875" s="5">
        <f t="shared" si="130"/>
        <v>24</v>
      </c>
      <c r="C875" s="5">
        <f t="shared" si="131"/>
        <v>6</v>
      </c>
      <c r="D875" s="5">
        <f t="shared" si="132"/>
        <v>2016</v>
      </c>
      <c r="E875" s="3">
        <f t="shared" si="133"/>
        <v>42530</v>
      </c>
      <c r="F875" s="5">
        <f t="shared" si="137"/>
        <v>15</v>
      </c>
      <c r="G875" s="5">
        <v>26041.66</v>
      </c>
      <c r="H875" s="6">
        <v>26143</v>
      </c>
      <c r="I875" s="6">
        <v>26203</v>
      </c>
      <c r="J875" s="6">
        <v>26264</v>
      </c>
      <c r="K875" s="6">
        <v>26411</v>
      </c>
      <c r="L875" s="6">
        <v>26486</v>
      </c>
      <c r="M875" s="6">
        <v>26506</v>
      </c>
      <c r="N875" s="6">
        <v>26531</v>
      </c>
      <c r="O875" s="6">
        <v>26554</v>
      </c>
      <c r="P875" s="6">
        <v>26594</v>
      </c>
      <c r="Q875" s="6">
        <v>26735</v>
      </c>
      <c r="R875" s="6">
        <v>26782</v>
      </c>
      <c r="S875" s="6">
        <v>26839</v>
      </c>
      <c r="T875" s="6">
        <v>26900</v>
      </c>
      <c r="U875" s="6">
        <v>26941</v>
      </c>
      <c r="V875" s="6">
        <v>26992</v>
      </c>
      <c r="W875" s="6">
        <v>27140</v>
      </c>
      <c r="X875" s="6">
        <v>27214</v>
      </c>
      <c r="Y875" s="6">
        <v>27288</v>
      </c>
      <c r="Z875" s="8" t="s">
        <v>17</v>
      </c>
      <c r="AA875" s="11">
        <f t="shared" si="138"/>
        <v>1.1364059763776524E-3</v>
      </c>
      <c r="AB875" s="10">
        <f t="shared" si="139"/>
        <v>6.1954575860372341E-3</v>
      </c>
      <c r="AC875" s="10">
        <f t="shared" si="134"/>
        <v>1.3395412738999246E-2</v>
      </c>
      <c r="AD875" s="10">
        <f t="shared" si="135"/>
        <v>1.1869252251891727E-2</v>
      </c>
      <c r="AE875" s="13">
        <v>3.65</v>
      </c>
      <c r="AF875" s="13">
        <v>0.71</v>
      </c>
      <c r="AG875" s="10">
        <f t="shared" si="136"/>
        <v>2.9192731605600208E-2</v>
      </c>
      <c r="AH875" s="10">
        <f>+SUMPRODUCT(AB875:AD875,Regression_results!$M$17:$O$17)+Regression_results!$L$17</f>
        <v>2.7825668114878535E-2</v>
      </c>
    </row>
    <row r="876" spans="1:34" ht="15" x14ac:dyDescent="0.25">
      <c r="A876" s="3">
        <v>42544</v>
      </c>
      <c r="B876" s="5">
        <f t="shared" si="130"/>
        <v>23</v>
      </c>
      <c r="C876" s="5">
        <f t="shared" si="131"/>
        <v>6</v>
      </c>
      <c r="D876" s="5">
        <f t="shared" si="132"/>
        <v>2016</v>
      </c>
      <c r="E876" s="3">
        <f t="shared" si="133"/>
        <v>42530</v>
      </c>
      <c r="F876" s="5">
        <f t="shared" si="137"/>
        <v>14</v>
      </c>
      <c r="G876" s="5">
        <v>26039.93</v>
      </c>
      <c r="H876" s="6">
        <v>26143</v>
      </c>
      <c r="I876" s="6">
        <v>26203</v>
      </c>
      <c r="J876" s="6">
        <v>26264</v>
      </c>
      <c r="K876" s="6">
        <v>26411</v>
      </c>
      <c r="L876" s="6">
        <v>26486</v>
      </c>
      <c r="M876" s="6">
        <v>26506</v>
      </c>
      <c r="N876" s="6">
        <v>26531</v>
      </c>
      <c r="O876" s="6">
        <v>26554</v>
      </c>
      <c r="P876" s="6">
        <v>26594</v>
      </c>
      <c r="Q876" s="6">
        <v>26735</v>
      </c>
      <c r="R876" s="6">
        <v>26782</v>
      </c>
      <c r="S876" s="6">
        <v>26839</v>
      </c>
      <c r="T876" s="6">
        <v>26900</v>
      </c>
      <c r="U876" s="6">
        <v>26941</v>
      </c>
      <c r="V876" s="6">
        <v>26992</v>
      </c>
      <c r="W876" s="6">
        <v>27140</v>
      </c>
      <c r="X876" s="6">
        <v>27214</v>
      </c>
      <c r="Y876" s="6">
        <v>27288</v>
      </c>
      <c r="Z876" s="8" t="s">
        <v>17</v>
      </c>
      <c r="AA876" s="11">
        <f t="shared" si="138"/>
        <v>1.0606455779524756E-3</v>
      </c>
      <c r="AB876" s="10">
        <f t="shared" si="139"/>
        <v>6.2623056206372318E-3</v>
      </c>
      <c r="AC876" s="10">
        <f t="shared" si="134"/>
        <v>1.3395412738999246E-2</v>
      </c>
      <c r="AD876" s="10">
        <f t="shared" si="135"/>
        <v>1.1793491853466551E-2</v>
      </c>
      <c r="AE876" s="13">
        <v>3.68</v>
      </c>
      <c r="AF876" s="13">
        <v>0.73</v>
      </c>
      <c r="AG876" s="10">
        <f t="shared" si="136"/>
        <v>2.9286210662166079E-2</v>
      </c>
      <c r="AH876" s="10">
        <f>+SUMPRODUCT(AB876:AD876,Regression_results!$M$17:$O$17)+Regression_results!$L$17</f>
        <v>2.7827739138719373E-2</v>
      </c>
    </row>
    <row r="877" spans="1:34" ht="15" x14ac:dyDescent="0.25">
      <c r="A877" s="3">
        <v>42543</v>
      </c>
      <c r="B877" s="5">
        <f t="shared" si="130"/>
        <v>22</v>
      </c>
      <c r="C877" s="5">
        <f t="shared" si="131"/>
        <v>6</v>
      </c>
      <c r="D877" s="5">
        <f t="shared" si="132"/>
        <v>2016</v>
      </c>
      <c r="E877" s="3">
        <f t="shared" si="133"/>
        <v>42530</v>
      </c>
      <c r="F877" s="5">
        <f t="shared" si="137"/>
        <v>13</v>
      </c>
      <c r="G877" s="5">
        <v>26038.19</v>
      </c>
      <c r="H877" s="6">
        <v>26143</v>
      </c>
      <c r="I877" s="6">
        <v>26203</v>
      </c>
      <c r="J877" s="6">
        <v>26264</v>
      </c>
      <c r="K877" s="6">
        <v>26411</v>
      </c>
      <c r="L877" s="6">
        <v>26486</v>
      </c>
      <c r="M877" s="6">
        <v>26506</v>
      </c>
      <c r="N877" s="6">
        <v>26531</v>
      </c>
      <c r="O877" s="6">
        <v>26554</v>
      </c>
      <c r="P877" s="6">
        <v>26594</v>
      </c>
      <c r="Q877" s="6">
        <v>26735</v>
      </c>
      <c r="R877" s="6">
        <v>26782</v>
      </c>
      <c r="S877" s="6">
        <v>26839</v>
      </c>
      <c r="T877" s="6">
        <v>26900</v>
      </c>
      <c r="U877" s="6">
        <v>26941</v>
      </c>
      <c r="V877" s="6">
        <v>26992</v>
      </c>
      <c r="W877" s="6">
        <v>27140</v>
      </c>
      <c r="X877" s="6">
        <v>27214</v>
      </c>
      <c r="Y877" s="6">
        <v>27288</v>
      </c>
      <c r="Z877" s="8" t="s">
        <v>17</v>
      </c>
      <c r="AA877" s="11">
        <f t="shared" si="138"/>
        <v>9.8488517952729864E-4</v>
      </c>
      <c r="AB877" s="10">
        <f t="shared" si="139"/>
        <v>6.3295490201125126E-3</v>
      </c>
      <c r="AC877" s="10">
        <f t="shared" si="134"/>
        <v>1.3395412738999246E-2</v>
      </c>
      <c r="AD877" s="10">
        <f t="shared" si="135"/>
        <v>1.1717731455041373E-2</v>
      </c>
      <c r="AE877" s="13">
        <v>3.6470000000000002</v>
      </c>
      <c r="AF877" s="13">
        <v>0.69699999999999995</v>
      </c>
      <c r="AG877" s="10">
        <f t="shared" si="136"/>
        <v>2.9295808216729391E-2</v>
      </c>
      <c r="AH877" s="10">
        <f>+SUMPRODUCT(AB877:AD877,Regression_results!$M$17:$O$17)+Regression_results!$L$17</f>
        <v>2.7830023895617131E-2</v>
      </c>
    </row>
    <row r="878" spans="1:34" ht="15" x14ac:dyDescent="0.25">
      <c r="A878" s="3">
        <v>42542</v>
      </c>
      <c r="B878" s="5">
        <f t="shared" si="130"/>
        <v>21</v>
      </c>
      <c r="C878" s="5">
        <f t="shared" si="131"/>
        <v>6</v>
      </c>
      <c r="D878" s="5">
        <f t="shared" si="132"/>
        <v>2016</v>
      </c>
      <c r="E878" s="3">
        <f t="shared" si="133"/>
        <v>42530</v>
      </c>
      <c r="F878" s="5">
        <f t="shared" si="137"/>
        <v>12</v>
      </c>
      <c r="G878" s="5">
        <v>26036.46</v>
      </c>
      <c r="H878" s="6">
        <v>26143</v>
      </c>
      <c r="I878" s="6">
        <v>26203</v>
      </c>
      <c r="J878" s="6">
        <v>26264</v>
      </c>
      <c r="K878" s="6">
        <v>26411</v>
      </c>
      <c r="L878" s="6">
        <v>26486</v>
      </c>
      <c r="M878" s="6">
        <v>26506</v>
      </c>
      <c r="N878" s="6">
        <v>26531</v>
      </c>
      <c r="O878" s="6">
        <v>26554</v>
      </c>
      <c r="P878" s="6">
        <v>26594</v>
      </c>
      <c r="Q878" s="6">
        <v>26735</v>
      </c>
      <c r="R878" s="6">
        <v>26782</v>
      </c>
      <c r="S878" s="6">
        <v>26839</v>
      </c>
      <c r="T878" s="6">
        <v>26900</v>
      </c>
      <c r="U878" s="6">
        <v>26941</v>
      </c>
      <c r="V878" s="6">
        <v>26992</v>
      </c>
      <c r="W878" s="6">
        <v>27140</v>
      </c>
      <c r="X878" s="6">
        <v>27214</v>
      </c>
      <c r="Y878" s="6">
        <v>27288</v>
      </c>
      <c r="Z878" s="8" t="s">
        <v>17</v>
      </c>
      <c r="AA878" s="11">
        <f t="shared" si="138"/>
        <v>9.0912478110212187E-4</v>
      </c>
      <c r="AB878" s="10">
        <f t="shared" si="139"/>
        <v>6.3964148736042059E-3</v>
      </c>
      <c r="AC878" s="10">
        <f t="shared" si="134"/>
        <v>1.3395412738999246E-2</v>
      </c>
      <c r="AD878" s="10">
        <f t="shared" si="135"/>
        <v>1.1641971056616195E-2</v>
      </c>
      <c r="AE878" s="13">
        <v>3.68</v>
      </c>
      <c r="AF878" s="13">
        <v>0.7</v>
      </c>
      <c r="AG878" s="10">
        <f t="shared" si="136"/>
        <v>2.9592850049652508E-2</v>
      </c>
      <c r="AH878" s="10">
        <f>+SUMPRODUCT(AB878:AD878,Regression_results!$M$17:$O$17)+Regression_results!$L$17</f>
        <v>2.7832104552296982E-2</v>
      </c>
    </row>
    <row r="879" spans="1:34" ht="15" x14ac:dyDescent="0.25">
      <c r="A879" s="3">
        <v>42541</v>
      </c>
      <c r="B879" s="5">
        <f t="shared" si="130"/>
        <v>20</v>
      </c>
      <c r="C879" s="5">
        <f t="shared" si="131"/>
        <v>6</v>
      </c>
      <c r="D879" s="5">
        <f t="shared" si="132"/>
        <v>2016</v>
      </c>
      <c r="E879" s="3">
        <f t="shared" si="133"/>
        <v>42530</v>
      </c>
      <c r="F879" s="5">
        <f t="shared" si="137"/>
        <v>11</v>
      </c>
      <c r="G879" s="5">
        <v>26034.73</v>
      </c>
      <c r="H879" s="6">
        <v>26143</v>
      </c>
      <c r="I879" s="6">
        <v>26203</v>
      </c>
      <c r="J879" s="6">
        <v>26264</v>
      </c>
      <c r="K879" s="6">
        <v>26411</v>
      </c>
      <c r="L879" s="6">
        <v>26486</v>
      </c>
      <c r="M879" s="6">
        <v>26506</v>
      </c>
      <c r="N879" s="6">
        <v>26531</v>
      </c>
      <c r="O879" s="6">
        <v>26554</v>
      </c>
      <c r="P879" s="6">
        <v>26594</v>
      </c>
      <c r="Q879" s="6">
        <v>26735</v>
      </c>
      <c r="R879" s="6">
        <v>26782</v>
      </c>
      <c r="S879" s="6">
        <v>26839</v>
      </c>
      <c r="T879" s="6">
        <v>26900</v>
      </c>
      <c r="U879" s="6">
        <v>26941</v>
      </c>
      <c r="V879" s="6">
        <v>26992</v>
      </c>
      <c r="W879" s="6">
        <v>27140</v>
      </c>
      <c r="X879" s="6">
        <v>27214</v>
      </c>
      <c r="Y879" s="6">
        <v>27288</v>
      </c>
      <c r="Z879" s="8" t="s">
        <v>17</v>
      </c>
      <c r="AA879" s="11">
        <f t="shared" si="138"/>
        <v>8.333643826769451E-4</v>
      </c>
      <c r="AB879" s="10">
        <f t="shared" si="139"/>
        <v>6.4632896135277118E-3</v>
      </c>
      <c r="AC879" s="10">
        <f t="shared" si="134"/>
        <v>1.3395412738999246E-2</v>
      </c>
      <c r="AD879" s="10">
        <f t="shared" si="135"/>
        <v>1.1566210658191019E-2</v>
      </c>
      <c r="AE879" s="13">
        <v>3.6850000000000001</v>
      </c>
      <c r="AF879" s="13">
        <v>0.72</v>
      </c>
      <c r="AG879" s="10">
        <f t="shared" si="136"/>
        <v>2.9438046068308132E-2</v>
      </c>
      <c r="AH879" s="10">
        <f>+SUMPRODUCT(AB879:AD879,Regression_results!$M$17:$O$17)+Regression_results!$L$17</f>
        <v>2.7834190012955021E-2</v>
      </c>
    </row>
    <row r="880" spans="1:34" ht="15" x14ac:dyDescent="0.25">
      <c r="A880" s="3">
        <v>42540</v>
      </c>
      <c r="B880" s="5">
        <f t="shared" si="130"/>
        <v>19</v>
      </c>
      <c r="C880" s="5">
        <f t="shared" si="131"/>
        <v>6</v>
      </c>
      <c r="D880" s="5">
        <f t="shared" si="132"/>
        <v>2016</v>
      </c>
      <c r="E880" s="3">
        <f t="shared" si="133"/>
        <v>42530</v>
      </c>
      <c r="F880" s="5">
        <f t="shared" si="137"/>
        <v>10</v>
      </c>
      <c r="G880" s="5">
        <v>26032.99</v>
      </c>
      <c r="H880" s="6">
        <v>26143</v>
      </c>
      <c r="I880" s="6">
        <v>26203</v>
      </c>
      <c r="J880" s="6">
        <v>26264</v>
      </c>
      <c r="K880" s="6">
        <v>26411</v>
      </c>
      <c r="L880" s="6">
        <v>26486</v>
      </c>
      <c r="M880" s="6">
        <v>26506</v>
      </c>
      <c r="N880" s="6">
        <v>26531</v>
      </c>
      <c r="O880" s="6">
        <v>26554</v>
      </c>
      <c r="P880" s="6">
        <v>26594</v>
      </c>
      <c r="Q880" s="6">
        <v>26735</v>
      </c>
      <c r="R880" s="6">
        <v>26782</v>
      </c>
      <c r="S880" s="6">
        <v>26839</v>
      </c>
      <c r="T880" s="6">
        <v>26900</v>
      </c>
      <c r="U880" s="6">
        <v>26941</v>
      </c>
      <c r="V880" s="6">
        <v>26992</v>
      </c>
      <c r="W880" s="6">
        <v>27140</v>
      </c>
      <c r="X880" s="6">
        <v>27214</v>
      </c>
      <c r="Y880" s="6">
        <v>27288</v>
      </c>
      <c r="Z880" s="8" t="s">
        <v>17</v>
      </c>
      <c r="AA880" s="11">
        <f t="shared" si="138"/>
        <v>7.5760398425176823E-4</v>
      </c>
      <c r="AB880" s="10">
        <f t="shared" si="139"/>
        <v>6.5305598780622809E-3</v>
      </c>
      <c r="AC880" s="10">
        <f t="shared" si="134"/>
        <v>1.3395412738999246E-2</v>
      </c>
      <c r="AD880" s="10">
        <f t="shared" si="135"/>
        <v>1.1490450259765842E-2</v>
      </c>
      <c r="AE880" s="13">
        <v>3.6550000000000002</v>
      </c>
      <c r="AF880" s="13">
        <v>0.68300000000000005</v>
      </c>
      <c r="AG880" s="10">
        <f t="shared" si="136"/>
        <v>2.9518389400395417E-2</v>
      </c>
      <c r="AH880" s="10">
        <f>+SUMPRODUCT(AB880:AD880,Regression_results!$M$17:$O$17)+Regression_results!$L$17</f>
        <v>2.7836489293022647E-2</v>
      </c>
    </row>
    <row r="881" spans="1:34" ht="15" x14ac:dyDescent="0.25">
      <c r="A881" s="3">
        <v>42539</v>
      </c>
      <c r="B881" s="5">
        <f t="shared" si="130"/>
        <v>18</v>
      </c>
      <c r="C881" s="5">
        <f t="shared" si="131"/>
        <v>6</v>
      </c>
      <c r="D881" s="5">
        <f t="shared" si="132"/>
        <v>2016</v>
      </c>
      <c r="E881" s="3">
        <f t="shared" si="133"/>
        <v>42530</v>
      </c>
      <c r="F881" s="5">
        <f t="shared" si="137"/>
        <v>9</v>
      </c>
      <c r="G881" s="5">
        <v>26031.26</v>
      </c>
      <c r="H881" s="6">
        <v>26143</v>
      </c>
      <c r="I881" s="6">
        <v>26203</v>
      </c>
      <c r="J881" s="6">
        <v>26264</v>
      </c>
      <c r="K881" s="6">
        <v>26411</v>
      </c>
      <c r="L881" s="6">
        <v>26486</v>
      </c>
      <c r="M881" s="6">
        <v>26506</v>
      </c>
      <c r="N881" s="6">
        <v>26531</v>
      </c>
      <c r="O881" s="6">
        <v>26554</v>
      </c>
      <c r="P881" s="6">
        <v>26594</v>
      </c>
      <c r="Q881" s="6">
        <v>26735</v>
      </c>
      <c r="R881" s="6">
        <v>26782</v>
      </c>
      <c r="S881" s="6">
        <v>26839</v>
      </c>
      <c r="T881" s="6">
        <v>26900</v>
      </c>
      <c r="U881" s="6">
        <v>26941</v>
      </c>
      <c r="V881" s="6">
        <v>26992</v>
      </c>
      <c r="W881" s="6">
        <v>27140</v>
      </c>
      <c r="X881" s="6">
        <v>27214</v>
      </c>
      <c r="Y881" s="6">
        <v>27288</v>
      </c>
      <c r="Z881" s="8" t="s">
        <v>17</v>
      </c>
      <c r="AA881" s="11">
        <f t="shared" si="138"/>
        <v>6.8184358582659146E-4</v>
      </c>
      <c r="AB881" s="10">
        <f t="shared" si="139"/>
        <v>6.5974524475573837E-3</v>
      </c>
      <c r="AC881" s="10">
        <f t="shared" si="134"/>
        <v>1.3395412738999246E-2</v>
      </c>
      <c r="AD881" s="10">
        <f t="shared" si="135"/>
        <v>1.1414689861340666E-2</v>
      </c>
      <c r="AE881" s="13">
        <v>3.6550000000000002</v>
      </c>
      <c r="AF881" s="13">
        <v>0.68300000000000005</v>
      </c>
      <c r="AG881" s="10">
        <f t="shared" si="136"/>
        <v>2.9518389400395417E-2</v>
      </c>
      <c r="AH881" s="10">
        <f>+SUMPRODUCT(AB881:AD881,Regression_results!$M$17:$O$17)+Regression_results!$L$17</f>
        <v>2.7838584392293218E-2</v>
      </c>
    </row>
    <row r="882" spans="1:34" ht="15" x14ac:dyDescent="0.25">
      <c r="A882" s="3">
        <v>42538</v>
      </c>
      <c r="B882" s="5">
        <f t="shared" si="130"/>
        <v>17</v>
      </c>
      <c r="C882" s="5">
        <f t="shared" si="131"/>
        <v>6</v>
      </c>
      <c r="D882" s="5">
        <f t="shared" si="132"/>
        <v>2016</v>
      </c>
      <c r="E882" s="3">
        <f t="shared" si="133"/>
        <v>42530</v>
      </c>
      <c r="F882" s="5">
        <f t="shared" si="137"/>
        <v>8</v>
      </c>
      <c r="G882" s="5">
        <v>26029.52</v>
      </c>
      <c r="H882" s="6">
        <v>26143</v>
      </c>
      <c r="I882" s="6">
        <v>26203</v>
      </c>
      <c r="J882" s="6">
        <v>26264</v>
      </c>
      <c r="K882" s="6">
        <v>26411</v>
      </c>
      <c r="L882" s="6">
        <v>26486</v>
      </c>
      <c r="M882" s="6">
        <v>26506</v>
      </c>
      <c r="N882" s="6">
        <v>26531</v>
      </c>
      <c r="O882" s="6">
        <v>26554</v>
      </c>
      <c r="P882" s="6">
        <v>26594</v>
      </c>
      <c r="Q882" s="6">
        <v>26735</v>
      </c>
      <c r="R882" s="6">
        <v>26782</v>
      </c>
      <c r="S882" s="6">
        <v>26839</v>
      </c>
      <c r="T882" s="6">
        <v>26900</v>
      </c>
      <c r="U882" s="6">
        <v>26941</v>
      </c>
      <c r="V882" s="6">
        <v>26992</v>
      </c>
      <c r="W882" s="6">
        <v>27140</v>
      </c>
      <c r="X882" s="6">
        <v>27214</v>
      </c>
      <c r="Y882" s="6">
        <v>27288</v>
      </c>
      <c r="Z882" s="8" t="s">
        <v>17</v>
      </c>
      <c r="AA882" s="11">
        <f t="shared" si="138"/>
        <v>6.0608318740141458E-4</v>
      </c>
      <c r="AB882" s="10">
        <f t="shared" si="139"/>
        <v>6.6647406483100191E-3</v>
      </c>
      <c r="AC882" s="10">
        <f t="shared" si="134"/>
        <v>1.3395412738999246E-2</v>
      </c>
      <c r="AD882" s="10">
        <f t="shared" si="135"/>
        <v>1.1338929462915488E-2</v>
      </c>
      <c r="AE882" s="13">
        <v>3.6550000000000002</v>
      </c>
      <c r="AF882" s="13">
        <v>0.68300000000000005</v>
      </c>
      <c r="AG882" s="10">
        <f t="shared" si="136"/>
        <v>2.9518389400395417E-2</v>
      </c>
      <c r="AH882" s="10">
        <f>+SUMPRODUCT(AB882:AD882,Regression_results!$M$17:$O$17)+Regression_results!$L$17</f>
        <v>2.7840893368626135E-2</v>
      </c>
    </row>
    <row r="883" spans="1:34" ht="15" x14ac:dyDescent="0.25">
      <c r="A883" s="3">
        <v>42537</v>
      </c>
      <c r="B883" s="5">
        <f t="shared" si="130"/>
        <v>16</v>
      </c>
      <c r="C883" s="5">
        <f t="shared" si="131"/>
        <v>6</v>
      </c>
      <c r="D883" s="5">
        <f t="shared" si="132"/>
        <v>2016</v>
      </c>
      <c r="E883" s="3">
        <f t="shared" si="133"/>
        <v>42530</v>
      </c>
      <c r="F883" s="5">
        <f t="shared" si="137"/>
        <v>7</v>
      </c>
      <c r="G883" s="5">
        <v>26027.79</v>
      </c>
      <c r="H883" s="6">
        <v>26143</v>
      </c>
      <c r="I883" s="6">
        <v>26203</v>
      </c>
      <c r="J883" s="6">
        <v>26264</v>
      </c>
      <c r="K883" s="6">
        <v>26411</v>
      </c>
      <c r="L883" s="6">
        <v>26486</v>
      </c>
      <c r="M883" s="6">
        <v>26506</v>
      </c>
      <c r="N883" s="6">
        <v>26531</v>
      </c>
      <c r="O883" s="6">
        <v>26554</v>
      </c>
      <c r="P883" s="6">
        <v>26594</v>
      </c>
      <c r="Q883" s="6">
        <v>26735</v>
      </c>
      <c r="R883" s="6">
        <v>26782</v>
      </c>
      <c r="S883" s="6">
        <v>26839</v>
      </c>
      <c r="T883" s="6">
        <v>26900</v>
      </c>
      <c r="U883" s="6">
        <v>26941</v>
      </c>
      <c r="V883" s="6">
        <v>26992</v>
      </c>
      <c r="W883" s="6">
        <v>27140</v>
      </c>
      <c r="X883" s="6">
        <v>27214</v>
      </c>
      <c r="Y883" s="6">
        <v>27288</v>
      </c>
      <c r="Z883" s="8" t="s">
        <v>17</v>
      </c>
      <c r="AA883" s="11">
        <f t="shared" si="138"/>
        <v>5.3032278897623781E-4</v>
      </c>
      <c r="AB883" s="10">
        <f t="shared" si="139"/>
        <v>6.7316510545074593E-3</v>
      </c>
      <c r="AC883" s="10">
        <f t="shared" si="134"/>
        <v>1.3395412738999246E-2</v>
      </c>
      <c r="AD883" s="10">
        <f t="shared" si="135"/>
        <v>1.1263169064490312E-2</v>
      </c>
      <c r="AE883" s="13">
        <v>3.665</v>
      </c>
      <c r="AF883" s="13">
        <v>0.68</v>
      </c>
      <c r="AG883" s="10">
        <f t="shared" si="136"/>
        <v>2.9648390941597214E-2</v>
      </c>
      <c r="AH883" s="10">
        <f>+SUMPRODUCT(AB883:AD883,Regression_results!$M$17:$O$17)+Regression_results!$L$17</f>
        <v>2.7842998110364087E-2</v>
      </c>
    </row>
    <row r="884" spans="1:34" ht="15" x14ac:dyDescent="0.25">
      <c r="A884" s="3">
        <v>42536</v>
      </c>
      <c r="B884" s="5">
        <f t="shared" si="130"/>
        <v>15</v>
      </c>
      <c r="C884" s="5">
        <f t="shared" si="131"/>
        <v>6</v>
      </c>
      <c r="D884" s="5">
        <f t="shared" si="132"/>
        <v>2016</v>
      </c>
      <c r="E884" s="3">
        <f t="shared" si="133"/>
        <v>42530</v>
      </c>
      <c r="F884" s="5">
        <f t="shared" si="137"/>
        <v>6</v>
      </c>
      <c r="G884" s="5">
        <v>26026.06</v>
      </c>
      <c r="H884" s="6">
        <v>26143</v>
      </c>
      <c r="I884" s="6">
        <v>26203</v>
      </c>
      <c r="J884" s="6">
        <v>26264</v>
      </c>
      <c r="K884" s="6">
        <v>26411</v>
      </c>
      <c r="L884" s="6">
        <v>26486</v>
      </c>
      <c r="M884" s="6">
        <v>26506</v>
      </c>
      <c r="N884" s="6">
        <v>26531</v>
      </c>
      <c r="O884" s="6">
        <v>26554</v>
      </c>
      <c r="P884" s="6">
        <v>26594</v>
      </c>
      <c r="Q884" s="6">
        <v>26735</v>
      </c>
      <c r="R884" s="6">
        <v>26782</v>
      </c>
      <c r="S884" s="6">
        <v>26839</v>
      </c>
      <c r="T884" s="6">
        <v>26900</v>
      </c>
      <c r="U884" s="6">
        <v>26941</v>
      </c>
      <c r="V884" s="6">
        <v>26992</v>
      </c>
      <c r="W884" s="6">
        <v>27140</v>
      </c>
      <c r="X884" s="6">
        <v>27214</v>
      </c>
      <c r="Y884" s="6">
        <v>27288</v>
      </c>
      <c r="Z884" s="8" t="s">
        <v>17</v>
      </c>
      <c r="AA884" s="11">
        <f t="shared" si="138"/>
        <v>4.5456239055106094E-4</v>
      </c>
      <c r="AB884" s="10">
        <f t="shared" si="139"/>
        <v>6.7985703560200506E-3</v>
      </c>
      <c r="AC884" s="10">
        <f t="shared" si="134"/>
        <v>1.3395412738999246E-2</v>
      </c>
      <c r="AD884" s="10">
        <f t="shared" si="135"/>
        <v>1.1187408666065135E-2</v>
      </c>
      <c r="AE884" s="13">
        <v>3.69</v>
      </c>
      <c r="AF884" s="13">
        <v>0.72</v>
      </c>
      <c r="AG884" s="10">
        <f t="shared" si="136"/>
        <v>2.9487688641778975E-2</v>
      </c>
      <c r="AH884" s="10">
        <f>+SUMPRODUCT(AB884:AD884,Regression_results!$M$17:$O$17)+Regression_results!$L$17</f>
        <v>2.784510766088253E-2</v>
      </c>
    </row>
    <row r="885" spans="1:34" ht="15" x14ac:dyDescent="0.25">
      <c r="A885" s="3">
        <v>42535</v>
      </c>
      <c r="B885" s="5">
        <f t="shared" si="130"/>
        <v>14</v>
      </c>
      <c r="C885" s="5">
        <f t="shared" si="131"/>
        <v>6</v>
      </c>
      <c r="D885" s="5">
        <f t="shared" si="132"/>
        <v>2016</v>
      </c>
      <c r="E885" s="3">
        <f t="shared" si="133"/>
        <v>42530</v>
      </c>
      <c r="F885" s="5">
        <f t="shared" si="137"/>
        <v>5</v>
      </c>
      <c r="G885" s="5">
        <v>26024.32</v>
      </c>
      <c r="H885" s="6">
        <v>26143</v>
      </c>
      <c r="I885" s="6">
        <v>26203</v>
      </c>
      <c r="J885" s="6">
        <v>26264</v>
      </c>
      <c r="K885" s="6">
        <v>26411</v>
      </c>
      <c r="L885" s="6">
        <v>26486</v>
      </c>
      <c r="M885" s="6">
        <v>26506</v>
      </c>
      <c r="N885" s="6">
        <v>26531</v>
      </c>
      <c r="O885" s="6">
        <v>26554</v>
      </c>
      <c r="P885" s="6">
        <v>26594</v>
      </c>
      <c r="Q885" s="6">
        <v>26735</v>
      </c>
      <c r="R885" s="6">
        <v>26782</v>
      </c>
      <c r="S885" s="6">
        <v>26839</v>
      </c>
      <c r="T885" s="6">
        <v>26900</v>
      </c>
      <c r="U885" s="6">
        <v>26941</v>
      </c>
      <c r="V885" s="6">
        <v>26992</v>
      </c>
      <c r="W885" s="6">
        <v>27140</v>
      </c>
      <c r="X885" s="6">
        <v>27214</v>
      </c>
      <c r="Y885" s="6">
        <v>27288</v>
      </c>
      <c r="Z885" s="8" t="s">
        <v>17</v>
      </c>
      <c r="AA885" s="11">
        <f t="shared" si="138"/>
        <v>3.7880199212588411E-4</v>
      </c>
      <c r="AB885" s="10">
        <f t="shared" si="139"/>
        <v>6.8658854486880472E-3</v>
      </c>
      <c r="AC885" s="10">
        <f t="shared" si="134"/>
        <v>1.3395412738999246E-2</v>
      </c>
      <c r="AD885" s="10">
        <f t="shared" si="135"/>
        <v>1.1111648267639959E-2</v>
      </c>
      <c r="AE885" s="13">
        <v>3.69</v>
      </c>
      <c r="AF885" s="13">
        <v>0.71</v>
      </c>
      <c r="AG885" s="10">
        <f t="shared" si="136"/>
        <v>2.9589911627444954E-2</v>
      </c>
      <c r="AH885" s="10">
        <f>+SUMPRODUCT(AB885:AD885,Regression_results!$M$17:$O$17)+Regression_results!$L$17</f>
        <v>2.7847431174903639E-2</v>
      </c>
    </row>
    <row r="886" spans="1:34" ht="15" x14ac:dyDescent="0.25">
      <c r="A886" s="3">
        <v>42534</v>
      </c>
      <c r="B886" s="5">
        <f t="shared" si="130"/>
        <v>13</v>
      </c>
      <c r="C886" s="5">
        <f t="shared" si="131"/>
        <v>6</v>
      </c>
      <c r="D886" s="5">
        <f t="shared" si="132"/>
        <v>2016</v>
      </c>
      <c r="E886" s="3">
        <f t="shared" si="133"/>
        <v>42530</v>
      </c>
      <c r="F886" s="5">
        <f t="shared" si="137"/>
        <v>4</v>
      </c>
      <c r="G886" s="5">
        <v>26022.59</v>
      </c>
      <c r="H886" s="6">
        <v>26143</v>
      </c>
      <c r="I886" s="6">
        <v>26203</v>
      </c>
      <c r="J886" s="6">
        <v>26264</v>
      </c>
      <c r="K886" s="6">
        <v>26411</v>
      </c>
      <c r="L886" s="6">
        <v>26486</v>
      </c>
      <c r="M886" s="6">
        <v>26506</v>
      </c>
      <c r="N886" s="6">
        <v>26531</v>
      </c>
      <c r="O886" s="6">
        <v>26554</v>
      </c>
      <c r="P886" s="6">
        <v>26594</v>
      </c>
      <c r="Q886" s="6">
        <v>26735</v>
      </c>
      <c r="R886" s="6">
        <v>26782</v>
      </c>
      <c r="S886" s="6">
        <v>26839</v>
      </c>
      <c r="T886" s="6">
        <v>26900</v>
      </c>
      <c r="U886" s="6">
        <v>26941</v>
      </c>
      <c r="V886" s="6">
        <v>26992</v>
      </c>
      <c r="W886" s="6">
        <v>27140</v>
      </c>
      <c r="X886" s="6">
        <v>27214</v>
      </c>
      <c r="Y886" s="6">
        <v>27288</v>
      </c>
      <c r="Z886" s="8" t="s">
        <v>17</v>
      </c>
      <c r="AA886" s="11">
        <f t="shared" si="138"/>
        <v>3.0304159370070729E-4</v>
      </c>
      <c r="AB886" s="10">
        <f t="shared" si="139"/>
        <v>6.932822597596866E-3</v>
      </c>
      <c r="AC886" s="10">
        <f t="shared" si="134"/>
        <v>1.3395412738999246E-2</v>
      </c>
      <c r="AD886" s="10">
        <f t="shared" si="135"/>
        <v>1.1035887869214781E-2</v>
      </c>
      <c r="AE886" s="13">
        <v>3.6779999999999999</v>
      </c>
      <c r="AF886" s="13">
        <v>0.75</v>
      </c>
      <c r="AG886" s="10">
        <f t="shared" si="136"/>
        <v>2.9062034739454123E-2</v>
      </c>
      <c r="AH886" s="10">
        <f>+SUMPRODUCT(AB886:AD886,Regression_results!$M$17:$O$17)+Regression_results!$L$17</f>
        <v>2.7849550373670554E-2</v>
      </c>
    </row>
    <row r="887" spans="1:34" ht="15" x14ac:dyDescent="0.25">
      <c r="A887" s="3">
        <v>42533</v>
      </c>
      <c r="B887" s="5">
        <f t="shared" si="130"/>
        <v>12</v>
      </c>
      <c r="C887" s="5">
        <f t="shared" si="131"/>
        <v>6</v>
      </c>
      <c r="D887" s="5">
        <f t="shared" si="132"/>
        <v>2016</v>
      </c>
      <c r="E887" s="3">
        <f t="shared" si="133"/>
        <v>42530</v>
      </c>
      <c r="F887" s="5">
        <f t="shared" si="137"/>
        <v>3</v>
      </c>
      <c r="G887" s="5">
        <v>26020.86</v>
      </c>
      <c r="H887" s="6">
        <v>26143</v>
      </c>
      <c r="I887" s="6">
        <v>26203</v>
      </c>
      <c r="J887" s="6">
        <v>26264</v>
      </c>
      <c r="K887" s="6">
        <v>26411</v>
      </c>
      <c r="L887" s="6">
        <v>26486</v>
      </c>
      <c r="M887" s="6">
        <v>26506</v>
      </c>
      <c r="N887" s="6">
        <v>26531</v>
      </c>
      <c r="O887" s="6">
        <v>26554</v>
      </c>
      <c r="P887" s="6">
        <v>26594</v>
      </c>
      <c r="Q887" s="6">
        <v>26735</v>
      </c>
      <c r="R887" s="6">
        <v>26782</v>
      </c>
      <c r="S887" s="6">
        <v>26839</v>
      </c>
      <c r="T887" s="6">
        <v>26900</v>
      </c>
      <c r="U887" s="6">
        <v>26941</v>
      </c>
      <c r="V887" s="6">
        <v>26992</v>
      </c>
      <c r="W887" s="6">
        <v>27140</v>
      </c>
      <c r="X887" s="6">
        <v>27214</v>
      </c>
      <c r="Y887" s="6">
        <v>27288</v>
      </c>
      <c r="Z887" s="8" t="s">
        <v>17</v>
      </c>
      <c r="AA887" s="11">
        <f t="shared" si="138"/>
        <v>2.2728119527553047E-4</v>
      </c>
      <c r="AB887" s="10">
        <f t="shared" si="139"/>
        <v>6.9997686471545695E-3</v>
      </c>
      <c r="AC887" s="10">
        <f t="shared" si="134"/>
        <v>1.3395412738999246E-2</v>
      </c>
      <c r="AD887" s="10">
        <f t="shared" si="135"/>
        <v>1.0960127470789605E-2</v>
      </c>
      <c r="AE887" s="13">
        <v>3.7149999999999999</v>
      </c>
      <c r="AF887" s="13">
        <v>0.73799999999999999</v>
      </c>
      <c r="AG887" s="10">
        <f t="shared" si="136"/>
        <v>2.9551906926879701E-2</v>
      </c>
      <c r="AH887" s="10">
        <f>+SUMPRODUCT(AB887:AD887,Regression_results!$M$17:$O$17)+Regression_results!$L$17</f>
        <v>2.7851674384101362E-2</v>
      </c>
    </row>
    <row r="888" spans="1:34" ht="15" x14ac:dyDescent="0.25">
      <c r="A888" s="3">
        <v>42532</v>
      </c>
      <c r="B888" s="5">
        <f t="shared" si="130"/>
        <v>11</v>
      </c>
      <c r="C888" s="5">
        <f t="shared" si="131"/>
        <v>6</v>
      </c>
      <c r="D888" s="5">
        <f t="shared" si="132"/>
        <v>2016</v>
      </c>
      <c r="E888" s="3">
        <f t="shared" si="133"/>
        <v>42530</v>
      </c>
      <c r="F888" s="5">
        <f t="shared" si="137"/>
        <v>2</v>
      </c>
      <c r="G888" s="5">
        <v>26019.13</v>
      </c>
      <c r="H888" s="6">
        <v>26143</v>
      </c>
      <c r="I888" s="6">
        <v>26203</v>
      </c>
      <c r="J888" s="6">
        <v>26264</v>
      </c>
      <c r="K888" s="6">
        <v>26411</v>
      </c>
      <c r="L888" s="6">
        <v>26486</v>
      </c>
      <c r="M888" s="6">
        <v>26506</v>
      </c>
      <c r="N888" s="6">
        <v>26531</v>
      </c>
      <c r="O888" s="6">
        <v>26554</v>
      </c>
      <c r="P888" s="6">
        <v>26594</v>
      </c>
      <c r="Q888" s="6">
        <v>26735</v>
      </c>
      <c r="R888" s="6">
        <v>26782</v>
      </c>
      <c r="S888" s="6">
        <v>26839</v>
      </c>
      <c r="T888" s="6">
        <v>26900</v>
      </c>
      <c r="U888" s="6">
        <v>26941</v>
      </c>
      <c r="V888" s="6">
        <v>26992</v>
      </c>
      <c r="W888" s="6">
        <v>27140</v>
      </c>
      <c r="X888" s="6">
        <v>27214</v>
      </c>
      <c r="Y888" s="6">
        <v>27288</v>
      </c>
      <c r="Z888" s="8" t="s">
        <v>17</v>
      </c>
      <c r="AA888" s="11">
        <f t="shared" si="138"/>
        <v>1.5152079685035365E-4</v>
      </c>
      <c r="AB888" s="10">
        <f t="shared" si="139"/>
        <v>7.0667235991364041E-3</v>
      </c>
      <c r="AC888" s="10">
        <f t="shared" si="134"/>
        <v>1.3395412738999246E-2</v>
      </c>
      <c r="AD888" s="10">
        <f t="shared" si="135"/>
        <v>1.0884367072364428E-2</v>
      </c>
      <c r="AE888" s="13">
        <v>3.7149999999999999</v>
      </c>
      <c r="AF888" s="13">
        <v>0.73799999999999999</v>
      </c>
      <c r="AG888" s="10">
        <f t="shared" si="136"/>
        <v>2.9551906926879701E-2</v>
      </c>
      <c r="AH888" s="10">
        <f>+SUMPRODUCT(AB888:AD888,Regression_results!$M$17:$O$17)+Regression_results!$L$17</f>
        <v>2.7853803207155761E-2</v>
      </c>
    </row>
    <row r="889" spans="1:34" ht="15" x14ac:dyDescent="0.25">
      <c r="A889" s="3">
        <v>42531</v>
      </c>
      <c r="B889" s="5">
        <f t="shared" si="130"/>
        <v>10</v>
      </c>
      <c r="C889" s="5">
        <f t="shared" si="131"/>
        <v>6</v>
      </c>
      <c r="D889" s="5">
        <f t="shared" si="132"/>
        <v>2016</v>
      </c>
      <c r="E889" s="3">
        <f t="shared" si="133"/>
        <v>42530</v>
      </c>
      <c r="F889" s="5">
        <f t="shared" si="137"/>
        <v>1</v>
      </c>
      <c r="G889" s="5">
        <v>26017.39</v>
      </c>
      <c r="H889" s="6">
        <v>26143</v>
      </c>
      <c r="I889" s="6">
        <v>26203</v>
      </c>
      <c r="J889" s="6">
        <v>26264</v>
      </c>
      <c r="K889" s="6">
        <v>26411</v>
      </c>
      <c r="L889" s="6">
        <v>26486</v>
      </c>
      <c r="M889" s="6">
        <v>26506</v>
      </c>
      <c r="N889" s="6">
        <v>26531</v>
      </c>
      <c r="O889" s="6">
        <v>26554</v>
      </c>
      <c r="P889" s="6">
        <v>26594</v>
      </c>
      <c r="Q889" s="6">
        <v>26735</v>
      </c>
      <c r="R889" s="6">
        <v>26782</v>
      </c>
      <c r="S889" s="6">
        <v>26839</v>
      </c>
      <c r="T889" s="6">
        <v>26900</v>
      </c>
      <c r="U889" s="6">
        <v>26941</v>
      </c>
      <c r="V889" s="6">
        <v>26992</v>
      </c>
      <c r="W889" s="6">
        <v>27140</v>
      </c>
      <c r="X889" s="6">
        <v>27214</v>
      </c>
      <c r="Y889" s="6">
        <v>27288</v>
      </c>
      <c r="Z889" s="8" t="s">
        <v>17</v>
      </c>
      <c r="AA889" s="11">
        <f t="shared" si="138"/>
        <v>7.5760398425176823E-5</v>
      </c>
      <c r="AB889" s="10">
        <f t="shared" si="139"/>
        <v>7.1340745555183993E-3</v>
      </c>
      <c r="AC889" s="10">
        <f t="shared" si="134"/>
        <v>1.3395412738999246E-2</v>
      </c>
      <c r="AD889" s="10">
        <f t="shared" si="135"/>
        <v>1.0808606673939252E-2</v>
      </c>
      <c r="AE889" s="13">
        <v>3.7149999999999999</v>
      </c>
      <c r="AF889" s="13">
        <v>0.73799999999999999</v>
      </c>
      <c r="AG889" s="10">
        <f t="shared" si="136"/>
        <v>2.9551906926879701E-2</v>
      </c>
      <c r="AH889" s="10">
        <f>+SUMPRODUCT(AB889:AD889,Regression_results!$M$17:$O$17)+Regression_results!$L$17</f>
        <v>2.7856146108992286E-2</v>
      </c>
    </row>
    <row r="890" spans="1:34" ht="15" x14ac:dyDescent="0.25">
      <c r="A890" s="3">
        <v>42530</v>
      </c>
      <c r="B890" s="5">
        <f t="shared" si="130"/>
        <v>9</v>
      </c>
      <c r="C890" s="5">
        <f t="shared" si="131"/>
        <v>6</v>
      </c>
      <c r="D890" s="5">
        <f t="shared" si="132"/>
        <v>2016</v>
      </c>
      <c r="E890" s="3">
        <f t="shared" si="133"/>
        <v>42530</v>
      </c>
      <c r="F890" s="5">
        <f t="shared" si="137"/>
        <v>0</v>
      </c>
      <c r="G890" s="5">
        <v>26015.66</v>
      </c>
      <c r="H890" s="6">
        <v>26143</v>
      </c>
      <c r="I890" s="6">
        <v>26203</v>
      </c>
      <c r="J890" s="6">
        <v>26264</v>
      </c>
      <c r="K890" s="6">
        <v>26411</v>
      </c>
      <c r="L890" s="6">
        <v>26486</v>
      </c>
      <c r="M890" s="6">
        <v>26506</v>
      </c>
      <c r="N890" s="6">
        <v>26531</v>
      </c>
      <c r="O890" s="6">
        <v>26554</v>
      </c>
      <c r="P890" s="6">
        <v>26594</v>
      </c>
      <c r="Q890" s="6">
        <v>26735</v>
      </c>
      <c r="R890" s="6">
        <v>26782</v>
      </c>
      <c r="S890" s="6">
        <v>26839</v>
      </c>
      <c r="T890" s="6">
        <v>26900</v>
      </c>
      <c r="U890" s="6">
        <v>26941</v>
      </c>
      <c r="V890" s="6">
        <v>26992</v>
      </c>
      <c r="W890" s="6">
        <v>27140</v>
      </c>
      <c r="X890" s="6">
        <v>27214</v>
      </c>
      <c r="Y890" s="6">
        <v>27288</v>
      </c>
      <c r="Z890" s="8" t="s">
        <v>17</v>
      </c>
      <c r="AA890" s="11">
        <f t="shared" si="138"/>
        <v>0</v>
      </c>
      <c r="AB890" s="10">
        <f t="shared" si="139"/>
        <v>7.2010473691614951E-3</v>
      </c>
      <c r="AC890" s="10">
        <f t="shared" si="134"/>
        <v>1.3395412738999246E-2</v>
      </c>
      <c r="AD890" s="10">
        <f t="shared" si="135"/>
        <v>1.0732846275514074E-2</v>
      </c>
      <c r="AE890" s="13">
        <v>3.71</v>
      </c>
      <c r="AF890" s="13">
        <v>0.74</v>
      </c>
      <c r="AG890" s="10">
        <f t="shared" si="136"/>
        <v>2.9481834425252984E-2</v>
      </c>
      <c r="AH890" s="10">
        <f>+SUMPRODUCT(AB890:AD890,Regression_results!$M$17:$O$17)+Regression_results!$L$17</f>
        <v>2.7858284588006786E-2</v>
      </c>
    </row>
    <row r="891" spans="1:34" ht="15" x14ac:dyDescent="0.25">
      <c r="A891" s="3">
        <v>42529</v>
      </c>
      <c r="B891" s="5">
        <f t="shared" si="130"/>
        <v>8</v>
      </c>
      <c r="C891" s="5">
        <f t="shared" si="131"/>
        <v>6</v>
      </c>
      <c r="D891" s="5">
        <f t="shared" si="132"/>
        <v>2016</v>
      </c>
      <c r="E891" s="3">
        <f t="shared" si="133"/>
        <v>42499</v>
      </c>
      <c r="F891" s="5">
        <f t="shared" si="137"/>
        <v>30</v>
      </c>
      <c r="G891" s="5">
        <v>26013.15</v>
      </c>
      <c r="H891" s="6">
        <v>26143</v>
      </c>
      <c r="I891" s="6">
        <v>26203</v>
      </c>
      <c r="J891" s="6">
        <v>26264</v>
      </c>
      <c r="K891" s="6">
        <v>26411</v>
      </c>
      <c r="L891" s="6">
        <v>26486</v>
      </c>
      <c r="M891" s="6">
        <v>26506</v>
      </c>
      <c r="N891" s="6">
        <v>26531</v>
      </c>
      <c r="O891" s="6">
        <v>26554</v>
      </c>
      <c r="P891" s="6">
        <v>26594</v>
      </c>
      <c r="Q891" s="6">
        <v>26735</v>
      </c>
      <c r="R891" s="6">
        <v>26782</v>
      </c>
      <c r="S891" s="6">
        <v>26839</v>
      </c>
      <c r="T891" s="6">
        <v>26900</v>
      </c>
      <c r="U891" s="6">
        <v>26941</v>
      </c>
      <c r="V891" s="6">
        <v>26992</v>
      </c>
      <c r="W891" s="6">
        <v>27140</v>
      </c>
      <c r="X891" s="6">
        <v>27214</v>
      </c>
      <c r="Y891" s="6">
        <v>27288</v>
      </c>
      <c r="Z891" s="8" t="s">
        <v>17</v>
      </c>
      <c r="AA891" s="11">
        <f t="shared" si="138"/>
        <v>2.2728119527553048E-3</v>
      </c>
      <c r="AB891" s="10">
        <f t="shared" si="139"/>
        <v>7.2982318558112436E-3</v>
      </c>
      <c r="AC891" s="10">
        <f t="shared" si="134"/>
        <v>1.3395412738999246E-2</v>
      </c>
      <c r="AD891" s="10">
        <f t="shared" si="135"/>
        <v>1.3005658228269379E-2</v>
      </c>
      <c r="AE891" s="13">
        <v>3.7</v>
      </c>
      <c r="AF891" s="13">
        <v>0.74</v>
      </c>
      <c r="AG891" s="10">
        <f t="shared" si="136"/>
        <v>2.9382568989477775E-2</v>
      </c>
      <c r="AH891" s="10">
        <f>+SUMPRODUCT(AB891:AD891,Regression_results!$M$17:$O$17)+Regression_results!$L$17</f>
        <v>2.8932826877952483E-2</v>
      </c>
    </row>
    <row r="892" spans="1:34" ht="15" x14ac:dyDescent="0.25">
      <c r="A892" s="3">
        <v>42528</v>
      </c>
      <c r="B892" s="5">
        <f t="shared" si="130"/>
        <v>7</v>
      </c>
      <c r="C892" s="5">
        <f t="shared" si="131"/>
        <v>6</v>
      </c>
      <c r="D892" s="5">
        <f t="shared" si="132"/>
        <v>2016</v>
      </c>
      <c r="E892" s="3">
        <f t="shared" si="133"/>
        <v>42499</v>
      </c>
      <c r="F892" s="5">
        <f t="shared" si="137"/>
        <v>29</v>
      </c>
      <c r="G892" s="5">
        <v>26010.639999999999</v>
      </c>
      <c r="H892" s="6">
        <v>26107</v>
      </c>
      <c r="I892" s="6">
        <v>26187</v>
      </c>
      <c r="J892" s="6">
        <v>26250</v>
      </c>
      <c r="K892" s="6">
        <v>26314</v>
      </c>
      <c r="L892" s="6">
        <v>26460</v>
      </c>
      <c r="M892" s="6">
        <v>26536</v>
      </c>
      <c r="N892" s="6">
        <v>26556</v>
      </c>
      <c r="O892" s="6">
        <v>26581</v>
      </c>
      <c r="P892" s="6">
        <v>26604</v>
      </c>
      <c r="Q892" s="6">
        <v>26644</v>
      </c>
      <c r="R892" s="6">
        <v>26784</v>
      </c>
      <c r="S892" s="6">
        <v>26828</v>
      </c>
      <c r="T892" s="6">
        <v>26885</v>
      </c>
      <c r="U892" s="6">
        <v>26941</v>
      </c>
      <c r="V892" s="6">
        <v>26992</v>
      </c>
      <c r="W892" s="6">
        <v>27140</v>
      </c>
      <c r="X892" s="6">
        <v>27214</v>
      </c>
      <c r="Y892" s="6">
        <v>27288</v>
      </c>
      <c r="Z892" s="8" t="s">
        <v>17</v>
      </c>
      <c r="AA892" s="11">
        <f t="shared" si="138"/>
        <v>2.0538243626061345E-3</v>
      </c>
      <c r="AB892" s="10">
        <f t="shared" si="139"/>
        <v>6.7803022147858716E-3</v>
      </c>
      <c r="AC892" s="10">
        <f t="shared" si="134"/>
        <v>1.5045633329514585E-2</v>
      </c>
      <c r="AD892" s="10">
        <f t="shared" si="135"/>
        <v>1.1346176042377296E-2</v>
      </c>
      <c r="AE892" s="13">
        <v>3.7199999999999998</v>
      </c>
      <c r="AF892" s="13">
        <v>0.71499999999999997</v>
      </c>
      <c r="AG892" s="10">
        <f t="shared" si="136"/>
        <v>2.9836667825050789E-2</v>
      </c>
      <c r="AH892" s="10">
        <f>+SUMPRODUCT(AB892:AD892,Regression_results!$M$17:$O$17)+Regression_results!$L$17</f>
        <v>2.8901120362545003E-2</v>
      </c>
    </row>
    <row r="893" spans="1:34" ht="15" x14ac:dyDescent="0.25">
      <c r="A893" s="3">
        <v>42527</v>
      </c>
      <c r="B893" s="5">
        <f t="shared" si="130"/>
        <v>6</v>
      </c>
      <c r="C893" s="5">
        <f t="shared" si="131"/>
        <v>6</v>
      </c>
      <c r="D893" s="5">
        <f t="shared" si="132"/>
        <v>2016</v>
      </c>
      <c r="E893" s="3">
        <f t="shared" si="133"/>
        <v>42499</v>
      </c>
      <c r="F893" s="5">
        <f t="shared" si="137"/>
        <v>28</v>
      </c>
      <c r="G893" s="5">
        <v>26008.12</v>
      </c>
      <c r="H893" s="6">
        <v>26102</v>
      </c>
      <c r="I893" s="6">
        <v>26178</v>
      </c>
      <c r="J893" s="6">
        <v>26242</v>
      </c>
      <c r="K893" s="6">
        <v>26309</v>
      </c>
      <c r="L893" s="6">
        <v>26452</v>
      </c>
      <c r="M893" s="6">
        <v>26527</v>
      </c>
      <c r="N893" s="6">
        <v>26548</v>
      </c>
      <c r="O893" s="6">
        <v>26573</v>
      </c>
      <c r="P893" s="6">
        <v>26599</v>
      </c>
      <c r="Q893" s="6">
        <v>26639</v>
      </c>
      <c r="R893" s="6">
        <v>26777</v>
      </c>
      <c r="S893" s="6">
        <v>26820</v>
      </c>
      <c r="T893" s="6">
        <v>26875</v>
      </c>
      <c r="U893" s="6">
        <v>26941</v>
      </c>
      <c r="V893" s="6">
        <v>26992</v>
      </c>
      <c r="W893" s="6">
        <v>27140</v>
      </c>
      <c r="X893" s="6">
        <v>27214</v>
      </c>
      <c r="Y893" s="6">
        <v>27288</v>
      </c>
      <c r="Z893" s="8" t="s">
        <v>17</v>
      </c>
      <c r="AA893" s="11">
        <f t="shared" si="138"/>
        <v>1.9139945314441556E-3</v>
      </c>
      <c r="AB893" s="10">
        <f t="shared" si="139"/>
        <v>6.5318062205188543E-3</v>
      </c>
      <c r="AC893" s="10">
        <f t="shared" si="134"/>
        <v>1.508900603560237E-2</v>
      </c>
      <c r="AD893" s="10">
        <f t="shared" si="135"/>
        <v>1.1209143743049946E-2</v>
      </c>
      <c r="AE893" s="13">
        <v>3.7149999999999999</v>
      </c>
      <c r="AF893" s="13">
        <v>0.73699999999999999</v>
      </c>
      <c r="AG893" s="10">
        <f t="shared" si="136"/>
        <v>2.9562127123102577E-2</v>
      </c>
      <c r="AH893" s="10">
        <f>+SUMPRODUCT(AB893:AD893,Regression_results!$M$17:$O$17)+Regression_results!$L$17</f>
        <v>2.8731303829200722E-2</v>
      </c>
    </row>
    <row r="894" spans="1:34" ht="15" x14ac:dyDescent="0.25">
      <c r="A894" s="3">
        <v>42526</v>
      </c>
      <c r="B894" s="5">
        <f t="shared" si="130"/>
        <v>5</v>
      </c>
      <c r="C894" s="5">
        <f t="shared" si="131"/>
        <v>6</v>
      </c>
      <c r="D894" s="5">
        <f t="shared" si="132"/>
        <v>2016</v>
      </c>
      <c r="E894" s="3">
        <f t="shared" si="133"/>
        <v>42499</v>
      </c>
      <c r="F894" s="5">
        <f t="shared" si="137"/>
        <v>27</v>
      </c>
      <c r="G894" s="5">
        <v>26005.61</v>
      </c>
      <c r="H894" s="6">
        <v>26098</v>
      </c>
      <c r="I894" s="6">
        <v>26176</v>
      </c>
      <c r="J894" s="6">
        <v>26242</v>
      </c>
      <c r="K894" s="6">
        <v>26308</v>
      </c>
      <c r="L894" s="6">
        <v>26453</v>
      </c>
      <c r="M894" s="6">
        <v>26524</v>
      </c>
      <c r="N894" s="6">
        <v>26548</v>
      </c>
      <c r="O894" s="6">
        <v>26570</v>
      </c>
      <c r="P894" s="6">
        <v>26599</v>
      </c>
      <c r="Q894" s="6">
        <v>26637</v>
      </c>
      <c r="R894" s="6">
        <v>26770</v>
      </c>
      <c r="S894" s="6">
        <v>26821</v>
      </c>
      <c r="T894" s="6">
        <v>26874</v>
      </c>
      <c r="U894" s="6">
        <v>26946</v>
      </c>
      <c r="V894" s="6">
        <v>26990</v>
      </c>
      <c r="W894" s="6">
        <v>27041</v>
      </c>
      <c r="X894" s="6">
        <v>27191</v>
      </c>
      <c r="Y894" s="6">
        <v>27265</v>
      </c>
      <c r="Z894" s="8" t="s">
        <v>17</v>
      </c>
      <c r="AA894" s="11">
        <f t="shared" si="138"/>
        <v>1.7784571790760539E-3</v>
      </c>
      <c r="AB894" s="10">
        <f t="shared" si="139"/>
        <v>6.5520478081459999E-3</v>
      </c>
      <c r="AC894" s="10">
        <f t="shared" si="134"/>
        <v>1.5051955990220023E-2</v>
      </c>
      <c r="AD894" s="10">
        <f t="shared" si="135"/>
        <v>1.1225201627702418E-2</v>
      </c>
      <c r="AE894" s="13">
        <v>3.7349999999999999</v>
      </c>
      <c r="AF894" s="13">
        <v>0.76</v>
      </c>
      <c r="AG894" s="10">
        <f t="shared" si="136"/>
        <v>2.9525605398967869E-2</v>
      </c>
      <c r="AH894" s="10">
        <f>+SUMPRODUCT(AB894:AD894,Regression_results!$M$17:$O$17)+Regression_results!$L$17</f>
        <v>2.8727139040713862E-2</v>
      </c>
    </row>
    <row r="895" spans="1:34" ht="15" x14ac:dyDescent="0.25">
      <c r="A895" s="3">
        <v>42525</v>
      </c>
      <c r="B895" s="5">
        <f t="shared" si="130"/>
        <v>4</v>
      </c>
      <c r="C895" s="5">
        <f t="shared" si="131"/>
        <v>6</v>
      </c>
      <c r="D895" s="5">
        <f t="shared" si="132"/>
        <v>2016</v>
      </c>
      <c r="E895" s="3">
        <f t="shared" si="133"/>
        <v>42499</v>
      </c>
      <c r="F895" s="5">
        <f t="shared" si="137"/>
        <v>26</v>
      </c>
      <c r="G895" s="5">
        <v>26003.1</v>
      </c>
      <c r="H895" s="6">
        <v>26098</v>
      </c>
      <c r="I895" s="6">
        <v>26176</v>
      </c>
      <c r="J895" s="6">
        <v>26242</v>
      </c>
      <c r="K895" s="6">
        <v>26308</v>
      </c>
      <c r="L895" s="6">
        <v>26453</v>
      </c>
      <c r="M895" s="6">
        <v>26524</v>
      </c>
      <c r="N895" s="6">
        <v>26548</v>
      </c>
      <c r="O895" s="6">
        <v>26570</v>
      </c>
      <c r="P895" s="6">
        <v>26599</v>
      </c>
      <c r="Q895" s="6">
        <v>26637</v>
      </c>
      <c r="R895" s="6">
        <v>26770</v>
      </c>
      <c r="S895" s="6">
        <v>26821</v>
      </c>
      <c r="T895" s="6">
        <v>26874</v>
      </c>
      <c r="U895" s="6">
        <v>26935</v>
      </c>
      <c r="V895" s="6">
        <v>26980</v>
      </c>
      <c r="W895" s="6">
        <v>27031</v>
      </c>
      <c r="X895" s="6">
        <v>27181</v>
      </c>
      <c r="Y895" s="6">
        <v>27255</v>
      </c>
      <c r="Z895" s="8" t="s">
        <v>17</v>
      </c>
      <c r="AA895" s="11">
        <f t="shared" si="138"/>
        <v>1.7125883946658297E-3</v>
      </c>
      <c r="AB895" s="10">
        <f t="shared" si="139"/>
        <v>6.64920720990958E-3</v>
      </c>
      <c r="AC895" s="10">
        <f t="shared" si="134"/>
        <v>1.5051955990220023E-2</v>
      </c>
      <c r="AD895" s="10">
        <f t="shared" si="135"/>
        <v>1.1159332843292194E-2</v>
      </c>
      <c r="AE895" s="13">
        <v>3.7349999999999999</v>
      </c>
      <c r="AF895" s="13">
        <v>0.76</v>
      </c>
      <c r="AG895" s="10">
        <f t="shared" si="136"/>
        <v>2.9525605398967869E-2</v>
      </c>
      <c r="AH895" s="10">
        <f>+SUMPRODUCT(AB895:AD895,Regression_results!$M$17:$O$17)+Regression_results!$L$17</f>
        <v>2.8750044213555377E-2</v>
      </c>
    </row>
    <row r="896" spans="1:34" ht="15" x14ac:dyDescent="0.25">
      <c r="A896" s="3">
        <v>42524</v>
      </c>
      <c r="B896" s="5">
        <f t="shared" si="130"/>
        <v>3</v>
      </c>
      <c r="C896" s="5">
        <f t="shared" si="131"/>
        <v>6</v>
      </c>
      <c r="D896" s="5">
        <f t="shared" si="132"/>
        <v>2016</v>
      </c>
      <c r="E896" s="3">
        <f t="shared" si="133"/>
        <v>42499</v>
      </c>
      <c r="F896" s="5">
        <f t="shared" si="137"/>
        <v>25</v>
      </c>
      <c r="G896" s="5">
        <v>26000.58</v>
      </c>
      <c r="H896" s="6">
        <v>26098</v>
      </c>
      <c r="I896" s="6">
        <v>26176</v>
      </c>
      <c r="J896" s="6">
        <v>26242</v>
      </c>
      <c r="K896" s="6">
        <v>26308</v>
      </c>
      <c r="L896" s="6">
        <v>26453</v>
      </c>
      <c r="M896" s="6">
        <v>26524</v>
      </c>
      <c r="N896" s="6">
        <v>26548</v>
      </c>
      <c r="O896" s="6">
        <v>26570</v>
      </c>
      <c r="P896" s="6">
        <v>26599</v>
      </c>
      <c r="Q896" s="6">
        <v>26637</v>
      </c>
      <c r="R896" s="6">
        <v>26770</v>
      </c>
      <c r="S896" s="6">
        <v>26821</v>
      </c>
      <c r="T896" s="6">
        <v>26874</v>
      </c>
      <c r="U896" s="6">
        <v>26935</v>
      </c>
      <c r="V896" s="6">
        <v>26980</v>
      </c>
      <c r="W896" s="6">
        <v>27031</v>
      </c>
      <c r="X896" s="6">
        <v>27181</v>
      </c>
      <c r="Y896" s="6">
        <v>27255</v>
      </c>
      <c r="Z896" s="8" t="s">
        <v>17</v>
      </c>
      <c r="AA896" s="11">
        <f t="shared" si="138"/>
        <v>1.6467196102556054E-3</v>
      </c>
      <c r="AB896" s="10">
        <f t="shared" si="139"/>
        <v>6.7467725719962957E-3</v>
      </c>
      <c r="AC896" s="10">
        <f t="shared" si="134"/>
        <v>1.5051955990220023E-2</v>
      </c>
      <c r="AD896" s="10">
        <f t="shared" si="135"/>
        <v>1.1093464058881971E-2</v>
      </c>
      <c r="AE896" s="13">
        <v>3.7349999999999999</v>
      </c>
      <c r="AF896" s="13">
        <v>0.76</v>
      </c>
      <c r="AG896" s="10">
        <f t="shared" si="136"/>
        <v>2.9525605398967869E-2</v>
      </c>
      <c r="AH896" s="10">
        <f>+SUMPRODUCT(AB896:AD896,Regression_results!$M$17:$O$17)+Regression_results!$L$17</f>
        <v>2.8773168847320903E-2</v>
      </c>
    </row>
    <row r="897" spans="1:34" ht="15" x14ac:dyDescent="0.25">
      <c r="A897" s="3">
        <v>42523</v>
      </c>
      <c r="B897" s="5">
        <f t="shared" si="130"/>
        <v>2</v>
      </c>
      <c r="C897" s="5">
        <f t="shared" si="131"/>
        <v>6</v>
      </c>
      <c r="D897" s="5">
        <f t="shared" si="132"/>
        <v>2016</v>
      </c>
      <c r="E897" s="3">
        <f t="shared" si="133"/>
        <v>42499</v>
      </c>
      <c r="F897" s="5">
        <f t="shared" si="137"/>
        <v>24</v>
      </c>
      <c r="G897" s="5">
        <v>25998.07</v>
      </c>
      <c r="H897" s="6">
        <v>26099</v>
      </c>
      <c r="I897" s="6">
        <v>26180</v>
      </c>
      <c r="J897" s="6">
        <v>26249</v>
      </c>
      <c r="K897" s="6">
        <v>26313</v>
      </c>
      <c r="L897" s="6">
        <v>26457</v>
      </c>
      <c r="M897" s="6">
        <v>26530</v>
      </c>
      <c r="N897" s="6">
        <v>26556</v>
      </c>
      <c r="O897" s="6">
        <v>26578</v>
      </c>
      <c r="P897" s="6">
        <v>26607</v>
      </c>
      <c r="Q897" s="6">
        <v>26645</v>
      </c>
      <c r="R897" s="6">
        <v>26780</v>
      </c>
      <c r="S897" s="6">
        <v>26833</v>
      </c>
      <c r="T897" s="6">
        <v>26883</v>
      </c>
      <c r="U897" s="6">
        <v>26935</v>
      </c>
      <c r="V897" s="6">
        <v>26980</v>
      </c>
      <c r="W897" s="6">
        <v>27031</v>
      </c>
      <c r="X897" s="6">
        <v>27181</v>
      </c>
      <c r="Y897" s="6">
        <v>27255</v>
      </c>
      <c r="Z897" s="8" t="s">
        <v>17</v>
      </c>
      <c r="AA897" s="11">
        <f t="shared" si="138"/>
        <v>1.4907017478478224E-3</v>
      </c>
      <c r="AB897" s="10">
        <f t="shared" si="139"/>
        <v>6.9978271463997377E-3</v>
      </c>
      <c r="AC897" s="10">
        <f t="shared" si="134"/>
        <v>1.5202444614209387E-2</v>
      </c>
      <c r="AD897" s="10">
        <f t="shared" si="135"/>
        <v>1.1085103132451701E-2</v>
      </c>
      <c r="AE897" s="13">
        <v>3.77</v>
      </c>
      <c r="AF897" s="13">
        <v>0.78</v>
      </c>
      <c r="AG897" s="10">
        <f t="shared" si="136"/>
        <v>2.9668585036713768E-2</v>
      </c>
      <c r="AH897" s="10">
        <f>+SUMPRODUCT(AB897:AD897,Regression_results!$M$17:$O$17)+Regression_results!$L$17</f>
        <v>2.8995819702220302E-2</v>
      </c>
    </row>
    <row r="898" spans="1:34" ht="15" x14ac:dyDescent="0.25">
      <c r="A898" s="3">
        <v>42522</v>
      </c>
      <c r="B898" s="5">
        <f t="shared" ref="B898:B961" si="140">+DAY(A898)</f>
        <v>1</v>
      </c>
      <c r="C898" s="5">
        <f t="shared" ref="C898:C961" si="141">+MONTH(A898)</f>
        <v>6</v>
      </c>
      <c r="D898" s="5">
        <f t="shared" ref="D898:D961" si="142">+YEAR(A898)</f>
        <v>2016</v>
      </c>
      <c r="E898" s="3">
        <f t="shared" ref="E898:E961" si="143">+IF(DAY(A898)&gt;=9, DATE(D898,C898,9), IF(MONTH(A898)=1, DATE(D898-1,12,9),DATE(D898,C898-1,9)))</f>
        <v>42499</v>
      </c>
      <c r="F898" s="5">
        <f t="shared" si="137"/>
        <v>23</v>
      </c>
      <c r="G898" s="5">
        <v>25995.56</v>
      </c>
      <c r="H898" s="6">
        <v>26100</v>
      </c>
      <c r="I898" s="6">
        <v>26180</v>
      </c>
      <c r="J898" s="6">
        <v>26252</v>
      </c>
      <c r="K898" s="6">
        <v>26316</v>
      </c>
      <c r="L898" s="6">
        <v>26461</v>
      </c>
      <c r="M898" s="6">
        <v>26533</v>
      </c>
      <c r="N898" s="6">
        <v>26561</v>
      </c>
      <c r="O898" s="6">
        <v>26578</v>
      </c>
      <c r="P898" s="6">
        <v>26608</v>
      </c>
      <c r="Q898" s="6">
        <v>26642</v>
      </c>
      <c r="R898" s="6">
        <v>26776</v>
      </c>
      <c r="S898" s="6">
        <v>26828</v>
      </c>
      <c r="T898" s="6">
        <v>26884</v>
      </c>
      <c r="U898" s="6">
        <v>26935</v>
      </c>
      <c r="V898" s="6">
        <v>26980</v>
      </c>
      <c r="W898" s="6">
        <v>27031</v>
      </c>
      <c r="X898" s="6">
        <v>27181</v>
      </c>
      <c r="Y898" s="6">
        <v>27255</v>
      </c>
      <c r="Z898" s="8" t="s">
        <v>17</v>
      </c>
      <c r="AA898" s="11">
        <f t="shared" si="138"/>
        <v>1.6003180756424189E-3</v>
      </c>
      <c r="AB898" s="10">
        <f t="shared" si="139"/>
        <v>7.0950577714039564E-3</v>
      </c>
      <c r="AC898" s="10">
        <f t="shared" ref="AC898:AC961" si="144">+O898/I898-1</f>
        <v>1.5202444614209387E-2</v>
      </c>
      <c r="AD898" s="10">
        <f t="shared" ref="AD898:AD961" si="145">+S898/O898-1+AA898</f>
        <v>1.1006593942901037E-2</v>
      </c>
      <c r="AE898" s="13">
        <v>3.7949999999999999</v>
      </c>
      <c r="AF898" s="13">
        <v>0.8</v>
      </c>
      <c r="AG898" s="10">
        <f t="shared" ref="AG898:AG961" si="146">+(1+AE898/100)/(1+AF898/100)-1</f>
        <v>2.9712301587301537E-2</v>
      </c>
      <c r="AH898" s="10">
        <f>+SUMPRODUCT(AB898:AD898,Regression_results!$M$17:$O$17)+Regression_results!$L$17</f>
        <v>2.9013079426663542E-2</v>
      </c>
    </row>
    <row r="899" spans="1:34" ht="15" x14ac:dyDescent="0.25">
      <c r="A899" s="3">
        <v>42521</v>
      </c>
      <c r="B899" s="5">
        <f t="shared" si="140"/>
        <v>31</v>
      </c>
      <c r="C899" s="5">
        <f t="shared" si="141"/>
        <v>5</v>
      </c>
      <c r="D899" s="5">
        <f t="shared" si="142"/>
        <v>2016</v>
      </c>
      <c r="E899" s="3">
        <f t="shared" si="143"/>
        <v>42499</v>
      </c>
      <c r="F899" s="5">
        <f t="shared" ref="F899:F962" si="147">+A899-E899</f>
        <v>22</v>
      </c>
      <c r="G899" s="5">
        <v>25993.05</v>
      </c>
      <c r="H899" s="6">
        <v>26099</v>
      </c>
      <c r="I899" s="6">
        <v>26179</v>
      </c>
      <c r="J899" s="6">
        <v>26247</v>
      </c>
      <c r="K899" s="6">
        <v>26310</v>
      </c>
      <c r="L899" s="6">
        <v>26451</v>
      </c>
      <c r="M899" s="6">
        <v>26526</v>
      </c>
      <c r="N899" s="6">
        <v>26555</v>
      </c>
      <c r="O899" s="6">
        <v>26572</v>
      </c>
      <c r="P899" s="6">
        <v>26601</v>
      </c>
      <c r="Q899" s="6">
        <v>26635</v>
      </c>
      <c r="R899" s="6">
        <v>26768</v>
      </c>
      <c r="S899" s="6">
        <v>26820</v>
      </c>
      <c r="T899" s="6">
        <v>26875</v>
      </c>
      <c r="U899" s="6">
        <v>26948</v>
      </c>
      <c r="V899" s="6">
        <v>26990</v>
      </c>
      <c r="W899" s="6">
        <v>27041</v>
      </c>
      <c r="X899" s="6">
        <v>27191</v>
      </c>
      <c r="Y899" s="6">
        <v>27265</v>
      </c>
      <c r="Z899" s="8" t="s">
        <v>17</v>
      </c>
      <c r="AA899" s="11">
        <f t="shared" ref="AA899:AA962" si="148">+(T899/S899-1)*F899/30</f>
        <v>1.5038528461346937E-3</v>
      </c>
      <c r="AB899" s="10">
        <f t="shared" ref="AB899:AB962" si="149">+I899/G899-1</f>
        <v>7.1538353521423126E-3</v>
      </c>
      <c r="AC899" s="10">
        <f t="shared" si="144"/>
        <v>1.5012032545169696E-2</v>
      </c>
      <c r="AD899" s="10">
        <f t="shared" si="145"/>
        <v>1.0836985466938624E-2</v>
      </c>
      <c r="AE899" s="13">
        <v>3.83</v>
      </c>
      <c r="AF899" s="13">
        <v>0.80700000000000005</v>
      </c>
      <c r="AG899" s="10">
        <f t="shared" si="146"/>
        <v>2.9987996865296962E-2</v>
      </c>
      <c r="AH899" s="10">
        <f>+SUMPRODUCT(AB899:AD899,Regression_results!$M$17:$O$17)+Regression_results!$L$17</f>
        <v>2.8853836594098355E-2</v>
      </c>
    </row>
    <row r="900" spans="1:34" ht="15" x14ac:dyDescent="0.25">
      <c r="A900" s="3">
        <v>42520</v>
      </c>
      <c r="B900" s="5">
        <f t="shared" si="140"/>
        <v>30</v>
      </c>
      <c r="C900" s="5">
        <f t="shared" si="141"/>
        <v>5</v>
      </c>
      <c r="D900" s="5">
        <f t="shared" si="142"/>
        <v>2016</v>
      </c>
      <c r="E900" s="3">
        <f t="shared" si="143"/>
        <v>42499</v>
      </c>
      <c r="F900" s="5">
        <f t="shared" si="147"/>
        <v>21</v>
      </c>
      <c r="G900" s="5">
        <v>25990.54</v>
      </c>
      <c r="H900" s="6">
        <v>26098</v>
      </c>
      <c r="I900" s="6">
        <v>26179</v>
      </c>
      <c r="J900" s="6">
        <v>26244</v>
      </c>
      <c r="K900" s="6">
        <v>26310</v>
      </c>
      <c r="L900" s="6">
        <v>26453</v>
      </c>
      <c r="M900" s="6">
        <v>26528</v>
      </c>
      <c r="N900" s="6">
        <v>26553</v>
      </c>
      <c r="O900" s="6">
        <v>26565</v>
      </c>
      <c r="P900" s="6">
        <v>26596</v>
      </c>
      <c r="Q900" s="6">
        <v>26629</v>
      </c>
      <c r="R900" s="6">
        <v>26770</v>
      </c>
      <c r="S900" s="6">
        <v>26821</v>
      </c>
      <c r="T900" s="6">
        <v>26879</v>
      </c>
      <c r="U900" s="6">
        <v>26952</v>
      </c>
      <c r="V900" s="6">
        <v>26986</v>
      </c>
      <c r="W900" s="6">
        <v>27036</v>
      </c>
      <c r="X900" s="6">
        <v>27185</v>
      </c>
      <c r="Y900" s="6">
        <v>27274</v>
      </c>
      <c r="Z900" s="8" t="s">
        <v>17</v>
      </c>
      <c r="AA900" s="11">
        <f t="shared" si="148"/>
        <v>1.5137392341820987E-3</v>
      </c>
      <c r="AB900" s="10">
        <f t="shared" si="149"/>
        <v>7.2510998232433455E-3</v>
      </c>
      <c r="AC900" s="10">
        <f t="shared" si="144"/>
        <v>1.4744642652507745E-2</v>
      </c>
      <c r="AD900" s="10">
        <f t="shared" si="145"/>
        <v>1.1150479305704808E-2</v>
      </c>
      <c r="AE900" s="13">
        <v>3.83</v>
      </c>
      <c r="AF900" s="13">
        <v>0.81</v>
      </c>
      <c r="AG900" s="10">
        <f t="shared" si="146"/>
        <v>2.9957345501438359E-2</v>
      </c>
      <c r="AH900" s="10">
        <f>+SUMPRODUCT(AB900:AD900,Regression_results!$M$17:$O$17)+Regression_results!$L$17</f>
        <v>2.8886243745921789E-2</v>
      </c>
    </row>
    <row r="901" spans="1:34" ht="15" x14ac:dyDescent="0.25">
      <c r="A901" s="3">
        <v>42519</v>
      </c>
      <c r="B901" s="5">
        <f t="shared" si="140"/>
        <v>29</v>
      </c>
      <c r="C901" s="5">
        <f t="shared" si="141"/>
        <v>5</v>
      </c>
      <c r="D901" s="5">
        <f t="shared" si="142"/>
        <v>2016</v>
      </c>
      <c r="E901" s="3">
        <f t="shared" si="143"/>
        <v>42499</v>
      </c>
      <c r="F901" s="5">
        <f t="shared" si="147"/>
        <v>20</v>
      </c>
      <c r="G901" s="5">
        <v>25988.03</v>
      </c>
      <c r="H901" s="6">
        <v>26096</v>
      </c>
      <c r="I901" s="6">
        <v>26177</v>
      </c>
      <c r="J901" s="6">
        <v>26238</v>
      </c>
      <c r="K901" s="6">
        <v>26304</v>
      </c>
      <c r="L901" s="6">
        <v>26448</v>
      </c>
      <c r="M901" s="6">
        <v>26524</v>
      </c>
      <c r="N901" s="6">
        <v>26549</v>
      </c>
      <c r="O901" s="6">
        <v>26560</v>
      </c>
      <c r="P901" s="6">
        <v>26591</v>
      </c>
      <c r="Q901" s="6">
        <v>26624</v>
      </c>
      <c r="R901" s="6">
        <v>26766</v>
      </c>
      <c r="S901" s="6">
        <v>26817</v>
      </c>
      <c r="T901" s="6">
        <v>26875</v>
      </c>
      <c r="U901" s="6">
        <v>26943</v>
      </c>
      <c r="V901" s="6">
        <v>26977</v>
      </c>
      <c r="W901" s="6">
        <v>27027</v>
      </c>
      <c r="X901" s="6">
        <v>27175</v>
      </c>
      <c r="Y901" s="6">
        <v>27274</v>
      </c>
      <c r="Z901" s="8" t="s">
        <v>17</v>
      </c>
      <c r="AA901" s="11">
        <f t="shared" si="148"/>
        <v>1.4418714497022773E-3</v>
      </c>
      <c r="AB901" s="10">
        <f t="shared" si="149"/>
        <v>7.2714245750833406E-3</v>
      </c>
      <c r="AC901" s="10">
        <f t="shared" si="144"/>
        <v>1.4631164762959781E-2</v>
      </c>
      <c r="AD901" s="10">
        <f t="shared" si="145"/>
        <v>1.111807626897939E-2</v>
      </c>
      <c r="AE901" s="13">
        <v>3.8079999999999998</v>
      </c>
      <c r="AF901" s="13">
        <v>0.80300000000000005</v>
      </c>
      <c r="AG901" s="10">
        <f t="shared" si="146"/>
        <v>2.9810620715653213E-2</v>
      </c>
      <c r="AH901" s="10">
        <f>+SUMPRODUCT(AB901:AD901,Regression_results!$M$17:$O$17)+Regression_results!$L$17</f>
        <v>2.8814273907843142E-2</v>
      </c>
    </row>
    <row r="902" spans="1:34" ht="15" x14ac:dyDescent="0.25">
      <c r="A902" s="3">
        <v>42518</v>
      </c>
      <c r="B902" s="5">
        <f t="shared" si="140"/>
        <v>28</v>
      </c>
      <c r="C902" s="5">
        <f t="shared" si="141"/>
        <v>5</v>
      </c>
      <c r="D902" s="5">
        <f t="shared" si="142"/>
        <v>2016</v>
      </c>
      <c r="E902" s="3">
        <f t="shared" si="143"/>
        <v>42499</v>
      </c>
      <c r="F902" s="5">
        <f t="shared" si="147"/>
        <v>19</v>
      </c>
      <c r="G902" s="5">
        <v>25985.51</v>
      </c>
      <c r="H902" s="6">
        <v>26096</v>
      </c>
      <c r="I902" s="6">
        <v>26177</v>
      </c>
      <c r="J902" s="6">
        <v>26238</v>
      </c>
      <c r="K902" s="6">
        <v>26304</v>
      </c>
      <c r="L902" s="6">
        <v>26448</v>
      </c>
      <c r="M902" s="6">
        <v>26524</v>
      </c>
      <c r="N902" s="6">
        <v>26549</v>
      </c>
      <c r="O902" s="6">
        <v>26560</v>
      </c>
      <c r="P902" s="6">
        <v>26591</v>
      </c>
      <c r="Q902" s="6">
        <v>26624</v>
      </c>
      <c r="R902" s="6">
        <v>26766</v>
      </c>
      <c r="S902" s="6">
        <v>26817</v>
      </c>
      <c r="T902" s="6">
        <v>26875</v>
      </c>
      <c r="U902" s="6">
        <v>26947</v>
      </c>
      <c r="V902" s="6">
        <v>26981</v>
      </c>
      <c r="W902" s="6">
        <v>27031</v>
      </c>
      <c r="X902" s="6">
        <v>27179</v>
      </c>
      <c r="Y902" s="6">
        <v>27278</v>
      </c>
      <c r="Z902" s="8" t="s">
        <v>17</v>
      </c>
      <c r="AA902" s="11">
        <f t="shared" si="148"/>
        <v>1.3697778772171635E-3</v>
      </c>
      <c r="AB902" s="10">
        <f t="shared" si="149"/>
        <v>7.3691068599386345E-3</v>
      </c>
      <c r="AC902" s="10">
        <f t="shared" si="144"/>
        <v>1.4631164762959781E-2</v>
      </c>
      <c r="AD902" s="10">
        <f t="shared" si="145"/>
        <v>1.1045982696494275E-2</v>
      </c>
      <c r="AE902" s="13">
        <v>3.8079999999999998</v>
      </c>
      <c r="AF902" s="13">
        <v>0.80300000000000005</v>
      </c>
      <c r="AG902" s="10">
        <f t="shared" si="146"/>
        <v>2.9810620715653213E-2</v>
      </c>
      <c r="AH902" s="10">
        <f>+SUMPRODUCT(AB902:AD902,Regression_results!$M$17:$O$17)+Regression_results!$L$17</f>
        <v>2.8834662678557478E-2</v>
      </c>
    </row>
    <row r="903" spans="1:34" ht="15" x14ac:dyDescent="0.25">
      <c r="A903" s="3">
        <v>42517</v>
      </c>
      <c r="B903" s="5">
        <f t="shared" si="140"/>
        <v>27</v>
      </c>
      <c r="C903" s="5">
        <f t="shared" si="141"/>
        <v>5</v>
      </c>
      <c r="D903" s="5">
        <f t="shared" si="142"/>
        <v>2016</v>
      </c>
      <c r="E903" s="3">
        <f t="shared" si="143"/>
        <v>42499</v>
      </c>
      <c r="F903" s="5">
        <f t="shared" si="147"/>
        <v>18</v>
      </c>
      <c r="G903" s="5">
        <v>25983</v>
      </c>
      <c r="H903" s="6">
        <v>26096</v>
      </c>
      <c r="I903" s="6">
        <v>26177</v>
      </c>
      <c r="J903" s="6">
        <v>26238</v>
      </c>
      <c r="K903" s="6">
        <v>26304</v>
      </c>
      <c r="L903" s="6">
        <v>26448</v>
      </c>
      <c r="M903" s="6">
        <v>26524</v>
      </c>
      <c r="N903" s="6">
        <v>26549</v>
      </c>
      <c r="O903" s="6">
        <v>26560</v>
      </c>
      <c r="P903" s="6">
        <v>26591</v>
      </c>
      <c r="Q903" s="6">
        <v>26624</v>
      </c>
      <c r="R903" s="6">
        <v>26766</v>
      </c>
      <c r="S903" s="6">
        <v>26817</v>
      </c>
      <c r="T903" s="6">
        <v>26875</v>
      </c>
      <c r="U903" s="6">
        <v>26943</v>
      </c>
      <c r="V903" s="6">
        <v>26977</v>
      </c>
      <c r="W903" s="6">
        <v>27027</v>
      </c>
      <c r="X903" s="6">
        <v>27175</v>
      </c>
      <c r="Y903" s="6">
        <v>27274</v>
      </c>
      <c r="Z903" s="8" t="s">
        <v>17</v>
      </c>
      <c r="AA903" s="11">
        <f t="shared" si="148"/>
        <v>1.2976843047320496E-3</v>
      </c>
      <c r="AB903" s="10">
        <f t="shared" si="149"/>
        <v>7.4664203517684768E-3</v>
      </c>
      <c r="AC903" s="10">
        <f t="shared" si="144"/>
        <v>1.4631164762959781E-2</v>
      </c>
      <c r="AD903" s="10">
        <f t="shared" si="145"/>
        <v>1.0973889124009161E-2</v>
      </c>
      <c r="AE903" s="13">
        <v>3.8079999999999998</v>
      </c>
      <c r="AF903" s="13">
        <v>0.80300000000000005</v>
      </c>
      <c r="AG903" s="10">
        <f t="shared" si="146"/>
        <v>2.9810620715653213E-2</v>
      </c>
      <c r="AH903" s="10">
        <f>+SUMPRODUCT(AB903:AD903,Regression_results!$M$17:$O$17)+Regression_results!$L$17</f>
        <v>2.8854852080876618E-2</v>
      </c>
    </row>
    <row r="904" spans="1:34" ht="15" x14ac:dyDescent="0.25">
      <c r="A904" s="3">
        <v>42516</v>
      </c>
      <c r="B904" s="5">
        <f t="shared" si="140"/>
        <v>26</v>
      </c>
      <c r="C904" s="5">
        <f t="shared" si="141"/>
        <v>5</v>
      </c>
      <c r="D904" s="5">
        <f t="shared" si="142"/>
        <v>2016</v>
      </c>
      <c r="E904" s="3">
        <f t="shared" si="143"/>
        <v>42499</v>
      </c>
      <c r="F904" s="5">
        <f t="shared" si="147"/>
        <v>17</v>
      </c>
      <c r="G904" s="5">
        <v>25980.49</v>
      </c>
      <c r="H904" s="6">
        <v>26094</v>
      </c>
      <c r="I904" s="6">
        <v>26175</v>
      </c>
      <c r="J904" s="6">
        <v>26234</v>
      </c>
      <c r="K904" s="6">
        <v>26302</v>
      </c>
      <c r="L904" s="6">
        <v>26445</v>
      </c>
      <c r="M904" s="6">
        <v>26519</v>
      </c>
      <c r="N904" s="6">
        <v>26544</v>
      </c>
      <c r="O904" s="6">
        <v>26555</v>
      </c>
      <c r="P904" s="6">
        <v>26584</v>
      </c>
      <c r="Q904" s="6">
        <v>26617</v>
      </c>
      <c r="R904" s="6">
        <v>26759</v>
      </c>
      <c r="S904" s="6">
        <v>26810</v>
      </c>
      <c r="T904" s="6">
        <v>26867</v>
      </c>
      <c r="U904" s="6">
        <v>26943</v>
      </c>
      <c r="V904" s="6">
        <v>26977</v>
      </c>
      <c r="W904" s="6">
        <v>27027</v>
      </c>
      <c r="X904" s="6">
        <v>27175</v>
      </c>
      <c r="Y904" s="6">
        <v>27274</v>
      </c>
      <c r="Z904" s="8" t="s">
        <v>17</v>
      </c>
      <c r="AA904" s="11">
        <f t="shared" si="148"/>
        <v>1.2047743379335562E-3</v>
      </c>
      <c r="AB904" s="10">
        <f t="shared" si="149"/>
        <v>7.4867718045348308E-3</v>
      </c>
      <c r="AC904" s="10">
        <f t="shared" si="144"/>
        <v>1.451766953199618E-2</v>
      </c>
      <c r="AD904" s="10">
        <f t="shared" si="145"/>
        <v>1.0807485691727537E-2</v>
      </c>
      <c r="AE904" s="13">
        <v>3.79</v>
      </c>
      <c r="AF904" s="13">
        <v>0.8</v>
      </c>
      <c r="AG904" s="10">
        <f t="shared" si="146"/>
        <v>2.9662698412698418E-2</v>
      </c>
      <c r="AH904" s="10">
        <f>+SUMPRODUCT(AB904:AD904,Regression_results!$M$17:$O$17)+Regression_results!$L$17</f>
        <v>2.8722630899551016E-2</v>
      </c>
    </row>
    <row r="905" spans="1:34" ht="15" x14ac:dyDescent="0.25">
      <c r="A905" s="3">
        <v>42515</v>
      </c>
      <c r="B905" s="5">
        <f t="shared" si="140"/>
        <v>25</v>
      </c>
      <c r="C905" s="5">
        <f t="shared" si="141"/>
        <v>5</v>
      </c>
      <c r="D905" s="5">
        <f t="shared" si="142"/>
        <v>2016</v>
      </c>
      <c r="E905" s="3">
        <f t="shared" si="143"/>
        <v>42499</v>
      </c>
      <c r="F905" s="5">
        <f t="shared" si="147"/>
        <v>16</v>
      </c>
      <c r="G905" s="5">
        <v>25977.98</v>
      </c>
      <c r="H905" s="6">
        <v>26095</v>
      </c>
      <c r="I905" s="6">
        <v>26180</v>
      </c>
      <c r="J905" s="6">
        <v>26245</v>
      </c>
      <c r="K905" s="6">
        <v>26310</v>
      </c>
      <c r="L905" s="6">
        <v>26455</v>
      </c>
      <c r="M905" s="6">
        <v>26528</v>
      </c>
      <c r="N905" s="6">
        <v>26553</v>
      </c>
      <c r="O905" s="6">
        <v>26564</v>
      </c>
      <c r="P905" s="6">
        <v>26597</v>
      </c>
      <c r="Q905" s="6">
        <v>26628</v>
      </c>
      <c r="R905" s="6">
        <v>26770</v>
      </c>
      <c r="S905" s="6">
        <v>26823</v>
      </c>
      <c r="T905" s="6">
        <v>26879</v>
      </c>
      <c r="U905" s="6">
        <v>26943</v>
      </c>
      <c r="V905" s="6">
        <v>26977</v>
      </c>
      <c r="W905" s="6">
        <v>27027</v>
      </c>
      <c r="X905" s="6">
        <v>27175</v>
      </c>
      <c r="Y905" s="6">
        <v>27274</v>
      </c>
      <c r="Z905" s="8" t="s">
        <v>17</v>
      </c>
      <c r="AA905" s="11">
        <f t="shared" si="148"/>
        <v>1.1134722688240118E-3</v>
      </c>
      <c r="AB905" s="10">
        <f t="shared" si="149"/>
        <v>7.776586170287425E-3</v>
      </c>
      <c r="AC905" s="10">
        <f t="shared" si="144"/>
        <v>1.4667685255920659E-2</v>
      </c>
      <c r="AD905" s="10">
        <f t="shared" si="145"/>
        <v>1.0863509913757109E-2</v>
      </c>
      <c r="AE905" s="13">
        <v>3.8250000000000002</v>
      </c>
      <c r="AF905" s="13">
        <v>0.78</v>
      </c>
      <c r="AG905" s="10">
        <f t="shared" si="146"/>
        <v>3.0214328239730026E-2</v>
      </c>
      <c r="AH905" s="10">
        <f>+SUMPRODUCT(AB905:AD905,Regression_results!$M$17:$O$17)+Regression_results!$L$17</f>
        <v>2.8994901956525404E-2</v>
      </c>
    </row>
    <row r="906" spans="1:34" ht="15" x14ac:dyDescent="0.25">
      <c r="A906" s="3">
        <v>42514</v>
      </c>
      <c r="B906" s="5">
        <f t="shared" si="140"/>
        <v>24</v>
      </c>
      <c r="C906" s="5">
        <f t="shared" si="141"/>
        <v>5</v>
      </c>
      <c r="D906" s="5">
        <f t="shared" si="142"/>
        <v>2016</v>
      </c>
      <c r="E906" s="3">
        <f t="shared" si="143"/>
        <v>42499</v>
      </c>
      <c r="F906" s="5">
        <f t="shared" si="147"/>
        <v>15</v>
      </c>
      <c r="G906" s="5">
        <v>25975.47</v>
      </c>
      <c r="H906" s="6">
        <v>26094</v>
      </c>
      <c r="I906" s="6">
        <v>26174</v>
      </c>
      <c r="J906" s="6">
        <v>26238</v>
      </c>
      <c r="K906" s="6">
        <v>26301</v>
      </c>
      <c r="L906" s="6">
        <v>26446</v>
      </c>
      <c r="M906" s="6">
        <v>26519</v>
      </c>
      <c r="N906" s="6">
        <v>26546</v>
      </c>
      <c r="O906" s="6">
        <v>26549</v>
      </c>
      <c r="P906" s="6">
        <v>26585</v>
      </c>
      <c r="Q906" s="6">
        <v>26616</v>
      </c>
      <c r="R906" s="6">
        <v>26757</v>
      </c>
      <c r="S906" s="6">
        <v>26808</v>
      </c>
      <c r="T906" s="6">
        <v>26865</v>
      </c>
      <c r="U906" s="6">
        <v>26935</v>
      </c>
      <c r="V906" s="6">
        <v>26969</v>
      </c>
      <c r="W906" s="6">
        <v>27019</v>
      </c>
      <c r="X906" s="6">
        <v>27167</v>
      </c>
      <c r="Y906" s="6">
        <v>27268</v>
      </c>
      <c r="Z906" s="8" t="s">
        <v>17</v>
      </c>
      <c r="AA906" s="11">
        <f t="shared" si="148"/>
        <v>1.0631154879140459E-3</v>
      </c>
      <c r="AB906" s="10">
        <f t="shared" si="149"/>
        <v>7.6429800885220445E-3</v>
      </c>
      <c r="AC906" s="10">
        <f t="shared" si="144"/>
        <v>1.4327194926262665E-2</v>
      </c>
      <c r="AD906" s="10">
        <f t="shared" si="145"/>
        <v>1.0818661836175747E-2</v>
      </c>
      <c r="AE906" s="13">
        <v>3.82</v>
      </c>
      <c r="AF906" s="13">
        <v>0.79</v>
      </c>
      <c r="AG906" s="10">
        <f t="shared" si="146"/>
        <v>3.0062506201012029E-2</v>
      </c>
      <c r="AH906" s="10">
        <f>+SUMPRODUCT(AB906:AD906,Regression_results!$M$17:$O$17)+Regression_results!$L$17</f>
        <v>2.8697313692472977E-2</v>
      </c>
    </row>
    <row r="907" spans="1:34" ht="15" x14ac:dyDescent="0.25">
      <c r="A907" s="3">
        <v>42513</v>
      </c>
      <c r="B907" s="5">
        <f t="shared" si="140"/>
        <v>23</v>
      </c>
      <c r="C907" s="5">
        <f t="shared" si="141"/>
        <v>5</v>
      </c>
      <c r="D907" s="5">
        <f t="shared" si="142"/>
        <v>2016</v>
      </c>
      <c r="E907" s="3">
        <f t="shared" si="143"/>
        <v>42499</v>
      </c>
      <c r="F907" s="5">
        <f t="shared" si="147"/>
        <v>14</v>
      </c>
      <c r="G907" s="5">
        <v>25972.959999999999</v>
      </c>
      <c r="H907" s="6">
        <v>26093</v>
      </c>
      <c r="I907" s="6">
        <v>26173</v>
      </c>
      <c r="J907" s="6">
        <v>26237</v>
      </c>
      <c r="K907" s="6">
        <v>26300</v>
      </c>
      <c r="L907" s="6">
        <v>26445</v>
      </c>
      <c r="M907" s="6">
        <v>26518</v>
      </c>
      <c r="N907" s="6">
        <v>26547</v>
      </c>
      <c r="O907" s="6">
        <v>26550</v>
      </c>
      <c r="P907" s="6">
        <v>26586</v>
      </c>
      <c r="Q907" s="6">
        <v>26616</v>
      </c>
      <c r="R907" s="6">
        <v>26754</v>
      </c>
      <c r="S907" s="6">
        <v>26805</v>
      </c>
      <c r="T907" s="6">
        <v>26862</v>
      </c>
      <c r="U907" s="6">
        <v>26953</v>
      </c>
      <c r="V907" s="6">
        <v>26988</v>
      </c>
      <c r="W907" s="6">
        <v>27039</v>
      </c>
      <c r="X907" s="6">
        <v>27187</v>
      </c>
      <c r="Y907" s="6">
        <v>27288</v>
      </c>
      <c r="Z907" s="8" t="s">
        <v>17</v>
      </c>
      <c r="AA907" s="11">
        <f t="shared" si="148"/>
        <v>9.9235217310201422E-4</v>
      </c>
      <c r="AB907" s="10">
        <f t="shared" si="149"/>
        <v>7.7018560841737305E-3</v>
      </c>
      <c r="AC907" s="10">
        <f t="shared" si="144"/>
        <v>1.4404156955641234E-2</v>
      </c>
      <c r="AD907" s="10">
        <f t="shared" si="145"/>
        <v>1.0596871947113347E-2</v>
      </c>
      <c r="AE907" s="13">
        <v>3.7869999999999999</v>
      </c>
      <c r="AF907" s="13">
        <v>0.79200000000000004</v>
      </c>
      <c r="AG907" s="10">
        <f t="shared" si="146"/>
        <v>2.9714659893642414E-2</v>
      </c>
      <c r="AH907" s="10">
        <f>+SUMPRODUCT(AB907:AD907,Regression_results!$M$17:$O$17)+Regression_results!$L$17</f>
        <v>2.8675791399910708E-2</v>
      </c>
    </row>
    <row r="908" spans="1:34" ht="15" x14ac:dyDescent="0.25">
      <c r="A908" s="3">
        <v>42512</v>
      </c>
      <c r="B908" s="5">
        <f t="shared" si="140"/>
        <v>22</v>
      </c>
      <c r="C908" s="5">
        <f t="shared" si="141"/>
        <v>5</v>
      </c>
      <c r="D908" s="5">
        <f t="shared" si="142"/>
        <v>2016</v>
      </c>
      <c r="E908" s="3">
        <f t="shared" si="143"/>
        <v>42499</v>
      </c>
      <c r="F908" s="5">
        <f t="shared" si="147"/>
        <v>13</v>
      </c>
      <c r="G908" s="5">
        <v>25970.45</v>
      </c>
      <c r="H908" s="6">
        <v>26091</v>
      </c>
      <c r="I908" s="6">
        <v>26164</v>
      </c>
      <c r="J908" s="6">
        <v>26235</v>
      </c>
      <c r="K908" s="6">
        <v>26301</v>
      </c>
      <c r="L908" s="6">
        <v>26447</v>
      </c>
      <c r="M908" s="6">
        <v>26521</v>
      </c>
      <c r="N908" s="6">
        <v>26541</v>
      </c>
      <c r="O908" s="6">
        <v>26561</v>
      </c>
      <c r="P908" s="6">
        <v>26586</v>
      </c>
      <c r="Q908" s="6">
        <v>26622</v>
      </c>
      <c r="R908" s="6">
        <v>26762</v>
      </c>
      <c r="S908" s="6">
        <v>26814</v>
      </c>
      <c r="T908" s="6">
        <v>26866</v>
      </c>
      <c r="U908" s="6">
        <v>26940</v>
      </c>
      <c r="V908" s="6">
        <v>26979</v>
      </c>
      <c r="W908" s="6">
        <v>27029</v>
      </c>
      <c r="X908" s="6">
        <v>27177</v>
      </c>
      <c r="Y908" s="6">
        <v>27270</v>
      </c>
      <c r="Z908" s="8" t="s">
        <v>17</v>
      </c>
      <c r="AA908" s="11">
        <f t="shared" si="148"/>
        <v>8.4035702742348104E-4</v>
      </c>
      <c r="AB908" s="10">
        <f t="shared" si="149"/>
        <v>7.4527010506171276E-3</v>
      </c>
      <c r="AC908" s="10">
        <f t="shared" si="144"/>
        <v>1.5173520868368762E-2</v>
      </c>
      <c r="AD908" s="10">
        <f t="shared" si="145"/>
        <v>1.0365600805895785E-2</v>
      </c>
      <c r="AE908" s="13">
        <v>3.8149999999999999</v>
      </c>
      <c r="AF908" s="13">
        <v>0.78300000000000003</v>
      </c>
      <c r="AG908" s="10">
        <f t="shared" si="146"/>
        <v>3.008443884385259E-2</v>
      </c>
      <c r="AH908" s="10">
        <f>+SUMPRODUCT(AB908:AD908,Regression_results!$M$17:$O$17)+Regression_results!$L$17</f>
        <v>2.8900757202742086E-2</v>
      </c>
    </row>
    <row r="909" spans="1:34" ht="15" x14ac:dyDescent="0.25">
      <c r="A909" s="3">
        <v>42511</v>
      </c>
      <c r="B909" s="5">
        <f t="shared" si="140"/>
        <v>21</v>
      </c>
      <c r="C909" s="5">
        <f t="shared" si="141"/>
        <v>5</v>
      </c>
      <c r="D909" s="5">
        <f t="shared" si="142"/>
        <v>2016</v>
      </c>
      <c r="E909" s="3">
        <f t="shared" si="143"/>
        <v>42499</v>
      </c>
      <c r="F909" s="5">
        <f t="shared" si="147"/>
        <v>12</v>
      </c>
      <c r="G909" s="5">
        <v>25967.94</v>
      </c>
      <c r="H909" s="6">
        <v>26091</v>
      </c>
      <c r="I909" s="6">
        <v>26164</v>
      </c>
      <c r="J909" s="6">
        <v>26235</v>
      </c>
      <c r="K909" s="6">
        <v>26301</v>
      </c>
      <c r="L909" s="6">
        <v>26447</v>
      </c>
      <c r="M909" s="6">
        <v>26521</v>
      </c>
      <c r="N909" s="6">
        <v>26541</v>
      </c>
      <c r="O909" s="6">
        <v>26561</v>
      </c>
      <c r="P909" s="6">
        <v>26586</v>
      </c>
      <c r="Q909" s="6">
        <v>26622</v>
      </c>
      <c r="R909" s="6">
        <v>26762</v>
      </c>
      <c r="S909" s="6">
        <v>26814</v>
      </c>
      <c r="T909" s="6">
        <v>26866</v>
      </c>
      <c r="U909" s="6">
        <v>26937</v>
      </c>
      <c r="V909" s="6">
        <v>26976</v>
      </c>
      <c r="W909" s="6">
        <v>27026</v>
      </c>
      <c r="X909" s="6">
        <v>27174</v>
      </c>
      <c r="Y909" s="6">
        <v>27267</v>
      </c>
      <c r="Z909" s="8" t="s">
        <v>17</v>
      </c>
      <c r="AA909" s="11">
        <f t="shared" si="148"/>
        <v>7.7571417916013632E-4</v>
      </c>
      <c r="AB909" s="10">
        <f t="shared" si="149"/>
        <v>7.5500790590243838E-3</v>
      </c>
      <c r="AC909" s="10">
        <f t="shared" si="144"/>
        <v>1.5173520868368762E-2</v>
      </c>
      <c r="AD909" s="10">
        <f t="shared" si="145"/>
        <v>1.030095795763244E-2</v>
      </c>
      <c r="AE909" s="13">
        <v>3.8149999999999999</v>
      </c>
      <c r="AF909" s="13">
        <v>0.78300000000000003</v>
      </c>
      <c r="AG909" s="10">
        <f t="shared" si="146"/>
        <v>3.008443884385259E-2</v>
      </c>
      <c r="AH909" s="10">
        <f>+SUMPRODUCT(AB909:AD909,Regression_results!$M$17:$O$17)+Regression_results!$L$17</f>
        <v>2.8924331814609926E-2</v>
      </c>
    </row>
    <row r="910" spans="1:34" ht="15" x14ac:dyDescent="0.25">
      <c r="A910" s="3">
        <v>42510</v>
      </c>
      <c r="B910" s="5">
        <f t="shared" si="140"/>
        <v>20</v>
      </c>
      <c r="C910" s="5">
        <f t="shared" si="141"/>
        <v>5</v>
      </c>
      <c r="D910" s="5">
        <f t="shared" si="142"/>
        <v>2016</v>
      </c>
      <c r="E910" s="3">
        <f t="shared" si="143"/>
        <v>42499</v>
      </c>
      <c r="F910" s="5">
        <f t="shared" si="147"/>
        <v>11</v>
      </c>
      <c r="G910" s="5">
        <v>25965.43</v>
      </c>
      <c r="H910" s="6">
        <v>26091</v>
      </c>
      <c r="I910" s="6">
        <v>26164</v>
      </c>
      <c r="J910" s="6">
        <v>26235</v>
      </c>
      <c r="K910" s="6">
        <v>26301</v>
      </c>
      <c r="L910" s="6">
        <v>26447</v>
      </c>
      <c r="M910" s="6">
        <v>26521</v>
      </c>
      <c r="N910" s="6">
        <v>26541</v>
      </c>
      <c r="O910" s="6">
        <v>26561</v>
      </c>
      <c r="P910" s="6">
        <v>26586</v>
      </c>
      <c r="Q910" s="6">
        <v>26622</v>
      </c>
      <c r="R910" s="6">
        <v>26762</v>
      </c>
      <c r="S910" s="6">
        <v>26814</v>
      </c>
      <c r="T910" s="6">
        <v>26866</v>
      </c>
      <c r="U910" s="6">
        <v>26930</v>
      </c>
      <c r="V910" s="6">
        <v>26983</v>
      </c>
      <c r="W910" s="6">
        <v>27036</v>
      </c>
      <c r="X910" s="6">
        <v>27180</v>
      </c>
      <c r="Y910" s="6">
        <v>27273</v>
      </c>
      <c r="Z910" s="8" t="s">
        <v>17</v>
      </c>
      <c r="AA910" s="11">
        <f t="shared" si="148"/>
        <v>7.110713308967916E-4</v>
      </c>
      <c r="AB910" s="10">
        <f t="shared" si="149"/>
        <v>7.6474758939097942E-3</v>
      </c>
      <c r="AC910" s="10">
        <f t="shared" si="144"/>
        <v>1.5173520868368762E-2</v>
      </c>
      <c r="AD910" s="10">
        <f t="shared" si="145"/>
        <v>1.0236315109369095E-2</v>
      </c>
      <c r="AE910" s="13">
        <v>3.8149999999999999</v>
      </c>
      <c r="AF910" s="13">
        <v>0.78300000000000003</v>
      </c>
      <c r="AG910" s="10">
        <f t="shared" si="146"/>
        <v>3.008443884385259E-2</v>
      </c>
      <c r="AH910" s="10">
        <f>+SUMPRODUCT(AB910:AD910,Regression_results!$M$17:$O$17)+Regression_results!$L$17</f>
        <v>2.8947916604014967E-2</v>
      </c>
    </row>
    <row r="911" spans="1:34" ht="15" x14ac:dyDescent="0.25">
      <c r="A911" s="3">
        <v>42509</v>
      </c>
      <c r="B911" s="5">
        <f t="shared" si="140"/>
        <v>19</v>
      </c>
      <c r="C911" s="5">
        <f t="shared" si="141"/>
        <v>5</v>
      </c>
      <c r="D911" s="5">
        <f t="shared" si="142"/>
        <v>2016</v>
      </c>
      <c r="E911" s="3">
        <f t="shared" si="143"/>
        <v>42499</v>
      </c>
      <c r="F911" s="5">
        <f t="shared" si="147"/>
        <v>10</v>
      </c>
      <c r="G911" s="5">
        <v>25962.93</v>
      </c>
      <c r="H911" s="6">
        <v>26091</v>
      </c>
      <c r="I911" s="6">
        <v>26164</v>
      </c>
      <c r="J911" s="6">
        <v>26235</v>
      </c>
      <c r="K911" s="6">
        <v>26301</v>
      </c>
      <c r="L911" s="6">
        <v>26447</v>
      </c>
      <c r="M911" s="6">
        <v>26521</v>
      </c>
      <c r="N911" s="6">
        <v>26541</v>
      </c>
      <c r="O911" s="6">
        <v>26561</v>
      </c>
      <c r="P911" s="6">
        <v>26586</v>
      </c>
      <c r="Q911" s="6">
        <v>26622</v>
      </c>
      <c r="R911" s="6">
        <v>26762</v>
      </c>
      <c r="S911" s="6">
        <v>26814</v>
      </c>
      <c r="T911" s="6">
        <v>26866</v>
      </c>
      <c r="U911" s="6">
        <v>26930</v>
      </c>
      <c r="V911" s="6">
        <v>26983</v>
      </c>
      <c r="W911" s="6">
        <v>27036</v>
      </c>
      <c r="X911" s="6">
        <v>27180</v>
      </c>
      <c r="Y911" s="6">
        <v>27273</v>
      </c>
      <c r="Z911" s="8" t="s">
        <v>17</v>
      </c>
      <c r="AA911" s="11">
        <f t="shared" si="148"/>
        <v>6.4642848263344688E-4</v>
      </c>
      <c r="AB911" s="10">
        <f t="shared" si="149"/>
        <v>7.744503413135595E-3</v>
      </c>
      <c r="AC911" s="10">
        <f t="shared" si="144"/>
        <v>1.5173520868368762E-2</v>
      </c>
      <c r="AD911" s="10">
        <f t="shared" si="145"/>
        <v>1.017167226110575E-2</v>
      </c>
      <c r="AE911" s="13">
        <v>3.8149999999999999</v>
      </c>
      <c r="AF911" s="13">
        <v>0.79</v>
      </c>
      <c r="AG911" s="10">
        <f t="shared" si="146"/>
        <v>3.0012898104970542E-2</v>
      </c>
      <c r="AH911" s="10">
        <f>+SUMPRODUCT(AB911:AD911,Regression_results!$M$17:$O$17)+Regression_results!$L$17</f>
        <v>2.897130174249038E-2</v>
      </c>
    </row>
    <row r="912" spans="1:34" ht="15" x14ac:dyDescent="0.25">
      <c r="A912" s="3">
        <v>42508</v>
      </c>
      <c r="B912" s="5">
        <f t="shared" si="140"/>
        <v>18</v>
      </c>
      <c r="C912" s="5">
        <f t="shared" si="141"/>
        <v>5</v>
      </c>
      <c r="D912" s="5">
        <f t="shared" si="142"/>
        <v>2016</v>
      </c>
      <c r="E912" s="3">
        <f t="shared" si="143"/>
        <v>42499</v>
      </c>
      <c r="F912" s="5">
        <f t="shared" si="147"/>
        <v>9</v>
      </c>
      <c r="G912" s="5">
        <v>25960.42</v>
      </c>
      <c r="H912" s="6">
        <v>26091</v>
      </c>
      <c r="I912" s="6">
        <v>26164</v>
      </c>
      <c r="J912" s="6">
        <v>26235</v>
      </c>
      <c r="K912" s="6">
        <v>26301</v>
      </c>
      <c r="L912" s="6">
        <v>26447</v>
      </c>
      <c r="M912" s="6">
        <v>26521</v>
      </c>
      <c r="N912" s="6">
        <v>26541</v>
      </c>
      <c r="O912" s="6">
        <v>26561</v>
      </c>
      <c r="P912" s="6">
        <v>26586</v>
      </c>
      <c r="Q912" s="6">
        <v>26622</v>
      </c>
      <c r="R912" s="6">
        <v>26762</v>
      </c>
      <c r="S912" s="6">
        <v>26814</v>
      </c>
      <c r="T912" s="6">
        <v>26866</v>
      </c>
      <c r="U912" s="6">
        <v>26930</v>
      </c>
      <c r="V912" s="6">
        <v>26983</v>
      </c>
      <c r="W912" s="6">
        <v>27036</v>
      </c>
      <c r="X912" s="6">
        <v>27180</v>
      </c>
      <c r="Y912" s="6">
        <v>27273</v>
      </c>
      <c r="Z912" s="8" t="s">
        <v>17</v>
      </c>
      <c r="AA912" s="11">
        <f t="shared" si="148"/>
        <v>5.8178563437010227E-4</v>
      </c>
      <c r="AB912" s="10">
        <f t="shared" si="149"/>
        <v>7.8419378423000285E-3</v>
      </c>
      <c r="AC912" s="10">
        <f t="shared" si="144"/>
        <v>1.5173520868368762E-2</v>
      </c>
      <c r="AD912" s="10">
        <f t="shared" si="145"/>
        <v>1.0107029412842406E-2</v>
      </c>
      <c r="AE912" s="13">
        <v>3.7370000000000001</v>
      </c>
      <c r="AF912" s="13">
        <v>0.75700000000000001</v>
      </c>
      <c r="AG912" s="10">
        <f t="shared" si="146"/>
        <v>2.9576108855960292E-2</v>
      </c>
      <c r="AH912" s="10">
        <f>+SUMPRODUCT(AB912:AD912,Regression_results!$M$17:$O$17)+Regression_results!$L$17</f>
        <v>2.8994906855249067E-2</v>
      </c>
    </row>
    <row r="913" spans="1:34" ht="15" x14ac:dyDescent="0.25">
      <c r="A913" s="3">
        <v>42507</v>
      </c>
      <c r="B913" s="5">
        <f t="shared" si="140"/>
        <v>17</v>
      </c>
      <c r="C913" s="5">
        <f t="shared" si="141"/>
        <v>5</v>
      </c>
      <c r="D913" s="5">
        <f t="shared" si="142"/>
        <v>2016</v>
      </c>
      <c r="E913" s="3">
        <f t="shared" si="143"/>
        <v>42499</v>
      </c>
      <c r="F913" s="5">
        <f t="shared" si="147"/>
        <v>8</v>
      </c>
      <c r="G913" s="5">
        <v>25957.91</v>
      </c>
      <c r="H913" s="6">
        <v>26091</v>
      </c>
      <c r="I913" s="6">
        <v>26164</v>
      </c>
      <c r="J913" s="6">
        <v>26235</v>
      </c>
      <c r="K913" s="6">
        <v>26301</v>
      </c>
      <c r="L913" s="6">
        <v>26447</v>
      </c>
      <c r="M913" s="6">
        <v>26521</v>
      </c>
      <c r="N913" s="6">
        <v>26541</v>
      </c>
      <c r="O913" s="6">
        <v>26561</v>
      </c>
      <c r="P913" s="6">
        <v>26586</v>
      </c>
      <c r="Q913" s="6">
        <v>26622</v>
      </c>
      <c r="R913" s="6">
        <v>26762</v>
      </c>
      <c r="S913" s="6">
        <v>26814</v>
      </c>
      <c r="T913" s="6">
        <v>26866</v>
      </c>
      <c r="U913" s="6">
        <v>26930</v>
      </c>
      <c r="V913" s="6">
        <v>26983</v>
      </c>
      <c r="W913" s="6">
        <v>27036</v>
      </c>
      <c r="X913" s="6">
        <v>27180</v>
      </c>
      <c r="Y913" s="6">
        <v>27273</v>
      </c>
      <c r="Z913" s="8" t="s">
        <v>17</v>
      </c>
      <c r="AA913" s="11">
        <f t="shared" si="148"/>
        <v>5.1714278610675755E-4</v>
      </c>
      <c r="AB913" s="10">
        <f t="shared" si="149"/>
        <v>7.9393911143077478E-3</v>
      </c>
      <c r="AC913" s="10">
        <f t="shared" si="144"/>
        <v>1.5173520868368762E-2</v>
      </c>
      <c r="AD913" s="10">
        <f t="shared" si="145"/>
        <v>1.0042386564579061E-2</v>
      </c>
      <c r="AE913" s="13">
        <v>3.77</v>
      </c>
      <c r="AF913" s="13">
        <v>0.74</v>
      </c>
      <c r="AG913" s="10">
        <f t="shared" si="146"/>
        <v>3.0077427039904681E-2</v>
      </c>
      <c r="AH913" s="10">
        <f>+SUMPRODUCT(AB913:AD913,Regression_results!$M$17:$O$17)+Regression_results!$L$17</f>
        <v>2.9018522154391893E-2</v>
      </c>
    </row>
    <row r="914" spans="1:34" ht="15" x14ac:dyDescent="0.25">
      <c r="A914" s="3">
        <v>42506</v>
      </c>
      <c r="B914" s="5">
        <f t="shared" si="140"/>
        <v>16</v>
      </c>
      <c r="C914" s="5">
        <f t="shared" si="141"/>
        <v>5</v>
      </c>
      <c r="D914" s="5">
        <f t="shared" si="142"/>
        <v>2016</v>
      </c>
      <c r="E914" s="3">
        <f t="shared" si="143"/>
        <v>42499</v>
      </c>
      <c r="F914" s="5">
        <f t="shared" si="147"/>
        <v>7</v>
      </c>
      <c r="G914" s="5">
        <v>25955.4</v>
      </c>
      <c r="H914" s="6">
        <v>26091</v>
      </c>
      <c r="I914" s="6">
        <v>26164</v>
      </c>
      <c r="J914" s="6">
        <v>26235</v>
      </c>
      <c r="K914" s="6">
        <v>26301</v>
      </c>
      <c r="L914" s="6">
        <v>26447</v>
      </c>
      <c r="M914" s="6">
        <v>26521</v>
      </c>
      <c r="N914" s="6">
        <v>26541</v>
      </c>
      <c r="O914" s="6">
        <v>26561</v>
      </c>
      <c r="P914" s="6">
        <v>26586</v>
      </c>
      <c r="Q914" s="6">
        <v>26622</v>
      </c>
      <c r="R914" s="6">
        <v>26762</v>
      </c>
      <c r="S914" s="6">
        <v>26814</v>
      </c>
      <c r="T914" s="6">
        <v>26866</v>
      </c>
      <c r="U914" s="6">
        <v>26930</v>
      </c>
      <c r="V914" s="6">
        <v>26983</v>
      </c>
      <c r="W914" s="6">
        <v>27036</v>
      </c>
      <c r="X914" s="6">
        <v>27180</v>
      </c>
      <c r="Y914" s="6">
        <v>27273</v>
      </c>
      <c r="Z914" s="8" t="s">
        <v>17</v>
      </c>
      <c r="AA914" s="11">
        <f t="shared" si="148"/>
        <v>4.5249993784341283E-4</v>
      </c>
      <c r="AB914" s="10">
        <f t="shared" si="149"/>
        <v>8.0368632346254909E-3</v>
      </c>
      <c r="AC914" s="10">
        <f t="shared" si="144"/>
        <v>1.5173520868368762E-2</v>
      </c>
      <c r="AD914" s="10">
        <f t="shared" si="145"/>
        <v>9.9777437163157158E-3</v>
      </c>
      <c r="AE914" s="13">
        <v>3.79</v>
      </c>
      <c r="AF914" s="13">
        <v>0.753</v>
      </c>
      <c r="AG914" s="10">
        <f t="shared" si="146"/>
        <v>3.0143023036534933E-2</v>
      </c>
      <c r="AH914" s="10">
        <f>+SUMPRODUCT(AB914:AD914,Regression_results!$M$17:$O$17)+Regression_results!$L$17</f>
        <v>2.9042147642874168E-2</v>
      </c>
    </row>
    <row r="915" spans="1:34" ht="15" x14ac:dyDescent="0.25">
      <c r="A915" s="3">
        <v>42505</v>
      </c>
      <c r="B915" s="5">
        <f t="shared" si="140"/>
        <v>15</v>
      </c>
      <c r="C915" s="5">
        <f t="shared" si="141"/>
        <v>5</v>
      </c>
      <c r="D915" s="5">
        <f t="shared" si="142"/>
        <v>2016</v>
      </c>
      <c r="E915" s="3">
        <f t="shared" si="143"/>
        <v>42499</v>
      </c>
      <c r="F915" s="5">
        <f t="shared" si="147"/>
        <v>6</v>
      </c>
      <c r="G915" s="5">
        <v>25952.89</v>
      </c>
      <c r="H915" s="6">
        <v>26091</v>
      </c>
      <c r="I915" s="6">
        <v>26164</v>
      </c>
      <c r="J915" s="6">
        <v>26235</v>
      </c>
      <c r="K915" s="6">
        <v>26301</v>
      </c>
      <c r="L915" s="6">
        <v>26447</v>
      </c>
      <c r="M915" s="6">
        <v>26521</v>
      </c>
      <c r="N915" s="6">
        <v>26541</v>
      </c>
      <c r="O915" s="6">
        <v>26561</v>
      </c>
      <c r="P915" s="6">
        <v>26586</v>
      </c>
      <c r="Q915" s="6">
        <v>26622</v>
      </c>
      <c r="R915" s="6">
        <v>26762</v>
      </c>
      <c r="S915" s="6">
        <v>26814</v>
      </c>
      <c r="T915" s="6">
        <v>26866</v>
      </c>
      <c r="U915" s="6">
        <v>26930</v>
      </c>
      <c r="V915" s="6">
        <v>26983</v>
      </c>
      <c r="W915" s="6">
        <v>27036</v>
      </c>
      <c r="X915" s="6">
        <v>27180</v>
      </c>
      <c r="Y915" s="6">
        <v>27273</v>
      </c>
      <c r="Z915" s="8" t="s">
        <v>17</v>
      </c>
      <c r="AA915" s="11">
        <f t="shared" si="148"/>
        <v>3.8785708958006816E-4</v>
      </c>
      <c r="AB915" s="10">
        <f t="shared" si="149"/>
        <v>8.1343542087219944E-3</v>
      </c>
      <c r="AC915" s="10">
        <f t="shared" si="144"/>
        <v>1.5173520868368762E-2</v>
      </c>
      <c r="AD915" s="10">
        <f t="shared" si="145"/>
        <v>9.9131008680523706E-3</v>
      </c>
      <c r="AE915" s="13">
        <v>3.77</v>
      </c>
      <c r="AF915" s="13">
        <v>0.76</v>
      </c>
      <c r="AG915" s="10">
        <f t="shared" si="146"/>
        <v>2.987296546248519E-2</v>
      </c>
      <c r="AH915" s="10">
        <f>+SUMPRODUCT(AB915:AD915,Regression_results!$M$17:$O$17)+Regression_results!$L$17</f>
        <v>2.9065783323652269E-2</v>
      </c>
    </row>
    <row r="916" spans="1:34" ht="15" x14ac:dyDescent="0.25">
      <c r="A916" s="3">
        <v>42504</v>
      </c>
      <c r="B916" s="5">
        <f t="shared" si="140"/>
        <v>14</v>
      </c>
      <c r="C916" s="5">
        <f t="shared" si="141"/>
        <v>5</v>
      </c>
      <c r="D916" s="5">
        <f t="shared" si="142"/>
        <v>2016</v>
      </c>
      <c r="E916" s="3">
        <f t="shared" si="143"/>
        <v>42499</v>
      </c>
      <c r="F916" s="5">
        <f t="shared" si="147"/>
        <v>5</v>
      </c>
      <c r="G916" s="5">
        <v>25950.38</v>
      </c>
      <c r="H916" s="6">
        <v>26091</v>
      </c>
      <c r="I916" s="6">
        <v>26164</v>
      </c>
      <c r="J916" s="6">
        <v>26235</v>
      </c>
      <c r="K916" s="6">
        <v>26301</v>
      </c>
      <c r="L916" s="6">
        <v>26447</v>
      </c>
      <c r="M916" s="6">
        <v>26521</v>
      </c>
      <c r="N916" s="6">
        <v>26541</v>
      </c>
      <c r="O916" s="6">
        <v>26561</v>
      </c>
      <c r="P916" s="6">
        <v>26586</v>
      </c>
      <c r="Q916" s="6">
        <v>26622</v>
      </c>
      <c r="R916" s="6">
        <v>26762</v>
      </c>
      <c r="S916" s="6">
        <v>26814</v>
      </c>
      <c r="T916" s="6">
        <v>26866</v>
      </c>
      <c r="U916" s="6">
        <v>26930</v>
      </c>
      <c r="V916" s="6">
        <v>26983</v>
      </c>
      <c r="W916" s="6">
        <v>27036</v>
      </c>
      <c r="X916" s="6">
        <v>27180</v>
      </c>
      <c r="Y916" s="6">
        <v>27273</v>
      </c>
      <c r="Z916" s="8" t="s">
        <v>17</v>
      </c>
      <c r="AA916" s="11">
        <f t="shared" si="148"/>
        <v>3.2321424131672344E-4</v>
      </c>
      <c r="AB916" s="10">
        <f t="shared" si="149"/>
        <v>8.2318640420679934E-3</v>
      </c>
      <c r="AC916" s="10">
        <f t="shared" si="144"/>
        <v>1.5173520868368762E-2</v>
      </c>
      <c r="AD916" s="10">
        <f t="shared" si="145"/>
        <v>9.8484580197890272E-3</v>
      </c>
      <c r="AE916" s="13">
        <v>3.77</v>
      </c>
      <c r="AF916" s="13">
        <v>0.76</v>
      </c>
      <c r="AG916" s="10">
        <f t="shared" si="146"/>
        <v>2.987296546248519E-2</v>
      </c>
      <c r="AH916" s="10">
        <f>+SUMPRODUCT(AB916:AD916,Regression_results!$M$17:$O$17)+Regression_results!$L$17</f>
        <v>2.9089429199683665E-2</v>
      </c>
    </row>
    <row r="917" spans="1:34" ht="15" x14ac:dyDescent="0.25">
      <c r="A917" s="3">
        <v>42503</v>
      </c>
      <c r="B917" s="5">
        <f t="shared" si="140"/>
        <v>13</v>
      </c>
      <c r="C917" s="5">
        <f t="shared" si="141"/>
        <v>5</v>
      </c>
      <c r="D917" s="5">
        <f t="shared" si="142"/>
        <v>2016</v>
      </c>
      <c r="E917" s="3">
        <f t="shared" si="143"/>
        <v>42499</v>
      </c>
      <c r="F917" s="5">
        <f t="shared" si="147"/>
        <v>4</v>
      </c>
      <c r="G917" s="5">
        <v>25947.88</v>
      </c>
      <c r="H917" s="6">
        <v>26091</v>
      </c>
      <c r="I917" s="6">
        <v>26164</v>
      </c>
      <c r="J917" s="6">
        <v>26235</v>
      </c>
      <c r="K917" s="6">
        <v>26301</v>
      </c>
      <c r="L917" s="6">
        <v>26447</v>
      </c>
      <c r="M917" s="6">
        <v>26521</v>
      </c>
      <c r="N917" s="6">
        <v>26541</v>
      </c>
      <c r="O917" s="6">
        <v>26561</v>
      </c>
      <c r="P917" s="6">
        <v>26586</v>
      </c>
      <c r="Q917" s="6">
        <v>26622</v>
      </c>
      <c r="R917" s="6">
        <v>26762</v>
      </c>
      <c r="S917" s="6">
        <v>26814</v>
      </c>
      <c r="T917" s="6">
        <v>26866</v>
      </c>
      <c r="U917" s="6">
        <v>26930</v>
      </c>
      <c r="V917" s="6">
        <v>26983</v>
      </c>
      <c r="W917" s="6">
        <v>27036</v>
      </c>
      <c r="X917" s="6">
        <v>27180</v>
      </c>
      <c r="Y917" s="6">
        <v>27273</v>
      </c>
      <c r="Z917" s="8" t="s">
        <v>17</v>
      </c>
      <c r="AA917" s="11">
        <f t="shared" si="148"/>
        <v>2.5857139305337877E-4</v>
      </c>
      <c r="AB917" s="10">
        <f t="shared" si="149"/>
        <v>8.3290041421495431E-3</v>
      </c>
      <c r="AC917" s="10">
        <f t="shared" si="144"/>
        <v>1.5173520868368762E-2</v>
      </c>
      <c r="AD917" s="10">
        <f t="shared" si="145"/>
        <v>9.7838151715256821E-3</v>
      </c>
      <c r="AE917" s="13">
        <v>3.77</v>
      </c>
      <c r="AF917" s="13">
        <v>0.76</v>
      </c>
      <c r="AG917" s="10">
        <f t="shared" si="146"/>
        <v>2.987296546248519E-2</v>
      </c>
      <c r="AH917" s="10">
        <f>+SUMPRODUCT(AB917:AD917,Regression_results!$M$17:$O$17)+Regression_results!$L$17</f>
        <v>2.9112875199029511E-2</v>
      </c>
    </row>
    <row r="918" spans="1:34" ht="15" x14ac:dyDescent="0.25">
      <c r="A918" s="3">
        <v>42502</v>
      </c>
      <c r="B918" s="5">
        <f t="shared" si="140"/>
        <v>12</v>
      </c>
      <c r="C918" s="5">
        <f t="shared" si="141"/>
        <v>5</v>
      </c>
      <c r="D918" s="5">
        <f t="shared" si="142"/>
        <v>2016</v>
      </c>
      <c r="E918" s="3">
        <f t="shared" si="143"/>
        <v>42499</v>
      </c>
      <c r="F918" s="5">
        <f t="shared" si="147"/>
        <v>3</v>
      </c>
      <c r="G918" s="5">
        <v>25945.37</v>
      </c>
      <c r="H918" s="6">
        <v>26089</v>
      </c>
      <c r="I918" s="6">
        <v>26164</v>
      </c>
      <c r="J918" s="6">
        <v>26228</v>
      </c>
      <c r="K918" s="6">
        <v>26293</v>
      </c>
      <c r="L918" s="6">
        <v>26439</v>
      </c>
      <c r="M918" s="6">
        <v>26517</v>
      </c>
      <c r="N918" s="6">
        <v>26535</v>
      </c>
      <c r="O918" s="6">
        <v>26555</v>
      </c>
      <c r="P918" s="6">
        <v>26582</v>
      </c>
      <c r="Q918" s="6">
        <v>26618</v>
      </c>
      <c r="R918" s="6">
        <v>26760</v>
      </c>
      <c r="S918" s="6">
        <v>26813</v>
      </c>
      <c r="T918" s="6">
        <v>26866</v>
      </c>
      <c r="U918" s="6">
        <v>26930</v>
      </c>
      <c r="V918" s="6">
        <v>26983</v>
      </c>
      <c r="W918" s="6">
        <v>27036</v>
      </c>
      <c r="X918" s="6">
        <v>27180</v>
      </c>
      <c r="Y918" s="6">
        <v>27273</v>
      </c>
      <c r="Z918" s="8" t="s">
        <v>17</v>
      </c>
      <c r="AA918" s="11">
        <f t="shared" si="148"/>
        <v>1.976653116025906E-4</v>
      </c>
      <c r="AB918" s="10">
        <f t="shared" si="149"/>
        <v>8.426551635224433E-3</v>
      </c>
      <c r="AC918" s="10">
        <f t="shared" si="144"/>
        <v>1.4944198134841713E-2</v>
      </c>
      <c r="AD918" s="10">
        <f t="shared" si="145"/>
        <v>9.913349740147015E-3</v>
      </c>
      <c r="AE918" s="13">
        <v>3.76</v>
      </c>
      <c r="AF918" s="13">
        <v>0.79</v>
      </c>
      <c r="AG918" s="10">
        <f t="shared" si="146"/>
        <v>2.9467209048516851E-2</v>
      </c>
      <c r="AH918" s="10">
        <f>+SUMPRODUCT(AB918:AD918,Regression_results!$M$17:$O$17)+Regression_results!$L$17</f>
        <v>2.9085656213680984E-2</v>
      </c>
    </row>
    <row r="919" spans="1:34" ht="15" x14ac:dyDescent="0.25">
      <c r="A919" s="3">
        <v>42501</v>
      </c>
      <c r="B919" s="5">
        <f t="shared" si="140"/>
        <v>11</v>
      </c>
      <c r="C919" s="5">
        <f t="shared" si="141"/>
        <v>5</v>
      </c>
      <c r="D919" s="5">
        <f t="shared" si="142"/>
        <v>2016</v>
      </c>
      <c r="E919" s="3">
        <f t="shared" si="143"/>
        <v>42499</v>
      </c>
      <c r="F919" s="5">
        <f t="shared" si="147"/>
        <v>2</v>
      </c>
      <c r="G919" s="5">
        <v>25942.86</v>
      </c>
      <c r="H919" s="6">
        <v>26088</v>
      </c>
      <c r="I919" s="6">
        <v>26164</v>
      </c>
      <c r="J919" s="6">
        <v>26224</v>
      </c>
      <c r="K919" s="6">
        <v>26284</v>
      </c>
      <c r="L919" s="6">
        <v>26431</v>
      </c>
      <c r="M919" s="6">
        <v>26508</v>
      </c>
      <c r="N919" s="6">
        <v>26527</v>
      </c>
      <c r="O919" s="6">
        <v>26547</v>
      </c>
      <c r="P919" s="6">
        <v>26571</v>
      </c>
      <c r="Q919" s="6">
        <v>26606</v>
      </c>
      <c r="R919" s="6">
        <v>26753</v>
      </c>
      <c r="S919" s="6">
        <v>26806</v>
      </c>
      <c r="T919" s="6">
        <v>26856</v>
      </c>
      <c r="U919" s="6">
        <v>26930</v>
      </c>
      <c r="V919" s="6">
        <v>26983</v>
      </c>
      <c r="W919" s="6">
        <v>27036</v>
      </c>
      <c r="X919" s="6">
        <v>27180</v>
      </c>
      <c r="Y919" s="6">
        <v>27273</v>
      </c>
      <c r="Z919" s="8" t="s">
        <v>17</v>
      </c>
      <c r="AA919" s="11">
        <f t="shared" si="148"/>
        <v>1.243502698400789E-4</v>
      </c>
      <c r="AB919" s="10">
        <f t="shared" si="149"/>
        <v>8.5241180039516973E-3</v>
      </c>
      <c r="AC919" s="10">
        <f t="shared" si="144"/>
        <v>1.4638434490139129E-2</v>
      </c>
      <c r="AD919" s="10">
        <f t="shared" si="145"/>
        <v>9.8806315822293385E-3</v>
      </c>
      <c r="AE919" s="13">
        <v>3.75</v>
      </c>
      <c r="AF919" s="13">
        <v>0.79500000000000004</v>
      </c>
      <c r="AG919" s="10">
        <f t="shared" si="146"/>
        <v>2.9316930403294084E-2</v>
      </c>
      <c r="AH919" s="10">
        <f>+SUMPRODUCT(AB919:AD919,Regression_results!$M$17:$O$17)+Regression_results!$L$17</f>
        <v>2.8939421324497297E-2</v>
      </c>
    </row>
    <row r="920" spans="1:34" ht="15" x14ac:dyDescent="0.25">
      <c r="A920" s="3">
        <v>42500</v>
      </c>
      <c r="B920" s="5">
        <f t="shared" si="140"/>
        <v>10</v>
      </c>
      <c r="C920" s="5">
        <f t="shared" si="141"/>
        <v>5</v>
      </c>
      <c r="D920" s="5">
        <f t="shared" si="142"/>
        <v>2016</v>
      </c>
      <c r="E920" s="3">
        <f t="shared" si="143"/>
        <v>42499</v>
      </c>
      <c r="F920" s="5">
        <f t="shared" si="147"/>
        <v>1</v>
      </c>
      <c r="G920" s="5">
        <v>25940.36</v>
      </c>
      <c r="H920" s="6">
        <v>26089</v>
      </c>
      <c r="I920" s="6">
        <v>26161</v>
      </c>
      <c r="J920" s="6">
        <v>26220</v>
      </c>
      <c r="K920" s="6">
        <v>26281</v>
      </c>
      <c r="L920" s="6">
        <v>26426</v>
      </c>
      <c r="M920" s="6">
        <v>26503</v>
      </c>
      <c r="N920" s="6">
        <v>26520</v>
      </c>
      <c r="O920" s="6">
        <v>26543</v>
      </c>
      <c r="P920" s="6">
        <v>26564</v>
      </c>
      <c r="Q920" s="6">
        <v>26597</v>
      </c>
      <c r="R920" s="6">
        <v>26744</v>
      </c>
      <c r="S920" s="6">
        <v>26801</v>
      </c>
      <c r="T920" s="6">
        <v>26851</v>
      </c>
      <c r="U920" s="6">
        <v>26930</v>
      </c>
      <c r="V920" s="6">
        <v>26981</v>
      </c>
      <c r="W920" s="6">
        <v>27030</v>
      </c>
      <c r="X920" s="6">
        <v>27175</v>
      </c>
      <c r="Y920" s="6">
        <v>27264</v>
      </c>
      <c r="Z920" s="8" t="s">
        <v>17</v>
      </c>
      <c r="AA920" s="11">
        <f t="shared" si="148"/>
        <v>6.2186734325830886E-5</v>
      </c>
      <c r="AB920" s="10">
        <f t="shared" si="149"/>
        <v>8.5056645320265023E-3</v>
      </c>
      <c r="AC920" s="10">
        <f t="shared" si="144"/>
        <v>1.4601888307021804E-2</v>
      </c>
      <c r="AD920" s="10">
        <f t="shared" si="145"/>
        <v>9.7822635907474538E-3</v>
      </c>
      <c r="AE920" s="13">
        <v>3.74</v>
      </c>
      <c r="AF920" s="13">
        <v>0.77700000000000002</v>
      </c>
      <c r="AG920" s="10">
        <f t="shared" si="146"/>
        <v>2.9401549956835416E-2</v>
      </c>
      <c r="AH920" s="10">
        <f>+SUMPRODUCT(AB920:AD920,Regression_results!$M$17:$O$17)+Regression_results!$L$17</f>
        <v>2.886318840853061E-2</v>
      </c>
    </row>
    <row r="921" spans="1:34" ht="15" x14ac:dyDescent="0.25">
      <c r="A921" s="3">
        <v>42499</v>
      </c>
      <c r="B921" s="5">
        <f t="shared" si="140"/>
        <v>9</v>
      </c>
      <c r="C921" s="5">
        <f t="shared" si="141"/>
        <v>5</v>
      </c>
      <c r="D921" s="5">
        <f t="shared" si="142"/>
        <v>2016</v>
      </c>
      <c r="E921" s="3">
        <f t="shared" si="143"/>
        <v>42499</v>
      </c>
      <c r="F921" s="5">
        <f t="shared" si="147"/>
        <v>0</v>
      </c>
      <c r="G921" s="5">
        <v>25937.85</v>
      </c>
      <c r="H921" s="6">
        <v>26087</v>
      </c>
      <c r="I921" s="6">
        <v>26158</v>
      </c>
      <c r="J921" s="6">
        <v>26213</v>
      </c>
      <c r="K921" s="6">
        <v>26272</v>
      </c>
      <c r="L921" s="6">
        <v>26418</v>
      </c>
      <c r="M921" s="6">
        <v>26495</v>
      </c>
      <c r="N921" s="6">
        <v>26512</v>
      </c>
      <c r="O921" s="6">
        <v>26535</v>
      </c>
      <c r="P921" s="6">
        <v>26555</v>
      </c>
      <c r="Q921" s="6">
        <v>26589</v>
      </c>
      <c r="R921" s="6">
        <v>26735</v>
      </c>
      <c r="S921" s="6">
        <v>26793</v>
      </c>
      <c r="T921" s="6">
        <v>26840</v>
      </c>
      <c r="U921" s="6">
        <v>26920</v>
      </c>
      <c r="V921" s="6">
        <v>26971</v>
      </c>
      <c r="W921" s="6">
        <v>27021</v>
      </c>
      <c r="X921" s="6">
        <v>27169</v>
      </c>
      <c r="Y921" s="6">
        <v>27255</v>
      </c>
      <c r="Z921" s="8" t="s">
        <v>17</v>
      </c>
      <c r="AA921" s="11">
        <f t="shared" si="148"/>
        <v>0</v>
      </c>
      <c r="AB921" s="10">
        <f t="shared" si="149"/>
        <v>8.4875963119535047E-3</v>
      </c>
      <c r="AC921" s="10">
        <f t="shared" si="144"/>
        <v>1.4412416851441234E-2</v>
      </c>
      <c r="AD921" s="10">
        <f t="shared" si="145"/>
        <v>9.723007348784618E-3</v>
      </c>
      <c r="AE921" s="13">
        <v>3.7199999999999998</v>
      </c>
      <c r="AF921" s="13">
        <v>0.79</v>
      </c>
      <c r="AG921" s="10">
        <f t="shared" si="146"/>
        <v>2.9070344280186511E-2</v>
      </c>
      <c r="AH921" s="10">
        <f>+SUMPRODUCT(AB921:AD921,Regression_results!$M$17:$O$17)+Regression_results!$L$17</f>
        <v>2.8712591393210259E-2</v>
      </c>
    </row>
    <row r="922" spans="1:34" ht="15" x14ac:dyDescent="0.25">
      <c r="A922" s="3">
        <v>42498</v>
      </c>
      <c r="B922" s="5">
        <f t="shared" si="140"/>
        <v>8</v>
      </c>
      <c r="C922" s="5">
        <f t="shared" si="141"/>
        <v>5</v>
      </c>
      <c r="D922" s="5">
        <f t="shared" si="142"/>
        <v>2016</v>
      </c>
      <c r="E922" s="3">
        <f t="shared" si="143"/>
        <v>42469</v>
      </c>
      <c r="F922" s="5">
        <f t="shared" si="147"/>
        <v>29</v>
      </c>
      <c r="G922" s="5">
        <v>25934.400000000001</v>
      </c>
      <c r="H922" s="6">
        <v>26079</v>
      </c>
      <c r="I922" s="6">
        <v>26142</v>
      </c>
      <c r="J922" s="6">
        <v>26205</v>
      </c>
      <c r="K922" s="6">
        <v>26262</v>
      </c>
      <c r="L922" s="6">
        <v>26407</v>
      </c>
      <c r="M922" s="6">
        <v>26481</v>
      </c>
      <c r="N922" s="6">
        <v>26495</v>
      </c>
      <c r="O922" s="6">
        <v>26518</v>
      </c>
      <c r="P922" s="6">
        <v>26537</v>
      </c>
      <c r="Q922" s="6">
        <v>26576</v>
      </c>
      <c r="R922" s="6">
        <v>26721</v>
      </c>
      <c r="S922" s="6">
        <v>26777</v>
      </c>
      <c r="T922" s="6">
        <v>26831</v>
      </c>
      <c r="U922" s="6">
        <v>26921</v>
      </c>
      <c r="V922" s="6">
        <v>26972</v>
      </c>
      <c r="W922" s="6">
        <v>27025</v>
      </c>
      <c r="X922" s="6">
        <v>27172</v>
      </c>
      <c r="Y922" s="6">
        <v>27258</v>
      </c>
      <c r="Z922" s="8" t="s">
        <v>17</v>
      </c>
      <c r="AA922" s="11">
        <f t="shared" si="148"/>
        <v>1.9494342159315523E-3</v>
      </c>
      <c r="AB922" s="10">
        <f t="shared" si="149"/>
        <v>8.0048121414029172E-3</v>
      </c>
      <c r="AC922" s="10">
        <f t="shared" si="144"/>
        <v>1.4382985234488554E-2</v>
      </c>
      <c r="AD922" s="10">
        <f t="shared" si="145"/>
        <v>1.1716384966365208E-2</v>
      </c>
      <c r="AE922" s="13">
        <v>3.6850000000000001</v>
      </c>
      <c r="AF922" s="13">
        <v>0.81</v>
      </c>
      <c r="AG922" s="10">
        <f t="shared" si="146"/>
        <v>2.8518996131336127E-2</v>
      </c>
      <c r="AH922" s="10">
        <f>+SUMPRODUCT(AB922:AD922,Regression_results!$M$17:$O$17)+Regression_results!$L$17</f>
        <v>2.9330215658036243E-2</v>
      </c>
    </row>
    <row r="923" spans="1:34" ht="15" x14ac:dyDescent="0.25">
      <c r="A923" s="3">
        <v>42497</v>
      </c>
      <c r="B923" s="5">
        <f t="shared" si="140"/>
        <v>7</v>
      </c>
      <c r="C923" s="5">
        <f t="shared" si="141"/>
        <v>5</v>
      </c>
      <c r="D923" s="5">
        <f t="shared" si="142"/>
        <v>2016</v>
      </c>
      <c r="E923" s="3">
        <f t="shared" si="143"/>
        <v>42469</v>
      </c>
      <c r="F923" s="5">
        <f t="shared" si="147"/>
        <v>28</v>
      </c>
      <c r="G923" s="5">
        <v>25930.95</v>
      </c>
      <c r="H923" s="6">
        <v>26079</v>
      </c>
      <c r="I923" s="6">
        <v>26142</v>
      </c>
      <c r="J923" s="6">
        <v>26205</v>
      </c>
      <c r="K923" s="6">
        <v>26262</v>
      </c>
      <c r="L923" s="6">
        <v>26407</v>
      </c>
      <c r="M923" s="6">
        <v>26481</v>
      </c>
      <c r="N923" s="6">
        <v>26495</v>
      </c>
      <c r="O923" s="6">
        <v>26518</v>
      </c>
      <c r="P923" s="6">
        <v>26537</v>
      </c>
      <c r="Q923" s="6">
        <v>26576</v>
      </c>
      <c r="R923" s="6">
        <v>26721</v>
      </c>
      <c r="S923" s="6">
        <v>26777</v>
      </c>
      <c r="T923" s="6">
        <v>26831</v>
      </c>
      <c r="U923" s="6">
        <v>26919</v>
      </c>
      <c r="V923" s="6">
        <v>26970</v>
      </c>
      <c r="W923" s="6">
        <v>27015</v>
      </c>
      <c r="X923" s="6">
        <v>27158</v>
      </c>
      <c r="Y923" s="6">
        <v>27244</v>
      </c>
      <c r="Z923" s="8" t="s">
        <v>17</v>
      </c>
      <c r="AA923" s="11">
        <f t="shared" si="148"/>
        <v>1.882212346416671E-3</v>
      </c>
      <c r="AB923" s="10">
        <f t="shared" si="149"/>
        <v>8.1389227930330765E-3</v>
      </c>
      <c r="AC923" s="10">
        <f t="shared" si="144"/>
        <v>1.4382985234488554E-2</v>
      </c>
      <c r="AD923" s="10">
        <f t="shared" si="145"/>
        <v>1.1649163096850327E-2</v>
      </c>
      <c r="AE923" s="13">
        <v>3.6850000000000001</v>
      </c>
      <c r="AF923" s="13">
        <v>0.81</v>
      </c>
      <c r="AG923" s="10">
        <f t="shared" si="146"/>
        <v>2.8518996131336127E-2</v>
      </c>
      <c r="AH923" s="10">
        <f>+SUMPRODUCT(AB923:AD923,Regression_results!$M$17:$O$17)+Regression_results!$L$17</f>
        <v>2.9372488129492377E-2</v>
      </c>
    </row>
    <row r="924" spans="1:34" ht="15" x14ac:dyDescent="0.25">
      <c r="A924" s="3">
        <v>42496</v>
      </c>
      <c r="B924" s="5">
        <f t="shared" si="140"/>
        <v>6</v>
      </c>
      <c r="C924" s="5">
        <f t="shared" si="141"/>
        <v>5</v>
      </c>
      <c r="D924" s="5">
        <f t="shared" si="142"/>
        <v>2016</v>
      </c>
      <c r="E924" s="3">
        <f t="shared" si="143"/>
        <v>42469</v>
      </c>
      <c r="F924" s="5">
        <f t="shared" si="147"/>
        <v>27</v>
      </c>
      <c r="G924" s="5">
        <v>25927.5</v>
      </c>
      <c r="H924" s="6">
        <v>26079</v>
      </c>
      <c r="I924" s="6">
        <v>26142</v>
      </c>
      <c r="J924" s="6">
        <v>26205</v>
      </c>
      <c r="K924" s="6">
        <v>26262</v>
      </c>
      <c r="L924" s="6">
        <v>26407</v>
      </c>
      <c r="M924" s="6">
        <v>26481</v>
      </c>
      <c r="N924" s="6">
        <v>26495</v>
      </c>
      <c r="O924" s="6">
        <v>26518</v>
      </c>
      <c r="P924" s="6">
        <v>26537</v>
      </c>
      <c r="Q924" s="6">
        <v>26576</v>
      </c>
      <c r="R924" s="6">
        <v>26721</v>
      </c>
      <c r="S924" s="6">
        <v>26777</v>
      </c>
      <c r="T924" s="6">
        <v>26831</v>
      </c>
      <c r="U924" s="6">
        <v>26910</v>
      </c>
      <c r="V924" s="6">
        <v>26963</v>
      </c>
      <c r="W924" s="6">
        <v>27005</v>
      </c>
      <c r="X924" s="6">
        <v>27155</v>
      </c>
      <c r="Y924" s="6">
        <v>27239</v>
      </c>
      <c r="Z924" s="8" t="s">
        <v>17</v>
      </c>
      <c r="AA924" s="11">
        <f t="shared" si="148"/>
        <v>1.81499047690179E-3</v>
      </c>
      <c r="AB924" s="10">
        <f t="shared" si="149"/>
        <v>8.2730691350882957E-3</v>
      </c>
      <c r="AC924" s="10">
        <f t="shared" si="144"/>
        <v>1.4382985234488554E-2</v>
      </c>
      <c r="AD924" s="10">
        <f t="shared" si="145"/>
        <v>1.1581941227335446E-2</v>
      </c>
      <c r="AE924" s="13">
        <v>3.6850000000000001</v>
      </c>
      <c r="AF924" s="13">
        <v>0.81</v>
      </c>
      <c r="AG924" s="10">
        <f t="shared" si="146"/>
        <v>2.8518996131336127E-2</v>
      </c>
      <c r="AH924" s="10">
        <f>+SUMPRODUCT(AB924:AD924,Regression_results!$M$17:$O$17)+Regression_results!$L$17</f>
        <v>2.9414779895084453E-2</v>
      </c>
    </row>
    <row r="925" spans="1:34" ht="15" x14ac:dyDescent="0.25">
      <c r="A925" s="3">
        <v>42495</v>
      </c>
      <c r="B925" s="5">
        <f t="shared" si="140"/>
        <v>5</v>
      </c>
      <c r="C925" s="5">
        <f t="shared" si="141"/>
        <v>5</v>
      </c>
      <c r="D925" s="5">
        <f t="shared" si="142"/>
        <v>2016</v>
      </c>
      <c r="E925" s="3">
        <f t="shared" si="143"/>
        <v>42469</v>
      </c>
      <c r="F925" s="5">
        <f t="shared" si="147"/>
        <v>26</v>
      </c>
      <c r="G925" s="5">
        <v>25924.05</v>
      </c>
      <c r="H925" s="6">
        <v>26007</v>
      </c>
      <c r="I925" s="6">
        <v>26063</v>
      </c>
      <c r="J925" s="6">
        <v>26128</v>
      </c>
      <c r="K925" s="6">
        <v>26191</v>
      </c>
      <c r="L925" s="6">
        <v>26248</v>
      </c>
      <c r="M925" s="6">
        <v>26397</v>
      </c>
      <c r="N925" s="6">
        <v>26471</v>
      </c>
      <c r="O925" s="6">
        <v>26485</v>
      </c>
      <c r="P925" s="6">
        <v>26508</v>
      </c>
      <c r="Q925" s="6">
        <v>26527</v>
      </c>
      <c r="R925" s="6">
        <v>26566</v>
      </c>
      <c r="S925" s="6">
        <v>26711</v>
      </c>
      <c r="T925" s="6">
        <v>26767</v>
      </c>
      <c r="U925" s="6">
        <v>26910</v>
      </c>
      <c r="V925" s="6">
        <v>26963</v>
      </c>
      <c r="W925" s="6">
        <v>27005</v>
      </c>
      <c r="X925" s="6">
        <v>27155</v>
      </c>
      <c r="Y925" s="6">
        <v>27239</v>
      </c>
      <c r="Z925" s="8" t="s">
        <v>17</v>
      </c>
      <c r="AA925" s="11">
        <f t="shared" si="148"/>
        <v>1.8169792719604208E-3</v>
      </c>
      <c r="AB925" s="10">
        <f t="shared" si="149"/>
        <v>5.3598878261691407E-3</v>
      </c>
      <c r="AC925" s="10">
        <f t="shared" si="144"/>
        <v>1.619153589379585E-2</v>
      </c>
      <c r="AD925" s="10">
        <f t="shared" si="145"/>
        <v>1.035011123344806E-2</v>
      </c>
      <c r="AE925" s="13">
        <v>3.7</v>
      </c>
      <c r="AF925" s="13">
        <v>0.83499999999999996</v>
      </c>
      <c r="AG925" s="10">
        <f t="shared" si="146"/>
        <v>2.8412753508206379E-2</v>
      </c>
      <c r="AH925" s="10">
        <f>+SUMPRODUCT(AB925:AD925,Regression_results!$M$17:$O$17)+Regression_results!$L$17</f>
        <v>2.8375924645365064E-2</v>
      </c>
    </row>
    <row r="926" spans="1:34" ht="15" x14ac:dyDescent="0.25">
      <c r="A926" s="3">
        <v>42494</v>
      </c>
      <c r="B926" s="5">
        <f t="shared" si="140"/>
        <v>4</v>
      </c>
      <c r="C926" s="5">
        <f t="shared" si="141"/>
        <v>5</v>
      </c>
      <c r="D926" s="5">
        <f t="shared" si="142"/>
        <v>2016</v>
      </c>
      <c r="E926" s="3">
        <f t="shared" si="143"/>
        <v>42469</v>
      </c>
      <c r="F926" s="5">
        <f t="shared" si="147"/>
        <v>25</v>
      </c>
      <c r="G926" s="5">
        <v>25920.6</v>
      </c>
      <c r="H926" s="6">
        <v>26008</v>
      </c>
      <c r="I926" s="6">
        <v>26067</v>
      </c>
      <c r="J926" s="6">
        <v>26135</v>
      </c>
      <c r="K926" s="6">
        <v>26201</v>
      </c>
      <c r="L926" s="6">
        <v>26258</v>
      </c>
      <c r="M926" s="6">
        <v>26402</v>
      </c>
      <c r="N926" s="6">
        <v>26477</v>
      </c>
      <c r="O926" s="6">
        <v>26498</v>
      </c>
      <c r="P926" s="6">
        <v>26523</v>
      </c>
      <c r="Q926" s="6">
        <v>26541</v>
      </c>
      <c r="R926" s="6">
        <v>26581</v>
      </c>
      <c r="S926" s="6">
        <v>26726</v>
      </c>
      <c r="T926" s="6">
        <v>26782</v>
      </c>
      <c r="U926" s="6">
        <v>26910</v>
      </c>
      <c r="V926" s="6">
        <v>26963</v>
      </c>
      <c r="W926" s="6">
        <v>27005</v>
      </c>
      <c r="X926" s="6">
        <v>27155</v>
      </c>
      <c r="Y926" s="6">
        <v>27239</v>
      </c>
      <c r="Z926" s="8" t="s">
        <v>17</v>
      </c>
      <c r="AA926" s="11">
        <f t="shared" si="148"/>
        <v>1.7461148943600142E-3</v>
      </c>
      <c r="AB926" s="10">
        <f t="shared" si="149"/>
        <v>5.6480174070046019E-3</v>
      </c>
      <c r="AC926" s="10">
        <f t="shared" si="144"/>
        <v>1.6534315417961354E-2</v>
      </c>
      <c r="AD926" s="10">
        <f t="shared" si="145"/>
        <v>1.0350537869678841E-2</v>
      </c>
      <c r="AE926" s="13">
        <v>3.71</v>
      </c>
      <c r="AF926" s="13">
        <v>0.83</v>
      </c>
      <c r="AG926" s="10">
        <f t="shared" si="146"/>
        <v>2.8562927700089169E-2</v>
      </c>
      <c r="AH926" s="10">
        <f>+SUMPRODUCT(AB926:AD926,Regression_results!$M$17:$O$17)+Regression_results!$L$17</f>
        <v>2.8738452635992513E-2</v>
      </c>
    </row>
    <row r="927" spans="1:34" ht="15" x14ac:dyDescent="0.25">
      <c r="A927" s="3">
        <v>42493</v>
      </c>
      <c r="B927" s="5">
        <f t="shared" si="140"/>
        <v>3</v>
      </c>
      <c r="C927" s="5">
        <f t="shared" si="141"/>
        <v>5</v>
      </c>
      <c r="D927" s="5">
        <f t="shared" si="142"/>
        <v>2016</v>
      </c>
      <c r="E927" s="3">
        <f t="shared" si="143"/>
        <v>42469</v>
      </c>
      <c r="F927" s="5">
        <f t="shared" si="147"/>
        <v>24</v>
      </c>
      <c r="G927" s="5">
        <v>25917.15</v>
      </c>
      <c r="H927" s="6">
        <v>26010</v>
      </c>
      <c r="I927" s="6">
        <v>26067</v>
      </c>
      <c r="J927" s="6">
        <v>26135</v>
      </c>
      <c r="K927" s="6">
        <v>26199</v>
      </c>
      <c r="L927" s="6">
        <v>26260</v>
      </c>
      <c r="M927" s="6">
        <v>26407</v>
      </c>
      <c r="N927" s="6">
        <v>26483</v>
      </c>
      <c r="O927" s="6">
        <v>26507</v>
      </c>
      <c r="P927" s="6">
        <v>26531</v>
      </c>
      <c r="Q927" s="6">
        <v>26545</v>
      </c>
      <c r="R927" s="6">
        <v>26585</v>
      </c>
      <c r="S927" s="6">
        <v>26729</v>
      </c>
      <c r="T927" s="6">
        <v>26785</v>
      </c>
      <c r="U927" s="6">
        <v>26821</v>
      </c>
      <c r="V927" s="6">
        <v>26900</v>
      </c>
      <c r="W927" s="6">
        <v>26953</v>
      </c>
      <c r="X927" s="6">
        <v>26995</v>
      </c>
      <c r="Y927" s="6">
        <v>27145</v>
      </c>
      <c r="Z927" s="8" t="s">
        <v>17</v>
      </c>
      <c r="AA927" s="11">
        <f t="shared" si="148"/>
        <v>1.6760821579557827E-3</v>
      </c>
      <c r="AB927" s="10">
        <f t="shared" si="149"/>
        <v>5.7818857397513579E-3</v>
      </c>
      <c r="AC927" s="10">
        <f t="shared" si="144"/>
        <v>1.6879579545018508E-2</v>
      </c>
      <c r="AD927" s="10">
        <f t="shared" si="145"/>
        <v>1.0051228345755225E-2</v>
      </c>
      <c r="AE927" s="13">
        <v>3.71</v>
      </c>
      <c r="AF927" s="13">
        <v>0.83</v>
      </c>
      <c r="AG927" s="10">
        <f t="shared" si="146"/>
        <v>2.8562927700089169E-2</v>
      </c>
      <c r="AH927" s="10">
        <f>+SUMPRODUCT(AB927:AD927,Regression_results!$M$17:$O$17)+Regression_results!$L$17</f>
        <v>2.8884303846148242E-2</v>
      </c>
    </row>
    <row r="928" spans="1:34" ht="15" x14ac:dyDescent="0.25">
      <c r="A928" s="3">
        <v>42492</v>
      </c>
      <c r="B928" s="5">
        <f t="shared" si="140"/>
        <v>2</v>
      </c>
      <c r="C928" s="5">
        <f t="shared" si="141"/>
        <v>5</v>
      </c>
      <c r="D928" s="5">
        <f t="shared" si="142"/>
        <v>2016</v>
      </c>
      <c r="E928" s="3">
        <f t="shared" si="143"/>
        <v>42469</v>
      </c>
      <c r="F928" s="5">
        <f t="shared" si="147"/>
        <v>23</v>
      </c>
      <c r="G928" s="5">
        <v>25913.7</v>
      </c>
      <c r="H928" s="6">
        <v>26010</v>
      </c>
      <c r="I928" s="6">
        <v>26060</v>
      </c>
      <c r="J928" s="6">
        <v>26129</v>
      </c>
      <c r="K928" s="6">
        <v>26192</v>
      </c>
      <c r="L928" s="6">
        <v>26251</v>
      </c>
      <c r="M928" s="6">
        <v>26400</v>
      </c>
      <c r="N928" s="6">
        <v>26477</v>
      </c>
      <c r="O928" s="6">
        <v>26500</v>
      </c>
      <c r="P928" s="6">
        <v>26522</v>
      </c>
      <c r="Q928" s="6">
        <v>26535</v>
      </c>
      <c r="R928" s="6">
        <v>26575</v>
      </c>
      <c r="S928" s="6">
        <v>26719</v>
      </c>
      <c r="T928" s="6">
        <v>26775</v>
      </c>
      <c r="U928" s="6">
        <v>26841</v>
      </c>
      <c r="V928" s="6">
        <v>26921</v>
      </c>
      <c r="W928" s="6">
        <v>26973</v>
      </c>
      <c r="X928" s="6">
        <v>27010</v>
      </c>
      <c r="Y928" s="6">
        <v>27163</v>
      </c>
      <c r="Z928" s="8" t="s">
        <v>17</v>
      </c>
      <c r="AA928" s="11">
        <f t="shared" si="148"/>
        <v>1.6068465636189726E-3</v>
      </c>
      <c r="AB928" s="10">
        <f t="shared" si="149"/>
        <v>5.6456623330516376E-3</v>
      </c>
      <c r="AC928" s="10">
        <f t="shared" si="144"/>
        <v>1.6884113584036742E-2</v>
      </c>
      <c r="AD928" s="10">
        <f t="shared" si="145"/>
        <v>9.8709975070152486E-3</v>
      </c>
      <c r="AE928" s="13">
        <v>3.7</v>
      </c>
      <c r="AF928" s="13">
        <v>0.83499999999999996</v>
      </c>
      <c r="AG928" s="10">
        <f t="shared" si="146"/>
        <v>2.8412753508206379E-2</v>
      </c>
      <c r="AH928" s="10">
        <f>+SUMPRODUCT(AB928:AD928,Regression_results!$M$17:$O$17)+Regression_results!$L$17</f>
        <v>2.873235074470068E-2</v>
      </c>
    </row>
    <row r="929" spans="1:34" ht="15" x14ac:dyDescent="0.25">
      <c r="A929" s="3">
        <v>42491</v>
      </c>
      <c r="B929" s="5">
        <f t="shared" si="140"/>
        <v>1</v>
      </c>
      <c r="C929" s="5">
        <f t="shared" si="141"/>
        <v>5</v>
      </c>
      <c r="D929" s="5">
        <f t="shared" si="142"/>
        <v>2016</v>
      </c>
      <c r="E929" s="3">
        <f t="shared" si="143"/>
        <v>42469</v>
      </c>
      <c r="F929" s="5">
        <f t="shared" si="147"/>
        <v>22</v>
      </c>
      <c r="G929" s="5">
        <v>25910.25</v>
      </c>
      <c r="H929" s="6">
        <v>26007</v>
      </c>
      <c r="I929" s="6">
        <v>26060</v>
      </c>
      <c r="J929" s="6">
        <v>26125</v>
      </c>
      <c r="K929" s="6">
        <v>26186</v>
      </c>
      <c r="L929" s="6">
        <v>26245</v>
      </c>
      <c r="M929" s="6">
        <v>26393</v>
      </c>
      <c r="N929" s="6">
        <v>26470</v>
      </c>
      <c r="O929" s="6">
        <v>26493</v>
      </c>
      <c r="P929" s="6">
        <v>26510</v>
      </c>
      <c r="Q929" s="6">
        <v>26530</v>
      </c>
      <c r="R929" s="6">
        <v>26575</v>
      </c>
      <c r="S929" s="6">
        <v>26725</v>
      </c>
      <c r="T929" s="6">
        <v>26779</v>
      </c>
      <c r="U929" s="6">
        <v>26842</v>
      </c>
      <c r="V929" s="6">
        <v>26922</v>
      </c>
      <c r="W929" s="6">
        <v>26979</v>
      </c>
      <c r="X929" s="6">
        <v>27027</v>
      </c>
      <c r="Y929" s="6">
        <v>27182</v>
      </c>
      <c r="Z929" s="8" t="s">
        <v>17</v>
      </c>
      <c r="AA929" s="11">
        <f t="shared" si="148"/>
        <v>1.481758652946663E-3</v>
      </c>
      <c r="AB929" s="10">
        <f t="shared" si="149"/>
        <v>5.7795660018717943E-3</v>
      </c>
      <c r="AC929" s="10">
        <f t="shared" si="144"/>
        <v>1.6615502686109007E-2</v>
      </c>
      <c r="AD929" s="10">
        <f t="shared" si="145"/>
        <v>1.0238788811856603E-2</v>
      </c>
      <c r="AE929" s="13">
        <v>3.7</v>
      </c>
      <c r="AF929" s="13">
        <v>0.91500000000000004</v>
      </c>
      <c r="AG929" s="10">
        <f t="shared" si="146"/>
        <v>2.7597483030272985E-2</v>
      </c>
      <c r="AH929" s="10">
        <f>+SUMPRODUCT(AB929:AD929,Regression_results!$M$17:$O$17)+Regression_results!$L$17</f>
        <v>2.880824479002423E-2</v>
      </c>
    </row>
    <row r="930" spans="1:34" ht="15" x14ac:dyDescent="0.25">
      <c r="A930" s="3">
        <v>42490</v>
      </c>
      <c r="B930" s="5">
        <f t="shared" si="140"/>
        <v>30</v>
      </c>
      <c r="C930" s="5">
        <f t="shared" si="141"/>
        <v>4</v>
      </c>
      <c r="D930" s="5">
        <f t="shared" si="142"/>
        <v>2016</v>
      </c>
      <c r="E930" s="3">
        <f t="shared" si="143"/>
        <v>42469</v>
      </c>
      <c r="F930" s="5">
        <f t="shared" si="147"/>
        <v>21</v>
      </c>
      <c r="G930" s="5">
        <v>25906.799999999999</v>
      </c>
      <c r="H930" s="6">
        <v>26007</v>
      </c>
      <c r="I930" s="6">
        <v>26060</v>
      </c>
      <c r="J930" s="6">
        <v>26125</v>
      </c>
      <c r="K930" s="6">
        <v>26186</v>
      </c>
      <c r="L930" s="6">
        <v>26245</v>
      </c>
      <c r="M930" s="6">
        <v>26393</v>
      </c>
      <c r="N930" s="6">
        <v>26470</v>
      </c>
      <c r="O930" s="6">
        <v>26493</v>
      </c>
      <c r="P930" s="6">
        <v>26510</v>
      </c>
      <c r="Q930" s="6">
        <v>26530</v>
      </c>
      <c r="R930" s="6">
        <v>26575</v>
      </c>
      <c r="S930" s="6">
        <v>26725</v>
      </c>
      <c r="T930" s="6">
        <v>26779</v>
      </c>
      <c r="U930" s="6">
        <v>26835</v>
      </c>
      <c r="V930" s="6">
        <v>26915</v>
      </c>
      <c r="W930" s="6">
        <v>26975</v>
      </c>
      <c r="X930" s="6">
        <v>27020</v>
      </c>
      <c r="Y930" s="6">
        <v>27175</v>
      </c>
      <c r="Z930" s="8" t="s">
        <v>17</v>
      </c>
      <c r="AA930" s="11">
        <f t="shared" si="148"/>
        <v>1.4144059869036329E-3</v>
      </c>
      <c r="AB930" s="10">
        <f t="shared" si="149"/>
        <v>5.9135053345067412E-3</v>
      </c>
      <c r="AC930" s="10">
        <f t="shared" si="144"/>
        <v>1.6615502686109007E-2</v>
      </c>
      <c r="AD930" s="10">
        <f t="shared" si="145"/>
        <v>1.0171436145813572E-2</v>
      </c>
      <c r="AE930" s="13">
        <v>3.7</v>
      </c>
      <c r="AF930" s="13">
        <v>0.91500000000000004</v>
      </c>
      <c r="AG930" s="10">
        <f t="shared" si="146"/>
        <v>2.7597483030272985E-2</v>
      </c>
      <c r="AH930" s="10">
        <f>+SUMPRODUCT(AB930:AD930,Regression_results!$M$17:$O$17)+Regression_results!$L$17</f>
        <v>2.8850365832290212E-2</v>
      </c>
    </row>
    <row r="931" spans="1:34" ht="15" x14ac:dyDescent="0.25">
      <c r="A931" s="3">
        <v>42489</v>
      </c>
      <c r="B931" s="5">
        <f t="shared" si="140"/>
        <v>29</v>
      </c>
      <c r="C931" s="5">
        <f t="shared" si="141"/>
        <v>4</v>
      </c>
      <c r="D931" s="5">
        <f t="shared" si="142"/>
        <v>2016</v>
      </c>
      <c r="E931" s="3">
        <f t="shared" si="143"/>
        <v>42469</v>
      </c>
      <c r="F931" s="5">
        <f t="shared" si="147"/>
        <v>20</v>
      </c>
      <c r="G931" s="5">
        <v>25903.360000000001</v>
      </c>
      <c r="H931" s="6">
        <v>26007</v>
      </c>
      <c r="I931" s="6">
        <v>26060</v>
      </c>
      <c r="J931" s="6">
        <v>26125</v>
      </c>
      <c r="K931" s="6">
        <v>26186</v>
      </c>
      <c r="L931" s="6">
        <v>26245</v>
      </c>
      <c r="M931" s="6">
        <v>26393</v>
      </c>
      <c r="N931" s="6">
        <v>26470</v>
      </c>
      <c r="O931" s="6">
        <v>26493</v>
      </c>
      <c r="P931" s="6">
        <v>26510</v>
      </c>
      <c r="Q931" s="6">
        <v>26530</v>
      </c>
      <c r="R931" s="6">
        <v>26575</v>
      </c>
      <c r="S931" s="6">
        <v>26725</v>
      </c>
      <c r="T931" s="6">
        <v>26779</v>
      </c>
      <c r="U931" s="6">
        <v>26844</v>
      </c>
      <c r="V931" s="6">
        <v>26926</v>
      </c>
      <c r="W931" s="6">
        <v>26973</v>
      </c>
      <c r="X931" s="6">
        <v>27018</v>
      </c>
      <c r="Y931" s="6">
        <v>27173</v>
      </c>
      <c r="Z931" s="8" t="s">
        <v>17</v>
      </c>
      <c r="AA931" s="11">
        <f t="shared" si="148"/>
        <v>1.3470533208606028E-3</v>
      </c>
      <c r="AB931" s="10">
        <f t="shared" si="149"/>
        <v>6.0470919602708673E-3</v>
      </c>
      <c r="AC931" s="10">
        <f t="shared" si="144"/>
        <v>1.6615502686109007E-2</v>
      </c>
      <c r="AD931" s="10">
        <f t="shared" si="145"/>
        <v>1.0104083479770543E-2</v>
      </c>
      <c r="AE931" s="13">
        <v>3.7</v>
      </c>
      <c r="AF931" s="13">
        <v>0.91500000000000004</v>
      </c>
      <c r="AG931" s="10">
        <f t="shared" si="146"/>
        <v>2.7597483030272985E-2</v>
      </c>
      <c r="AH931" s="10">
        <f>+SUMPRODUCT(AB931:AD931,Regression_results!$M$17:$O$17)+Regression_results!$L$17</f>
        <v>2.8892296202287601E-2</v>
      </c>
    </row>
    <row r="932" spans="1:34" ht="15" x14ac:dyDescent="0.25">
      <c r="A932" s="3">
        <v>42488</v>
      </c>
      <c r="B932" s="5">
        <f t="shared" si="140"/>
        <v>28</v>
      </c>
      <c r="C932" s="5">
        <f t="shared" si="141"/>
        <v>4</v>
      </c>
      <c r="D932" s="5">
        <f t="shared" si="142"/>
        <v>2016</v>
      </c>
      <c r="E932" s="3">
        <f t="shared" si="143"/>
        <v>42469</v>
      </c>
      <c r="F932" s="5">
        <f t="shared" si="147"/>
        <v>19</v>
      </c>
      <c r="G932" s="5">
        <v>25899.91</v>
      </c>
      <c r="H932" s="6">
        <v>26007</v>
      </c>
      <c r="I932" s="6">
        <v>26059</v>
      </c>
      <c r="J932" s="6">
        <v>26119</v>
      </c>
      <c r="K932" s="6">
        <v>26178</v>
      </c>
      <c r="L932" s="6">
        <v>26235</v>
      </c>
      <c r="M932" s="6">
        <v>26383</v>
      </c>
      <c r="N932" s="6">
        <v>26459</v>
      </c>
      <c r="O932" s="6">
        <v>26480</v>
      </c>
      <c r="P932" s="6">
        <v>26494</v>
      </c>
      <c r="Q932" s="6">
        <v>26518</v>
      </c>
      <c r="R932" s="6">
        <v>26572</v>
      </c>
      <c r="S932" s="6">
        <v>26717</v>
      </c>
      <c r="T932" s="6">
        <v>26770</v>
      </c>
      <c r="U932" s="6">
        <v>26844</v>
      </c>
      <c r="V932" s="6">
        <v>26926</v>
      </c>
      <c r="W932" s="6">
        <v>26973</v>
      </c>
      <c r="X932" s="6">
        <v>27018</v>
      </c>
      <c r="Y932" s="6">
        <v>27173</v>
      </c>
      <c r="Z932" s="8" t="s">
        <v>17</v>
      </c>
      <c r="AA932" s="11">
        <f t="shared" si="148"/>
        <v>1.2563785854199964E-3</v>
      </c>
      <c r="AB932" s="10">
        <f t="shared" si="149"/>
        <v>6.1424923870392334E-3</v>
      </c>
      <c r="AC932" s="10">
        <f t="shared" si="144"/>
        <v>1.6155646801488954E-2</v>
      </c>
      <c r="AD932" s="10">
        <f t="shared" si="145"/>
        <v>1.0206529642821708E-2</v>
      </c>
      <c r="AE932" s="13">
        <v>3.7050000000000001</v>
      </c>
      <c r="AF932" s="13">
        <v>0.89800000000000002</v>
      </c>
      <c r="AG932" s="10">
        <f t="shared" si="146"/>
        <v>2.7820174830026412E-2</v>
      </c>
      <c r="AH932" s="10">
        <f>+SUMPRODUCT(AB932:AD932,Regression_results!$M$17:$O$17)+Regression_results!$L$17</f>
        <v>2.8712806287240968E-2</v>
      </c>
    </row>
    <row r="933" spans="1:34" ht="15" x14ac:dyDescent="0.25">
      <c r="A933" s="3">
        <v>42487</v>
      </c>
      <c r="B933" s="5">
        <f t="shared" si="140"/>
        <v>27</v>
      </c>
      <c r="C933" s="5">
        <f t="shared" si="141"/>
        <v>4</v>
      </c>
      <c r="D933" s="5">
        <f t="shared" si="142"/>
        <v>2016</v>
      </c>
      <c r="E933" s="3">
        <f t="shared" si="143"/>
        <v>42469</v>
      </c>
      <c r="F933" s="5">
        <f t="shared" si="147"/>
        <v>18</v>
      </c>
      <c r="G933" s="5">
        <v>25896.46</v>
      </c>
      <c r="H933" s="6">
        <v>26006</v>
      </c>
      <c r="I933" s="6">
        <v>26063</v>
      </c>
      <c r="J933" s="6">
        <v>26123</v>
      </c>
      <c r="K933" s="6">
        <v>26185</v>
      </c>
      <c r="L933" s="6">
        <v>26245</v>
      </c>
      <c r="M933" s="6">
        <v>26395</v>
      </c>
      <c r="N933" s="6">
        <v>26471</v>
      </c>
      <c r="O933" s="6">
        <v>26492</v>
      </c>
      <c r="P933" s="6">
        <v>26506</v>
      </c>
      <c r="Q933" s="6">
        <v>26532</v>
      </c>
      <c r="R933" s="6">
        <v>26591</v>
      </c>
      <c r="S933" s="6">
        <v>26735</v>
      </c>
      <c r="T933" s="6">
        <v>26788</v>
      </c>
      <c r="U933" s="6">
        <v>26844</v>
      </c>
      <c r="V933" s="6">
        <v>26926</v>
      </c>
      <c r="W933" s="6">
        <v>26973</v>
      </c>
      <c r="X933" s="6">
        <v>27018</v>
      </c>
      <c r="Y933" s="6">
        <v>27173</v>
      </c>
      <c r="Z933" s="8" t="s">
        <v>17</v>
      </c>
      <c r="AA933" s="11">
        <f t="shared" si="148"/>
        <v>1.1894520291752197E-3</v>
      </c>
      <c r="AB933" s="10">
        <f t="shared" si="149"/>
        <v>6.4309948155076846E-3</v>
      </c>
      <c r="AC933" s="10">
        <f t="shared" si="144"/>
        <v>1.646011587307683E-2</v>
      </c>
      <c r="AD933" s="10">
        <f t="shared" si="145"/>
        <v>1.0362032430805935E-2</v>
      </c>
      <c r="AE933" s="13">
        <v>3.7199999999999998</v>
      </c>
      <c r="AF933" s="13">
        <v>0.88700000000000001</v>
      </c>
      <c r="AG933" s="10">
        <f t="shared" si="146"/>
        <v>2.8080922219909432E-2</v>
      </c>
      <c r="AH933" s="10">
        <f>+SUMPRODUCT(AB933:AD933,Regression_results!$M$17:$O$17)+Regression_results!$L$17</f>
        <v>2.912218062087131E-2</v>
      </c>
    </row>
    <row r="934" spans="1:34" ht="15" x14ac:dyDescent="0.25">
      <c r="A934" s="3">
        <v>42486</v>
      </c>
      <c r="B934" s="5">
        <f t="shared" si="140"/>
        <v>26</v>
      </c>
      <c r="C934" s="5">
        <f t="shared" si="141"/>
        <v>4</v>
      </c>
      <c r="D934" s="5">
        <f t="shared" si="142"/>
        <v>2016</v>
      </c>
      <c r="E934" s="3">
        <f t="shared" si="143"/>
        <v>42469</v>
      </c>
      <c r="F934" s="5">
        <f t="shared" si="147"/>
        <v>17</v>
      </c>
      <c r="G934" s="5">
        <v>25893.02</v>
      </c>
      <c r="H934" s="6">
        <v>26008</v>
      </c>
      <c r="I934" s="6">
        <v>26068</v>
      </c>
      <c r="J934" s="6">
        <v>26133</v>
      </c>
      <c r="K934" s="6">
        <v>26195</v>
      </c>
      <c r="L934" s="6">
        <v>26258</v>
      </c>
      <c r="M934" s="6">
        <v>26409</v>
      </c>
      <c r="N934" s="6">
        <v>26480</v>
      </c>
      <c r="O934" s="6">
        <v>26502</v>
      </c>
      <c r="P934" s="6">
        <v>26514</v>
      </c>
      <c r="Q934" s="6">
        <v>26546</v>
      </c>
      <c r="R934" s="6">
        <v>26605</v>
      </c>
      <c r="S934" s="6">
        <v>26749</v>
      </c>
      <c r="T934" s="6">
        <v>26803</v>
      </c>
      <c r="U934" s="6">
        <v>26833</v>
      </c>
      <c r="V934" s="6">
        <v>26915</v>
      </c>
      <c r="W934" s="6">
        <v>26962</v>
      </c>
      <c r="X934" s="6">
        <v>27007</v>
      </c>
      <c r="Y934" s="6">
        <v>27162</v>
      </c>
      <c r="Z934" s="8" t="s">
        <v>17</v>
      </c>
      <c r="AA934" s="11">
        <f t="shared" si="148"/>
        <v>1.1439679988037188E-3</v>
      </c>
      <c r="AB934" s="10">
        <f t="shared" si="149"/>
        <v>6.7578057715940165E-3</v>
      </c>
      <c r="AC934" s="10">
        <f t="shared" si="144"/>
        <v>1.6648764769065627E-2</v>
      </c>
      <c r="AD934" s="10">
        <f t="shared" si="145"/>
        <v>1.0464019315685569E-2</v>
      </c>
      <c r="AE934" s="13">
        <v>3.7199999999999998</v>
      </c>
      <c r="AF934" s="13">
        <v>0.87</v>
      </c>
      <c r="AG934" s="10">
        <f t="shared" si="146"/>
        <v>2.825418855953199E-2</v>
      </c>
      <c r="AH934" s="10">
        <f>+SUMPRODUCT(AB934:AD934,Regression_results!$M$17:$O$17)+Regression_results!$L$17</f>
        <v>2.945840180243383E-2</v>
      </c>
    </row>
    <row r="935" spans="1:34" ht="15" x14ac:dyDescent="0.25">
      <c r="A935" s="3">
        <v>42485</v>
      </c>
      <c r="B935" s="5">
        <f t="shared" si="140"/>
        <v>25</v>
      </c>
      <c r="C935" s="5">
        <f t="shared" si="141"/>
        <v>4</v>
      </c>
      <c r="D935" s="5">
        <f t="shared" si="142"/>
        <v>2016</v>
      </c>
      <c r="E935" s="3">
        <f t="shared" si="143"/>
        <v>42469</v>
      </c>
      <c r="F935" s="5">
        <f t="shared" si="147"/>
        <v>16</v>
      </c>
      <c r="G935" s="5">
        <v>25889.57</v>
      </c>
      <c r="H935" s="6">
        <v>26005</v>
      </c>
      <c r="I935" s="6">
        <v>26069</v>
      </c>
      <c r="J935" s="6">
        <v>26130</v>
      </c>
      <c r="K935" s="6">
        <v>26196</v>
      </c>
      <c r="L935" s="6">
        <v>26256</v>
      </c>
      <c r="M935" s="6">
        <v>26408</v>
      </c>
      <c r="N935" s="6">
        <v>26479</v>
      </c>
      <c r="O935" s="6">
        <v>26500</v>
      </c>
      <c r="P935" s="6">
        <v>26520</v>
      </c>
      <c r="Q935" s="6">
        <v>26549</v>
      </c>
      <c r="R935" s="6">
        <v>26604</v>
      </c>
      <c r="S935" s="6">
        <v>26752</v>
      </c>
      <c r="T935" s="6">
        <v>26805</v>
      </c>
      <c r="U935" s="6">
        <v>26852</v>
      </c>
      <c r="V935" s="6">
        <v>26935</v>
      </c>
      <c r="W935" s="6">
        <v>26982</v>
      </c>
      <c r="X935" s="6">
        <v>27027</v>
      </c>
      <c r="Y935" s="6">
        <v>27182</v>
      </c>
      <c r="Z935" s="8" t="s">
        <v>17</v>
      </c>
      <c r="AA935" s="11">
        <f t="shared" si="148"/>
        <v>1.0566188197767446E-3</v>
      </c>
      <c r="AB935" s="10">
        <f t="shared" si="149"/>
        <v>6.9305901952021465E-3</v>
      </c>
      <c r="AC935" s="10">
        <f t="shared" si="144"/>
        <v>1.6533046913959071E-2</v>
      </c>
      <c r="AD935" s="10">
        <f t="shared" si="145"/>
        <v>1.0566052782040859E-2</v>
      </c>
      <c r="AE935" s="13">
        <v>3.7450000000000001</v>
      </c>
      <c r="AF935" s="13">
        <v>0.86</v>
      </c>
      <c r="AG935" s="10">
        <f t="shared" si="146"/>
        <v>2.8604005552250733E-2</v>
      </c>
      <c r="AH935" s="10">
        <f>+SUMPRODUCT(AB935:AD935,Regression_results!$M$17:$O$17)+Regression_results!$L$17</f>
        <v>2.9527952728889022E-2</v>
      </c>
    </row>
    <row r="936" spans="1:34" ht="15" x14ac:dyDescent="0.25">
      <c r="A936" s="3">
        <v>42484</v>
      </c>
      <c r="B936" s="5">
        <f t="shared" si="140"/>
        <v>24</v>
      </c>
      <c r="C936" s="5">
        <f t="shared" si="141"/>
        <v>4</v>
      </c>
      <c r="D936" s="5">
        <f t="shared" si="142"/>
        <v>2016</v>
      </c>
      <c r="E936" s="3">
        <f t="shared" si="143"/>
        <v>42469</v>
      </c>
      <c r="F936" s="5">
        <f t="shared" si="147"/>
        <v>15</v>
      </c>
      <c r="G936" s="5">
        <v>25886.13</v>
      </c>
      <c r="H936" s="6">
        <v>26005</v>
      </c>
      <c r="I936" s="6">
        <v>26069</v>
      </c>
      <c r="J936" s="6">
        <v>26130</v>
      </c>
      <c r="K936" s="6">
        <v>26196</v>
      </c>
      <c r="L936" s="6">
        <v>26256</v>
      </c>
      <c r="M936" s="6">
        <v>26408</v>
      </c>
      <c r="N936" s="6">
        <v>26479</v>
      </c>
      <c r="O936" s="6">
        <v>26500</v>
      </c>
      <c r="P936" s="6">
        <v>26520</v>
      </c>
      <c r="Q936" s="6">
        <v>26549</v>
      </c>
      <c r="R936" s="6">
        <v>26604</v>
      </c>
      <c r="S936" s="6">
        <v>26752</v>
      </c>
      <c r="T936" s="6">
        <v>26805</v>
      </c>
      <c r="U936" s="6">
        <v>26870</v>
      </c>
      <c r="V936" s="6">
        <v>26953</v>
      </c>
      <c r="W936" s="6">
        <v>27000</v>
      </c>
      <c r="X936" s="6">
        <v>27045</v>
      </c>
      <c r="Y936" s="6">
        <v>27200</v>
      </c>
      <c r="Z936" s="8" t="s">
        <v>17</v>
      </c>
      <c r="AA936" s="11">
        <f t="shared" si="148"/>
        <v>9.9058014354069801E-4</v>
      </c>
      <c r="AB936" s="10">
        <f t="shared" si="149"/>
        <v>7.0644008973144157E-3</v>
      </c>
      <c r="AC936" s="10">
        <f t="shared" si="144"/>
        <v>1.6533046913959071E-2</v>
      </c>
      <c r="AD936" s="10">
        <f t="shared" si="145"/>
        <v>1.0500014105804811E-2</v>
      </c>
      <c r="AE936" s="13">
        <v>3.75</v>
      </c>
      <c r="AF936" s="13">
        <v>0.86</v>
      </c>
      <c r="AG936" s="10">
        <f t="shared" si="146"/>
        <v>2.865357921871925E-2</v>
      </c>
      <c r="AH936" s="10">
        <f>+SUMPRODUCT(AB936:AD936,Regression_results!$M$17:$O$17)+Regression_results!$L$17</f>
        <v>2.957059508949321E-2</v>
      </c>
    </row>
    <row r="937" spans="1:34" ht="15" x14ac:dyDescent="0.25">
      <c r="A937" s="3">
        <v>42483</v>
      </c>
      <c r="B937" s="5">
        <f t="shared" si="140"/>
        <v>23</v>
      </c>
      <c r="C937" s="5">
        <f t="shared" si="141"/>
        <v>4</v>
      </c>
      <c r="D937" s="5">
        <f t="shared" si="142"/>
        <v>2016</v>
      </c>
      <c r="E937" s="3">
        <f t="shared" si="143"/>
        <v>42469</v>
      </c>
      <c r="F937" s="5">
        <f t="shared" si="147"/>
        <v>14</v>
      </c>
      <c r="G937" s="5">
        <v>25882.68</v>
      </c>
      <c r="H937" s="6">
        <v>26005</v>
      </c>
      <c r="I937" s="6">
        <v>26069</v>
      </c>
      <c r="J937" s="6">
        <v>26130</v>
      </c>
      <c r="K937" s="6">
        <v>26196</v>
      </c>
      <c r="L937" s="6">
        <v>26256</v>
      </c>
      <c r="M937" s="6">
        <v>26408</v>
      </c>
      <c r="N937" s="6">
        <v>26479</v>
      </c>
      <c r="O937" s="6">
        <v>26500</v>
      </c>
      <c r="P937" s="6">
        <v>26520</v>
      </c>
      <c r="Q937" s="6">
        <v>26549</v>
      </c>
      <c r="R937" s="6">
        <v>26604</v>
      </c>
      <c r="S937" s="6">
        <v>26752</v>
      </c>
      <c r="T937" s="6">
        <v>26805</v>
      </c>
      <c r="U937" s="6">
        <v>26870</v>
      </c>
      <c r="V937" s="6">
        <v>26953</v>
      </c>
      <c r="W937" s="6">
        <v>27001</v>
      </c>
      <c r="X937" s="6">
        <v>27047</v>
      </c>
      <c r="Y937" s="6">
        <v>27202</v>
      </c>
      <c r="Z937" s="8" t="s">
        <v>17</v>
      </c>
      <c r="AA937" s="11">
        <f t="shared" si="148"/>
        <v>9.2454146730465143E-4</v>
      </c>
      <c r="AB937" s="10">
        <f t="shared" si="149"/>
        <v>7.1986363081411042E-3</v>
      </c>
      <c r="AC937" s="10">
        <f t="shared" si="144"/>
        <v>1.6533046913959071E-2</v>
      </c>
      <c r="AD937" s="10">
        <f t="shared" si="145"/>
        <v>1.0433975429568764E-2</v>
      </c>
      <c r="AE937" s="13">
        <v>3.75</v>
      </c>
      <c r="AF937" s="13">
        <v>0.86</v>
      </c>
      <c r="AG937" s="10">
        <f t="shared" si="146"/>
        <v>2.865357921871925E-2</v>
      </c>
      <c r="AH937" s="10">
        <f>+SUMPRODUCT(AB937:AD937,Regression_results!$M$17:$O$17)+Regression_results!$L$17</f>
        <v>2.9613467046345078E-2</v>
      </c>
    </row>
    <row r="938" spans="1:34" ht="15" x14ac:dyDescent="0.25">
      <c r="A938" s="3">
        <v>42482</v>
      </c>
      <c r="B938" s="5">
        <f t="shared" si="140"/>
        <v>22</v>
      </c>
      <c r="C938" s="5">
        <f t="shared" si="141"/>
        <v>4</v>
      </c>
      <c r="D938" s="5">
        <f t="shared" si="142"/>
        <v>2016</v>
      </c>
      <c r="E938" s="3">
        <f t="shared" si="143"/>
        <v>42469</v>
      </c>
      <c r="F938" s="5">
        <f t="shared" si="147"/>
        <v>13</v>
      </c>
      <c r="G938" s="5">
        <v>25879.24</v>
      </c>
      <c r="H938" s="6">
        <v>26005</v>
      </c>
      <c r="I938" s="6">
        <v>26069</v>
      </c>
      <c r="J938" s="6">
        <v>26130</v>
      </c>
      <c r="K938" s="6">
        <v>26196</v>
      </c>
      <c r="L938" s="6">
        <v>26256</v>
      </c>
      <c r="M938" s="6">
        <v>26408</v>
      </c>
      <c r="N938" s="6">
        <v>26479</v>
      </c>
      <c r="O938" s="6">
        <v>26500</v>
      </c>
      <c r="P938" s="6">
        <v>26520</v>
      </c>
      <c r="Q938" s="6">
        <v>26549</v>
      </c>
      <c r="R938" s="6">
        <v>26604</v>
      </c>
      <c r="S938" s="6">
        <v>26752</v>
      </c>
      <c r="T938" s="6">
        <v>26805</v>
      </c>
      <c r="U938" s="6">
        <v>26870</v>
      </c>
      <c r="V938" s="6">
        <v>26953</v>
      </c>
      <c r="W938" s="6">
        <v>27001</v>
      </c>
      <c r="X938" s="6">
        <v>27047</v>
      </c>
      <c r="Y938" s="6">
        <v>27202</v>
      </c>
      <c r="Z938" s="8" t="s">
        <v>17</v>
      </c>
      <c r="AA938" s="11">
        <f t="shared" si="148"/>
        <v>8.5850279106860496E-4</v>
      </c>
      <c r="AB938" s="10">
        <f t="shared" si="149"/>
        <v>7.3325182656058807E-3</v>
      </c>
      <c r="AC938" s="10">
        <f t="shared" si="144"/>
        <v>1.6533046913959071E-2</v>
      </c>
      <c r="AD938" s="10">
        <f t="shared" si="145"/>
        <v>1.0367936753332719E-2</v>
      </c>
      <c r="AE938" s="13">
        <v>3.75</v>
      </c>
      <c r="AF938" s="13">
        <v>0.86</v>
      </c>
      <c r="AG938" s="10">
        <f t="shared" si="146"/>
        <v>2.865357921871925E-2</v>
      </c>
      <c r="AH938" s="10">
        <f>+SUMPRODUCT(AB938:AD938,Regression_results!$M$17:$O$17)+Regression_results!$L$17</f>
        <v>2.9656147927377523E-2</v>
      </c>
    </row>
    <row r="939" spans="1:34" ht="15" x14ac:dyDescent="0.25">
      <c r="A939" s="3">
        <v>42481</v>
      </c>
      <c r="B939" s="5">
        <f t="shared" si="140"/>
        <v>21</v>
      </c>
      <c r="C939" s="5">
        <f t="shared" si="141"/>
        <v>4</v>
      </c>
      <c r="D939" s="5">
        <f t="shared" si="142"/>
        <v>2016</v>
      </c>
      <c r="E939" s="3">
        <f t="shared" si="143"/>
        <v>42469</v>
      </c>
      <c r="F939" s="5">
        <f t="shared" si="147"/>
        <v>12</v>
      </c>
      <c r="G939" s="5">
        <v>25875.8</v>
      </c>
      <c r="H939" s="6">
        <v>26005</v>
      </c>
      <c r="I939" s="6">
        <v>26069</v>
      </c>
      <c r="J939" s="6">
        <v>26130</v>
      </c>
      <c r="K939" s="6">
        <v>26196</v>
      </c>
      <c r="L939" s="6">
        <v>26256</v>
      </c>
      <c r="M939" s="6">
        <v>26408</v>
      </c>
      <c r="N939" s="6">
        <v>26479</v>
      </c>
      <c r="O939" s="6">
        <v>26500</v>
      </c>
      <c r="P939" s="6">
        <v>26520</v>
      </c>
      <c r="Q939" s="6">
        <v>26549</v>
      </c>
      <c r="R939" s="6">
        <v>26604</v>
      </c>
      <c r="S939" s="6">
        <v>26752</v>
      </c>
      <c r="T939" s="6">
        <v>26805</v>
      </c>
      <c r="U939" s="6">
        <v>26870</v>
      </c>
      <c r="V939" s="6">
        <v>26953</v>
      </c>
      <c r="W939" s="6">
        <v>27001</v>
      </c>
      <c r="X939" s="6">
        <v>27047</v>
      </c>
      <c r="Y939" s="6">
        <v>27202</v>
      </c>
      <c r="Z939" s="8" t="s">
        <v>17</v>
      </c>
      <c r="AA939" s="11">
        <f t="shared" si="148"/>
        <v>7.9246411483255839E-4</v>
      </c>
      <c r="AB939" s="10">
        <f t="shared" si="149"/>
        <v>7.466435820341788E-3</v>
      </c>
      <c r="AC939" s="10">
        <f t="shared" si="144"/>
        <v>1.6533046913959071E-2</v>
      </c>
      <c r="AD939" s="10">
        <f t="shared" si="145"/>
        <v>1.0301898077096671E-2</v>
      </c>
      <c r="AE939" s="13">
        <v>3.7549999999999999</v>
      </c>
      <c r="AF939" s="13">
        <v>0.84</v>
      </c>
      <c r="AG939" s="10">
        <f t="shared" si="146"/>
        <v>2.8907179690599083E-2</v>
      </c>
      <c r="AH939" s="10">
        <f>+SUMPRODUCT(AB939:AD939,Regression_results!$M$17:$O$17)+Regression_results!$L$17</f>
        <v>2.9698848052187178E-2</v>
      </c>
    </row>
    <row r="940" spans="1:34" ht="15" x14ac:dyDescent="0.25">
      <c r="A940" s="3">
        <v>42480</v>
      </c>
      <c r="B940" s="5">
        <f t="shared" si="140"/>
        <v>20</v>
      </c>
      <c r="C940" s="5">
        <f t="shared" si="141"/>
        <v>4</v>
      </c>
      <c r="D940" s="5">
        <f t="shared" si="142"/>
        <v>2016</v>
      </c>
      <c r="E940" s="3">
        <f t="shared" si="143"/>
        <v>42469</v>
      </c>
      <c r="F940" s="5">
        <f t="shared" si="147"/>
        <v>11</v>
      </c>
      <c r="G940" s="5">
        <v>25872.35</v>
      </c>
      <c r="H940" s="6">
        <v>26005</v>
      </c>
      <c r="I940" s="6">
        <v>26069</v>
      </c>
      <c r="J940" s="6">
        <v>26130</v>
      </c>
      <c r="K940" s="6">
        <v>26196</v>
      </c>
      <c r="L940" s="6">
        <v>26256</v>
      </c>
      <c r="M940" s="6">
        <v>26408</v>
      </c>
      <c r="N940" s="6">
        <v>26479</v>
      </c>
      <c r="O940" s="6">
        <v>26500</v>
      </c>
      <c r="P940" s="6">
        <v>26520</v>
      </c>
      <c r="Q940" s="6">
        <v>26549</v>
      </c>
      <c r="R940" s="6">
        <v>26604</v>
      </c>
      <c r="S940" s="6">
        <v>26752</v>
      </c>
      <c r="T940" s="6">
        <v>26805</v>
      </c>
      <c r="U940" s="6">
        <v>26870</v>
      </c>
      <c r="V940" s="6">
        <v>26953</v>
      </c>
      <c r="W940" s="6">
        <v>27001</v>
      </c>
      <c r="X940" s="6">
        <v>27047</v>
      </c>
      <c r="Y940" s="6">
        <v>27202</v>
      </c>
      <c r="Z940" s="8" t="s">
        <v>17</v>
      </c>
      <c r="AA940" s="11">
        <f t="shared" si="148"/>
        <v>7.2642543859651192E-4</v>
      </c>
      <c r="AB940" s="10">
        <f t="shared" si="149"/>
        <v>7.6007784372120746E-3</v>
      </c>
      <c r="AC940" s="10">
        <f t="shared" si="144"/>
        <v>1.6533046913959071E-2</v>
      </c>
      <c r="AD940" s="10">
        <f t="shared" si="145"/>
        <v>1.0235859400860626E-2</v>
      </c>
      <c r="AE940" s="13">
        <v>3.7199999999999998</v>
      </c>
      <c r="AF940" s="13">
        <v>0.84</v>
      </c>
      <c r="AG940" s="10">
        <f t="shared" si="146"/>
        <v>2.8560095200317326E-2</v>
      </c>
      <c r="AH940" s="10">
        <f>+SUMPRODUCT(AB940:AD940,Regression_results!$M$17:$O$17)+Regression_results!$L$17</f>
        <v>2.9741777964302281E-2</v>
      </c>
    </row>
    <row r="941" spans="1:34" ht="15" x14ac:dyDescent="0.25">
      <c r="A941" s="3">
        <v>42479</v>
      </c>
      <c r="B941" s="5">
        <f t="shared" si="140"/>
        <v>19</v>
      </c>
      <c r="C941" s="5">
        <f t="shared" si="141"/>
        <v>4</v>
      </c>
      <c r="D941" s="5">
        <f t="shared" si="142"/>
        <v>2016</v>
      </c>
      <c r="E941" s="3">
        <f t="shared" si="143"/>
        <v>42469</v>
      </c>
      <c r="F941" s="5">
        <f t="shared" si="147"/>
        <v>10</v>
      </c>
      <c r="G941" s="5">
        <v>25868.91</v>
      </c>
      <c r="H941" s="6">
        <v>26003.67</v>
      </c>
      <c r="I941" s="6">
        <v>26066</v>
      </c>
      <c r="J941" s="6">
        <v>26134.67</v>
      </c>
      <c r="K941" s="6">
        <v>26200</v>
      </c>
      <c r="L941" s="6">
        <v>26259.67</v>
      </c>
      <c r="M941" s="6">
        <v>26410</v>
      </c>
      <c r="N941" s="6">
        <v>26481</v>
      </c>
      <c r="O941" s="6">
        <v>26505</v>
      </c>
      <c r="P941" s="6">
        <v>26522.67</v>
      </c>
      <c r="Q941" s="6">
        <v>26549.67</v>
      </c>
      <c r="R941" s="6">
        <v>26607</v>
      </c>
      <c r="S941" s="6">
        <v>26754</v>
      </c>
      <c r="T941" s="6">
        <v>26809</v>
      </c>
      <c r="U941" s="6">
        <v>26870</v>
      </c>
      <c r="V941" s="6">
        <v>26953</v>
      </c>
      <c r="W941" s="6">
        <v>27001</v>
      </c>
      <c r="X941" s="6">
        <v>27047</v>
      </c>
      <c r="Y941" s="6">
        <v>27202</v>
      </c>
      <c r="Z941" s="8" t="s">
        <v>17</v>
      </c>
      <c r="AA941" s="11">
        <f t="shared" si="148"/>
        <v>6.8525578729657555E-4</v>
      </c>
      <c r="AB941" s="10">
        <f t="shared" si="149"/>
        <v>7.6187980088839868E-3</v>
      </c>
      <c r="AC941" s="10">
        <f t="shared" si="144"/>
        <v>1.6841862963247189E-2</v>
      </c>
      <c r="AD941" s="10">
        <f t="shared" si="145"/>
        <v>1.007970966392365E-2</v>
      </c>
      <c r="AE941" s="13">
        <v>3.7050000000000001</v>
      </c>
      <c r="AF941" s="13">
        <v>0.79</v>
      </c>
      <c r="AG941" s="10">
        <f t="shared" si="146"/>
        <v>2.8921519992062716E-2</v>
      </c>
      <c r="AH941" s="10">
        <f>+SUMPRODUCT(AB941:AD941,Regression_results!$M$17:$O$17)+Regression_results!$L$17</f>
        <v>2.986741044111655E-2</v>
      </c>
    </row>
    <row r="942" spans="1:34" ht="15" x14ac:dyDescent="0.25">
      <c r="A942" s="3">
        <v>42478</v>
      </c>
      <c r="B942" s="5">
        <f t="shared" si="140"/>
        <v>18</v>
      </c>
      <c r="C942" s="5">
        <f t="shared" si="141"/>
        <v>4</v>
      </c>
      <c r="D942" s="5">
        <f t="shared" si="142"/>
        <v>2016</v>
      </c>
      <c r="E942" s="3">
        <f t="shared" si="143"/>
        <v>42469</v>
      </c>
      <c r="F942" s="5">
        <f t="shared" si="147"/>
        <v>9</v>
      </c>
      <c r="G942" s="5">
        <v>25865.47</v>
      </c>
      <c r="H942" s="6">
        <v>26005</v>
      </c>
      <c r="I942" s="6">
        <v>26069</v>
      </c>
      <c r="J942" s="6">
        <v>26141</v>
      </c>
      <c r="K942" s="6">
        <v>26205</v>
      </c>
      <c r="L942" s="6">
        <v>26266.67</v>
      </c>
      <c r="M942" s="6">
        <v>26410.67</v>
      </c>
      <c r="N942" s="6">
        <v>26480.67</v>
      </c>
      <c r="O942" s="6">
        <v>26505</v>
      </c>
      <c r="P942" s="6">
        <v>26521.67</v>
      </c>
      <c r="Q942" s="6">
        <v>26553.67</v>
      </c>
      <c r="R942" s="6">
        <v>26607.67</v>
      </c>
      <c r="S942" s="6">
        <v>26754.67</v>
      </c>
      <c r="T942" s="6">
        <v>26809.67</v>
      </c>
      <c r="U942" s="6">
        <v>26870</v>
      </c>
      <c r="V942" s="6">
        <v>26953</v>
      </c>
      <c r="W942" s="6">
        <v>27001</v>
      </c>
      <c r="X942" s="6">
        <v>27047</v>
      </c>
      <c r="Y942" s="6">
        <v>27202</v>
      </c>
      <c r="Z942" s="8" t="s">
        <v>17</v>
      </c>
      <c r="AA942" s="11">
        <f t="shared" si="148"/>
        <v>6.1671476418880824E-4</v>
      </c>
      <c r="AB942" s="10">
        <f t="shared" si="149"/>
        <v>7.8687918680773183E-3</v>
      </c>
      <c r="AC942" s="10">
        <f t="shared" si="144"/>
        <v>1.6724845602056115E-2</v>
      </c>
      <c r="AD942" s="10">
        <f t="shared" si="145"/>
        <v>1.0036446890202689E-2</v>
      </c>
      <c r="AE942" s="13">
        <v>3.69</v>
      </c>
      <c r="AF942" s="13">
        <v>0.78</v>
      </c>
      <c r="AG942" s="10">
        <f t="shared" si="146"/>
        <v>2.8874776741416808E-2</v>
      </c>
      <c r="AH942" s="10">
        <f>+SUMPRODUCT(AB942:AD942,Regression_results!$M$17:$O$17)+Regression_results!$L$17</f>
        <v>2.9912582738858114E-2</v>
      </c>
    </row>
    <row r="943" spans="1:34" ht="15" x14ac:dyDescent="0.25">
      <c r="A943" s="3">
        <v>42477</v>
      </c>
      <c r="B943" s="5">
        <f t="shared" si="140"/>
        <v>17</v>
      </c>
      <c r="C943" s="5">
        <f t="shared" si="141"/>
        <v>4</v>
      </c>
      <c r="D943" s="5">
        <f t="shared" si="142"/>
        <v>2016</v>
      </c>
      <c r="E943" s="3">
        <f t="shared" si="143"/>
        <v>42469</v>
      </c>
      <c r="F943" s="5">
        <f t="shared" si="147"/>
        <v>8</v>
      </c>
      <c r="G943" s="5">
        <v>25862.03</v>
      </c>
      <c r="H943" s="6">
        <v>26005</v>
      </c>
      <c r="I943" s="6">
        <v>26069</v>
      </c>
      <c r="J943" s="6">
        <v>26141</v>
      </c>
      <c r="K943" s="6">
        <v>26205</v>
      </c>
      <c r="L943" s="6">
        <v>26266.67</v>
      </c>
      <c r="M943" s="6">
        <v>26410.67</v>
      </c>
      <c r="N943" s="6">
        <v>26480.67</v>
      </c>
      <c r="O943" s="6">
        <v>26505</v>
      </c>
      <c r="P943" s="6">
        <v>26521.67</v>
      </c>
      <c r="Q943" s="6">
        <v>26553.67</v>
      </c>
      <c r="R943" s="6">
        <v>26607.67</v>
      </c>
      <c r="S943" s="6">
        <v>26754.67</v>
      </c>
      <c r="T943" s="6">
        <v>26809.67</v>
      </c>
      <c r="U943" s="6">
        <v>26874.67</v>
      </c>
      <c r="V943" s="6">
        <v>26955</v>
      </c>
      <c r="W943" s="6">
        <v>27007.67</v>
      </c>
      <c r="X943" s="6">
        <v>27048.67</v>
      </c>
      <c r="Y943" s="6">
        <v>27204</v>
      </c>
      <c r="Z943" s="8" t="s">
        <v>17</v>
      </c>
      <c r="AA943" s="11">
        <f t="shared" si="148"/>
        <v>5.4819090150116283E-4</v>
      </c>
      <c r="AB943" s="10">
        <f t="shared" si="149"/>
        <v>8.0028520576305162E-3</v>
      </c>
      <c r="AC943" s="10">
        <f t="shared" si="144"/>
        <v>1.6724845602056115E-2</v>
      </c>
      <c r="AD943" s="10">
        <f t="shared" si="145"/>
        <v>9.9679230275150424E-3</v>
      </c>
      <c r="AE943" s="13">
        <v>3.73</v>
      </c>
      <c r="AF943" s="13">
        <v>0.8</v>
      </c>
      <c r="AG943" s="10">
        <f t="shared" si="146"/>
        <v>2.9067460317460325E-2</v>
      </c>
      <c r="AH943" s="10">
        <f>+SUMPRODUCT(AB943:AD943,Regression_results!$M$17:$O$17)+Regression_results!$L$17</f>
        <v>2.9954242469527867E-2</v>
      </c>
    </row>
    <row r="944" spans="1:34" ht="15" x14ac:dyDescent="0.25">
      <c r="A944" s="3">
        <v>42476</v>
      </c>
      <c r="B944" s="5">
        <f t="shared" si="140"/>
        <v>16</v>
      </c>
      <c r="C944" s="5">
        <f t="shared" si="141"/>
        <v>4</v>
      </c>
      <c r="D944" s="5">
        <f t="shared" si="142"/>
        <v>2016</v>
      </c>
      <c r="E944" s="3">
        <f t="shared" si="143"/>
        <v>42469</v>
      </c>
      <c r="F944" s="5">
        <f t="shared" si="147"/>
        <v>7</v>
      </c>
      <c r="G944" s="5">
        <v>25858.59</v>
      </c>
      <c r="H944" s="6">
        <v>26005</v>
      </c>
      <c r="I944" s="6">
        <v>26069</v>
      </c>
      <c r="J944" s="6">
        <v>26141</v>
      </c>
      <c r="K944" s="6">
        <v>26205</v>
      </c>
      <c r="L944" s="6">
        <v>26266.67</v>
      </c>
      <c r="M944" s="6">
        <v>26410.67</v>
      </c>
      <c r="N944" s="6">
        <v>26480.67</v>
      </c>
      <c r="O944" s="6">
        <v>26505</v>
      </c>
      <c r="P944" s="6">
        <v>26521.67</v>
      </c>
      <c r="Q944" s="6">
        <v>26553.67</v>
      </c>
      <c r="R944" s="6">
        <v>26607.67</v>
      </c>
      <c r="S944" s="6">
        <v>26754.67</v>
      </c>
      <c r="T944" s="6">
        <v>26809.67</v>
      </c>
      <c r="U944" s="6">
        <v>26875</v>
      </c>
      <c r="V944" s="6">
        <v>26955.67</v>
      </c>
      <c r="W944" s="6">
        <v>27008</v>
      </c>
      <c r="X944" s="6">
        <v>27049</v>
      </c>
      <c r="Y944" s="6">
        <v>27204.67</v>
      </c>
      <c r="Z944" s="8" t="s">
        <v>17</v>
      </c>
      <c r="AA944" s="11">
        <f t="shared" si="148"/>
        <v>4.7966703881351748E-4</v>
      </c>
      <c r="AB944" s="10">
        <f t="shared" si="149"/>
        <v>8.13694791556685E-3</v>
      </c>
      <c r="AC944" s="10">
        <f t="shared" si="144"/>
        <v>1.6724845602056115E-2</v>
      </c>
      <c r="AD944" s="10">
        <f t="shared" si="145"/>
        <v>9.899399164827398E-3</v>
      </c>
      <c r="AE944" s="13">
        <v>3.73</v>
      </c>
      <c r="AF944" s="13">
        <v>0.8</v>
      </c>
      <c r="AG944" s="10">
        <f t="shared" si="146"/>
        <v>2.9067460317460325E-2</v>
      </c>
      <c r="AH944" s="10">
        <f>+SUMPRODUCT(AB944:AD944,Regression_results!$M$17:$O$17)+Regression_results!$L$17</f>
        <v>2.999592148241776E-2</v>
      </c>
    </row>
    <row r="945" spans="1:34" ht="15" x14ac:dyDescent="0.25">
      <c r="A945" s="3">
        <v>42475</v>
      </c>
      <c r="B945" s="5">
        <f t="shared" si="140"/>
        <v>15</v>
      </c>
      <c r="C945" s="5">
        <f t="shared" si="141"/>
        <v>4</v>
      </c>
      <c r="D945" s="5">
        <f t="shared" si="142"/>
        <v>2016</v>
      </c>
      <c r="E945" s="3">
        <f t="shared" si="143"/>
        <v>42469</v>
      </c>
      <c r="F945" s="5">
        <f t="shared" si="147"/>
        <v>6</v>
      </c>
      <c r="G945" s="5">
        <v>25855.14</v>
      </c>
      <c r="H945" s="6">
        <v>26005</v>
      </c>
      <c r="I945" s="6">
        <v>26069</v>
      </c>
      <c r="J945" s="6">
        <v>26141</v>
      </c>
      <c r="K945" s="6">
        <v>26205</v>
      </c>
      <c r="L945" s="6">
        <v>26266.67</v>
      </c>
      <c r="M945" s="6">
        <v>26410.67</v>
      </c>
      <c r="N945" s="6">
        <v>26480.67</v>
      </c>
      <c r="O945" s="6">
        <v>26505</v>
      </c>
      <c r="P945" s="6">
        <v>26521.67</v>
      </c>
      <c r="Q945" s="6">
        <v>26553.67</v>
      </c>
      <c r="R945" s="6">
        <v>26607.67</v>
      </c>
      <c r="S945" s="6">
        <v>26754.67</v>
      </c>
      <c r="T945" s="6">
        <v>26809.67</v>
      </c>
      <c r="U945" s="6">
        <v>26875</v>
      </c>
      <c r="V945" s="6">
        <v>26955.67</v>
      </c>
      <c r="W945" s="6">
        <v>27008</v>
      </c>
      <c r="X945" s="6">
        <v>27049</v>
      </c>
      <c r="Y945" s="6">
        <v>27204.67</v>
      </c>
      <c r="Z945" s="8" t="s">
        <v>17</v>
      </c>
      <c r="AA945" s="11">
        <f t="shared" si="148"/>
        <v>4.1114317612587212E-4</v>
      </c>
      <c r="AB945" s="10">
        <f t="shared" si="149"/>
        <v>8.2714694254217846E-3</v>
      </c>
      <c r="AC945" s="10">
        <f t="shared" si="144"/>
        <v>1.6724845602056115E-2</v>
      </c>
      <c r="AD945" s="10">
        <f t="shared" si="145"/>
        <v>9.8308753021397518E-3</v>
      </c>
      <c r="AE945" s="13">
        <v>3.73</v>
      </c>
      <c r="AF945" s="13">
        <v>0.8</v>
      </c>
      <c r="AG945" s="10">
        <f t="shared" si="146"/>
        <v>2.9067460317460325E-2</v>
      </c>
      <c r="AH945" s="10">
        <f>+SUMPRODUCT(AB945:AD945,Regression_results!$M$17:$O$17)+Regression_results!$L$17</f>
        <v>3.003783060144867E-2</v>
      </c>
    </row>
    <row r="946" spans="1:34" ht="15" x14ac:dyDescent="0.25">
      <c r="A946" s="3">
        <v>42474</v>
      </c>
      <c r="B946" s="5">
        <f t="shared" si="140"/>
        <v>14</v>
      </c>
      <c r="C946" s="5">
        <f t="shared" si="141"/>
        <v>4</v>
      </c>
      <c r="D946" s="5">
        <f t="shared" si="142"/>
        <v>2016</v>
      </c>
      <c r="E946" s="3">
        <f t="shared" si="143"/>
        <v>42469</v>
      </c>
      <c r="F946" s="5">
        <f t="shared" si="147"/>
        <v>5</v>
      </c>
      <c r="G946" s="5">
        <v>25851.7</v>
      </c>
      <c r="H946" s="6">
        <v>26002.67</v>
      </c>
      <c r="I946" s="6">
        <v>26066.67</v>
      </c>
      <c r="J946" s="6">
        <v>26140</v>
      </c>
      <c r="K946" s="6">
        <v>26204</v>
      </c>
      <c r="L946" s="6">
        <v>26263</v>
      </c>
      <c r="M946" s="6">
        <v>26402</v>
      </c>
      <c r="N946" s="6">
        <v>26477</v>
      </c>
      <c r="O946" s="6">
        <v>26499.67</v>
      </c>
      <c r="P946" s="6">
        <v>26521</v>
      </c>
      <c r="Q946" s="6">
        <v>26550.67</v>
      </c>
      <c r="R946" s="6">
        <v>26604.67</v>
      </c>
      <c r="S946" s="6">
        <v>26752.67</v>
      </c>
      <c r="T946" s="6">
        <v>26807.67</v>
      </c>
      <c r="U946" s="6">
        <v>26875</v>
      </c>
      <c r="V946" s="6">
        <v>26955.67</v>
      </c>
      <c r="W946" s="6">
        <v>27008</v>
      </c>
      <c r="X946" s="6">
        <v>27049</v>
      </c>
      <c r="Y946" s="6">
        <v>27204.67</v>
      </c>
      <c r="Z946" s="8" t="s">
        <v>17</v>
      </c>
      <c r="AA946" s="11">
        <f t="shared" si="148"/>
        <v>3.4264492727890489E-4</v>
      </c>
      <c r="AB946" s="10">
        <f t="shared" si="149"/>
        <v>8.3155072973923883E-3</v>
      </c>
      <c r="AC946" s="10">
        <f t="shared" si="144"/>
        <v>1.6611251072730093E-2</v>
      </c>
      <c r="AD946" s="10">
        <f t="shared" si="145"/>
        <v>9.8899336293646698E-3</v>
      </c>
      <c r="AE946" s="13">
        <v>3.84</v>
      </c>
      <c r="AF946" s="13">
        <v>0.82</v>
      </c>
      <c r="AG946" s="10">
        <f t="shared" si="146"/>
        <v>2.9954374132116657E-2</v>
      </c>
      <c r="AH946" s="10">
        <f>+SUMPRODUCT(AB946:AD946,Regression_results!$M$17:$O$17)+Regression_results!$L$17</f>
        <v>3.0019736713064675E-2</v>
      </c>
    </row>
    <row r="947" spans="1:34" ht="15" x14ac:dyDescent="0.25">
      <c r="A947" s="3">
        <v>42473</v>
      </c>
      <c r="B947" s="5">
        <f t="shared" si="140"/>
        <v>13</v>
      </c>
      <c r="C947" s="5">
        <f t="shared" si="141"/>
        <v>4</v>
      </c>
      <c r="D947" s="5">
        <f t="shared" si="142"/>
        <v>2016</v>
      </c>
      <c r="E947" s="3">
        <f t="shared" si="143"/>
        <v>42469</v>
      </c>
      <c r="F947" s="5">
        <f t="shared" si="147"/>
        <v>4</v>
      </c>
      <c r="G947" s="5">
        <v>25848.26</v>
      </c>
      <c r="H947" s="6">
        <v>26004.67</v>
      </c>
      <c r="I947" s="6">
        <v>26072</v>
      </c>
      <c r="J947" s="6">
        <v>26148.67</v>
      </c>
      <c r="K947" s="6">
        <v>26215</v>
      </c>
      <c r="L947" s="6">
        <v>26269.67</v>
      </c>
      <c r="M947" s="6">
        <v>26410.67</v>
      </c>
      <c r="N947" s="6">
        <v>26484</v>
      </c>
      <c r="O947" s="6">
        <v>26510.67</v>
      </c>
      <c r="P947" s="6">
        <v>26529.67</v>
      </c>
      <c r="Q947" s="6">
        <v>26564</v>
      </c>
      <c r="R947" s="6">
        <v>26618.67</v>
      </c>
      <c r="S947" s="6">
        <v>26766.67</v>
      </c>
      <c r="T947" s="6">
        <v>26821.67</v>
      </c>
      <c r="U947" s="6">
        <v>26875</v>
      </c>
      <c r="V947" s="6">
        <v>26955.67</v>
      </c>
      <c r="W947" s="6">
        <v>27008</v>
      </c>
      <c r="X947" s="6">
        <v>27049</v>
      </c>
      <c r="Y947" s="6">
        <v>27204.67</v>
      </c>
      <c r="Z947" s="8" t="s">
        <v>17</v>
      </c>
      <c r="AA947" s="11">
        <f t="shared" si="148"/>
        <v>2.7397256862110217E-4</v>
      </c>
      <c r="AB947" s="10">
        <f t="shared" si="149"/>
        <v>8.6559017899077162E-3</v>
      </c>
      <c r="AC947" s="10">
        <f t="shared" si="144"/>
        <v>1.6825329855783888E-2</v>
      </c>
      <c r="AD947" s="10">
        <f t="shared" si="145"/>
        <v>9.9304618237021046E-3</v>
      </c>
      <c r="AE947" s="13">
        <v>3.75</v>
      </c>
      <c r="AF947" s="13">
        <v>0.78500000000000003</v>
      </c>
      <c r="AG947" s="10">
        <f t="shared" si="146"/>
        <v>2.9419060376048245E-2</v>
      </c>
      <c r="AH947" s="10">
        <f>+SUMPRODUCT(AB947:AD947,Regression_results!$M$17:$O$17)+Regression_results!$L$17</f>
        <v>3.03509904528085E-2</v>
      </c>
    </row>
    <row r="948" spans="1:34" ht="15" x14ac:dyDescent="0.25">
      <c r="A948" s="3">
        <v>42472</v>
      </c>
      <c r="B948" s="5">
        <f t="shared" si="140"/>
        <v>12</v>
      </c>
      <c r="C948" s="5">
        <f t="shared" si="141"/>
        <v>4</v>
      </c>
      <c r="D948" s="5">
        <f t="shared" si="142"/>
        <v>2016</v>
      </c>
      <c r="E948" s="3">
        <f t="shared" si="143"/>
        <v>42469</v>
      </c>
      <c r="F948" s="5">
        <f t="shared" si="147"/>
        <v>3</v>
      </c>
      <c r="G948" s="5">
        <v>25844.83</v>
      </c>
      <c r="H948" s="6">
        <v>26004</v>
      </c>
      <c r="I948" s="6">
        <v>26069.67</v>
      </c>
      <c r="J948" s="6">
        <v>26144</v>
      </c>
      <c r="K948" s="6">
        <v>26209.67</v>
      </c>
      <c r="L948" s="6">
        <v>26264.67</v>
      </c>
      <c r="M948" s="6">
        <v>26408.67</v>
      </c>
      <c r="N948" s="6">
        <v>26480.67</v>
      </c>
      <c r="O948" s="6">
        <v>26506</v>
      </c>
      <c r="P948" s="6">
        <v>26523</v>
      </c>
      <c r="Q948" s="6">
        <v>26564.67</v>
      </c>
      <c r="R948" s="6">
        <v>26619</v>
      </c>
      <c r="S948" s="6">
        <v>26766</v>
      </c>
      <c r="T948" s="6">
        <v>26821</v>
      </c>
      <c r="U948" s="6">
        <v>26873</v>
      </c>
      <c r="V948" s="6">
        <v>26953.67</v>
      </c>
      <c r="W948" s="6">
        <v>27006</v>
      </c>
      <c r="X948" s="6">
        <v>27047</v>
      </c>
      <c r="Y948" s="6">
        <v>27202.67</v>
      </c>
      <c r="Z948" s="8" t="s">
        <v>17</v>
      </c>
      <c r="AA948" s="11">
        <f t="shared" si="148"/>
        <v>2.0548456997684372E-4</v>
      </c>
      <c r="AB948" s="10">
        <f t="shared" si="149"/>
        <v>8.6996122628779649E-3</v>
      </c>
      <c r="AC948" s="10">
        <f t="shared" si="144"/>
        <v>1.6737074155522613E-2</v>
      </c>
      <c r="AD948" s="10">
        <f t="shared" si="145"/>
        <v>1.0014584396431237E-2</v>
      </c>
      <c r="AE948" s="13">
        <v>3.77</v>
      </c>
      <c r="AF948" s="13">
        <v>0.78500000000000003</v>
      </c>
      <c r="AG948" s="10">
        <f t="shared" si="146"/>
        <v>2.9617502604554424E-2</v>
      </c>
      <c r="AH948" s="10">
        <f>+SUMPRODUCT(AB948:AD948,Regression_results!$M$17:$O$17)+Regression_results!$L$17</f>
        <v>3.0359260398643194E-2</v>
      </c>
    </row>
    <row r="949" spans="1:34" ht="15" x14ac:dyDescent="0.25">
      <c r="A949" s="3">
        <v>42471</v>
      </c>
      <c r="B949" s="5">
        <f t="shared" si="140"/>
        <v>11</v>
      </c>
      <c r="C949" s="5">
        <f t="shared" si="141"/>
        <v>4</v>
      </c>
      <c r="D949" s="5">
        <f t="shared" si="142"/>
        <v>2016</v>
      </c>
      <c r="E949" s="3">
        <f t="shared" si="143"/>
        <v>42469</v>
      </c>
      <c r="F949" s="5">
        <f t="shared" si="147"/>
        <v>2</v>
      </c>
      <c r="G949" s="5">
        <v>25841.39</v>
      </c>
      <c r="H949" s="6">
        <v>26003</v>
      </c>
      <c r="I949" s="6">
        <v>26067.67</v>
      </c>
      <c r="J949" s="6">
        <v>26139</v>
      </c>
      <c r="K949" s="6">
        <v>26205</v>
      </c>
      <c r="L949" s="6">
        <v>26259.33</v>
      </c>
      <c r="M949" s="6">
        <v>26405.33</v>
      </c>
      <c r="N949" s="6">
        <v>26480</v>
      </c>
      <c r="O949" s="6">
        <v>26502.67</v>
      </c>
      <c r="P949" s="6">
        <v>26522.67</v>
      </c>
      <c r="Q949" s="6">
        <v>26565.67</v>
      </c>
      <c r="R949" s="6">
        <v>26620</v>
      </c>
      <c r="S949" s="6">
        <v>26767</v>
      </c>
      <c r="T949" s="6">
        <v>26822</v>
      </c>
      <c r="U949" s="6">
        <v>26887</v>
      </c>
      <c r="V949" s="6">
        <v>26967.67</v>
      </c>
      <c r="W949" s="6">
        <v>27020</v>
      </c>
      <c r="X949" s="6">
        <v>27061</v>
      </c>
      <c r="Y949" s="6">
        <v>27216.67</v>
      </c>
      <c r="Z949" s="8" t="s">
        <v>17</v>
      </c>
      <c r="AA949" s="11">
        <f t="shared" si="148"/>
        <v>1.3698459545958091E-4</v>
      </c>
      <c r="AB949" s="10">
        <f t="shared" si="149"/>
        <v>8.7564949099099287E-3</v>
      </c>
      <c r="AC949" s="10">
        <f t="shared" si="144"/>
        <v>1.6687337226533927E-2</v>
      </c>
      <c r="AD949" s="10">
        <f t="shared" si="145"/>
        <v>1.0110696678053591E-2</v>
      </c>
      <c r="AE949" s="13">
        <v>3.77</v>
      </c>
      <c r="AF949" s="13">
        <v>0.8</v>
      </c>
      <c r="AG949" s="10">
        <f t="shared" si="146"/>
        <v>2.9464285714285721E-2</v>
      </c>
      <c r="AH949" s="10">
        <f>+SUMPRODUCT(AB949:AD949,Regression_results!$M$17:$O$17)+Regression_results!$L$17</f>
        <v>3.040325566036365E-2</v>
      </c>
    </row>
    <row r="950" spans="1:34" ht="15" x14ac:dyDescent="0.25">
      <c r="A950" s="3">
        <v>42470</v>
      </c>
      <c r="B950" s="5">
        <f t="shared" si="140"/>
        <v>10</v>
      </c>
      <c r="C950" s="5">
        <f t="shared" si="141"/>
        <v>4</v>
      </c>
      <c r="D950" s="5">
        <f t="shared" si="142"/>
        <v>2016</v>
      </c>
      <c r="E950" s="3">
        <f t="shared" si="143"/>
        <v>42469</v>
      </c>
      <c r="F950" s="5">
        <f t="shared" si="147"/>
        <v>1</v>
      </c>
      <c r="G950" s="5">
        <v>25837.95</v>
      </c>
      <c r="H950" s="6">
        <v>25994</v>
      </c>
      <c r="I950" s="6">
        <v>26060.67</v>
      </c>
      <c r="J950" s="6">
        <v>26131</v>
      </c>
      <c r="K950" s="6">
        <v>26190</v>
      </c>
      <c r="L950" s="6">
        <v>26246</v>
      </c>
      <c r="M950" s="6">
        <v>26399</v>
      </c>
      <c r="N950" s="6">
        <v>26472.67</v>
      </c>
      <c r="O950" s="6">
        <v>26490</v>
      </c>
      <c r="P950" s="6">
        <v>26509.67</v>
      </c>
      <c r="Q950" s="6">
        <v>26555.67</v>
      </c>
      <c r="R950" s="6">
        <v>26609.67</v>
      </c>
      <c r="S950" s="6">
        <v>26758</v>
      </c>
      <c r="T950" s="6">
        <v>26814</v>
      </c>
      <c r="U950" s="6">
        <v>26886.67</v>
      </c>
      <c r="V950" s="6">
        <v>26967</v>
      </c>
      <c r="W950" s="6">
        <v>27019.67</v>
      </c>
      <c r="X950" s="6">
        <v>27060.67</v>
      </c>
      <c r="Y950" s="6">
        <v>27216</v>
      </c>
      <c r="Z950" s="8" t="s">
        <v>17</v>
      </c>
      <c r="AA950" s="11">
        <f t="shared" si="148"/>
        <v>6.9761068340934432E-5</v>
      </c>
      <c r="AB950" s="10">
        <f t="shared" si="149"/>
        <v>8.6198788990612396E-3</v>
      </c>
      <c r="AC950" s="10">
        <f t="shared" si="144"/>
        <v>1.6474250278293079E-2</v>
      </c>
      <c r="AD950" s="10">
        <f t="shared" si="145"/>
        <v>1.0186786360904244E-2</v>
      </c>
      <c r="AE950" s="13">
        <v>3.7749999999999999</v>
      </c>
      <c r="AF950" s="13">
        <v>0.82</v>
      </c>
      <c r="AG950" s="10">
        <f t="shared" si="146"/>
        <v>2.9309660781591029E-2</v>
      </c>
      <c r="AH950" s="10">
        <f>+SUMPRODUCT(AB950:AD950,Regression_results!$M$17:$O$17)+Regression_results!$L$17</f>
        <v>3.0235200687552463E-2</v>
      </c>
    </row>
    <row r="951" spans="1:34" ht="15" x14ac:dyDescent="0.25">
      <c r="A951" s="3">
        <v>42469</v>
      </c>
      <c r="B951" s="5">
        <f t="shared" si="140"/>
        <v>9</v>
      </c>
      <c r="C951" s="5">
        <f t="shared" si="141"/>
        <v>4</v>
      </c>
      <c r="D951" s="5">
        <f t="shared" si="142"/>
        <v>2016</v>
      </c>
      <c r="E951" s="3">
        <f t="shared" si="143"/>
        <v>42469</v>
      </c>
      <c r="F951" s="5">
        <f t="shared" si="147"/>
        <v>0</v>
      </c>
      <c r="G951" s="5">
        <v>25834.51</v>
      </c>
      <c r="H951" s="6">
        <v>25994</v>
      </c>
      <c r="I951" s="6">
        <v>26060.67</v>
      </c>
      <c r="J951" s="6">
        <v>26131</v>
      </c>
      <c r="K951" s="6">
        <v>26190</v>
      </c>
      <c r="L951" s="6">
        <v>26246</v>
      </c>
      <c r="M951" s="6">
        <v>26399</v>
      </c>
      <c r="N951" s="6">
        <v>26472.67</v>
      </c>
      <c r="O951" s="6">
        <v>26490</v>
      </c>
      <c r="P951" s="6">
        <v>26509.67</v>
      </c>
      <c r="Q951" s="6">
        <v>26555.67</v>
      </c>
      <c r="R951" s="6">
        <v>26609.67</v>
      </c>
      <c r="S951" s="6">
        <v>26758</v>
      </c>
      <c r="T951" s="6">
        <v>26814</v>
      </c>
      <c r="U951" s="6">
        <v>26887.67</v>
      </c>
      <c r="V951" s="6">
        <v>26968</v>
      </c>
      <c r="W951" s="6">
        <v>27020.67</v>
      </c>
      <c r="X951" s="6">
        <v>27061.67</v>
      </c>
      <c r="Y951" s="6">
        <v>27217</v>
      </c>
      <c r="Z951" s="8" t="s">
        <v>17</v>
      </c>
      <c r="AA951" s="11">
        <f t="shared" si="148"/>
        <v>0</v>
      </c>
      <c r="AB951" s="10">
        <f t="shared" si="149"/>
        <v>8.7541819062950665E-3</v>
      </c>
      <c r="AC951" s="10">
        <f t="shared" si="144"/>
        <v>1.6474250278293079E-2</v>
      </c>
      <c r="AD951" s="10">
        <f t="shared" si="145"/>
        <v>1.0117025292563309E-2</v>
      </c>
      <c r="AE951" s="13">
        <v>3.7749999999999999</v>
      </c>
      <c r="AF951" s="13">
        <v>0.82</v>
      </c>
      <c r="AG951" s="10">
        <f t="shared" si="146"/>
        <v>2.9309660781591029E-2</v>
      </c>
      <c r="AH951" s="10">
        <f>+SUMPRODUCT(AB951:AD951,Regression_results!$M$17:$O$17)+Regression_results!$L$17</f>
        <v>3.0276435356285443E-2</v>
      </c>
    </row>
    <row r="952" spans="1:34" ht="15" x14ac:dyDescent="0.25">
      <c r="A952" s="3">
        <v>42468</v>
      </c>
      <c r="B952" s="5">
        <f t="shared" si="140"/>
        <v>8</v>
      </c>
      <c r="C952" s="5">
        <f t="shared" si="141"/>
        <v>4</v>
      </c>
      <c r="D952" s="5">
        <f t="shared" si="142"/>
        <v>2016</v>
      </c>
      <c r="E952" s="3">
        <f t="shared" si="143"/>
        <v>42438</v>
      </c>
      <c r="F952" s="5">
        <f t="shared" si="147"/>
        <v>30</v>
      </c>
      <c r="G952" s="5">
        <v>25832.02</v>
      </c>
      <c r="H952" s="6">
        <v>25994</v>
      </c>
      <c r="I952" s="6">
        <v>26060.67</v>
      </c>
      <c r="J952" s="6">
        <v>26131</v>
      </c>
      <c r="K952" s="6">
        <v>26190</v>
      </c>
      <c r="L952" s="6">
        <v>26246</v>
      </c>
      <c r="M952" s="6">
        <v>26399</v>
      </c>
      <c r="N952" s="6">
        <v>26472.67</v>
      </c>
      <c r="O952" s="6">
        <v>26490</v>
      </c>
      <c r="P952" s="6">
        <v>26509.67</v>
      </c>
      <c r="Q952" s="6">
        <v>26555.67</v>
      </c>
      <c r="R952" s="6">
        <v>26609.67</v>
      </c>
      <c r="S952" s="6">
        <v>26758</v>
      </c>
      <c r="T952" s="6">
        <v>26814</v>
      </c>
      <c r="U952" s="6">
        <v>26879.67</v>
      </c>
      <c r="V952" s="6">
        <v>26960</v>
      </c>
      <c r="W952" s="6">
        <v>27012.67</v>
      </c>
      <c r="X952" s="6">
        <v>27053.67</v>
      </c>
      <c r="Y952" s="6">
        <v>27209</v>
      </c>
      <c r="Z952" s="8" t="s">
        <v>17</v>
      </c>
      <c r="AA952" s="11">
        <f t="shared" si="148"/>
        <v>2.0928320502280329E-3</v>
      </c>
      <c r="AB952" s="10">
        <f t="shared" si="149"/>
        <v>8.8514177365919267E-3</v>
      </c>
      <c r="AC952" s="10">
        <f t="shared" si="144"/>
        <v>1.6474250278293079E-2</v>
      </c>
      <c r="AD952" s="10">
        <f t="shared" si="145"/>
        <v>1.2209857342791341E-2</v>
      </c>
      <c r="AE952" s="13">
        <v>3.7749999999999999</v>
      </c>
      <c r="AF952" s="13">
        <v>0.82</v>
      </c>
      <c r="AG952" s="10">
        <f t="shared" si="146"/>
        <v>2.9309660781591029E-2</v>
      </c>
      <c r="AH952" s="10">
        <f>+SUMPRODUCT(AB952:AD952,Regression_results!$M$17:$O$17)+Regression_results!$L$17</f>
        <v>3.127007468704926E-2</v>
      </c>
    </row>
    <row r="953" spans="1:34" ht="15" x14ac:dyDescent="0.25">
      <c r="A953" s="3">
        <v>42467</v>
      </c>
      <c r="B953" s="5">
        <f t="shared" si="140"/>
        <v>7</v>
      </c>
      <c r="C953" s="5">
        <f t="shared" si="141"/>
        <v>4</v>
      </c>
      <c r="D953" s="5">
        <f t="shared" si="142"/>
        <v>2016</v>
      </c>
      <c r="E953" s="3">
        <f t="shared" si="143"/>
        <v>42438</v>
      </c>
      <c r="F953" s="5">
        <f t="shared" si="147"/>
        <v>29</v>
      </c>
      <c r="G953" s="5">
        <v>25829.52</v>
      </c>
      <c r="H953" s="6">
        <v>25978.67</v>
      </c>
      <c r="I953" s="6">
        <v>26043</v>
      </c>
      <c r="J953" s="6">
        <v>26108.67</v>
      </c>
      <c r="K953" s="6">
        <v>26180</v>
      </c>
      <c r="L953" s="6">
        <v>26241.67</v>
      </c>
      <c r="M953" s="6">
        <v>26291.67</v>
      </c>
      <c r="N953" s="6">
        <v>26442</v>
      </c>
      <c r="O953" s="6">
        <v>26512.67</v>
      </c>
      <c r="P953" s="6">
        <v>26530</v>
      </c>
      <c r="Q953" s="6">
        <v>26550</v>
      </c>
      <c r="R953" s="6">
        <v>26598</v>
      </c>
      <c r="S953" s="6">
        <v>26652.67</v>
      </c>
      <c r="T953" s="6">
        <v>26798.67</v>
      </c>
      <c r="U953" s="6">
        <v>26879.67</v>
      </c>
      <c r="V953" s="6">
        <v>26960</v>
      </c>
      <c r="W953" s="6">
        <v>27012.67</v>
      </c>
      <c r="X953" s="6">
        <v>27053.67</v>
      </c>
      <c r="Y953" s="6">
        <v>27209</v>
      </c>
      <c r="Z953" s="8" t="s">
        <v>17</v>
      </c>
      <c r="AA953" s="11">
        <f t="shared" si="148"/>
        <v>5.2952793597540017E-3</v>
      </c>
      <c r="AB953" s="10">
        <f t="shared" si="149"/>
        <v>8.2649619505124061E-3</v>
      </c>
      <c r="AC953" s="10">
        <f t="shared" si="144"/>
        <v>1.8034404638482382E-2</v>
      </c>
      <c r="AD953" s="10">
        <f t="shared" si="145"/>
        <v>1.0575773553661971E-2</v>
      </c>
      <c r="AE953" s="13">
        <v>3.8</v>
      </c>
      <c r="AF953" s="13">
        <v>0.79</v>
      </c>
      <c r="AG953" s="10">
        <f t="shared" si="146"/>
        <v>2.986407381684697E-2</v>
      </c>
      <c r="AH953" s="10">
        <f>+SUMPRODUCT(AB953:AD953,Regression_results!$M$17:$O$17)+Regression_results!$L$17</f>
        <v>3.1158466011354358E-2</v>
      </c>
    </row>
    <row r="954" spans="1:34" ht="15" x14ac:dyDescent="0.25">
      <c r="A954" s="3">
        <v>42466</v>
      </c>
      <c r="B954" s="5">
        <f t="shared" si="140"/>
        <v>6</v>
      </c>
      <c r="C954" s="5">
        <f t="shared" si="141"/>
        <v>4</v>
      </c>
      <c r="D954" s="5">
        <f t="shared" si="142"/>
        <v>2016</v>
      </c>
      <c r="E954" s="3">
        <f t="shared" si="143"/>
        <v>42438</v>
      </c>
      <c r="F954" s="5">
        <f t="shared" si="147"/>
        <v>28</v>
      </c>
      <c r="G954" s="5">
        <v>25827.02</v>
      </c>
      <c r="H954" s="6">
        <v>25980.67</v>
      </c>
      <c r="I954" s="6">
        <v>26049</v>
      </c>
      <c r="J954" s="6">
        <v>26114</v>
      </c>
      <c r="K954" s="6">
        <v>26184</v>
      </c>
      <c r="L954" s="6">
        <v>26241</v>
      </c>
      <c r="M954" s="6">
        <v>26296</v>
      </c>
      <c r="N954" s="6">
        <v>26445</v>
      </c>
      <c r="O954" s="6">
        <v>26514</v>
      </c>
      <c r="P954" s="6">
        <v>26531.67</v>
      </c>
      <c r="Q954" s="6">
        <v>26555</v>
      </c>
      <c r="R954" s="6">
        <v>26602.67</v>
      </c>
      <c r="S954" s="6">
        <v>26653</v>
      </c>
      <c r="T954" s="6">
        <v>26798</v>
      </c>
      <c r="U954" s="6">
        <v>26879.67</v>
      </c>
      <c r="V954" s="6">
        <v>26960</v>
      </c>
      <c r="W954" s="6">
        <v>27012.67</v>
      </c>
      <c r="X954" s="6">
        <v>27053.67</v>
      </c>
      <c r="Y954" s="6">
        <v>27209</v>
      </c>
      <c r="Z954" s="8" t="s">
        <v>17</v>
      </c>
      <c r="AA954" s="11">
        <f t="shared" si="148"/>
        <v>5.0776022711639017E-3</v>
      </c>
      <c r="AB954" s="10">
        <f t="shared" si="149"/>
        <v>8.5948746700161838E-3</v>
      </c>
      <c r="AC954" s="10">
        <f t="shared" si="144"/>
        <v>1.7850973165956407E-2</v>
      </c>
      <c r="AD954" s="10">
        <f t="shared" si="145"/>
        <v>1.0320115660316837E-2</v>
      </c>
      <c r="AE954" s="13">
        <v>3.8149999999999999</v>
      </c>
      <c r="AF954" s="13">
        <v>0.78500000000000003</v>
      </c>
      <c r="AG954" s="10">
        <f t="shared" si="146"/>
        <v>3.0063997618693161E-2</v>
      </c>
      <c r="AH954" s="10">
        <f>+SUMPRODUCT(AB954:AD954,Regression_results!$M$17:$O$17)+Regression_results!$L$17</f>
        <v>3.1111311396652956E-2</v>
      </c>
    </row>
    <row r="955" spans="1:34" ht="15" x14ac:dyDescent="0.25">
      <c r="A955" s="3">
        <v>42465</v>
      </c>
      <c r="B955" s="5">
        <f t="shared" si="140"/>
        <v>5</v>
      </c>
      <c r="C955" s="5">
        <f t="shared" si="141"/>
        <v>4</v>
      </c>
      <c r="D955" s="5">
        <f t="shared" si="142"/>
        <v>2016</v>
      </c>
      <c r="E955" s="3">
        <f t="shared" si="143"/>
        <v>42438</v>
      </c>
      <c r="F955" s="5">
        <f t="shared" si="147"/>
        <v>27</v>
      </c>
      <c r="G955" s="5">
        <v>25824.53</v>
      </c>
      <c r="H955" s="6">
        <v>25980.67</v>
      </c>
      <c r="I955" s="6">
        <v>26049</v>
      </c>
      <c r="J955" s="6">
        <v>26114</v>
      </c>
      <c r="K955" s="6">
        <v>26184</v>
      </c>
      <c r="L955" s="6">
        <v>26241</v>
      </c>
      <c r="M955" s="6">
        <v>26296</v>
      </c>
      <c r="N955" s="6">
        <v>26445</v>
      </c>
      <c r="O955" s="6">
        <v>26514</v>
      </c>
      <c r="P955" s="6">
        <v>26531.67</v>
      </c>
      <c r="Q955" s="6">
        <v>26555</v>
      </c>
      <c r="R955" s="6">
        <v>26602.67</v>
      </c>
      <c r="S955" s="6">
        <v>26653</v>
      </c>
      <c r="T955" s="6">
        <v>26798</v>
      </c>
      <c r="U955" s="6">
        <v>26854.67</v>
      </c>
      <c r="V955" s="6">
        <v>26920</v>
      </c>
      <c r="W955" s="6">
        <v>27000.67</v>
      </c>
      <c r="X955" s="6">
        <v>27048.67</v>
      </c>
      <c r="Y955" s="6">
        <v>27094</v>
      </c>
      <c r="Z955" s="8" t="s">
        <v>17</v>
      </c>
      <c r="AA955" s="11">
        <f t="shared" si="148"/>
        <v>4.8962593329080484E-3</v>
      </c>
      <c r="AB955" s="10">
        <f t="shared" si="149"/>
        <v>8.6921233416445975E-3</v>
      </c>
      <c r="AC955" s="10">
        <f t="shared" si="144"/>
        <v>1.7850973165956407E-2</v>
      </c>
      <c r="AD955" s="10">
        <f t="shared" si="145"/>
        <v>1.0138772722060985E-2</v>
      </c>
      <c r="AE955" s="13">
        <v>3.7850000000000001</v>
      </c>
      <c r="AF955" s="13">
        <v>0.78500000000000003</v>
      </c>
      <c r="AG955" s="10">
        <f t="shared" si="146"/>
        <v>2.9766334275934003E-2</v>
      </c>
      <c r="AH955" s="10">
        <f>+SUMPRODUCT(AB955:AD955,Regression_results!$M$17:$O$17)+Regression_results!$L$17</f>
        <v>3.1082340109420119E-2</v>
      </c>
    </row>
    <row r="956" spans="1:34" ht="15" x14ac:dyDescent="0.25">
      <c r="A956" s="3">
        <v>42464</v>
      </c>
      <c r="B956" s="5">
        <f t="shared" si="140"/>
        <v>4</v>
      </c>
      <c r="C956" s="5">
        <f t="shared" si="141"/>
        <v>4</v>
      </c>
      <c r="D956" s="5">
        <f t="shared" si="142"/>
        <v>2016</v>
      </c>
      <c r="E956" s="3">
        <f t="shared" si="143"/>
        <v>42438</v>
      </c>
      <c r="F956" s="5">
        <f t="shared" si="147"/>
        <v>26</v>
      </c>
      <c r="G956" s="5">
        <v>25822.03</v>
      </c>
      <c r="H956" s="6">
        <v>25982</v>
      </c>
      <c r="I956" s="6">
        <v>26049.67</v>
      </c>
      <c r="J956" s="6">
        <v>26111</v>
      </c>
      <c r="K956" s="6">
        <v>26175</v>
      </c>
      <c r="L956" s="6">
        <v>26231.67</v>
      </c>
      <c r="M956" s="6">
        <v>26285</v>
      </c>
      <c r="N956" s="6">
        <v>26436</v>
      </c>
      <c r="O956" s="6">
        <v>26506</v>
      </c>
      <c r="P956" s="6">
        <v>26524.67</v>
      </c>
      <c r="Q956" s="6">
        <v>26547.67</v>
      </c>
      <c r="R956" s="6">
        <v>26594.67</v>
      </c>
      <c r="S956" s="6">
        <v>26645</v>
      </c>
      <c r="T956" s="6">
        <v>26790</v>
      </c>
      <c r="U956" s="6">
        <v>26851.67</v>
      </c>
      <c r="V956" s="6">
        <v>26917</v>
      </c>
      <c r="W956" s="6">
        <v>26997.67</v>
      </c>
      <c r="X956" s="6">
        <v>27045.67</v>
      </c>
      <c r="Y956" s="6">
        <v>27091</v>
      </c>
      <c r="Z956" s="8" t="s">
        <v>17</v>
      </c>
      <c r="AA956" s="11">
        <f t="shared" si="148"/>
        <v>4.7163320197659789E-3</v>
      </c>
      <c r="AB956" s="10">
        <f t="shared" si="149"/>
        <v>8.8157282754299793E-3</v>
      </c>
      <c r="AC956" s="10">
        <f t="shared" si="144"/>
        <v>1.7517688323882785E-2</v>
      </c>
      <c r="AD956" s="10">
        <f t="shared" si="145"/>
        <v>9.9604276962165453E-3</v>
      </c>
      <c r="AE956" s="13">
        <v>3.8149999999999999</v>
      </c>
      <c r="AF956" s="13">
        <v>0.8</v>
      </c>
      <c r="AG956" s="10">
        <f t="shared" si="146"/>
        <v>2.9910714285714235E-2</v>
      </c>
      <c r="AH956" s="10">
        <f>+SUMPRODUCT(AB956:AD956,Regression_results!$M$17:$O$17)+Regression_results!$L$17</f>
        <v>3.086811274582163E-2</v>
      </c>
    </row>
    <row r="957" spans="1:34" ht="15" x14ac:dyDescent="0.25">
      <c r="A957" s="3">
        <v>42463</v>
      </c>
      <c r="B957" s="5">
        <f t="shared" si="140"/>
        <v>3</v>
      </c>
      <c r="C957" s="5">
        <f t="shared" si="141"/>
        <v>4</v>
      </c>
      <c r="D957" s="5">
        <f t="shared" si="142"/>
        <v>2016</v>
      </c>
      <c r="E957" s="3">
        <f t="shared" si="143"/>
        <v>42438</v>
      </c>
      <c r="F957" s="5">
        <f t="shared" si="147"/>
        <v>25</v>
      </c>
      <c r="G957" s="5">
        <v>25819.54</v>
      </c>
      <c r="H957" s="6">
        <v>25982</v>
      </c>
      <c r="I957" s="6">
        <v>26046</v>
      </c>
      <c r="J957" s="6">
        <v>26109</v>
      </c>
      <c r="K957" s="6">
        <v>26171.67</v>
      </c>
      <c r="L957" s="6">
        <v>26226.67</v>
      </c>
      <c r="M957" s="6">
        <v>26283.67</v>
      </c>
      <c r="N957" s="6">
        <v>26436</v>
      </c>
      <c r="O957" s="6">
        <v>26503</v>
      </c>
      <c r="P957" s="6">
        <v>26524</v>
      </c>
      <c r="Q957" s="6">
        <v>26547.67</v>
      </c>
      <c r="R957" s="6">
        <v>26594.67</v>
      </c>
      <c r="S957" s="6">
        <v>26644</v>
      </c>
      <c r="T957" s="6">
        <v>26789</v>
      </c>
      <c r="U957" s="6">
        <v>26851.67</v>
      </c>
      <c r="V957" s="6">
        <v>26917</v>
      </c>
      <c r="W957" s="6">
        <v>26997.67</v>
      </c>
      <c r="X957" s="6">
        <v>27045.67</v>
      </c>
      <c r="Y957" s="6">
        <v>27091</v>
      </c>
      <c r="Z957" s="8" t="s">
        <v>17</v>
      </c>
      <c r="AA957" s="11">
        <f t="shared" si="148"/>
        <v>4.5351048391132727E-3</v>
      </c>
      <c r="AB957" s="10">
        <f t="shared" si="149"/>
        <v>8.7708766306449082E-3</v>
      </c>
      <c r="AC957" s="10">
        <f t="shared" si="144"/>
        <v>1.7545880365507083E-2</v>
      </c>
      <c r="AD957" s="10">
        <f t="shared" si="145"/>
        <v>9.8552572746865401E-3</v>
      </c>
      <c r="AE957" s="13">
        <v>3.84</v>
      </c>
      <c r="AF957" s="13">
        <v>0.82</v>
      </c>
      <c r="AG957" s="10">
        <f t="shared" si="146"/>
        <v>2.9954374132116657E-2</v>
      </c>
      <c r="AH957" s="10">
        <f>+SUMPRODUCT(AB957:AD957,Regression_results!$M$17:$O$17)+Regression_results!$L$17</f>
        <v>3.0813564370360549E-2</v>
      </c>
    </row>
    <row r="958" spans="1:34" ht="15" x14ac:dyDescent="0.25">
      <c r="A958" s="3">
        <v>42462</v>
      </c>
      <c r="B958" s="5">
        <f t="shared" si="140"/>
        <v>2</v>
      </c>
      <c r="C958" s="5">
        <f t="shared" si="141"/>
        <v>4</v>
      </c>
      <c r="D958" s="5">
        <f t="shared" si="142"/>
        <v>2016</v>
      </c>
      <c r="E958" s="3">
        <f t="shared" si="143"/>
        <v>42438</v>
      </c>
      <c r="F958" s="5">
        <f t="shared" si="147"/>
        <v>24</v>
      </c>
      <c r="G958" s="5">
        <v>25817.040000000001</v>
      </c>
      <c r="H958" s="6">
        <v>25982</v>
      </c>
      <c r="I958" s="6">
        <v>26046</v>
      </c>
      <c r="J958" s="6">
        <v>26109</v>
      </c>
      <c r="K958" s="6">
        <v>26171.67</v>
      </c>
      <c r="L958" s="6">
        <v>26226.67</v>
      </c>
      <c r="M958" s="6">
        <v>26283.67</v>
      </c>
      <c r="N958" s="6">
        <v>26436</v>
      </c>
      <c r="O958" s="6">
        <v>26503</v>
      </c>
      <c r="P958" s="6">
        <v>26524</v>
      </c>
      <c r="Q958" s="6">
        <v>26547.67</v>
      </c>
      <c r="R958" s="6">
        <v>26594.67</v>
      </c>
      <c r="S958" s="6">
        <v>26644</v>
      </c>
      <c r="T958" s="6">
        <v>26789</v>
      </c>
      <c r="U958" s="6">
        <v>26843.67</v>
      </c>
      <c r="V958" s="6">
        <v>26909</v>
      </c>
      <c r="W958" s="6">
        <v>26989.67</v>
      </c>
      <c r="X958" s="6">
        <v>27037.67</v>
      </c>
      <c r="Y958" s="6">
        <v>27083</v>
      </c>
      <c r="Z958" s="8" t="s">
        <v>17</v>
      </c>
      <c r="AA958" s="11">
        <f t="shared" si="148"/>
        <v>4.3537006455487415E-3</v>
      </c>
      <c r="AB958" s="10">
        <f t="shared" si="149"/>
        <v>8.868561229327554E-3</v>
      </c>
      <c r="AC958" s="10">
        <f t="shared" si="144"/>
        <v>1.7545880365507083E-2</v>
      </c>
      <c r="AD958" s="10">
        <f t="shared" si="145"/>
        <v>9.673853081122008E-3</v>
      </c>
      <c r="AE958" s="13">
        <v>3.84</v>
      </c>
      <c r="AF958" s="13">
        <v>0.82</v>
      </c>
      <c r="AG958" s="10">
        <f t="shared" si="146"/>
        <v>2.9954374132116657E-2</v>
      </c>
      <c r="AH958" s="10">
        <f>+SUMPRODUCT(AB958:AD958,Regression_results!$M$17:$O$17)+Regression_results!$L$17</f>
        <v>3.0784801199589741E-2</v>
      </c>
    </row>
    <row r="959" spans="1:34" ht="15" x14ac:dyDescent="0.25">
      <c r="A959" s="3">
        <v>42461</v>
      </c>
      <c r="B959" s="5">
        <f t="shared" si="140"/>
        <v>1</v>
      </c>
      <c r="C959" s="5">
        <f t="shared" si="141"/>
        <v>4</v>
      </c>
      <c r="D959" s="5">
        <f t="shared" si="142"/>
        <v>2016</v>
      </c>
      <c r="E959" s="3">
        <f t="shared" si="143"/>
        <v>42438</v>
      </c>
      <c r="F959" s="5">
        <f t="shared" si="147"/>
        <v>23</v>
      </c>
      <c r="G959" s="5">
        <v>25814.55</v>
      </c>
      <c r="H959" s="6">
        <v>25982</v>
      </c>
      <c r="I959" s="6">
        <v>26046</v>
      </c>
      <c r="J959" s="6">
        <v>26109</v>
      </c>
      <c r="K959" s="6">
        <v>26171.67</v>
      </c>
      <c r="L959" s="6">
        <v>26226.67</v>
      </c>
      <c r="M959" s="6">
        <v>26283.67</v>
      </c>
      <c r="N959" s="6">
        <v>26436</v>
      </c>
      <c r="O959" s="6">
        <v>26503</v>
      </c>
      <c r="P959" s="6">
        <v>26524</v>
      </c>
      <c r="Q959" s="6">
        <v>26547.67</v>
      </c>
      <c r="R959" s="6">
        <v>26594.67</v>
      </c>
      <c r="S959" s="6">
        <v>26644</v>
      </c>
      <c r="T959" s="6">
        <v>26789</v>
      </c>
      <c r="U959" s="6">
        <v>26842</v>
      </c>
      <c r="V959" s="6">
        <v>26907.67</v>
      </c>
      <c r="W959" s="6">
        <v>26988</v>
      </c>
      <c r="X959" s="6">
        <v>27036</v>
      </c>
      <c r="Y959" s="6">
        <v>27081.67</v>
      </c>
      <c r="Z959" s="8" t="s">
        <v>17</v>
      </c>
      <c r="AA959" s="11">
        <f t="shared" si="148"/>
        <v>4.1722964519842103E-3</v>
      </c>
      <c r="AB959" s="10">
        <f t="shared" si="149"/>
        <v>8.9658738966977847E-3</v>
      </c>
      <c r="AC959" s="10">
        <f t="shared" si="144"/>
        <v>1.7545880365507083E-2</v>
      </c>
      <c r="AD959" s="10">
        <f t="shared" si="145"/>
        <v>9.492448887557476E-3</v>
      </c>
      <c r="AE959" s="13">
        <v>3.84</v>
      </c>
      <c r="AF959" s="13">
        <v>0.82</v>
      </c>
      <c r="AG959" s="10">
        <f t="shared" si="146"/>
        <v>2.9954374132116657E-2</v>
      </c>
      <c r="AH959" s="10">
        <f>+SUMPRODUCT(AB959:AD959,Regression_results!$M$17:$O$17)+Regression_results!$L$17</f>
        <v>3.0755836963875308E-2</v>
      </c>
    </row>
    <row r="960" spans="1:34" ht="15" x14ac:dyDescent="0.25">
      <c r="A960" s="3">
        <v>42460</v>
      </c>
      <c r="B960" s="5">
        <f t="shared" si="140"/>
        <v>31</v>
      </c>
      <c r="C960" s="5">
        <f t="shared" si="141"/>
        <v>3</v>
      </c>
      <c r="D960" s="5">
        <f t="shared" si="142"/>
        <v>2016</v>
      </c>
      <c r="E960" s="3">
        <f t="shared" si="143"/>
        <v>42438</v>
      </c>
      <c r="F960" s="5">
        <f t="shared" si="147"/>
        <v>22</v>
      </c>
      <c r="G960" s="5">
        <v>25812.05</v>
      </c>
      <c r="H960" s="6">
        <v>25981</v>
      </c>
      <c r="I960" s="6">
        <v>26044</v>
      </c>
      <c r="J960" s="6">
        <v>26108</v>
      </c>
      <c r="K960" s="6">
        <v>26165.67</v>
      </c>
      <c r="L960" s="6">
        <v>26222.67</v>
      </c>
      <c r="M960" s="6">
        <v>26278.67</v>
      </c>
      <c r="N960" s="6">
        <v>26430.67</v>
      </c>
      <c r="O960" s="6">
        <v>26495</v>
      </c>
      <c r="P960" s="6">
        <v>26517.67</v>
      </c>
      <c r="Q960" s="6">
        <v>26543</v>
      </c>
      <c r="R960" s="6">
        <v>26590</v>
      </c>
      <c r="S960" s="6">
        <v>26639.67</v>
      </c>
      <c r="T960" s="6">
        <v>26784.67</v>
      </c>
      <c r="U960" s="6">
        <v>26842</v>
      </c>
      <c r="V960" s="6">
        <v>26907.67</v>
      </c>
      <c r="W960" s="6">
        <v>26988</v>
      </c>
      <c r="X960" s="6">
        <v>27036</v>
      </c>
      <c r="Y960" s="6">
        <v>27081.67</v>
      </c>
      <c r="Z960" s="8" t="s">
        <v>17</v>
      </c>
      <c r="AA960" s="11">
        <f t="shared" si="148"/>
        <v>3.9915409362552886E-3</v>
      </c>
      <c r="AB960" s="10">
        <f t="shared" si="149"/>
        <v>8.9861130750947815E-3</v>
      </c>
      <c r="AC960" s="10">
        <f t="shared" si="144"/>
        <v>1.7316848410382502E-2</v>
      </c>
      <c r="AD960" s="10">
        <f t="shared" si="145"/>
        <v>9.451816459938955E-3</v>
      </c>
      <c r="AE960" s="13">
        <v>3.835</v>
      </c>
      <c r="AF960" s="13">
        <v>0.79</v>
      </c>
      <c r="AG960" s="10">
        <f t="shared" si="146"/>
        <v>3.0211330489135824E-2</v>
      </c>
      <c r="AH960" s="10">
        <f>+SUMPRODUCT(AB960:AD960,Regression_results!$M$17:$O$17)+Regression_results!$L$17</f>
        <v>3.0610482381160903E-2</v>
      </c>
    </row>
    <row r="961" spans="1:34" ht="15" x14ac:dyDescent="0.25">
      <c r="A961" s="3">
        <v>42459</v>
      </c>
      <c r="B961" s="5">
        <f t="shared" si="140"/>
        <v>30</v>
      </c>
      <c r="C961" s="5">
        <f t="shared" si="141"/>
        <v>3</v>
      </c>
      <c r="D961" s="5">
        <f t="shared" si="142"/>
        <v>2016</v>
      </c>
      <c r="E961" s="3">
        <f t="shared" si="143"/>
        <v>42438</v>
      </c>
      <c r="F961" s="5">
        <f t="shared" si="147"/>
        <v>21</v>
      </c>
      <c r="G961" s="5">
        <v>25809.56</v>
      </c>
      <c r="H961" s="6">
        <v>25981</v>
      </c>
      <c r="I961" s="6">
        <v>26044</v>
      </c>
      <c r="J961" s="6">
        <v>26110.33</v>
      </c>
      <c r="K961" s="6">
        <v>26168.33</v>
      </c>
      <c r="L961" s="6">
        <v>26228.33</v>
      </c>
      <c r="M961" s="6">
        <v>26288</v>
      </c>
      <c r="N961" s="6">
        <v>26443</v>
      </c>
      <c r="O961" s="6">
        <v>26508</v>
      </c>
      <c r="P961" s="6">
        <v>26529.67</v>
      </c>
      <c r="Q961" s="6">
        <v>26551.33</v>
      </c>
      <c r="R961" s="6">
        <v>26602</v>
      </c>
      <c r="S961" s="6">
        <v>26650</v>
      </c>
      <c r="T961" s="6">
        <v>26795.33</v>
      </c>
      <c r="U961" s="6">
        <v>26842</v>
      </c>
      <c r="V961" s="6">
        <v>26907.67</v>
      </c>
      <c r="W961" s="6">
        <v>26988</v>
      </c>
      <c r="X961" s="6">
        <v>27036</v>
      </c>
      <c r="Y961" s="6">
        <v>27081.67</v>
      </c>
      <c r="Z961" s="8" t="s">
        <v>17</v>
      </c>
      <c r="AA961" s="11">
        <f t="shared" si="148"/>
        <v>3.8172983114447721E-3</v>
      </c>
      <c r="AB961" s="10">
        <f t="shared" si="149"/>
        <v>9.0834558977370694E-3</v>
      </c>
      <c r="AC961" s="10">
        <f t="shared" si="144"/>
        <v>1.7816003686069726E-2</v>
      </c>
      <c r="AD961" s="10">
        <f t="shared" si="145"/>
        <v>9.1741717081551995E-3</v>
      </c>
      <c r="AE961" s="13">
        <v>3.85</v>
      </c>
      <c r="AF961" s="13">
        <v>0.81</v>
      </c>
      <c r="AG961" s="10">
        <f t="shared" si="146"/>
        <v>3.0155738518004238E-2</v>
      </c>
      <c r="AH961" s="10">
        <f>+SUMPRODUCT(AB961:AD961,Regression_results!$M$17:$O$17)+Regression_results!$L$17</f>
        <v>3.0839071548493531E-2</v>
      </c>
    </row>
    <row r="962" spans="1:34" ht="15" x14ac:dyDescent="0.25">
      <c r="A962" s="3">
        <v>42458</v>
      </c>
      <c r="B962" s="5">
        <f t="shared" ref="B962:B1025" si="150">+DAY(A962)</f>
        <v>29</v>
      </c>
      <c r="C962" s="5">
        <f t="shared" ref="C962:C1025" si="151">+MONTH(A962)</f>
        <v>3</v>
      </c>
      <c r="D962" s="5">
        <f t="shared" ref="D962:D1025" si="152">+YEAR(A962)</f>
        <v>2016</v>
      </c>
      <c r="E962" s="3">
        <f t="shared" ref="E962:E1025" si="153">+IF(DAY(A962)&gt;=9, DATE(D962,C962,9), IF(MONTH(A962)=1, DATE(D962-1,12,9),DATE(D962,C962-1,9)))</f>
        <v>42438</v>
      </c>
      <c r="F962" s="5">
        <f t="shared" si="147"/>
        <v>20</v>
      </c>
      <c r="G962" s="5">
        <v>25807.07</v>
      </c>
      <c r="H962" s="6">
        <v>25985</v>
      </c>
      <c r="I962" s="6">
        <v>26045.67</v>
      </c>
      <c r="J962" s="6">
        <v>26108</v>
      </c>
      <c r="K962" s="6">
        <v>26166.67</v>
      </c>
      <c r="L962" s="6">
        <v>26233.67</v>
      </c>
      <c r="M962" s="6">
        <v>26295.67</v>
      </c>
      <c r="N962" s="6">
        <v>26445.67</v>
      </c>
      <c r="O962" s="6">
        <v>26510.67</v>
      </c>
      <c r="P962" s="6">
        <v>26534</v>
      </c>
      <c r="Q962" s="6">
        <v>26556.67</v>
      </c>
      <c r="R962" s="6">
        <v>26609.67</v>
      </c>
      <c r="S962" s="6">
        <v>26656</v>
      </c>
      <c r="T962" s="6">
        <v>26801.67</v>
      </c>
      <c r="U962" s="6">
        <v>26837.67</v>
      </c>
      <c r="V962" s="6">
        <v>26903</v>
      </c>
      <c r="W962" s="6">
        <v>26983.67</v>
      </c>
      <c r="X962" s="6">
        <v>27031.67</v>
      </c>
      <c r="Y962" s="6">
        <v>27077</v>
      </c>
      <c r="Z962" s="8" t="s">
        <v>17</v>
      </c>
      <c r="AA962" s="11">
        <f t="shared" si="148"/>
        <v>3.6432072829131932E-3</v>
      </c>
      <c r="AB962" s="10">
        <f t="shared" si="149"/>
        <v>9.2455284540242655E-3</v>
      </c>
      <c r="AC962" s="10">
        <f t="shared" ref="AC962:AC1025" si="154">+O962/I962-1</f>
        <v>1.7853255454745476E-2</v>
      </c>
      <c r="AD962" s="10">
        <f t="shared" ref="AD962:AD1025" si="155">+S962/O962-1+AA962</f>
        <v>9.1251509682293754E-3</v>
      </c>
      <c r="AE962" s="13">
        <v>3.84</v>
      </c>
      <c r="AF962" s="13">
        <v>0.82</v>
      </c>
      <c r="AG962" s="10">
        <f t="shared" ref="AG962:AG1025" si="156">+(1+AE962/100)/(1+AF962/100)-1</f>
        <v>2.9954374132116657E-2</v>
      </c>
      <c r="AH962" s="10">
        <f>+SUMPRODUCT(AB962:AD962,Regression_results!$M$17:$O$17)+Regression_results!$L$17</f>
        <v>3.092709412776487E-2</v>
      </c>
    </row>
    <row r="963" spans="1:34" ht="15" x14ac:dyDescent="0.25">
      <c r="A963" s="3">
        <v>42457</v>
      </c>
      <c r="B963" s="5">
        <f t="shared" si="150"/>
        <v>28</v>
      </c>
      <c r="C963" s="5">
        <f t="shared" si="151"/>
        <v>3</v>
      </c>
      <c r="D963" s="5">
        <f t="shared" si="152"/>
        <v>2016</v>
      </c>
      <c r="E963" s="3">
        <f t="shared" si="153"/>
        <v>42438</v>
      </c>
      <c r="F963" s="5">
        <f t="shared" ref="F963:F1026" si="157">+A963-E963</f>
        <v>19</v>
      </c>
      <c r="G963" s="5">
        <v>25804.57</v>
      </c>
      <c r="H963" s="6">
        <v>25987</v>
      </c>
      <c r="I963" s="6">
        <v>26050</v>
      </c>
      <c r="J963" s="6">
        <v>26116</v>
      </c>
      <c r="K963" s="6">
        <v>26182</v>
      </c>
      <c r="L963" s="6">
        <v>26247.67</v>
      </c>
      <c r="M963" s="6">
        <v>26308.67</v>
      </c>
      <c r="N963" s="6">
        <v>26458</v>
      </c>
      <c r="O963" s="6">
        <v>26524</v>
      </c>
      <c r="P963" s="6">
        <v>26547.67</v>
      </c>
      <c r="Q963" s="6">
        <v>26573</v>
      </c>
      <c r="R963" s="6">
        <v>26627</v>
      </c>
      <c r="S963" s="6">
        <v>26668</v>
      </c>
      <c r="T963" s="6">
        <v>26813.67</v>
      </c>
      <c r="U963" s="6">
        <v>26848.33</v>
      </c>
      <c r="V963" s="6">
        <v>26913.67</v>
      </c>
      <c r="W963" s="6">
        <v>26994.33</v>
      </c>
      <c r="X963" s="6">
        <v>27042.33</v>
      </c>
      <c r="Y963" s="6">
        <v>27087.67</v>
      </c>
      <c r="Z963" s="8" t="s">
        <v>17</v>
      </c>
      <c r="AA963" s="11">
        <f t="shared" ref="AA963:AA1026" si="158">+(T963/S963-1)*F963/30</f>
        <v>3.4594895255236329E-3</v>
      </c>
      <c r="AB963" s="10">
        <f t="shared" ref="AB963:AB1026" si="159">+I963/G963-1</f>
        <v>9.5111059785146779E-3</v>
      </c>
      <c r="AC963" s="10">
        <f t="shared" si="154"/>
        <v>1.8195777351247555E-2</v>
      </c>
      <c r="AD963" s="10">
        <f t="shared" si="155"/>
        <v>8.8885349183754608E-3</v>
      </c>
      <c r="AE963" s="13">
        <v>3.86</v>
      </c>
      <c r="AF963" s="13">
        <v>0.78</v>
      </c>
      <c r="AG963" s="10">
        <f t="shared" si="156"/>
        <v>3.0561619368922432E-2</v>
      </c>
      <c r="AH963" s="10">
        <f>+SUMPRODUCT(AB963:AD963,Regression_results!$M$17:$O$17)+Regression_results!$L$17</f>
        <v>3.117068541837812E-2</v>
      </c>
    </row>
    <row r="964" spans="1:34" ht="15" x14ac:dyDescent="0.25">
      <c r="A964" s="3">
        <v>42456</v>
      </c>
      <c r="B964" s="5">
        <f t="shared" si="150"/>
        <v>27</v>
      </c>
      <c r="C964" s="5">
        <f t="shared" si="151"/>
        <v>3</v>
      </c>
      <c r="D964" s="5">
        <f t="shared" si="152"/>
        <v>2016</v>
      </c>
      <c r="E964" s="3">
        <f t="shared" si="153"/>
        <v>42438</v>
      </c>
      <c r="F964" s="5">
        <f t="shared" si="157"/>
        <v>18</v>
      </c>
      <c r="G964" s="5">
        <v>25802.080000000002</v>
      </c>
      <c r="H964" s="6">
        <v>25989</v>
      </c>
      <c r="I964" s="6">
        <v>26055</v>
      </c>
      <c r="J964" s="6">
        <v>26122</v>
      </c>
      <c r="K964" s="6">
        <v>26186.67</v>
      </c>
      <c r="L964" s="6">
        <v>26252</v>
      </c>
      <c r="M964" s="6">
        <v>26313</v>
      </c>
      <c r="N964" s="6">
        <v>26462.67</v>
      </c>
      <c r="O964" s="6">
        <v>26530</v>
      </c>
      <c r="P964" s="6">
        <v>26553.67</v>
      </c>
      <c r="Q964" s="6">
        <v>26579.67</v>
      </c>
      <c r="R964" s="6">
        <v>26631</v>
      </c>
      <c r="S964" s="6">
        <v>26672</v>
      </c>
      <c r="T964" s="6">
        <v>26817.67</v>
      </c>
      <c r="U964" s="6">
        <v>26854.67</v>
      </c>
      <c r="V964" s="6">
        <v>26920</v>
      </c>
      <c r="W964" s="6">
        <v>27000.67</v>
      </c>
      <c r="X964" s="6">
        <v>27048.67</v>
      </c>
      <c r="Y964" s="6">
        <v>27094</v>
      </c>
      <c r="Z964" s="8" t="s">
        <v>17</v>
      </c>
      <c r="AA964" s="11">
        <f t="shared" si="158"/>
        <v>3.2769196160767678E-3</v>
      </c>
      <c r="AB964" s="10">
        <f t="shared" si="159"/>
        <v>9.8023105114004583E-3</v>
      </c>
      <c r="AC964" s="10">
        <f t="shared" si="154"/>
        <v>1.8230665899059639E-2</v>
      </c>
      <c r="AD964" s="10">
        <f t="shared" si="155"/>
        <v>8.6293508260278703E-3</v>
      </c>
      <c r="AE964" s="13">
        <v>3.88</v>
      </c>
      <c r="AF964" s="13">
        <v>0.74</v>
      </c>
      <c r="AG964" s="10">
        <f t="shared" si="156"/>
        <v>3.1169346833432421E-2</v>
      </c>
      <c r="AH964" s="10">
        <f>+SUMPRODUCT(AB964:AD964,Regression_results!$M$17:$O$17)+Regression_results!$L$17</f>
        <v>3.1232589006935811E-2</v>
      </c>
    </row>
    <row r="965" spans="1:34" ht="15" x14ac:dyDescent="0.25">
      <c r="A965" s="3">
        <v>42455</v>
      </c>
      <c r="B965" s="5">
        <f t="shared" si="150"/>
        <v>26</v>
      </c>
      <c r="C965" s="5">
        <f t="shared" si="151"/>
        <v>3</v>
      </c>
      <c r="D965" s="5">
        <f t="shared" si="152"/>
        <v>2016</v>
      </c>
      <c r="E965" s="3">
        <f t="shared" si="153"/>
        <v>42438</v>
      </c>
      <c r="F965" s="5">
        <f t="shared" si="157"/>
        <v>17</v>
      </c>
      <c r="G965" s="5">
        <v>25799.59</v>
      </c>
      <c r="H965" s="6">
        <v>25989</v>
      </c>
      <c r="I965" s="6">
        <v>26055</v>
      </c>
      <c r="J965" s="6">
        <v>26122</v>
      </c>
      <c r="K965" s="6">
        <v>26186.67</v>
      </c>
      <c r="L965" s="6">
        <v>26252</v>
      </c>
      <c r="M965" s="6">
        <v>26313</v>
      </c>
      <c r="N965" s="6">
        <v>26462.67</v>
      </c>
      <c r="O965" s="6">
        <v>26530</v>
      </c>
      <c r="P965" s="6">
        <v>26553.67</v>
      </c>
      <c r="Q965" s="6">
        <v>26579.67</v>
      </c>
      <c r="R965" s="6">
        <v>26631</v>
      </c>
      <c r="S965" s="6">
        <v>26672</v>
      </c>
      <c r="T965" s="6">
        <v>26817.67</v>
      </c>
      <c r="U965" s="6">
        <v>26866.67</v>
      </c>
      <c r="V965" s="6">
        <v>26932</v>
      </c>
      <c r="W965" s="6">
        <v>27012.67</v>
      </c>
      <c r="X965" s="6">
        <v>27060.67</v>
      </c>
      <c r="Y965" s="6">
        <v>27106</v>
      </c>
      <c r="Z965" s="8" t="s">
        <v>17</v>
      </c>
      <c r="AA965" s="11">
        <f t="shared" si="158"/>
        <v>3.094868526294725E-3</v>
      </c>
      <c r="AB965" s="10">
        <f t="shared" si="159"/>
        <v>9.8997697250227112E-3</v>
      </c>
      <c r="AC965" s="10">
        <f t="shared" si="154"/>
        <v>1.8230665899059639E-2</v>
      </c>
      <c r="AD965" s="10">
        <f t="shared" si="155"/>
        <v>8.4472997362458283E-3</v>
      </c>
      <c r="AE965" s="13">
        <v>3.88</v>
      </c>
      <c r="AF965" s="13">
        <v>0.74</v>
      </c>
      <c r="AG965" s="10">
        <f t="shared" si="156"/>
        <v>3.1169346833432421E-2</v>
      </c>
      <c r="AH965" s="10">
        <f>+SUMPRODUCT(AB965:AD965,Regression_results!$M$17:$O$17)+Regression_results!$L$17</f>
        <v>3.1203413106905942E-2</v>
      </c>
    </row>
    <row r="966" spans="1:34" ht="15" x14ac:dyDescent="0.25">
      <c r="A966" s="3">
        <v>42454</v>
      </c>
      <c r="B966" s="5">
        <f t="shared" si="150"/>
        <v>25</v>
      </c>
      <c r="C966" s="5">
        <f t="shared" si="151"/>
        <v>3</v>
      </c>
      <c r="D966" s="5">
        <f t="shared" si="152"/>
        <v>2016</v>
      </c>
      <c r="E966" s="3">
        <f t="shared" si="153"/>
        <v>42438</v>
      </c>
      <c r="F966" s="5">
        <f t="shared" si="157"/>
        <v>16</v>
      </c>
      <c r="G966" s="5">
        <v>25797.09</v>
      </c>
      <c r="H966" s="6">
        <v>25989</v>
      </c>
      <c r="I966" s="6">
        <v>26055</v>
      </c>
      <c r="J966" s="6">
        <v>26122</v>
      </c>
      <c r="K966" s="6">
        <v>26186.67</v>
      </c>
      <c r="L966" s="6">
        <v>26252</v>
      </c>
      <c r="M966" s="6">
        <v>26313</v>
      </c>
      <c r="N966" s="6">
        <v>26462.67</v>
      </c>
      <c r="O966" s="6">
        <v>26530</v>
      </c>
      <c r="P966" s="6">
        <v>26553.67</v>
      </c>
      <c r="Q966" s="6">
        <v>26579.67</v>
      </c>
      <c r="R966" s="6">
        <v>26631</v>
      </c>
      <c r="S966" s="6">
        <v>26672</v>
      </c>
      <c r="T966" s="6">
        <v>26817.67</v>
      </c>
      <c r="U966" s="6">
        <v>26870.67</v>
      </c>
      <c r="V966" s="6">
        <v>26936</v>
      </c>
      <c r="W966" s="6">
        <v>27016.67</v>
      </c>
      <c r="X966" s="6">
        <v>27064.67</v>
      </c>
      <c r="Y966" s="6">
        <v>27110</v>
      </c>
      <c r="Z966" s="8" t="s">
        <v>17</v>
      </c>
      <c r="AA966" s="11">
        <f t="shared" si="158"/>
        <v>2.9128174365126826E-3</v>
      </c>
      <c r="AB966" s="10">
        <f t="shared" si="159"/>
        <v>9.9976392686151883E-3</v>
      </c>
      <c r="AC966" s="10">
        <f t="shared" si="154"/>
        <v>1.8230665899059639E-2</v>
      </c>
      <c r="AD966" s="10">
        <f t="shared" si="155"/>
        <v>8.2652486464637846E-3</v>
      </c>
      <c r="AE966" s="13">
        <v>3.88</v>
      </c>
      <c r="AF966" s="13">
        <v>0.74</v>
      </c>
      <c r="AG966" s="10">
        <f t="shared" si="156"/>
        <v>3.1169346833432421E-2</v>
      </c>
      <c r="AH966" s="10">
        <f>+SUMPRODUCT(AB966:AD966,Regression_results!$M$17:$O$17)+Regression_results!$L$17</f>
        <v>3.1174459030018087E-2</v>
      </c>
    </row>
    <row r="967" spans="1:34" ht="15" x14ac:dyDescent="0.25">
      <c r="A967" s="3">
        <v>42453</v>
      </c>
      <c r="B967" s="5">
        <f t="shared" si="150"/>
        <v>24</v>
      </c>
      <c r="C967" s="5">
        <f t="shared" si="151"/>
        <v>3</v>
      </c>
      <c r="D967" s="5">
        <f t="shared" si="152"/>
        <v>2016</v>
      </c>
      <c r="E967" s="3">
        <f t="shared" si="153"/>
        <v>42438</v>
      </c>
      <c r="F967" s="5">
        <f t="shared" si="157"/>
        <v>15</v>
      </c>
      <c r="G967" s="5">
        <v>25794.6</v>
      </c>
      <c r="H967" s="6">
        <v>25989</v>
      </c>
      <c r="I967" s="6">
        <v>26055</v>
      </c>
      <c r="J967" s="6">
        <v>26122</v>
      </c>
      <c r="K967" s="6">
        <v>26186.67</v>
      </c>
      <c r="L967" s="6">
        <v>26252</v>
      </c>
      <c r="M967" s="6">
        <v>26313</v>
      </c>
      <c r="N967" s="6">
        <v>26462.67</v>
      </c>
      <c r="O967" s="6">
        <v>26530</v>
      </c>
      <c r="P967" s="6">
        <v>26553.67</v>
      </c>
      <c r="Q967" s="6">
        <v>26579.67</v>
      </c>
      <c r="R967" s="6">
        <v>26631</v>
      </c>
      <c r="S967" s="6">
        <v>26672</v>
      </c>
      <c r="T967" s="6">
        <v>26817.67</v>
      </c>
      <c r="U967" s="6">
        <v>26870.67</v>
      </c>
      <c r="V967" s="6">
        <v>26936</v>
      </c>
      <c r="W967" s="6">
        <v>27016.67</v>
      </c>
      <c r="X967" s="6">
        <v>27064.67</v>
      </c>
      <c r="Y967" s="6">
        <v>27110</v>
      </c>
      <c r="Z967" s="8" t="s">
        <v>17</v>
      </c>
      <c r="AA967" s="11">
        <f t="shared" si="158"/>
        <v>2.7307663467306398E-3</v>
      </c>
      <c r="AB967" s="10">
        <f t="shared" si="159"/>
        <v>1.0095136191295984E-2</v>
      </c>
      <c r="AC967" s="10">
        <f t="shared" si="154"/>
        <v>1.8230665899059639E-2</v>
      </c>
      <c r="AD967" s="10">
        <f t="shared" si="155"/>
        <v>8.0831975566817427E-3</v>
      </c>
      <c r="AE967" s="13">
        <v>3.88</v>
      </c>
      <c r="AF967" s="13">
        <v>0.74</v>
      </c>
      <c r="AG967" s="10">
        <f t="shared" si="156"/>
        <v>3.1169346833432421E-2</v>
      </c>
      <c r="AH967" s="10">
        <f>+SUMPRODUCT(AB967:AD967,Regression_results!$M$17:$O$17)+Regression_results!$L$17</f>
        <v>3.1145303515391312E-2</v>
      </c>
    </row>
    <row r="968" spans="1:34" ht="15" x14ac:dyDescent="0.25">
      <c r="A968" s="3">
        <v>42452</v>
      </c>
      <c r="B968" s="5">
        <f t="shared" si="150"/>
        <v>23</v>
      </c>
      <c r="C968" s="5">
        <f t="shared" si="151"/>
        <v>3</v>
      </c>
      <c r="D968" s="5">
        <f t="shared" si="152"/>
        <v>2016</v>
      </c>
      <c r="E968" s="3">
        <f t="shared" si="153"/>
        <v>42438</v>
      </c>
      <c r="F968" s="5">
        <f t="shared" si="157"/>
        <v>14</v>
      </c>
      <c r="G968" s="5">
        <v>25792.11</v>
      </c>
      <c r="H968" s="6">
        <v>25990.67</v>
      </c>
      <c r="I968" s="6">
        <v>26059</v>
      </c>
      <c r="J968" s="6">
        <v>26122.67</v>
      </c>
      <c r="K968" s="6">
        <v>26190</v>
      </c>
      <c r="L968" s="6">
        <v>26256</v>
      </c>
      <c r="M968" s="6">
        <v>26314</v>
      </c>
      <c r="N968" s="6">
        <v>26463</v>
      </c>
      <c r="O968" s="6">
        <v>26535.67</v>
      </c>
      <c r="P968" s="6">
        <v>26560</v>
      </c>
      <c r="Q968" s="6">
        <v>26591</v>
      </c>
      <c r="R968" s="6">
        <v>26640</v>
      </c>
      <c r="S968" s="6">
        <v>26679.67</v>
      </c>
      <c r="T968" s="6">
        <v>26822</v>
      </c>
      <c r="U968" s="6">
        <v>26870.67</v>
      </c>
      <c r="V968" s="6">
        <v>26936</v>
      </c>
      <c r="W968" s="6">
        <v>27016.67</v>
      </c>
      <c r="X968" s="6">
        <v>27064.67</v>
      </c>
      <c r="Y968" s="6">
        <v>27110</v>
      </c>
      <c r="Z968" s="8" t="s">
        <v>17</v>
      </c>
      <c r="AA968" s="11">
        <f t="shared" si="158"/>
        <v>2.4895610278038807E-3</v>
      </c>
      <c r="AB968" s="10">
        <f t="shared" si="159"/>
        <v>1.0347738126116779E-2</v>
      </c>
      <c r="AC968" s="10">
        <f t="shared" si="154"/>
        <v>1.8291952876165585E-2</v>
      </c>
      <c r="AD968" s="10">
        <f t="shared" si="155"/>
        <v>7.9162188058060998E-3</v>
      </c>
      <c r="AE968" s="13">
        <v>3.88</v>
      </c>
      <c r="AF968" s="13">
        <v>0.72299999999999998</v>
      </c>
      <c r="AG968" s="10">
        <f t="shared" si="156"/>
        <v>3.1343387309750392E-2</v>
      </c>
      <c r="AH968" s="10">
        <f>+SUMPRODUCT(AB968:AD968,Regression_results!$M$17:$O$17)+Regression_results!$L$17</f>
        <v>3.1243709063885974E-2</v>
      </c>
    </row>
    <row r="969" spans="1:34" ht="15" x14ac:dyDescent="0.25">
      <c r="A969" s="3">
        <v>42451</v>
      </c>
      <c r="B969" s="5">
        <f t="shared" si="150"/>
        <v>22</v>
      </c>
      <c r="C969" s="5">
        <f t="shared" si="151"/>
        <v>3</v>
      </c>
      <c r="D969" s="5">
        <f t="shared" si="152"/>
        <v>2016</v>
      </c>
      <c r="E969" s="3">
        <f t="shared" si="153"/>
        <v>42438</v>
      </c>
      <c r="F969" s="5">
        <f t="shared" si="157"/>
        <v>13</v>
      </c>
      <c r="G969" s="5">
        <v>25789.62</v>
      </c>
      <c r="H969" s="6">
        <v>25991.67</v>
      </c>
      <c r="I969" s="6">
        <v>26059.67</v>
      </c>
      <c r="J969" s="6">
        <v>26121</v>
      </c>
      <c r="K969" s="6">
        <v>26190</v>
      </c>
      <c r="L969" s="6">
        <v>26256</v>
      </c>
      <c r="M969" s="6">
        <v>26314</v>
      </c>
      <c r="N969" s="6">
        <v>26466</v>
      </c>
      <c r="O969" s="6">
        <v>26537</v>
      </c>
      <c r="P969" s="6">
        <v>26561</v>
      </c>
      <c r="Q969" s="6">
        <v>26590.67</v>
      </c>
      <c r="R969" s="6">
        <v>26640</v>
      </c>
      <c r="S969" s="6">
        <v>26680</v>
      </c>
      <c r="T969" s="6">
        <v>26822</v>
      </c>
      <c r="U969" s="6">
        <v>26870.67</v>
      </c>
      <c r="V969" s="6">
        <v>26936</v>
      </c>
      <c r="W969" s="6">
        <v>27016.67</v>
      </c>
      <c r="X969" s="6">
        <v>27064.67</v>
      </c>
      <c r="Y969" s="6">
        <v>27110</v>
      </c>
      <c r="Z969" s="8" t="s">
        <v>17</v>
      </c>
      <c r="AA969" s="11">
        <f t="shared" si="158"/>
        <v>2.3063468265867248E-3</v>
      </c>
      <c r="AB969" s="10">
        <f t="shared" si="159"/>
        <v>1.0471267122198702E-2</v>
      </c>
      <c r="AC969" s="10">
        <f t="shared" si="154"/>
        <v>1.8316809077014495E-2</v>
      </c>
      <c r="AD969" s="10">
        <f t="shared" si="155"/>
        <v>7.6950493928149791E-3</v>
      </c>
      <c r="AE969" s="13">
        <v>3.86</v>
      </c>
      <c r="AF969" s="13">
        <v>0.72499999999999998</v>
      </c>
      <c r="AG969" s="10">
        <f t="shared" si="156"/>
        <v>3.1124348473566599E-2</v>
      </c>
      <c r="AH969" s="10">
        <f>+SUMPRODUCT(AB969:AD969,Regression_results!$M$17:$O$17)+Regression_results!$L$17</f>
        <v>3.1226015707914737E-2</v>
      </c>
    </row>
    <row r="970" spans="1:34" ht="15" x14ac:dyDescent="0.25">
      <c r="A970" s="3">
        <v>42450</v>
      </c>
      <c r="B970" s="5">
        <f t="shared" si="150"/>
        <v>21</v>
      </c>
      <c r="C970" s="5">
        <f t="shared" si="151"/>
        <v>3</v>
      </c>
      <c r="D970" s="5">
        <f t="shared" si="152"/>
        <v>2016</v>
      </c>
      <c r="E970" s="3">
        <f t="shared" si="153"/>
        <v>42438</v>
      </c>
      <c r="F970" s="5">
        <f t="shared" si="157"/>
        <v>12</v>
      </c>
      <c r="G970" s="5">
        <v>25787.119999999999</v>
      </c>
      <c r="H970" s="6">
        <v>25992.67</v>
      </c>
      <c r="I970" s="6">
        <v>26057.67</v>
      </c>
      <c r="J970" s="6">
        <v>26123.67</v>
      </c>
      <c r="K970" s="6">
        <v>26189.67</v>
      </c>
      <c r="L970" s="6">
        <v>26253</v>
      </c>
      <c r="M970" s="6">
        <v>26312.67</v>
      </c>
      <c r="N970" s="6">
        <v>26463.67</v>
      </c>
      <c r="O970" s="6">
        <v>26533.67</v>
      </c>
      <c r="P970" s="6">
        <v>26560</v>
      </c>
      <c r="Q970" s="6">
        <v>26585</v>
      </c>
      <c r="R970" s="6">
        <v>26633</v>
      </c>
      <c r="S970" s="6">
        <v>26672.67</v>
      </c>
      <c r="T970" s="6">
        <v>26814.67</v>
      </c>
      <c r="U970" s="6">
        <v>26876</v>
      </c>
      <c r="V970" s="6">
        <v>26943</v>
      </c>
      <c r="W970" s="6">
        <v>27019</v>
      </c>
      <c r="X970" s="6">
        <v>27067</v>
      </c>
      <c r="Y970" s="6">
        <v>27112.67</v>
      </c>
      <c r="Z970" s="8" t="s">
        <v>17</v>
      </c>
      <c r="AA970" s="11">
        <f t="shared" si="158"/>
        <v>2.1295205916768366E-3</v>
      </c>
      <c r="AB970" s="10">
        <f t="shared" si="159"/>
        <v>1.0491671811353909E-2</v>
      </c>
      <c r="AC970" s="10">
        <f t="shared" si="154"/>
        <v>1.8267174309905654E-2</v>
      </c>
      <c r="AD970" s="10">
        <f t="shared" si="155"/>
        <v>7.3681475889976426E-3</v>
      </c>
      <c r="AE970" s="13">
        <v>3.875</v>
      </c>
      <c r="AF970" s="13">
        <v>0.73</v>
      </c>
      <c r="AG970" s="10">
        <f t="shared" si="156"/>
        <v>3.1222078824580501E-2</v>
      </c>
      <c r="AH970" s="10">
        <f>+SUMPRODUCT(AB970:AD970,Regression_results!$M$17:$O$17)+Regression_results!$L$17</f>
        <v>3.1060137910919709E-2</v>
      </c>
    </row>
    <row r="971" spans="1:34" ht="15" x14ac:dyDescent="0.25">
      <c r="A971" s="3">
        <v>42449</v>
      </c>
      <c r="B971" s="5">
        <f t="shared" si="150"/>
        <v>20</v>
      </c>
      <c r="C971" s="5">
        <f t="shared" si="151"/>
        <v>3</v>
      </c>
      <c r="D971" s="5">
        <f t="shared" si="152"/>
        <v>2016</v>
      </c>
      <c r="E971" s="3">
        <f t="shared" si="153"/>
        <v>42438</v>
      </c>
      <c r="F971" s="5">
        <f t="shared" si="157"/>
        <v>11</v>
      </c>
      <c r="G971" s="5">
        <v>25784.63</v>
      </c>
      <c r="H971" s="6">
        <v>25990.67</v>
      </c>
      <c r="I971" s="6">
        <v>26057</v>
      </c>
      <c r="J971" s="6">
        <v>26116.67</v>
      </c>
      <c r="K971" s="6">
        <v>26184.67</v>
      </c>
      <c r="L971" s="6">
        <v>26247.67</v>
      </c>
      <c r="M971" s="6">
        <v>26302.67</v>
      </c>
      <c r="N971" s="6">
        <v>26454.67</v>
      </c>
      <c r="O971" s="6">
        <v>26526</v>
      </c>
      <c r="P971" s="6">
        <v>26551.67</v>
      </c>
      <c r="Q971" s="6">
        <v>26572.67</v>
      </c>
      <c r="R971" s="6">
        <v>26623</v>
      </c>
      <c r="S971" s="6">
        <v>26662.67</v>
      </c>
      <c r="T971" s="6">
        <v>26804.67</v>
      </c>
      <c r="U971" s="6">
        <v>26875.67</v>
      </c>
      <c r="V971" s="6">
        <v>26944</v>
      </c>
      <c r="W971" s="6">
        <v>27020</v>
      </c>
      <c r="X971" s="6">
        <v>27068</v>
      </c>
      <c r="Y971" s="6">
        <v>27113.67</v>
      </c>
      <c r="Z971" s="8" t="s">
        <v>17</v>
      </c>
      <c r="AA971" s="11">
        <f t="shared" si="158"/>
        <v>1.9527926748021285E-3</v>
      </c>
      <c r="AB971" s="10">
        <f t="shared" si="159"/>
        <v>1.0563269668790953E-2</v>
      </c>
      <c r="AC971" s="10">
        <f t="shared" si="154"/>
        <v>1.7999002187512048E-2</v>
      </c>
      <c r="AD971" s="10">
        <f t="shared" si="155"/>
        <v>7.105096075239392E-3</v>
      </c>
      <c r="AE971" s="13">
        <v>3.86</v>
      </c>
      <c r="AF971" s="13">
        <v>0.72</v>
      </c>
      <c r="AG971" s="10">
        <f t="shared" si="156"/>
        <v>3.1175536139793403E-2</v>
      </c>
      <c r="AH971" s="10">
        <f>+SUMPRODUCT(AB971:AD971,Regression_results!$M$17:$O$17)+Regression_results!$L$17</f>
        <v>3.0818945928347663E-2</v>
      </c>
    </row>
    <row r="972" spans="1:34" ht="15" x14ac:dyDescent="0.25">
      <c r="A972" s="3">
        <v>42448</v>
      </c>
      <c r="B972" s="5">
        <f t="shared" si="150"/>
        <v>19</v>
      </c>
      <c r="C972" s="5">
        <f t="shared" si="151"/>
        <v>3</v>
      </c>
      <c r="D972" s="5">
        <f t="shared" si="152"/>
        <v>2016</v>
      </c>
      <c r="E972" s="3">
        <f t="shared" si="153"/>
        <v>42438</v>
      </c>
      <c r="F972" s="5">
        <f t="shared" si="157"/>
        <v>10</v>
      </c>
      <c r="G972" s="5">
        <v>25782.14</v>
      </c>
      <c r="H972" s="6">
        <v>25990.67</v>
      </c>
      <c r="I972" s="6">
        <v>26057</v>
      </c>
      <c r="J972" s="6">
        <v>26116.67</v>
      </c>
      <c r="K972" s="6">
        <v>26184.67</v>
      </c>
      <c r="L972" s="6">
        <v>26247.67</v>
      </c>
      <c r="M972" s="6">
        <v>26302.67</v>
      </c>
      <c r="N972" s="6">
        <v>26454.67</v>
      </c>
      <c r="O972" s="6">
        <v>26526</v>
      </c>
      <c r="P972" s="6">
        <v>26551.67</v>
      </c>
      <c r="Q972" s="6">
        <v>26572.67</v>
      </c>
      <c r="R972" s="6">
        <v>26623</v>
      </c>
      <c r="S972" s="6">
        <v>26662.67</v>
      </c>
      <c r="T972" s="6">
        <v>26804.67</v>
      </c>
      <c r="U972" s="6">
        <v>26869.67</v>
      </c>
      <c r="V972" s="6">
        <v>26935.67</v>
      </c>
      <c r="W972" s="6">
        <v>27011.67</v>
      </c>
      <c r="X972" s="6">
        <v>27059</v>
      </c>
      <c r="Y972" s="6">
        <v>27104.67</v>
      </c>
      <c r="Z972" s="8" t="s">
        <v>17</v>
      </c>
      <c r="AA972" s="11">
        <f t="shared" si="158"/>
        <v>1.775266068001935E-3</v>
      </c>
      <c r="AB972" s="10">
        <f t="shared" si="159"/>
        <v>1.0660868337539098E-2</v>
      </c>
      <c r="AC972" s="10">
        <f t="shared" si="154"/>
        <v>1.7999002187512048E-2</v>
      </c>
      <c r="AD972" s="10">
        <f t="shared" si="155"/>
        <v>6.9275694684391986E-3</v>
      </c>
      <c r="AE972" s="13">
        <v>3.86</v>
      </c>
      <c r="AF972" s="13">
        <v>0.72</v>
      </c>
      <c r="AG972" s="10">
        <f t="shared" si="156"/>
        <v>3.1175536139793403E-2</v>
      </c>
      <c r="AH972" s="10">
        <f>+SUMPRODUCT(AB972:AD972,Regression_results!$M$17:$O$17)+Regression_results!$L$17</f>
        <v>3.0791879920298096E-2</v>
      </c>
    </row>
    <row r="973" spans="1:34" ht="15" x14ac:dyDescent="0.25">
      <c r="A973" s="3">
        <v>42447</v>
      </c>
      <c r="B973" s="5">
        <f t="shared" si="150"/>
        <v>18</v>
      </c>
      <c r="C973" s="5">
        <f t="shared" si="151"/>
        <v>3</v>
      </c>
      <c r="D973" s="5">
        <f t="shared" si="152"/>
        <v>2016</v>
      </c>
      <c r="E973" s="3">
        <f t="shared" si="153"/>
        <v>42438</v>
      </c>
      <c r="F973" s="5">
        <f t="shared" si="157"/>
        <v>9</v>
      </c>
      <c r="G973" s="5">
        <v>25779.65</v>
      </c>
      <c r="H973" s="6">
        <v>25990.67</v>
      </c>
      <c r="I973" s="6">
        <v>26057</v>
      </c>
      <c r="J973" s="6">
        <v>26116.67</v>
      </c>
      <c r="K973" s="6">
        <v>26184.67</v>
      </c>
      <c r="L973" s="6">
        <v>26247.67</v>
      </c>
      <c r="M973" s="6">
        <v>26302.67</v>
      </c>
      <c r="N973" s="6">
        <v>26454.67</v>
      </c>
      <c r="O973" s="6">
        <v>26526</v>
      </c>
      <c r="P973" s="6">
        <v>26551.67</v>
      </c>
      <c r="Q973" s="6">
        <v>26572.67</v>
      </c>
      <c r="R973" s="6">
        <v>26623</v>
      </c>
      <c r="S973" s="6">
        <v>26662.67</v>
      </c>
      <c r="T973" s="6">
        <v>26804.67</v>
      </c>
      <c r="U973" s="6">
        <v>26858.67</v>
      </c>
      <c r="V973" s="6">
        <v>26924.67</v>
      </c>
      <c r="W973" s="6">
        <v>26998</v>
      </c>
      <c r="X973" s="6">
        <v>27044.67</v>
      </c>
      <c r="Y973" s="6">
        <v>27090</v>
      </c>
      <c r="Z973" s="8" t="s">
        <v>17</v>
      </c>
      <c r="AA973" s="11">
        <f t="shared" si="158"/>
        <v>1.5977394612017414E-3</v>
      </c>
      <c r="AB973" s="10">
        <f t="shared" si="159"/>
        <v>1.0758485859970968E-2</v>
      </c>
      <c r="AC973" s="10">
        <f t="shared" si="154"/>
        <v>1.7999002187512048E-2</v>
      </c>
      <c r="AD973" s="10">
        <f t="shared" si="155"/>
        <v>6.7500428616390053E-3</v>
      </c>
      <c r="AE973" s="13">
        <v>3.86</v>
      </c>
      <c r="AF973" s="13">
        <v>0.72</v>
      </c>
      <c r="AG973" s="10">
        <f t="shared" si="156"/>
        <v>3.1175536139793403E-2</v>
      </c>
      <c r="AH973" s="10">
        <f>+SUMPRODUCT(AB973:AD973,Regression_results!$M$17:$O$17)+Regression_results!$L$17</f>
        <v>3.076482410449298E-2</v>
      </c>
    </row>
    <row r="974" spans="1:34" ht="15" x14ac:dyDescent="0.25">
      <c r="A974" s="3">
        <v>42446</v>
      </c>
      <c r="B974" s="5">
        <f t="shared" si="150"/>
        <v>17</v>
      </c>
      <c r="C974" s="5">
        <f t="shared" si="151"/>
        <v>3</v>
      </c>
      <c r="D974" s="5">
        <f t="shared" si="152"/>
        <v>2016</v>
      </c>
      <c r="E974" s="3">
        <f t="shared" si="153"/>
        <v>42438</v>
      </c>
      <c r="F974" s="5">
        <f t="shared" si="157"/>
        <v>8</v>
      </c>
      <c r="G974" s="5">
        <v>25777.16</v>
      </c>
      <c r="H974" s="6">
        <v>25989</v>
      </c>
      <c r="I974" s="6">
        <v>26058.67</v>
      </c>
      <c r="J974" s="6">
        <v>26120</v>
      </c>
      <c r="K974" s="6">
        <v>26191</v>
      </c>
      <c r="L974" s="6">
        <v>26255.33</v>
      </c>
      <c r="M974" s="6">
        <v>26314</v>
      </c>
      <c r="N974" s="6">
        <v>26466</v>
      </c>
      <c r="O974" s="6">
        <v>26538</v>
      </c>
      <c r="P974" s="6">
        <v>26562.67</v>
      </c>
      <c r="Q974" s="6">
        <v>26582</v>
      </c>
      <c r="R974" s="6">
        <v>26631</v>
      </c>
      <c r="S974" s="6">
        <v>26669</v>
      </c>
      <c r="T974" s="6">
        <v>26806.67</v>
      </c>
      <c r="U974" s="6">
        <v>26858.67</v>
      </c>
      <c r="V974" s="6">
        <v>26924.67</v>
      </c>
      <c r="W974" s="6">
        <v>26998</v>
      </c>
      <c r="X974" s="6">
        <v>27044.67</v>
      </c>
      <c r="Y974" s="6">
        <v>27090</v>
      </c>
      <c r="Z974" s="8" t="s">
        <v>17</v>
      </c>
      <c r="AA974" s="11">
        <f t="shared" si="158"/>
        <v>1.3765795492894028E-3</v>
      </c>
      <c r="AB974" s="10">
        <f t="shared" si="159"/>
        <v>1.09209082769397E-2</v>
      </c>
      <c r="AC974" s="10">
        <f t="shared" si="154"/>
        <v>1.839426187138482E-2</v>
      </c>
      <c r="AD974" s="10">
        <f t="shared" si="155"/>
        <v>6.3128972823515376E-3</v>
      </c>
      <c r="AE974" s="13">
        <v>3.89</v>
      </c>
      <c r="AF974" s="13">
        <v>0.745</v>
      </c>
      <c r="AG974" s="10">
        <f t="shared" si="156"/>
        <v>3.1217430145416669E-2</v>
      </c>
      <c r="AH974" s="10">
        <f>+SUMPRODUCT(AB974:AD974,Regression_results!$M$17:$O$17)+Regression_results!$L$17</f>
        <v>3.0894261019400043E-2</v>
      </c>
    </row>
    <row r="975" spans="1:34" ht="15" x14ac:dyDescent="0.25">
      <c r="A975" s="3">
        <v>42445</v>
      </c>
      <c r="B975" s="5">
        <f t="shared" si="150"/>
        <v>16</v>
      </c>
      <c r="C975" s="5">
        <f t="shared" si="151"/>
        <v>3</v>
      </c>
      <c r="D975" s="5">
        <f t="shared" si="152"/>
        <v>2016</v>
      </c>
      <c r="E975" s="3">
        <f t="shared" si="153"/>
        <v>42438</v>
      </c>
      <c r="F975" s="5">
        <f t="shared" si="157"/>
        <v>7</v>
      </c>
      <c r="G975" s="5">
        <v>25774.67</v>
      </c>
      <c r="H975" s="6">
        <v>25989</v>
      </c>
      <c r="I975" s="6">
        <v>26058.67</v>
      </c>
      <c r="J975" s="6">
        <v>26120</v>
      </c>
      <c r="K975" s="6">
        <v>26191</v>
      </c>
      <c r="L975" s="6">
        <v>26255.33</v>
      </c>
      <c r="M975" s="6">
        <v>26314</v>
      </c>
      <c r="N975" s="6">
        <v>26466</v>
      </c>
      <c r="O975" s="6">
        <v>26538</v>
      </c>
      <c r="P975" s="6">
        <v>26562.67</v>
      </c>
      <c r="Q975" s="6">
        <v>26582</v>
      </c>
      <c r="R975" s="6">
        <v>26631</v>
      </c>
      <c r="S975" s="6">
        <v>26669</v>
      </c>
      <c r="T975" s="6">
        <v>26806.67</v>
      </c>
      <c r="U975" s="6">
        <v>26858.67</v>
      </c>
      <c r="V975" s="6">
        <v>26924.67</v>
      </c>
      <c r="W975" s="6">
        <v>26998</v>
      </c>
      <c r="X975" s="6">
        <v>27044.67</v>
      </c>
      <c r="Y975" s="6">
        <v>27090</v>
      </c>
      <c r="Z975" s="8" t="s">
        <v>17</v>
      </c>
      <c r="AA975" s="11">
        <f t="shared" si="158"/>
        <v>1.2045071056282276E-3</v>
      </c>
      <c r="AB975" s="10">
        <f t="shared" si="159"/>
        <v>1.1018569781882759E-2</v>
      </c>
      <c r="AC975" s="10">
        <f t="shared" si="154"/>
        <v>1.839426187138482E-2</v>
      </c>
      <c r="AD975" s="10">
        <f t="shared" si="155"/>
        <v>6.1408248386903615E-3</v>
      </c>
      <c r="AE975" s="13">
        <v>3.95</v>
      </c>
      <c r="AF975" s="13">
        <v>0.79</v>
      </c>
      <c r="AG975" s="10">
        <f t="shared" si="156"/>
        <v>3.1352316698085136E-2</v>
      </c>
      <c r="AH975" s="10">
        <f>+SUMPRODUCT(AB975:AD975,Regression_results!$M$17:$O$17)+Regression_results!$L$17</f>
        <v>3.086968152826744E-2</v>
      </c>
    </row>
    <row r="976" spans="1:34" ht="15" x14ac:dyDescent="0.25">
      <c r="A976" s="3">
        <v>42444</v>
      </c>
      <c r="B976" s="5">
        <f t="shared" si="150"/>
        <v>15</v>
      </c>
      <c r="C976" s="5">
        <f t="shared" si="151"/>
        <v>3</v>
      </c>
      <c r="D976" s="5">
        <f t="shared" si="152"/>
        <v>2016</v>
      </c>
      <c r="E976" s="3">
        <f t="shared" si="153"/>
        <v>42438</v>
      </c>
      <c r="F976" s="5">
        <f t="shared" si="157"/>
        <v>6</v>
      </c>
      <c r="G976" s="5">
        <v>25772.18</v>
      </c>
      <c r="H976" s="6">
        <v>25987.67</v>
      </c>
      <c r="I976" s="6">
        <v>26054</v>
      </c>
      <c r="J976" s="6">
        <v>26113</v>
      </c>
      <c r="K976" s="6">
        <v>26183</v>
      </c>
      <c r="L976" s="6">
        <v>26249</v>
      </c>
      <c r="M976" s="6">
        <v>26311.67</v>
      </c>
      <c r="N976" s="6">
        <v>26458</v>
      </c>
      <c r="O976" s="6">
        <v>26529</v>
      </c>
      <c r="P976" s="6">
        <v>26555</v>
      </c>
      <c r="Q976" s="6">
        <v>26573</v>
      </c>
      <c r="R976" s="6">
        <v>26621</v>
      </c>
      <c r="S976" s="6">
        <v>26661.67</v>
      </c>
      <c r="T976" s="6">
        <v>26806.67</v>
      </c>
      <c r="U976" s="6">
        <v>26861</v>
      </c>
      <c r="V976" s="6">
        <v>26923.67</v>
      </c>
      <c r="W976" s="6">
        <v>26995</v>
      </c>
      <c r="X976" s="6">
        <v>27040</v>
      </c>
      <c r="Y976" s="6">
        <v>27085.67</v>
      </c>
      <c r="Z976" s="8" t="s">
        <v>17</v>
      </c>
      <c r="AA976" s="11">
        <f t="shared" si="158"/>
        <v>1.0877038085011393E-3</v>
      </c>
      <c r="AB976" s="10">
        <f t="shared" si="159"/>
        <v>1.093504701581316E-2</v>
      </c>
      <c r="AC976" s="10">
        <f t="shared" si="154"/>
        <v>1.823136562523997E-2</v>
      </c>
      <c r="AD976" s="10">
        <f t="shared" si="155"/>
        <v>6.0886461734602102E-3</v>
      </c>
      <c r="AE976" s="13">
        <v>3.9449999999999998</v>
      </c>
      <c r="AF976" s="13">
        <v>0.78</v>
      </c>
      <c r="AG976" s="10">
        <f t="shared" si="156"/>
        <v>3.1405040682675134E-2</v>
      </c>
      <c r="AH976" s="10">
        <f>+SUMPRODUCT(AB976:AD976,Regression_results!$M$17:$O$17)+Regression_results!$L$17</f>
        <v>3.0702897925357034E-2</v>
      </c>
    </row>
    <row r="977" spans="1:34" ht="15" x14ac:dyDescent="0.25">
      <c r="A977" s="3">
        <v>42443</v>
      </c>
      <c r="B977" s="5">
        <f t="shared" si="150"/>
        <v>14</v>
      </c>
      <c r="C977" s="5">
        <f t="shared" si="151"/>
        <v>3</v>
      </c>
      <c r="D977" s="5">
        <f t="shared" si="152"/>
        <v>2016</v>
      </c>
      <c r="E977" s="3">
        <f t="shared" si="153"/>
        <v>42438</v>
      </c>
      <c r="F977" s="5">
        <f t="shared" si="157"/>
        <v>5</v>
      </c>
      <c r="G977" s="5">
        <v>25769.69</v>
      </c>
      <c r="H977" s="6">
        <v>25987.67</v>
      </c>
      <c r="I977" s="6">
        <v>26054</v>
      </c>
      <c r="J977" s="6">
        <v>26113</v>
      </c>
      <c r="K977" s="6">
        <v>26183</v>
      </c>
      <c r="L977" s="6">
        <v>26249</v>
      </c>
      <c r="M977" s="6">
        <v>26311.67</v>
      </c>
      <c r="N977" s="6">
        <v>26458</v>
      </c>
      <c r="O977" s="6">
        <v>26529</v>
      </c>
      <c r="P977" s="6">
        <v>26555</v>
      </c>
      <c r="Q977" s="6">
        <v>26573</v>
      </c>
      <c r="R977" s="6">
        <v>26621</v>
      </c>
      <c r="S977" s="6">
        <v>26661.67</v>
      </c>
      <c r="T977" s="6">
        <v>26806.67</v>
      </c>
      <c r="U977" s="6">
        <v>26861</v>
      </c>
      <c r="V977" s="6">
        <v>26923.67</v>
      </c>
      <c r="W977" s="6">
        <v>26995</v>
      </c>
      <c r="X977" s="6">
        <v>27040</v>
      </c>
      <c r="Y977" s="6">
        <v>27085.67</v>
      </c>
      <c r="Z977" s="8" t="s">
        <v>17</v>
      </c>
      <c r="AA977" s="11">
        <f t="shared" si="158"/>
        <v>9.0641984041761603E-4</v>
      </c>
      <c r="AB977" s="10">
        <f t="shared" si="159"/>
        <v>1.103272876002781E-2</v>
      </c>
      <c r="AC977" s="10">
        <f t="shared" si="154"/>
        <v>1.823136562523997E-2</v>
      </c>
      <c r="AD977" s="10">
        <f t="shared" si="155"/>
        <v>5.9073622053766872E-3</v>
      </c>
      <c r="AE977" s="13">
        <v>3.93</v>
      </c>
      <c r="AF977" s="13">
        <v>0.77</v>
      </c>
      <c r="AG977" s="10">
        <f t="shared" si="156"/>
        <v>3.135853924779175E-2</v>
      </c>
      <c r="AH977" s="10">
        <f>+SUMPRODUCT(AB977:AD977,Regression_results!$M$17:$O$17)+Regression_results!$L$17</f>
        <v>3.0674187272695469E-2</v>
      </c>
    </row>
    <row r="978" spans="1:34" ht="15" x14ac:dyDescent="0.25">
      <c r="A978" s="3">
        <v>42442</v>
      </c>
      <c r="B978" s="5">
        <f t="shared" si="150"/>
        <v>13</v>
      </c>
      <c r="C978" s="5">
        <f t="shared" si="151"/>
        <v>3</v>
      </c>
      <c r="D978" s="5">
        <f t="shared" si="152"/>
        <v>2016</v>
      </c>
      <c r="E978" s="3">
        <f t="shared" si="153"/>
        <v>42438</v>
      </c>
      <c r="F978" s="5">
        <f t="shared" si="157"/>
        <v>4</v>
      </c>
      <c r="G978" s="5">
        <v>25767.200000000001</v>
      </c>
      <c r="H978" s="6">
        <v>25983</v>
      </c>
      <c r="I978" s="6">
        <v>26048</v>
      </c>
      <c r="J978" s="6">
        <v>26104</v>
      </c>
      <c r="K978" s="6">
        <v>26172.67</v>
      </c>
      <c r="L978" s="6">
        <v>26234.67</v>
      </c>
      <c r="M978" s="6">
        <v>26296</v>
      </c>
      <c r="N978" s="6">
        <v>26439</v>
      </c>
      <c r="O978" s="6">
        <v>26510</v>
      </c>
      <c r="P978" s="6">
        <v>26535</v>
      </c>
      <c r="Q978" s="6">
        <v>26558</v>
      </c>
      <c r="R978" s="6">
        <v>26598.67</v>
      </c>
      <c r="S978" s="6">
        <v>26639</v>
      </c>
      <c r="T978" s="6">
        <v>26796</v>
      </c>
      <c r="U978" s="6">
        <v>26863.67</v>
      </c>
      <c r="V978" s="6">
        <v>26923.67</v>
      </c>
      <c r="W978" s="6">
        <v>26995</v>
      </c>
      <c r="X978" s="6">
        <v>27039</v>
      </c>
      <c r="Y978" s="6">
        <v>27084.67</v>
      </c>
      <c r="Z978" s="8" t="s">
        <v>17</v>
      </c>
      <c r="AA978" s="11">
        <f t="shared" si="158"/>
        <v>7.8581528335647612E-4</v>
      </c>
      <c r="AB978" s="10">
        <f t="shared" si="159"/>
        <v>1.0897575211897159E-2</v>
      </c>
      <c r="AC978" s="10">
        <f t="shared" si="154"/>
        <v>1.7736486486486402E-2</v>
      </c>
      <c r="AD978" s="10">
        <f t="shared" si="155"/>
        <v>5.6519035519342932E-3</v>
      </c>
      <c r="AE978" s="13">
        <v>3.88</v>
      </c>
      <c r="AF978" s="13">
        <v>0.76</v>
      </c>
      <c r="AG978" s="10">
        <f t="shared" si="156"/>
        <v>3.0964668519253502E-2</v>
      </c>
      <c r="AH978" s="10">
        <f>+SUMPRODUCT(AB978:AD978,Regression_results!$M$17:$O$17)+Regression_results!$L$17</f>
        <v>3.0188016633150246E-2</v>
      </c>
    </row>
    <row r="979" spans="1:34" ht="15" x14ac:dyDescent="0.25">
      <c r="A979" s="3">
        <v>42441</v>
      </c>
      <c r="B979" s="5">
        <f t="shared" si="150"/>
        <v>12</v>
      </c>
      <c r="C979" s="5">
        <f t="shared" si="151"/>
        <v>3</v>
      </c>
      <c r="D979" s="5">
        <f t="shared" si="152"/>
        <v>2016</v>
      </c>
      <c r="E979" s="3">
        <f t="shared" si="153"/>
        <v>42438</v>
      </c>
      <c r="F979" s="5">
        <f t="shared" si="157"/>
        <v>3</v>
      </c>
      <c r="G979" s="5">
        <v>25764.71</v>
      </c>
      <c r="H979" s="6">
        <v>25983</v>
      </c>
      <c r="I979" s="6">
        <v>26048</v>
      </c>
      <c r="J979" s="6">
        <v>26104</v>
      </c>
      <c r="K979" s="6">
        <v>26172.67</v>
      </c>
      <c r="L979" s="6">
        <v>26234.67</v>
      </c>
      <c r="M979" s="6">
        <v>26296</v>
      </c>
      <c r="N979" s="6">
        <v>26439</v>
      </c>
      <c r="O979" s="6">
        <v>26510</v>
      </c>
      <c r="P979" s="6">
        <v>26535</v>
      </c>
      <c r="Q979" s="6">
        <v>26558</v>
      </c>
      <c r="R979" s="6">
        <v>26598.67</v>
      </c>
      <c r="S979" s="6">
        <v>26639</v>
      </c>
      <c r="T979" s="6">
        <v>26796</v>
      </c>
      <c r="U979" s="6">
        <v>26863.67</v>
      </c>
      <c r="V979" s="6">
        <v>26923.67</v>
      </c>
      <c r="W979" s="6">
        <v>26995</v>
      </c>
      <c r="X979" s="6">
        <v>27039</v>
      </c>
      <c r="Y979" s="6">
        <v>27084.67</v>
      </c>
      <c r="Z979" s="8" t="s">
        <v>17</v>
      </c>
      <c r="AA979" s="11">
        <f t="shared" si="158"/>
        <v>5.8936146251735715E-4</v>
      </c>
      <c r="AB979" s="10">
        <f t="shared" si="159"/>
        <v>1.0995272215367446E-2</v>
      </c>
      <c r="AC979" s="10">
        <f t="shared" si="154"/>
        <v>1.7736486486486402E-2</v>
      </c>
      <c r="AD979" s="10">
        <f t="shared" si="155"/>
        <v>5.4554497310951742E-3</v>
      </c>
      <c r="AE979" s="13">
        <v>3.88</v>
      </c>
      <c r="AF979" s="13">
        <v>0.76</v>
      </c>
      <c r="AG979" s="10">
        <f t="shared" si="156"/>
        <v>3.0964668519253502E-2</v>
      </c>
      <c r="AH979" s="10">
        <f>+SUMPRODUCT(AB979:AD979,Regression_results!$M$17:$O$17)+Regression_results!$L$17</f>
        <v>3.0152492873329058E-2</v>
      </c>
    </row>
    <row r="980" spans="1:34" ht="15" x14ac:dyDescent="0.25">
      <c r="A980" s="3">
        <v>42440</v>
      </c>
      <c r="B980" s="5">
        <f t="shared" si="150"/>
        <v>11</v>
      </c>
      <c r="C980" s="5">
        <f t="shared" si="151"/>
        <v>3</v>
      </c>
      <c r="D980" s="5">
        <f t="shared" si="152"/>
        <v>2016</v>
      </c>
      <c r="E980" s="3">
        <f t="shared" si="153"/>
        <v>42438</v>
      </c>
      <c r="F980" s="5">
        <f t="shared" si="157"/>
        <v>2</v>
      </c>
      <c r="G980" s="5">
        <v>25762.22</v>
      </c>
      <c r="H980" s="6">
        <v>25983</v>
      </c>
      <c r="I980" s="6">
        <v>26048</v>
      </c>
      <c r="J980" s="6">
        <v>26104</v>
      </c>
      <c r="K980" s="6">
        <v>26172.67</v>
      </c>
      <c r="L980" s="6">
        <v>26234.67</v>
      </c>
      <c r="M980" s="6">
        <v>26296</v>
      </c>
      <c r="N980" s="6">
        <v>26439</v>
      </c>
      <c r="O980" s="6">
        <v>26510</v>
      </c>
      <c r="P980" s="6">
        <v>26535</v>
      </c>
      <c r="Q980" s="6">
        <v>26558</v>
      </c>
      <c r="R980" s="6">
        <v>26598.67</v>
      </c>
      <c r="S980" s="6">
        <v>26639</v>
      </c>
      <c r="T980" s="6">
        <v>26796</v>
      </c>
      <c r="U980" s="6">
        <v>26857.67</v>
      </c>
      <c r="V980" s="6">
        <v>26916.67</v>
      </c>
      <c r="W980" s="6">
        <v>26981</v>
      </c>
      <c r="X980" s="6">
        <v>27027.67</v>
      </c>
      <c r="Y980" s="6">
        <v>27075</v>
      </c>
      <c r="Z980" s="8" t="s">
        <v>17</v>
      </c>
      <c r="AA980" s="11">
        <f t="shared" si="158"/>
        <v>3.9290764167823806E-4</v>
      </c>
      <c r="AB980" s="10">
        <f t="shared" si="159"/>
        <v>1.109298810428605E-2</v>
      </c>
      <c r="AC980" s="10">
        <f t="shared" si="154"/>
        <v>1.7736486486486402E-2</v>
      </c>
      <c r="AD980" s="10">
        <f t="shared" si="155"/>
        <v>5.2589959102560552E-3</v>
      </c>
      <c r="AE980" s="13">
        <v>3.88</v>
      </c>
      <c r="AF980" s="13">
        <v>0.76</v>
      </c>
      <c r="AG980" s="10">
        <f t="shared" si="156"/>
        <v>3.0964668519253502E-2</v>
      </c>
      <c r="AH980" s="10">
        <f>+SUMPRODUCT(AB980:AD980,Regression_results!$M$17:$O$17)+Regression_results!$L$17</f>
        <v>3.0116979322924155E-2</v>
      </c>
    </row>
    <row r="981" spans="1:34" ht="15" x14ac:dyDescent="0.25">
      <c r="A981" s="3">
        <v>42439</v>
      </c>
      <c r="B981" s="5">
        <f t="shared" si="150"/>
        <v>10</v>
      </c>
      <c r="C981" s="5">
        <f t="shared" si="151"/>
        <v>3</v>
      </c>
      <c r="D981" s="5">
        <f t="shared" si="152"/>
        <v>2016</v>
      </c>
      <c r="E981" s="3">
        <f t="shared" si="153"/>
        <v>42438</v>
      </c>
      <c r="F981" s="5">
        <f t="shared" si="157"/>
        <v>1</v>
      </c>
      <c r="G981" s="5">
        <v>25759.73</v>
      </c>
      <c r="H981" s="6">
        <v>25983</v>
      </c>
      <c r="I981" s="6">
        <v>26048</v>
      </c>
      <c r="J981" s="6">
        <v>26104</v>
      </c>
      <c r="K981" s="6">
        <v>26172.67</v>
      </c>
      <c r="L981" s="6">
        <v>26234.67</v>
      </c>
      <c r="M981" s="6">
        <v>26296</v>
      </c>
      <c r="N981" s="6">
        <v>26439</v>
      </c>
      <c r="O981" s="6">
        <v>26510</v>
      </c>
      <c r="P981" s="6">
        <v>26535</v>
      </c>
      <c r="Q981" s="6">
        <v>26558</v>
      </c>
      <c r="R981" s="6">
        <v>26598.67</v>
      </c>
      <c r="S981" s="6">
        <v>26639</v>
      </c>
      <c r="T981" s="6">
        <v>26796</v>
      </c>
      <c r="U981" s="6">
        <v>26857.67</v>
      </c>
      <c r="V981" s="6">
        <v>26916.67</v>
      </c>
      <c r="W981" s="6">
        <v>26981</v>
      </c>
      <c r="X981" s="6">
        <v>27027.67</v>
      </c>
      <c r="Y981" s="6">
        <v>27075</v>
      </c>
      <c r="Z981" s="8" t="s">
        <v>17</v>
      </c>
      <c r="AA981" s="11">
        <f t="shared" si="158"/>
        <v>1.9645382083911903E-4</v>
      </c>
      <c r="AB981" s="10">
        <f t="shared" si="159"/>
        <v>1.11907228841297E-2</v>
      </c>
      <c r="AC981" s="10">
        <f t="shared" si="154"/>
        <v>1.7736486486486402E-2</v>
      </c>
      <c r="AD981" s="10">
        <f t="shared" si="155"/>
        <v>5.0625420894169363E-3</v>
      </c>
      <c r="AE981" s="13">
        <v>3.855</v>
      </c>
      <c r="AF981" s="13">
        <v>0.76</v>
      </c>
      <c r="AG981" s="10">
        <f t="shared" si="156"/>
        <v>3.0716554188169987E-2</v>
      </c>
      <c r="AH981" s="10">
        <f>+SUMPRODUCT(AB981:AD981,Regression_results!$M$17:$O$17)+Regression_results!$L$17</f>
        <v>3.0081475984896251E-2</v>
      </c>
    </row>
    <row r="982" spans="1:34" ht="15" x14ac:dyDescent="0.25">
      <c r="A982" s="3">
        <v>42438</v>
      </c>
      <c r="B982" s="5">
        <f t="shared" si="150"/>
        <v>9</v>
      </c>
      <c r="C982" s="5">
        <f t="shared" si="151"/>
        <v>3</v>
      </c>
      <c r="D982" s="5">
        <f t="shared" si="152"/>
        <v>2016</v>
      </c>
      <c r="E982" s="3">
        <f t="shared" si="153"/>
        <v>42438</v>
      </c>
      <c r="F982" s="5">
        <f t="shared" si="157"/>
        <v>0</v>
      </c>
      <c r="G982" s="5">
        <v>25757.24</v>
      </c>
      <c r="H982" s="6">
        <v>25982</v>
      </c>
      <c r="I982" s="6">
        <v>26044</v>
      </c>
      <c r="J982" s="6">
        <v>26101.67</v>
      </c>
      <c r="K982" s="6">
        <v>26170.67</v>
      </c>
      <c r="L982" s="6">
        <v>26230</v>
      </c>
      <c r="M982" s="6">
        <v>26286</v>
      </c>
      <c r="N982" s="6">
        <v>26428.67</v>
      </c>
      <c r="O982" s="6">
        <v>26499.33</v>
      </c>
      <c r="P982" s="6">
        <v>26523</v>
      </c>
      <c r="Q982" s="6">
        <v>26543</v>
      </c>
      <c r="R982" s="6">
        <v>26586.67</v>
      </c>
      <c r="S982" s="6">
        <v>26629.67</v>
      </c>
      <c r="T982" s="6">
        <v>26787.67</v>
      </c>
      <c r="U982" s="6">
        <v>26857.67</v>
      </c>
      <c r="V982" s="6">
        <v>26916.67</v>
      </c>
      <c r="W982" s="6">
        <v>26981</v>
      </c>
      <c r="X982" s="6">
        <v>27027.67</v>
      </c>
      <c r="Y982" s="6">
        <v>27075</v>
      </c>
      <c r="Z982" s="8" t="s">
        <v>17</v>
      </c>
      <c r="AA982" s="11">
        <f t="shared" si="158"/>
        <v>0</v>
      </c>
      <c r="AB982" s="10">
        <f t="shared" si="159"/>
        <v>1.1133180418398725E-2</v>
      </c>
      <c r="AC982" s="10">
        <f t="shared" si="154"/>
        <v>1.74831055137461E-2</v>
      </c>
      <c r="AD982" s="10">
        <f t="shared" si="155"/>
        <v>4.9186149234714538E-3</v>
      </c>
      <c r="AE982" s="13">
        <v>3.855</v>
      </c>
      <c r="AF982" s="13">
        <v>0.73499999999999999</v>
      </c>
      <c r="AG982" s="10">
        <f t="shared" si="156"/>
        <v>3.0972353203950975E-2</v>
      </c>
      <c r="AH982" s="10">
        <f>+SUMPRODUCT(AB982:AD982,Regression_results!$M$17:$O$17)+Regression_results!$L$17</f>
        <v>2.983295102222247E-2</v>
      </c>
    </row>
    <row r="983" spans="1:34" ht="15" x14ac:dyDescent="0.25">
      <c r="A983" s="3">
        <v>42437</v>
      </c>
      <c r="B983" s="5">
        <f t="shared" si="150"/>
        <v>8</v>
      </c>
      <c r="C983" s="5">
        <f t="shared" si="151"/>
        <v>3</v>
      </c>
      <c r="D983" s="5">
        <f t="shared" si="152"/>
        <v>2016</v>
      </c>
      <c r="E983" s="3">
        <f t="shared" si="153"/>
        <v>42409</v>
      </c>
      <c r="F983" s="5">
        <f t="shared" si="157"/>
        <v>28</v>
      </c>
      <c r="G983" s="5">
        <v>25752.81</v>
      </c>
      <c r="H983" s="6">
        <v>25982</v>
      </c>
      <c r="I983" s="6">
        <v>26041</v>
      </c>
      <c r="J983" s="6">
        <v>26094.67</v>
      </c>
      <c r="K983" s="6">
        <v>26165</v>
      </c>
      <c r="L983" s="6">
        <v>26223.67</v>
      </c>
      <c r="M983" s="6">
        <v>26284</v>
      </c>
      <c r="N983" s="6">
        <v>26422.67</v>
      </c>
      <c r="O983" s="6">
        <v>26491.67</v>
      </c>
      <c r="P983" s="6">
        <v>26514</v>
      </c>
      <c r="Q983" s="6">
        <v>26537.67</v>
      </c>
      <c r="R983" s="6">
        <v>26581.67</v>
      </c>
      <c r="S983" s="6">
        <v>26628</v>
      </c>
      <c r="T983" s="6">
        <v>26785</v>
      </c>
      <c r="U983" s="6">
        <v>26857.67</v>
      </c>
      <c r="V983" s="6">
        <v>26916.67</v>
      </c>
      <c r="W983" s="6">
        <v>26981</v>
      </c>
      <c r="X983" s="6">
        <v>27027.67</v>
      </c>
      <c r="Y983" s="6">
        <v>27075</v>
      </c>
      <c r="Z983" s="8" t="s">
        <v>17</v>
      </c>
      <c r="AA983" s="11">
        <f t="shared" si="158"/>
        <v>5.5029793200139267E-3</v>
      </c>
      <c r="AB983" s="10">
        <f t="shared" si="159"/>
        <v>1.1190623469827132E-2</v>
      </c>
      <c r="AC983" s="10">
        <f t="shared" si="154"/>
        <v>1.7306171037978491E-2</v>
      </c>
      <c r="AD983" s="10">
        <f t="shared" si="155"/>
        <v>1.0649125259473428E-2</v>
      </c>
      <c r="AE983" s="13">
        <v>3.835</v>
      </c>
      <c r="AF983" s="13">
        <v>0.73299999999999998</v>
      </c>
      <c r="AG983" s="10">
        <f t="shared" si="156"/>
        <v>3.0794277942680193E-2</v>
      </c>
      <c r="AH983" s="10">
        <f>+SUMPRODUCT(AB983:AD983,Regression_results!$M$17:$O$17)+Regression_results!$L$17</f>
        <v>3.2334187591184969E-2</v>
      </c>
    </row>
    <row r="984" spans="1:34" ht="15" x14ac:dyDescent="0.25">
      <c r="A984" s="3">
        <v>42436</v>
      </c>
      <c r="B984" s="5">
        <f t="shared" si="150"/>
        <v>7</v>
      </c>
      <c r="C984" s="5">
        <f t="shared" si="151"/>
        <v>3</v>
      </c>
      <c r="D984" s="5">
        <f t="shared" si="152"/>
        <v>2016</v>
      </c>
      <c r="E984" s="3">
        <f t="shared" si="153"/>
        <v>42409</v>
      </c>
      <c r="F984" s="5">
        <f t="shared" si="157"/>
        <v>27</v>
      </c>
      <c r="G984" s="5">
        <v>25748.38</v>
      </c>
      <c r="H984" s="6">
        <v>25831.67</v>
      </c>
      <c r="I984" s="6">
        <v>25972</v>
      </c>
      <c r="J984" s="6">
        <v>26021</v>
      </c>
      <c r="K984" s="6">
        <v>26071</v>
      </c>
      <c r="L984" s="6">
        <v>26140.67</v>
      </c>
      <c r="M984" s="6">
        <v>26196</v>
      </c>
      <c r="N984" s="6">
        <v>26256</v>
      </c>
      <c r="O984" s="6">
        <v>26397.67</v>
      </c>
      <c r="P984" s="6">
        <v>26464</v>
      </c>
      <c r="Q984" s="6">
        <v>26487.67</v>
      </c>
      <c r="R984" s="6">
        <v>26506</v>
      </c>
      <c r="S984" s="6">
        <v>26550</v>
      </c>
      <c r="T984" s="6">
        <v>26599.67</v>
      </c>
      <c r="U984" s="6">
        <v>26849.67</v>
      </c>
      <c r="V984" s="6">
        <v>26908</v>
      </c>
      <c r="W984" s="6">
        <v>26972.67</v>
      </c>
      <c r="X984" s="6">
        <v>27019</v>
      </c>
      <c r="Y984" s="6">
        <v>27066.67</v>
      </c>
      <c r="Z984" s="8" t="s">
        <v>17</v>
      </c>
      <c r="AA984" s="11">
        <f t="shared" si="158"/>
        <v>1.6837288135593375E-3</v>
      </c>
      <c r="AB984" s="10">
        <f t="shared" si="159"/>
        <v>8.6848182293410847E-3</v>
      </c>
      <c r="AC984" s="10">
        <f t="shared" si="154"/>
        <v>1.6389573386724088E-2</v>
      </c>
      <c r="AD984" s="10">
        <f t="shared" si="155"/>
        <v>7.4543138689828316E-3</v>
      </c>
      <c r="AE984" s="13">
        <v>3.8149999999999999</v>
      </c>
      <c r="AF984" s="13">
        <v>0.76</v>
      </c>
      <c r="AG984" s="10">
        <f t="shared" si="156"/>
        <v>3.0319571258435651E-2</v>
      </c>
      <c r="AH984" s="10">
        <f>+SUMPRODUCT(AB984:AD984,Regression_results!$M$17:$O$17)+Regression_results!$L$17</f>
        <v>2.8990578596725929E-2</v>
      </c>
    </row>
    <row r="985" spans="1:34" ht="15" x14ac:dyDescent="0.25">
      <c r="A985" s="3">
        <v>42435</v>
      </c>
      <c r="B985" s="5">
        <f t="shared" si="150"/>
        <v>6</v>
      </c>
      <c r="C985" s="5">
        <f t="shared" si="151"/>
        <v>3</v>
      </c>
      <c r="D985" s="5">
        <f t="shared" si="152"/>
        <v>2016</v>
      </c>
      <c r="E985" s="3">
        <f t="shared" si="153"/>
        <v>42409</v>
      </c>
      <c r="F985" s="5">
        <f t="shared" si="157"/>
        <v>26</v>
      </c>
      <c r="G985" s="5">
        <v>25743.95</v>
      </c>
      <c r="H985" s="6">
        <v>25831.67</v>
      </c>
      <c r="I985" s="6">
        <v>25972</v>
      </c>
      <c r="J985" s="6">
        <v>26021</v>
      </c>
      <c r="K985" s="6">
        <v>26071</v>
      </c>
      <c r="L985" s="6">
        <v>26140.67</v>
      </c>
      <c r="M985" s="6">
        <v>26196</v>
      </c>
      <c r="N985" s="6">
        <v>26256</v>
      </c>
      <c r="O985" s="6">
        <v>26397.67</v>
      </c>
      <c r="P985" s="6">
        <v>26464</v>
      </c>
      <c r="Q985" s="6">
        <v>26487.67</v>
      </c>
      <c r="R985" s="6">
        <v>26506</v>
      </c>
      <c r="S985" s="6">
        <v>26550</v>
      </c>
      <c r="T985" s="6">
        <v>26599.67</v>
      </c>
      <c r="U985" s="6">
        <v>26845.67</v>
      </c>
      <c r="V985" s="6">
        <v>26904</v>
      </c>
      <c r="W985" s="6">
        <v>26968.67</v>
      </c>
      <c r="X985" s="6">
        <v>27015</v>
      </c>
      <c r="Y985" s="6">
        <v>27062.67</v>
      </c>
      <c r="Z985" s="8" t="s">
        <v>17</v>
      </c>
      <c r="AA985" s="11">
        <f t="shared" si="158"/>
        <v>1.621368487131214E-3</v>
      </c>
      <c r="AB985" s="10">
        <f t="shared" si="159"/>
        <v>8.8583919717060144E-3</v>
      </c>
      <c r="AC985" s="10">
        <f t="shared" si="154"/>
        <v>1.6389573386724088E-2</v>
      </c>
      <c r="AD985" s="10">
        <f t="shared" si="155"/>
        <v>7.3919535425547075E-3</v>
      </c>
      <c r="AE985" s="13">
        <v>3.7800000000000002</v>
      </c>
      <c r="AF985" s="13">
        <v>0.75</v>
      </c>
      <c r="AG985" s="10">
        <f t="shared" si="156"/>
        <v>3.0074441687344855E-2</v>
      </c>
      <c r="AH985" s="10">
        <f>+SUMPRODUCT(AB985:AD985,Regression_results!$M$17:$O$17)+Regression_results!$L$17</f>
        <v>2.9056370762979671E-2</v>
      </c>
    </row>
    <row r="986" spans="1:34" ht="15" x14ac:dyDescent="0.25">
      <c r="A986" s="3">
        <v>42434</v>
      </c>
      <c r="B986" s="5">
        <f t="shared" si="150"/>
        <v>5</v>
      </c>
      <c r="C986" s="5">
        <f t="shared" si="151"/>
        <v>3</v>
      </c>
      <c r="D986" s="5">
        <f t="shared" si="152"/>
        <v>2016</v>
      </c>
      <c r="E986" s="3">
        <f t="shared" si="153"/>
        <v>42409</v>
      </c>
      <c r="F986" s="5">
        <f t="shared" si="157"/>
        <v>25</v>
      </c>
      <c r="G986" s="5">
        <v>25739.52</v>
      </c>
      <c r="H986" s="6">
        <v>25831.67</v>
      </c>
      <c r="I986" s="6">
        <v>25972</v>
      </c>
      <c r="J986" s="6">
        <v>26021</v>
      </c>
      <c r="K986" s="6">
        <v>26071</v>
      </c>
      <c r="L986" s="6">
        <v>26140.67</v>
      </c>
      <c r="M986" s="6">
        <v>26196</v>
      </c>
      <c r="N986" s="6">
        <v>26256</v>
      </c>
      <c r="O986" s="6">
        <v>26397.67</v>
      </c>
      <c r="P986" s="6">
        <v>26464</v>
      </c>
      <c r="Q986" s="6">
        <v>26487.67</v>
      </c>
      <c r="R986" s="6">
        <v>26506</v>
      </c>
      <c r="S986" s="6">
        <v>26550</v>
      </c>
      <c r="T986" s="6">
        <v>26599.67</v>
      </c>
      <c r="U986" s="6">
        <v>26756.67</v>
      </c>
      <c r="V986" s="6">
        <v>26818.67</v>
      </c>
      <c r="W986" s="6">
        <v>26878</v>
      </c>
      <c r="X986" s="6">
        <v>26941</v>
      </c>
      <c r="Y986" s="6">
        <v>26983</v>
      </c>
      <c r="Z986" s="8" t="s">
        <v>17</v>
      </c>
      <c r="AA986" s="11">
        <f t="shared" si="158"/>
        <v>1.5590081607030903E-3</v>
      </c>
      <c r="AB986" s="10">
        <f t="shared" si="159"/>
        <v>9.0320254612361595E-3</v>
      </c>
      <c r="AC986" s="10">
        <f t="shared" si="154"/>
        <v>1.6389573386724088E-2</v>
      </c>
      <c r="AD986" s="10">
        <f t="shared" si="155"/>
        <v>7.3295932161265842E-3</v>
      </c>
      <c r="AE986" s="13">
        <v>3.7800000000000002</v>
      </c>
      <c r="AF986" s="13">
        <v>0.75</v>
      </c>
      <c r="AG986" s="10">
        <f t="shared" si="156"/>
        <v>3.0074441687344855E-2</v>
      </c>
      <c r="AH986" s="10">
        <f>+SUMPRODUCT(AB986:AD986,Regression_results!$M$17:$O$17)+Regression_results!$L$17</f>
        <v>2.9122195228370389E-2</v>
      </c>
    </row>
    <row r="987" spans="1:34" ht="15" x14ac:dyDescent="0.25">
      <c r="A987" s="3">
        <v>42433</v>
      </c>
      <c r="B987" s="5">
        <f t="shared" si="150"/>
        <v>4</v>
      </c>
      <c r="C987" s="5">
        <f t="shared" si="151"/>
        <v>3</v>
      </c>
      <c r="D987" s="5">
        <f t="shared" si="152"/>
        <v>2016</v>
      </c>
      <c r="E987" s="3">
        <f t="shared" si="153"/>
        <v>42409</v>
      </c>
      <c r="F987" s="5">
        <f t="shared" si="157"/>
        <v>24</v>
      </c>
      <c r="G987" s="5">
        <v>25735.1</v>
      </c>
      <c r="H987" s="6">
        <v>25831.67</v>
      </c>
      <c r="I987" s="6">
        <v>25972</v>
      </c>
      <c r="J987" s="6">
        <v>26021</v>
      </c>
      <c r="K987" s="6">
        <v>26071</v>
      </c>
      <c r="L987" s="6">
        <v>26140.67</v>
      </c>
      <c r="M987" s="6">
        <v>26196</v>
      </c>
      <c r="N987" s="6">
        <v>26256</v>
      </c>
      <c r="O987" s="6">
        <v>26397.67</v>
      </c>
      <c r="P987" s="6">
        <v>26464</v>
      </c>
      <c r="Q987" s="6">
        <v>26487.67</v>
      </c>
      <c r="R987" s="6">
        <v>26506</v>
      </c>
      <c r="S987" s="6">
        <v>26550</v>
      </c>
      <c r="T987" s="6">
        <v>26599.67</v>
      </c>
      <c r="U987" s="6">
        <v>26756.67</v>
      </c>
      <c r="V987" s="6">
        <v>26818.67</v>
      </c>
      <c r="W987" s="6">
        <v>26878</v>
      </c>
      <c r="X987" s="6">
        <v>26941</v>
      </c>
      <c r="Y987" s="6">
        <v>26983</v>
      </c>
      <c r="Z987" s="8" t="s">
        <v>17</v>
      </c>
      <c r="AA987" s="11">
        <f t="shared" si="158"/>
        <v>1.4966478342749666E-3</v>
      </c>
      <c r="AB987" s="10">
        <f t="shared" si="159"/>
        <v>9.2053265773204274E-3</v>
      </c>
      <c r="AC987" s="10">
        <f t="shared" si="154"/>
        <v>1.6389573386724088E-2</v>
      </c>
      <c r="AD987" s="10">
        <f t="shared" si="155"/>
        <v>7.2672328896984609E-3</v>
      </c>
      <c r="AE987" s="13">
        <v>3.7800000000000002</v>
      </c>
      <c r="AF987" s="13">
        <v>0.75</v>
      </c>
      <c r="AG987" s="10">
        <f t="shared" si="156"/>
        <v>3.0074441687344855E-2</v>
      </c>
      <c r="AH987" s="10">
        <f>+SUMPRODUCT(AB987:AD987,Regression_results!$M$17:$O$17)+Regression_results!$L$17</f>
        <v>2.9187840013680591E-2</v>
      </c>
    </row>
    <row r="988" spans="1:34" ht="15" x14ac:dyDescent="0.25">
      <c r="A988" s="3">
        <v>42432</v>
      </c>
      <c r="B988" s="5">
        <f t="shared" si="150"/>
        <v>3</v>
      </c>
      <c r="C988" s="5">
        <f t="shared" si="151"/>
        <v>3</v>
      </c>
      <c r="D988" s="5">
        <f t="shared" si="152"/>
        <v>2016</v>
      </c>
      <c r="E988" s="3">
        <f t="shared" si="153"/>
        <v>42409</v>
      </c>
      <c r="F988" s="5">
        <f t="shared" si="157"/>
        <v>23</v>
      </c>
      <c r="G988" s="5">
        <v>25730.67</v>
      </c>
      <c r="H988" s="6">
        <v>25836</v>
      </c>
      <c r="I988" s="6">
        <v>25975.67</v>
      </c>
      <c r="J988" s="6">
        <v>26034</v>
      </c>
      <c r="K988" s="6">
        <v>26090.67</v>
      </c>
      <c r="L988" s="6">
        <v>26154.67</v>
      </c>
      <c r="M988" s="6">
        <v>26215</v>
      </c>
      <c r="N988" s="6">
        <v>26267.67</v>
      </c>
      <c r="O988" s="6">
        <v>26417.67</v>
      </c>
      <c r="P988" s="6">
        <v>26484.67</v>
      </c>
      <c r="Q988" s="6">
        <v>26508</v>
      </c>
      <c r="R988" s="6">
        <v>26527.67</v>
      </c>
      <c r="S988" s="6">
        <v>26575</v>
      </c>
      <c r="T988" s="6">
        <v>26624.67</v>
      </c>
      <c r="U988" s="6">
        <v>26756.67</v>
      </c>
      <c r="V988" s="6">
        <v>26818.67</v>
      </c>
      <c r="W988" s="6">
        <v>26878</v>
      </c>
      <c r="X988" s="6">
        <v>26941</v>
      </c>
      <c r="Y988" s="6">
        <v>26983</v>
      </c>
      <c r="Z988" s="8" t="s">
        <v>17</v>
      </c>
      <c r="AA988" s="11">
        <f t="shared" si="158"/>
        <v>1.4329382251488498E-3</v>
      </c>
      <c r="AB988" s="10">
        <f t="shared" si="159"/>
        <v>9.5217108610075041E-3</v>
      </c>
      <c r="AC988" s="10">
        <f t="shared" si="154"/>
        <v>1.7015922977155151E-2</v>
      </c>
      <c r="AD988" s="10">
        <f t="shared" si="155"/>
        <v>7.3884218086746724E-3</v>
      </c>
      <c r="AE988" s="13">
        <v>3.77</v>
      </c>
      <c r="AF988" s="13">
        <v>0.69299999999999995</v>
      </c>
      <c r="AG988" s="10">
        <f t="shared" si="156"/>
        <v>3.0558231456009777E-2</v>
      </c>
      <c r="AH988" s="10">
        <f>+SUMPRODUCT(AB988:AD988,Regression_results!$M$17:$O$17)+Regression_results!$L$17</f>
        <v>2.9790836935556564E-2</v>
      </c>
    </row>
    <row r="989" spans="1:34" ht="15" x14ac:dyDescent="0.25">
      <c r="A989" s="3">
        <v>42431</v>
      </c>
      <c r="B989" s="5">
        <f t="shared" si="150"/>
        <v>2</v>
      </c>
      <c r="C989" s="5">
        <f t="shared" si="151"/>
        <v>3</v>
      </c>
      <c r="D989" s="5">
        <f t="shared" si="152"/>
        <v>2016</v>
      </c>
      <c r="E989" s="3">
        <f t="shared" si="153"/>
        <v>42409</v>
      </c>
      <c r="F989" s="5">
        <f t="shared" si="157"/>
        <v>22</v>
      </c>
      <c r="G989" s="5">
        <v>25726.25</v>
      </c>
      <c r="H989" s="6">
        <v>25836</v>
      </c>
      <c r="I989" s="6">
        <v>25975.67</v>
      </c>
      <c r="J989" s="6">
        <v>26034</v>
      </c>
      <c r="K989" s="6">
        <v>26090.67</v>
      </c>
      <c r="L989" s="6">
        <v>26154.67</v>
      </c>
      <c r="M989" s="6">
        <v>26215</v>
      </c>
      <c r="N989" s="6">
        <v>26267.67</v>
      </c>
      <c r="O989" s="6">
        <v>26417.67</v>
      </c>
      <c r="P989" s="6">
        <v>26484.67</v>
      </c>
      <c r="Q989" s="6">
        <v>26508</v>
      </c>
      <c r="R989" s="6">
        <v>26527.67</v>
      </c>
      <c r="S989" s="6">
        <v>26575</v>
      </c>
      <c r="T989" s="6">
        <v>26624.67</v>
      </c>
      <c r="U989" s="6">
        <v>26756.67</v>
      </c>
      <c r="V989" s="6">
        <v>26818.67</v>
      </c>
      <c r="W989" s="6">
        <v>26878</v>
      </c>
      <c r="X989" s="6">
        <v>26941</v>
      </c>
      <c r="Y989" s="6">
        <v>26983</v>
      </c>
      <c r="Z989" s="8" t="s">
        <v>17</v>
      </c>
      <c r="AA989" s="11">
        <f t="shared" si="158"/>
        <v>1.3706365631858564E-3</v>
      </c>
      <c r="AB989" s="10">
        <f t="shared" si="159"/>
        <v>9.6951557261550914E-3</v>
      </c>
      <c r="AC989" s="10">
        <f t="shared" si="154"/>
        <v>1.7015922977155151E-2</v>
      </c>
      <c r="AD989" s="10">
        <f t="shared" si="155"/>
        <v>7.3261201467116786E-3</v>
      </c>
      <c r="AE989" s="13">
        <v>3.76</v>
      </c>
      <c r="AF989" s="13">
        <v>0.66</v>
      </c>
      <c r="AG989" s="10">
        <f t="shared" si="156"/>
        <v>3.0796741506060155E-2</v>
      </c>
      <c r="AH989" s="10">
        <f>+SUMPRODUCT(AB989:AD989,Regression_results!$M$17:$O$17)+Regression_results!$L$17</f>
        <v>2.9856585810549868E-2</v>
      </c>
    </row>
    <row r="990" spans="1:34" ht="15" x14ac:dyDescent="0.25">
      <c r="A990" s="3">
        <v>42430</v>
      </c>
      <c r="B990" s="5">
        <f t="shared" si="150"/>
        <v>1</v>
      </c>
      <c r="C990" s="5">
        <f t="shared" si="151"/>
        <v>3</v>
      </c>
      <c r="D990" s="5">
        <f t="shared" si="152"/>
        <v>2016</v>
      </c>
      <c r="E990" s="3">
        <f t="shared" si="153"/>
        <v>42409</v>
      </c>
      <c r="F990" s="5">
        <f t="shared" si="157"/>
        <v>21</v>
      </c>
      <c r="G990" s="5">
        <v>25721.82</v>
      </c>
      <c r="H990" s="6">
        <v>25837</v>
      </c>
      <c r="I990" s="6">
        <v>25978.67</v>
      </c>
      <c r="J990" s="6">
        <v>26040.67</v>
      </c>
      <c r="K990" s="6">
        <v>26097</v>
      </c>
      <c r="L990" s="6">
        <v>26161.67</v>
      </c>
      <c r="M990" s="6">
        <v>26223.67</v>
      </c>
      <c r="N990" s="6">
        <v>26279.67</v>
      </c>
      <c r="O990" s="6">
        <v>26431</v>
      </c>
      <c r="P990" s="6">
        <v>26498</v>
      </c>
      <c r="Q990" s="6">
        <v>26522.67</v>
      </c>
      <c r="R990" s="6">
        <v>26539</v>
      </c>
      <c r="S990" s="6">
        <v>26584</v>
      </c>
      <c r="T990" s="6">
        <v>26633.67</v>
      </c>
      <c r="U990" s="6">
        <v>26781.67</v>
      </c>
      <c r="V990" s="6">
        <v>26841.67</v>
      </c>
      <c r="W990" s="6">
        <v>26906.67</v>
      </c>
      <c r="X990" s="6">
        <v>26964.67</v>
      </c>
      <c r="Y990" s="6">
        <v>27010.67</v>
      </c>
      <c r="Z990" s="8" t="s">
        <v>17</v>
      </c>
      <c r="AA990" s="11">
        <f t="shared" si="158"/>
        <v>1.3078919650916898E-3</v>
      </c>
      <c r="AB990" s="10">
        <f t="shared" si="159"/>
        <v>9.9856853053166272E-3</v>
      </c>
      <c r="AC990" s="10">
        <f t="shared" si="154"/>
        <v>1.7411591894427314E-2</v>
      </c>
      <c r="AD990" s="10">
        <f t="shared" si="155"/>
        <v>7.0965492236138685E-3</v>
      </c>
      <c r="AE990" s="13">
        <v>3.77</v>
      </c>
      <c r="AF990" s="13">
        <v>0.67</v>
      </c>
      <c r="AG990" s="10">
        <f t="shared" si="156"/>
        <v>3.0793682328399852E-2</v>
      </c>
      <c r="AH990" s="10">
        <f>+SUMPRODUCT(AB990:AD990,Regression_results!$M$17:$O$17)+Regression_results!$L$17</f>
        <v>3.0148862810825454E-2</v>
      </c>
    </row>
    <row r="991" spans="1:34" ht="15" x14ac:dyDescent="0.25">
      <c r="A991" s="3">
        <v>42429</v>
      </c>
      <c r="B991" s="5">
        <f t="shared" si="150"/>
        <v>29</v>
      </c>
      <c r="C991" s="5">
        <f t="shared" si="151"/>
        <v>2</v>
      </c>
      <c r="D991" s="5">
        <f t="shared" si="152"/>
        <v>2016</v>
      </c>
      <c r="E991" s="3">
        <f t="shared" si="153"/>
        <v>42409</v>
      </c>
      <c r="F991" s="5">
        <f t="shared" si="157"/>
        <v>20</v>
      </c>
      <c r="G991" s="5">
        <v>25717.4</v>
      </c>
      <c r="H991" s="6">
        <v>25837</v>
      </c>
      <c r="I991" s="6">
        <v>25981</v>
      </c>
      <c r="J991" s="6">
        <v>26039.67</v>
      </c>
      <c r="K991" s="6">
        <v>26100</v>
      </c>
      <c r="L991" s="6">
        <v>26164</v>
      </c>
      <c r="M991" s="6">
        <v>26229</v>
      </c>
      <c r="N991" s="6">
        <v>26285</v>
      </c>
      <c r="O991" s="6">
        <v>26439.67</v>
      </c>
      <c r="P991" s="6">
        <v>26506</v>
      </c>
      <c r="Q991" s="6">
        <v>26529.67</v>
      </c>
      <c r="R991" s="6">
        <v>26545</v>
      </c>
      <c r="S991" s="6">
        <v>26590.67</v>
      </c>
      <c r="T991" s="6">
        <v>26641</v>
      </c>
      <c r="U991" s="6">
        <v>26781.67</v>
      </c>
      <c r="V991" s="6">
        <v>26841.67</v>
      </c>
      <c r="W991" s="6">
        <v>26906.67</v>
      </c>
      <c r="X991" s="6">
        <v>26964.67</v>
      </c>
      <c r="Y991" s="6">
        <v>27010.67</v>
      </c>
      <c r="Z991" s="8" t="s">
        <v>17</v>
      </c>
      <c r="AA991" s="11">
        <f t="shared" si="158"/>
        <v>1.2618461036647173E-3</v>
      </c>
      <c r="AB991" s="10">
        <f t="shared" si="159"/>
        <v>1.0249869737998241E-2</v>
      </c>
      <c r="AC991" s="10">
        <f t="shared" si="154"/>
        <v>1.7654054886262927E-2</v>
      </c>
      <c r="AD991" s="10">
        <f t="shared" si="155"/>
        <v>6.9729612575225213E-3</v>
      </c>
      <c r="AE991" s="13">
        <v>3.7800000000000002</v>
      </c>
      <c r="AF991" s="13">
        <v>0.67300000000000004</v>
      </c>
      <c r="AG991" s="10">
        <f t="shared" si="156"/>
        <v>3.0862296742920403E-2</v>
      </c>
      <c r="AH991" s="10">
        <f>+SUMPRODUCT(AB991:AD991,Regression_results!$M$17:$O$17)+Regression_results!$L$17</f>
        <v>3.0382225866265447E-2</v>
      </c>
    </row>
    <row r="992" spans="1:34" ht="15" x14ac:dyDescent="0.25">
      <c r="A992" s="3">
        <v>42428</v>
      </c>
      <c r="B992" s="5">
        <f t="shared" si="150"/>
        <v>28</v>
      </c>
      <c r="C992" s="5">
        <f t="shared" si="151"/>
        <v>2</v>
      </c>
      <c r="D992" s="5">
        <f t="shared" si="152"/>
        <v>2016</v>
      </c>
      <c r="E992" s="3">
        <f t="shared" si="153"/>
        <v>42409</v>
      </c>
      <c r="F992" s="5">
        <f t="shared" si="157"/>
        <v>19</v>
      </c>
      <c r="G992" s="5">
        <v>25712.98</v>
      </c>
      <c r="H992" s="6">
        <v>25838</v>
      </c>
      <c r="I992" s="6">
        <v>25983.33</v>
      </c>
      <c r="J992" s="6">
        <v>26041.67</v>
      </c>
      <c r="K992" s="6">
        <v>26095.33</v>
      </c>
      <c r="L992" s="6">
        <v>26159.67</v>
      </c>
      <c r="M992" s="6">
        <v>26223.67</v>
      </c>
      <c r="N992" s="6">
        <v>26282</v>
      </c>
      <c r="O992" s="6">
        <v>26439</v>
      </c>
      <c r="P992" s="6">
        <v>26508</v>
      </c>
      <c r="Q992" s="6">
        <v>26530</v>
      </c>
      <c r="R992" s="6">
        <v>26543.67</v>
      </c>
      <c r="S992" s="6">
        <v>26590</v>
      </c>
      <c r="T992" s="6">
        <v>26640</v>
      </c>
      <c r="U992" s="6">
        <v>26796.67</v>
      </c>
      <c r="V992" s="6">
        <v>26852</v>
      </c>
      <c r="W992" s="6">
        <v>26918</v>
      </c>
      <c r="X992" s="6">
        <v>26976.67</v>
      </c>
      <c r="Y992" s="6">
        <v>27017.67</v>
      </c>
      <c r="Z992" s="8" t="s">
        <v>17</v>
      </c>
      <c r="AA992" s="11">
        <f t="shared" si="158"/>
        <v>1.1909239062304047E-3</v>
      </c>
      <c r="AB992" s="10">
        <f t="shared" si="159"/>
        <v>1.0514144996029318E-2</v>
      </c>
      <c r="AC992" s="10">
        <f t="shared" si="154"/>
        <v>1.7537013154202974E-2</v>
      </c>
      <c r="AD992" s="10">
        <f t="shared" si="155"/>
        <v>6.9021837874665131E-3</v>
      </c>
      <c r="AE992" s="13">
        <v>3.8050000000000002</v>
      </c>
      <c r="AF992" s="13">
        <v>0.67500000000000004</v>
      </c>
      <c r="AG992" s="10">
        <f t="shared" si="156"/>
        <v>3.1090141544573902E-2</v>
      </c>
      <c r="AH992" s="10">
        <f>+SUMPRODUCT(AB992:AD992,Regression_results!$M$17:$O$17)+Regression_results!$L$17</f>
        <v>3.0422731554138396E-2</v>
      </c>
    </row>
    <row r="993" spans="1:34" ht="15" x14ac:dyDescent="0.25">
      <c r="A993" s="3">
        <v>42427</v>
      </c>
      <c r="B993" s="5">
        <f t="shared" si="150"/>
        <v>27</v>
      </c>
      <c r="C993" s="5">
        <f t="shared" si="151"/>
        <v>2</v>
      </c>
      <c r="D993" s="5">
        <f t="shared" si="152"/>
        <v>2016</v>
      </c>
      <c r="E993" s="3">
        <f t="shared" si="153"/>
        <v>42409</v>
      </c>
      <c r="F993" s="5">
        <f t="shared" si="157"/>
        <v>18</v>
      </c>
      <c r="G993" s="5">
        <v>25708.55</v>
      </c>
      <c r="H993" s="6">
        <v>25838</v>
      </c>
      <c r="I993" s="6">
        <v>25983.33</v>
      </c>
      <c r="J993" s="6">
        <v>26041.67</v>
      </c>
      <c r="K993" s="6">
        <v>26095.33</v>
      </c>
      <c r="L993" s="6">
        <v>26159.67</v>
      </c>
      <c r="M993" s="6">
        <v>26223.67</v>
      </c>
      <c r="N993" s="6">
        <v>26282</v>
      </c>
      <c r="O993" s="6">
        <v>26439</v>
      </c>
      <c r="P993" s="6">
        <v>26508</v>
      </c>
      <c r="Q993" s="6">
        <v>26530</v>
      </c>
      <c r="R993" s="6">
        <v>26543.67</v>
      </c>
      <c r="S993" s="6">
        <v>26590</v>
      </c>
      <c r="T993" s="6">
        <v>26640</v>
      </c>
      <c r="U993" s="6">
        <v>26804</v>
      </c>
      <c r="V993" s="6">
        <v>26863.67</v>
      </c>
      <c r="W993" s="6">
        <v>26926</v>
      </c>
      <c r="X993" s="6">
        <v>26982.67</v>
      </c>
      <c r="Y993" s="6">
        <v>27020.67</v>
      </c>
      <c r="Z993" s="8" t="s">
        <v>17</v>
      </c>
      <c r="AA993" s="11">
        <f t="shared" si="158"/>
        <v>1.128243700639331E-3</v>
      </c>
      <c r="AB993" s="10">
        <f t="shared" si="159"/>
        <v>1.0688272967553702E-2</v>
      </c>
      <c r="AC993" s="10">
        <f t="shared" si="154"/>
        <v>1.7537013154202974E-2</v>
      </c>
      <c r="AD993" s="10">
        <f t="shared" si="155"/>
        <v>6.8395035818754387E-3</v>
      </c>
      <c r="AE993" s="13">
        <v>3.8050000000000002</v>
      </c>
      <c r="AF993" s="13">
        <v>0.67500000000000004</v>
      </c>
      <c r="AG993" s="10">
        <f t="shared" si="156"/>
        <v>3.1090141544573902E-2</v>
      </c>
      <c r="AH993" s="10">
        <f>+SUMPRODUCT(AB993:AD993,Regression_results!$M$17:$O$17)+Regression_results!$L$17</f>
        <v>3.0488679496443856E-2</v>
      </c>
    </row>
    <row r="994" spans="1:34" ht="15" x14ac:dyDescent="0.25">
      <c r="A994" s="3">
        <v>42426</v>
      </c>
      <c r="B994" s="5">
        <f t="shared" si="150"/>
        <v>26</v>
      </c>
      <c r="C994" s="5">
        <f t="shared" si="151"/>
        <v>2</v>
      </c>
      <c r="D994" s="5">
        <f t="shared" si="152"/>
        <v>2016</v>
      </c>
      <c r="E994" s="3">
        <f t="shared" si="153"/>
        <v>42409</v>
      </c>
      <c r="F994" s="5">
        <f t="shared" si="157"/>
        <v>17</v>
      </c>
      <c r="G994" s="5">
        <v>25704.13</v>
      </c>
      <c r="H994" s="6">
        <v>25838</v>
      </c>
      <c r="I994" s="6">
        <v>25983.33</v>
      </c>
      <c r="J994" s="6">
        <v>26041.67</v>
      </c>
      <c r="K994" s="6">
        <v>26095.33</v>
      </c>
      <c r="L994" s="6">
        <v>26159.67</v>
      </c>
      <c r="M994" s="6">
        <v>26223.67</v>
      </c>
      <c r="N994" s="6">
        <v>26282</v>
      </c>
      <c r="O994" s="6">
        <v>26439</v>
      </c>
      <c r="P994" s="6">
        <v>26508</v>
      </c>
      <c r="Q994" s="6">
        <v>26530</v>
      </c>
      <c r="R994" s="6">
        <v>26543.67</v>
      </c>
      <c r="S994" s="6">
        <v>26590</v>
      </c>
      <c r="T994" s="6">
        <v>26640</v>
      </c>
      <c r="U994" s="6">
        <v>26803</v>
      </c>
      <c r="V994" s="6">
        <v>26862.33</v>
      </c>
      <c r="W994" s="6">
        <v>26925.67</v>
      </c>
      <c r="X994" s="6">
        <v>26982</v>
      </c>
      <c r="Y994" s="6">
        <v>27018.33</v>
      </c>
      <c r="Z994" s="8" t="s">
        <v>17</v>
      </c>
      <c r="AA994" s="11">
        <f t="shared" si="158"/>
        <v>1.065563495048257E-3</v>
      </c>
      <c r="AB994" s="10">
        <f t="shared" si="159"/>
        <v>1.0862067691067567E-2</v>
      </c>
      <c r="AC994" s="10">
        <f t="shared" si="154"/>
        <v>1.7537013154202974E-2</v>
      </c>
      <c r="AD994" s="10">
        <f t="shared" si="155"/>
        <v>6.7768233762843652E-3</v>
      </c>
      <c r="AE994" s="13">
        <v>3.8050000000000002</v>
      </c>
      <c r="AF994" s="13">
        <v>0.67500000000000004</v>
      </c>
      <c r="AG994" s="10">
        <f t="shared" si="156"/>
        <v>3.1090141544573902E-2</v>
      </c>
      <c r="AH994" s="10">
        <f>+SUMPRODUCT(AB994:AD994,Regression_results!$M$17:$O$17)+Regression_results!$L$17</f>
        <v>3.0554447285881803E-2</v>
      </c>
    </row>
    <row r="995" spans="1:34" ht="15" x14ac:dyDescent="0.25">
      <c r="A995" s="3">
        <v>42425</v>
      </c>
      <c r="B995" s="5">
        <f t="shared" si="150"/>
        <v>25</v>
      </c>
      <c r="C995" s="5">
        <f t="shared" si="151"/>
        <v>2</v>
      </c>
      <c r="D995" s="5">
        <f t="shared" si="152"/>
        <v>2016</v>
      </c>
      <c r="E995" s="3">
        <f t="shared" si="153"/>
        <v>42409</v>
      </c>
      <c r="F995" s="5">
        <f t="shared" si="157"/>
        <v>16</v>
      </c>
      <c r="G995" s="5">
        <v>25699.71</v>
      </c>
      <c r="H995" s="6">
        <v>25839</v>
      </c>
      <c r="I995" s="6">
        <v>25983.67</v>
      </c>
      <c r="J995" s="6">
        <v>26043</v>
      </c>
      <c r="K995" s="6">
        <v>26097.67</v>
      </c>
      <c r="L995" s="6">
        <v>26161.67</v>
      </c>
      <c r="M995" s="6">
        <v>26223</v>
      </c>
      <c r="N995" s="6">
        <v>26285</v>
      </c>
      <c r="O995" s="6">
        <v>26443</v>
      </c>
      <c r="P995" s="6">
        <v>26512.67</v>
      </c>
      <c r="Q995" s="6">
        <v>26534.67</v>
      </c>
      <c r="R995" s="6">
        <v>26555</v>
      </c>
      <c r="S995" s="6">
        <v>26602</v>
      </c>
      <c r="T995" s="6">
        <v>26652.67</v>
      </c>
      <c r="U995" s="6">
        <v>26803</v>
      </c>
      <c r="V995" s="6">
        <v>26862.33</v>
      </c>
      <c r="W995" s="6">
        <v>26925.67</v>
      </c>
      <c r="X995" s="6">
        <v>26982</v>
      </c>
      <c r="Y995" s="6">
        <v>27018.33</v>
      </c>
      <c r="Z995" s="8" t="s">
        <v>17</v>
      </c>
      <c r="AA995" s="11">
        <f t="shared" si="158"/>
        <v>1.0158634689120779E-3</v>
      </c>
      <c r="AB995" s="10">
        <f t="shared" si="159"/>
        <v>1.1049151916500133E-2</v>
      </c>
      <c r="AC995" s="10">
        <f t="shared" si="154"/>
        <v>1.7677641380143827E-2</v>
      </c>
      <c r="AD995" s="10">
        <f t="shared" si="155"/>
        <v>7.028796948471857E-3</v>
      </c>
      <c r="AE995" s="13">
        <v>3.86</v>
      </c>
      <c r="AF995" s="13">
        <v>0.73</v>
      </c>
      <c r="AG995" s="10">
        <f t="shared" si="156"/>
        <v>3.1073165889010212E-2</v>
      </c>
      <c r="AH995" s="10">
        <f>+SUMPRODUCT(AB995:AD995,Regression_results!$M$17:$O$17)+Regression_results!$L$17</f>
        <v>3.0853637037903316E-2</v>
      </c>
    </row>
    <row r="996" spans="1:34" ht="15" x14ac:dyDescent="0.25">
      <c r="A996" s="3">
        <v>42424</v>
      </c>
      <c r="B996" s="5">
        <f t="shared" si="150"/>
        <v>24</v>
      </c>
      <c r="C996" s="5">
        <f t="shared" si="151"/>
        <v>2</v>
      </c>
      <c r="D996" s="5">
        <f t="shared" si="152"/>
        <v>2016</v>
      </c>
      <c r="E996" s="3">
        <f t="shared" si="153"/>
        <v>42409</v>
      </c>
      <c r="F996" s="5">
        <f t="shared" si="157"/>
        <v>15</v>
      </c>
      <c r="G996" s="5">
        <v>25695.29</v>
      </c>
      <c r="H996" s="6">
        <v>25839</v>
      </c>
      <c r="I996" s="6">
        <v>25984</v>
      </c>
      <c r="J996" s="6">
        <v>26041</v>
      </c>
      <c r="K996" s="6">
        <v>26097</v>
      </c>
      <c r="L996" s="6">
        <v>26162</v>
      </c>
      <c r="M996" s="6">
        <v>26226</v>
      </c>
      <c r="N996" s="6">
        <v>26290.33</v>
      </c>
      <c r="O996" s="6">
        <v>26442.67</v>
      </c>
      <c r="P996" s="6">
        <v>26513.67</v>
      </c>
      <c r="Q996" s="6">
        <v>26537</v>
      </c>
      <c r="R996" s="6">
        <v>26560.67</v>
      </c>
      <c r="S996" s="6">
        <v>26608.33</v>
      </c>
      <c r="T996" s="6">
        <v>26658</v>
      </c>
      <c r="U996" s="6">
        <v>26803</v>
      </c>
      <c r="V996" s="6">
        <v>26862.33</v>
      </c>
      <c r="W996" s="6">
        <v>26925.67</v>
      </c>
      <c r="X996" s="6">
        <v>26982</v>
      </c>
      <c r="Y996" s="6">
        <v>27018.33</v>
      </c>
      <c r="Z996" s="8" t="s">
        <v>17</v>
      </c>
      <c r="AA996" s="11">
        <f t="shared" si="158"/>
        <v>9.3335432926455741E-4</v>
      </c>
      <c r="AB996" s="10">
        <f t="shared" si="159"/>
        <v>1.1235911328496329E-2</v>
      </c>
      <c r="AC996" s="10">
        <f t="shared" si="154"/>
        <v>1.7652016625615774E-2</v>
      </c>
      <c r="AD996" s="10">
        <f t="shared" si="155"/>
        <v>7.198228489098013E-3</v>
      </c>
      <c r="AE996" s="13">
        <v>3.855</v>
      </c>
      <c r="AF996" s="13">
        <v>0.74</v>
      </c>
      <c r="AG996" s="10">
        <f t="shared" si="156"/>
        <v>3.0921183243994399E-2</v>
      </c>
      <c r="AH996" s="10">
        <f>+SUMPRODUCT(AB996:AD996,Regression_results!$M$17:$O$17)+Regression_results!$L$17</f>
        <v>3.1015343479628525E-2</v>
      </c>
    </row>
    <row r="997" spans="1:34" ht="15" x14ac:dyDescent="0.25">
      <c r="A997" s="3">
        <v>42423</v>
      </c>
      <c r="B997" s="5">
        <f t="shared" si="150"/>
        <v>23</v>
      </c>
      <c r="C997" s="5">
        <f t="shared" si="151"/>
        <v>2</v>
      </c>
      <c r="D997" s="5">
        <f t="shared" si="152"/>
        <v>2016</v>
      </c>
      <c r="E997" s="3">
        <f t="shared" si="153"/>
        <v>42409</v>
      </c>
      <c r="F997" s="5">
        <f t="shared" si="157"/>
        <v>14</v>
      </c>
      <c r="G997" s="5">
        <v>25690.87</v>
      </c>
      <c r="H997" s="6">
        <v>25831.67</v>
      </c>
      <c r="I997" s="6">
        <v>25979</v>
      </c>
      <c r="J997" s="6">
        <v>26034.67</v>
      </c>
      <c r="K997" s="6">
        <v>26089.67</v>
      </c>
      <c r="L997" s="6">
        <v>26153</v>
      </c>
      <c r="M997" s="6">
        <v>26219</v>
      </c>
      <c r="N997" s="6">
        <v>26284.67</v>
      </c>
      <c r="O997" s="6">
        <v>26437</v>
      </c>
      <c r="P997" s="6">
        <v>26509.67</v>
      </c>
      <c r="Q997" s="6">
        <v>26530.67</v>
      </c>
      <c r="R997" s="6">
        <v>26558.67</v>
      </c>
      <c r="S997" s="6">
        <v>26606</v>
      </c>
      <c r="T997" s="6">
        <v>26655.67</v>
      </c>
      <c r="U997" s="6">
        <v>26810</v>
      </c>
      <c r="V997" s="6">
        <v>26868.67</v>
      </c>
      <c r="W997" s="6">
        <v>26931</v>
      </c>
      <c r="X997" s="6">
        <v>26987.67</v>
      </c>
      <c r="Y997" s="6">
        <v>27025.67</v>
      </c>
      <c r="Z997" s="8" t="s">
        <v>17</v>
      </c>
      <c r="AA997" s="11">
        <f t="shared" si="158"/>
        <v>8.7120699591570388E-4</v>
      </c>
      <c r="AB997" s="10">
        <f t="shared" si="159"/>
        <v>1.1215268303486736E-2</v>
      </c>
      <c r="AC997" s="10">
        <f t="shared" si="154"/>
        <v>1.7629623927017946E-2</v>
      </c>
      <c r="AD997" s="10">
        <f t="shared" si="155"/>
        <v>7.2637628834974002E-3</v>
      </c>
      <c r="AE997" s="13">
        <v>3.91</v>
      </c>
      <c r="AF997" s="13">
        <v>0.73</v>
      </c>
      <c r="AG997" s="10">
        <f t="shared" si="156"/>
        <v>3.156954234091125E-2</v>
      </c>
      <c r="AH997" s="10">
        <f>+SUMPRODUCT(AB997:AD997,Regression_results!$M$17:$O$17)+Regression_results!$L$17</f>
        <v>3.1020157630488446E-2</v>
      </c>
    </row>
    <row r="998" spans="1:34" ht="15" x14ac:dyDescent="0.25">
      <c r="A998" s="3">
        <v>42422</v>
      </c>
      <c r="B998" s="5">
        <f t="shared" si="150"/>
        <v>22</v>
      </c>
      <c r="C998" s="5">
        <f t="shared" si="151"/>
        <v>2</v>
      </c>
      <c r="D998" s="5">
        <f t="shared" si="152"/>
        <v>2016</v>
      </c>
      <c r="E998" s="3">
        <f t="shared" si="153"/>
        <v>42409</v>
      </c>
      <c r="F998" s="5">
        <f t="shared" si="157"/>
        <v>13</v>
      </c>
      <c r="G998" s="5">
        <v>25686.46</v>
      </c>
      <c r="H998" s="6">
        <v>25827</v>
      </c>
      <c r="I998" s="6">
        <v>25972.67</v>
      </c>
      <c r="J998" s="6">
        <v>26028</v>
      </c>
      <c r="K998" s="6">
        <v>26078.67</v>
      </c>
      <c r="L998" s="6">
        <v>26142.67</v>
      </c>
      <c r="M998" s="6">
        <v>26207</v>
      </c>
      <c r="N998" s="6">
        <v>26273</v>
      </c>
      <c r="O998" s="6">
        <v>26425.67</v>
      </c>
      <c r="P998" s="6">
        <v>26496.67</v>
      </c>
      <c r="Q998" s="6">
        <v>26519.67</v>
      </c>
      <c r="R998" s="6">
        <v>26547.67</v>
      </c>
      <c r="S998" s="6">
        <v>26595</v>
      </c>
      <c r="T998" s="6">
        <v>26644.67</v>
      </c>
      <c r="U998" s="6">
        <v>26817</v>
      </c>
      <c r="V998" s="6">
        <v>26874</v>
      </c>
      <c r="W998" s="6">
        <v>26935</v>
      </c>
      <c r="X998" s="6">
        <v>26991.67</v>
      </c>
      <c r="Y998" s="6">
        <v>27029.67</v>
      </c>
      <c r="Z998" s="8" t="s">
        <v>17</v>
      </c>
      <c r="AA998" s="11">
        <f t="shared" si="158"/>
        <v>8.0931252741741255E-4</v>
      </c>
      <c r="AB998" s="10">
        <f t="shared" si="159"/>
        <v>1.1142446253785021E-2</v>
      </c>
      <c r="AC998" s="10">
        <f t="shared" si="154"/>
        <v>1.7441410528836743E-2</v>
      </c>
      <c r="AD998" s="10">
        <f t="shared" si="155"/>
        <v>7.2170970793322313E-3</v>
      </c>
      <c r="AE998" s="13">
        <v>3.93</v>
      </c>
      <c r="AF998" s="13">
        <v>0.76</v>
      </c>
      <c r="AG998" s="10">
        <f t="shared" si="156"/>
        <v>3.1460897181420977E-2</v>
      </c>
      <c r="AH998" s="10">
        <f>+SUMPRODUCT(AB998:AD998,Regression_results!$M$17:$O$17)+Regression_results!$L$17</f>
        <v>3.0846380504473823E-2</v>
      </c>
    </row>
    <row r="999" spans="1:34" ht="15" x14ac:dyDescent="0.25">
      <c r="A999" s="3">
        <v>42421</v>
      </c>
      <c r="B999" s="5">
        <f t="shared" si="150"/>
        <v>21</v>
      </c>
      <c r="C999" s="5">
        <f t="shared" si="151"/>
        <v>2</v>
      </c>
      <c r="D999" s="5">
        <f t="shared" si="152"/>
        <v>2016</v>
      </c>
      <c r="E999" s="3">
        <f t="shared" si="153"/>
        <v>42409</v>
      </c>
      <c r="F999" s="5">
        <f t="shared" si="157"/>
        <v>12</v>
      </c>
      <c r="G999" s="5">
        <v>25682.04</v>
      </c>
      <c r="H999" s="6">
        <v>25828.67</v>
      </c>
      <c r="I999" s="6">
        <v>25975.67</v>
      </c>
      <c r="J999" s="6">
        <v>26034.67</v>
      </c>
      <c r="K999" s="6">
        <v>26084.67</v>
      </c>
      <c r="L999" s="6">
        <v>26149.67</v>
      </c>
      <c r="M999" s="6">
        <v>26219</v>
      </c>
      <c r="N999" s="6">
        <v>26282</v>
      </c>
      <c r="O999" s="6">
        <v>26436.33</v>
      </c>
      <c r="P999" s="6">
        <v>26509.33</v>
      </c>
      <c r="Q999" s="6">
        <v>26529</v>
      </c>
      <c r="R999" s="6">
        <v>26558</v>
      </c>
      <c r="S999" s="6">
        <v>26604</v>
      </c>
      <c r="T999" s="6">
        <v>26652.67</v>
      </c>
      <c r="U999" s="6">
        <v>26815</v>
      </c>
      <c r="V999" s="6">
        <v>26874</v>
      </c>
      <c r="W999" s="6">
        <v>26934.67</v>
      </c>
      <c r="X999" s="6">
        <v>26990</v>
      </c>
      <c r="Y999" s="6">
        <v>27032</v>
      </c>
      <c r="Z999" s="8" t="s">
        <v>17</v>
      </c>
      <c r="AA999" s="11">
        <f t="shared" si="158"/>
        <v>7.3176965869787831E-4</v>
      </c>
      <c r="AB999" s="10">
        <f t="shared" si="159"/>
        <v>1.1433281779796189E-2</v>
      </c>
      <c r="AC999" s="10">
        <f t="shared" si="154"/>
        <v>1.7734287508272217E-2</v>
      </c>
      <c r="AD999" s="10">
        <f t="shared" si="155"/>
        <v>7.074178003577858E-3</v>
      </c>
      <c r="AE999" s="13">
        <v>3.94</v>
      </c>
      <c r="AF999" s="13">
        <v>0.75</v>
      </c>
      <c r="AG999" s="10">
        <f t="shared" si="156"/>
        <v>3.1662531017369711E-2</v>
      </c>
      <c r="AH999" s="10">
        <f>+SUMPRODUCT(AB999:AD999,Regression_results!$M$17:$O$17)+Regression_results!$L$17</f>
        <v>3.1115840239512499E-2</v>
      </c>
    </row>
    <row r="1000" spans="1:34" ht="15" x14ac:dyDescent="0.25">
      <c r="A1000" s="3">
        <v>42420</v>
      </c>
      <c r="B1000" s="5">
        <f t="shared" si="150"/>
        <v>20</v>
      </c>
      <c r="C1000" s="5">
        <f t="shared" si="151"/>
        <v>2</v>
      </c>
      <c r="D1000" s="5">
        <f t="shared" si="152"/>
        <v>2016</v>
      </c>
      <c r="E1000" s="3">
        <f t="shared" si="153"/>
        <v>42409</v>
      </c>
      <c r="F1000" s="5">
        <f t="shared" si="157"/>
        <v>11</v>
      </c>
      <c r="G1000" s="5">
        <v>25677.62</v>
      </c>
      <c r="H1000" s="6">
        <v>25828.67</v>
      </c>
      <c r="I1000" s="6">
        <v>25975.67</v>
      </c>
      <c r="J1000" s="6">
        <v>26034.67</v>
      </c>
      <c r="K1000" s="6">
        <v>26084.67</v>
      </c>
      <c r="L1000" s="6">
        <v>26149.67</v>
      </c>
      <c r="M1000" s="6">
        <v>26219</v>
      </c>
      <c r="N1000" s="6">
        <v>26282</v>
      </c>
      <c r="O1000" s="6">
        <v>26436.33</v>
      </c>
      <c r="P1000" s="6">
        <v>26509.33</v>
      </c>
      <c r="Q1000" s="6">
        <v>26529</v>
      </c>
      <c r="R1000" s="6">
        <v>26558</v>
      </c>
      <c r="S1000" s="6">
        <v>26604</v>
      </c>
      <c r="T1000" s="6">
        <v>26652.67</v>
      </c>
      <c r="U1000" s="6">
        <v>26801</v>
      </c>
      <c r="V1000" s="6">
        <v>26863</v>
      </c>
      <c r="W1000" s="6">
        <v>26923.67</v>
      </c>
      <c r="X1000" s="6">
        <v>26979</v>
      </c>
      <c r="Y1000" s="6">
        <v>27021</v>
      </c>
      <c r="Z1000" s="8" t="s">
        <v>17</v>
      </c>
      <c r="AA1000" s="11">
        <f t="shared" si="158"/>
        <v>6.7078885380638851E-4</v>
      </c>
      <c r="AB1000" s="10">
        <f t="shared" si="159"/>
        <v>1.1607384173455193E-2</v>
      </c>
      <c r="AC1000" s="10">
        <f t="shared" si="154"/>
        <v>1.7734287508272217E-2</v>
      </c>
      <c r="AD1000" s="10">
        <f t="shared" si="155"/>
        <v>7.0131971986863682E-3</v>
      </c>
      <c r="AE1000" s="13">
        <v>3.94</v>
      </c>
      <c r="AF1000" s="13">
        <v>0.75</v>
      </c>
      <c r="AG1000" s="10">
        <f t="shared" si="156"/>
        <v>3.1662531017369711E-2</v>
      </c>
      <c r="AH1000" s="10">
        <f>+SUMPRODUCT(AB1000:AD1000,Regression_results!$M$17:$O$17)+Regression_results!$L$17</f>
        <v>3.1182538516012825E-2</v>
      </c>
    </row>
    <row r="1001" spans="1:34" ht="15" x14ac:dyDescent="0.25">
      <c r="A1001" s="3">
        <v>42419</v>
      </c>
      <c r="B1001" s="5">
        <f t="shared" si="150"/>
        <v>19</v>
      </c>
      <c r="C1001" s="5">
        <f t="shared" si="151"/>
        <v>2</v>
      </c>
      <c r="D1001" s="5">
        <f t="shared" si="152"/>
        <v>2016</v>
      </c>
      <c r="E1001" s="3">
        <f t="shared" si="153"/>
        <v>42409</v>
      </c>
      <c r="F1001" s="5">
        <f t="shared" si="157"/>
        <v>10</v>
      </c>
      <c r="G1001" s="5">
        <v>25673.21</v>
      </c>
      <c r="H1001" s="6">
        <v>25828.67</v>
      </c>
      <c r="I1001" s="6">
        <v>25975.67</v>
      </c>
      <c r="J1001" s="6">
        <v>26034.67</v>
      </c>
      <c r="K1001" s="6">
        <v>26084.67</v>
      </c>
      <c r="L1001" s="6">
        <v>26149.67</v>
      </c>
      <c r="M1001" s="6">
        <v>26219</v>
      </c>
      <c r="N1001" s="6">
        <v>26282</v>
      </c>
      <c r="O1001" s="6">
        <v>26436.33</v>
      </c>
      <c r="P1001" s="6">
        <v>26509.33</v>
      </c>
      <c r="Q1001" s="6">
        <v>26529</v>
      </c>
      <c r="R1001" s="6">
        <v>26558</v>
      </c>
      <c r="S1001" s="6">
        <v>26604</v>
      </c>
      <c r="T1001" s="6">
        <v>26652.67</v>
      </c>
      <c r="U1001" s="6">
        <v>26808.67</v>
      </c>
      <c r="V1001" s="6">
        <v>26871.67</v>
      </c>
      <c r="W1001" s="6">
        <v>26933</v>
      </c>
      <c r="X1001" s="6">
        <v>26980.67</v>
      </c>
      <c r="Y1001" s="6">
        <v>27023.67</v>
      </c>
      <c r="Z1001" s="8" t="s">
        <v>17</v>
      </c>
      <c r="AA1001" s="11">
        <f t="shared" si="158"/>
        <v>6.0980804891489859E-4</v>
      </c>
      <c r="AB1001" s="10">
        <f t="shared" si="159"/>
        <v>1.1781152415299756E-2</v>
      </c>
      <c r="AC1001" s="10">
        <f t="shared" si="154"/>
        <v>1.7734287508272217E-2</v>
      </c>
      <c r="AD1001" s="10">
        <f t="shared" si="155"/>
        <v>6.9522163937948784E-3</v>
      </c>
      <c r="AE1001" s="13">
        <v>3.94</v>
      </c>
      <c r="AF1001" s="13">
        <v>0.75</v>
      </c>
      <c r="AG1001" s="10">
        <f t="shared" si="156"/>
        <v>3.1662531017369711E-2</v>
      </c>
      <c r="AH1001" s="10">
        <f>+SUMPRODUCT(AB1001:AD1001,Regression_results!$M$17:$O$17)+Regression_results!$L$17</f>
        <v>3.124905615105196E-2</v>
      </c>
    </row>
    <row r="1002" spans="1:34" ht="15" x14ac:dyDescent="0.25">
      <c r="A1002" s="3">
        <v>42418</v>
      </c>
      <c r="B1002" s="5">
        <f t="shared" si="150"/>
        <v>18</v>
      </c>
      <c r="C1002" s="5">
        <f t="shared" si="151"/>
        <v>2</v>
      </c>
      <c r="D1002" s="5">
        <f t="shared" si="152"/>
        <v>2016</v>
      </c>
      <c r="E1002" s="3">
        <f t="shared" si="153"/>
        <v>42409</v>
      </c>
      <c r="F1002" s="5">
        <f t="shared" si="157"/>
        <v>9</v>
      </c>
      <c r="G1002" s="5">
        <v>25668.79</v>
      </c>
      <c r="H1002" s="6">
        <v>25830.67</v>
      </c>
      <c r="I1002" s="6">
        <v>25981.67</v>
      </c>
      <c r="J1002" s="6">
        <v>26039.67</v>
      </c>
      <c r="K1002" s="6">
        <v>26094.33</v>
      </c>
      <c r="L1002" s="6">
        <v>26156</v>
      </c>
      <c r="M1002" s="6">
        <v>26225.67</v>
      </c>
      <c r="N1002" s="6">
        <v>26292.67</v>
      </c>
      <c r="O1002" s="6">
        <v>26443</v>
      </c>
      <c r="P1002" s="6">
        <v>26520</v>
      </c>
      <c r="Q1002" s="6">
        <v>26540</v>
      </c>
      <c r="R1002" s="6">
        <v>26569.67</v>
      </c>
      <c r="S1002" s="6">
        <v>26614.67</v>
      </c>
      <c r="T1002" s="6">
        <v>26662.67</v>
      </c>
      <c r="U1002" s="6">
        <v>26808.67</v>
      </c>
      <c r="V1002" s="6">
        <v>26871.67</v>
      </c>
      <c r="W1002" s="6">
        <v>26933</v>
      </c>
      <c r="X1002" s="6">
        <v>26980.67</v>
      </c>
      <c r="Y1002" s="6">
        <v>27023.67</v>
      </c>
      <c r="Z1002" s="8" t="s">
        <v>17</v>
      </c>
      <c r="AA1002" s="11">
        <f t="shared" si="158"/>
        <v>5.4105498959782232E-4</v>
      </c>
      <c r="AB1002" s="10">
        <f t="shared" si="159"/>
        <v>1.2189121497351296E-2</v>
      </c>
      <c r="AC1002" s="10">
        <f t="shared" si="154"/>
        <v>1.7755979504011865E-2</v>
      </c>
      <c r="AD1002" s="10">
        <f t="shared" si="155"/>
        <v>7.0331322879374934E-3</v>
      </c>
      <c r="AE1002" s="13">
        <v>3.93</v>
      </c>
      <c r="AF1002" s="13">
        <v>0.755</v>
      </c>
      <c r="AG1002" s="10">
        <f t="shared" si="156"/>
        <v>3.1512083767554877E-2</v>
      </c>
      <c r="AH1002" s="10">
        <f>+SUMPRODUCT(AB1002:AD1002,Regression_results!$M$17:$O$17)+Regression_results!$L$17</f>
        <v>3.1519060633332693E-2</v>
      </c>
    </row>
    <row r="1003" spans="1:34" ht="15" x14ac:dyDescent="0.25">
      <c r="A1003" s="3">
        <v>42417</v>
      </c>
      <c r="B1003" s="5">
        <f t="shared" si="150"/>
        <v>17</v>
      </c>
      <c r="C1003" s="5">
        <f t="shared" si="151"/>
        <v>2</v>
      </c>
      <c r="D1003" s="5">
        <f t="shared" si="152"/>
        <v>2016</v>
      </c>
      <c r="E1003" s="3">
        <f t="shared" si="153"/>
        <v>42409</v>
      </c>
      <c r="F1003" s="5">
        <f t="shared" si="157"/>
        <v>8</v>
      </c>
      <c r="G1003" s="5">
        <v>25664.38</v>
      </c>
      <c r="H1003" s="6">
        <v>25825</v>
      </c>
      <c r="I1003" s="6">
        <v>25975</v>
      </c>
      <c r="J1003" s="6">
        <v>26035</v>
      </c>
      <c r="K1003" s="6">
        <v>26090.67</v>
      </c>
      <c r="L1003" s="6">
        <v>26156</v>
      </c>
      <c r="M1003" s="6">
        <v>26225.67</v>
      </c>
      <c r="N1003" s="6">
        <v>26291.67</v>
      </c>
      <c r="O1003" s="6">
        <v>26439.67</v>
      </c>
      <c r="P1003" s="6">
        <v>26515</v>
      </c>
      <c r="Q1003" s="6">
        <v>26541</v>
      </c>
      <c r="R1003" s="6">
        <v>26568.67</v>
      </c>
      <c r="S1003" s="6">
        <v>26613</v>
      </c>
      <c r="T1003" s="6">
        <v>26665</v>
      </c>
      <c r="U1003" s="6">
        <v>26808.67</v>
      </c>
      <c r="V1003" s="6">
        <v>26871.67</v>
      </c>
      <c r="W1003" s="6">
        <v>26933</v>
      </c>
      <c r="X1003" s="6">
        <v>26980.67</v>
      </c>
      <c r="Y1003" s="6">
        <v>27023.67</v>
      </c>
      <c r="Z1003" s="8" t="s">
        <v>17</v>
      </c>
      <c r="AA1003" s="11">
        <f t="shared" si="158"/>
        <v>5.2104861032826002E-4</v>
      </c>
      <c r="AB1003" s="10">
        <f t="shared" si="159"/>
        <v>1.2103156203266963E-2</v>
      </c>
      <c r="AC1003" s="10">
        <f t="shared" si="154"/>
        <v>1.788912415784405E-2</v>
      </c>
      <c r="AD1003" s="10">
        <f t="shared" si="155"/>
        <v>7.0767280117732291E-3</v>
      </c>
      <c r="AE1003" s="13">
        <v>3.93</v>
      </c>
      <c r="AF1003" s="13">
        <v>0.78</v>
      </c>
      <c r="AG1003" s="10">
        <f t="shared" si="156"/>
        <v>3.1256201627306801E-2</v>
      </c>
      <c r="AH1003" s="10">
        <f>+SUMPRODUCT(AB1003:AD1003,Regression_results!$M$17:$O$17)+Regression_results!$L$17</f>
        <v>3.1572430421223048E-2</v>
      </c>
    </row>
    <row r="1004" spans="1:34" ht="15" x14ac:dyDescent="0.25">
      <c r="A1004" s="3">
        <v>42416</v>
      </c>
      <c r="B1004" s="5">
        <f t="shared" si="150"/>
        <v>16</v>
      </c>
      <c r="C1004" s="5">
        <f t="shared" si="151"/>
        <v>2</v>
      </c>
      <c r="D1004" s="5">
        <f t="shared" si="152"/>
        <v>2016</v>
      </c>
      <c r="E1004" s="3">
        <f t="shared" si="153"/>
        <v>42409</v>
      </c>
      <c r="F1004" s="5">
        <f t="shared" si="157"/>
        <v>7</v>
      </c>
      <c r="G1004" s="5">
        <v>25659.96</v>
      </c>
      <c r="H1004" s="6">
        <v>25825</v>
      </c>
      <c r="I1004" s="6">
        <v>25975</v>
      </c>
      <c r="J1004" s="6">
        <v>26035</v>
      </c>
      <c r="K1004" s="6">
        <v>26090.67</v>
      </c>
      <c r="L1004" s="6">
        <v>26156</v>
      </c>
      <c r="M1004" s="6">
        <v>26225.67</v>
      </c>
      <c r="N1004" s="6">
        <v>26291.67</v>
      </c>
      <c r="O1004" s="6">
        <v>26439.67</v>
      </c>
      <c r="P1004" s="6">
        <v>26515</v>
      </c>
      <c r="Q1004" s="6">
        <v>26541</v>
      </c>
      <c r="R1004" s="6">
        <v>26568.67</v>
      </c>
      <c r="S1004" s="6">
        <v>26613</v>
      </c>
      <c r="T1004" s="6">
        <v>26665</v>
      </c>
      <c r="U1004" s="6">
        <v>26819.67</v>
      </c>
      <c r="V1004" s="6">
        <v>26879</v>
      </c>
      <c r="W1004" s="6">
        <v>26945</v>
      </c>
      <c r="X1004" s="6">
        <v>26990</v>
      </c>
      <c r="Y1004" s="6">
        <v>27033</v>
      </c>
      <c r="Z1004" s="8" t="s">
        <v>17</v>
      </c>
      <c r="AA1004" s="11">
        <f t="shared" si="158"/>
        <v>4.5591753403722754E-4</v>
      </c>
      <c r="AB1004" s="10">
        <f t="shared" si="159"/>
        <v>1.2277493807472784E-2</v>
      </c>
      <c r="AC1004" s="10">
        <f t="shared" si="154"/>
        <v>1.788912415784405E-2</v>
      </c>
      <c r="AD1004" s="10">
        <f t="shared" si="155"/>
        <v>7.0115969354821971E-3</v>
      </c>
      <c r="AE1004" s="13">
        <v>3.92</v>
      </c>
      <c r="AF1004" s="13">
        <v>0.77</v>
      </c>
      <c r="AG1004" s="10">
        <f t="shared" si="156"/>
        <v>3.1259303364096214E-2</v>
      </c>
      <c r="AH1004" s="10">
        <f>+SUMPRODUCT(AB1004:AD1004,Regression_results!$M$17:$O$17)+Regression_results!$L$17</f>
        <v>3.1637389618834007E-2</v>
      </c>
    </row>
    <row r="1005" spans="1:34" ht="15" x14ac:dyDescent="0.25">
      <c r="A1005" s="3">
        <v>42415</v>
      </c>
      <c r="B1005" s="5">
        <f t="shared" si="150"/>
        <v>15</v>
      </c>
      <c r="C1005" s="5">
        <f t="shared" si="151"/>
        <v>2</v>
      </c>
      <c r="D1005" s="5">
        <f t="shared" si="152"/>
        <v>2016</v>
      </c>
      <c r="E1005" s="3">
        <f t="shared" si="153"/>
        <v>42409</v>
      </c>
      <c r="F1005" s="5">
        <f t="shared" si="157"/>
        <v>6</v>
      </c>
      <c r="G1005" s="5">
        <v>25655.55</v>
      </c>
      <c r="H1005" s="6">
        <v>25823.67</v>
      </c>
      <c r="I1005" s="6">
        <v>25971</v>
      </c>
      <c r="J1005" s="6">
        <v>26028.67</v>
      </c>
      <c r="K1005" s="6">
        <v>26078.67</v>
      </c>
      <c r="L1005" s="6">
        <v>26144</v>
      </c>
      <c r="M1005" s="6">
        <v>26212</v>
      </c>
      <c r="N1005" s="6">
        <v>26276</v>
      </c>
      <c r="O1005" s="6">
        <v>26422.67</v>
      </c>
      <c r="P1005" s="6">
        <v>26499.67</v>
      </c>
      <c r="Q1005" s="6">
        <v>26524</v>
      </c>
      <c r="R1005" s="6">
        <v>26552.67</v>
      </c>
      <c r="S1005" s="6">
        <v>26597</v>
      </c>
      <c r="T1005" s="6">
        <v>26649</v>
      </c>
      <c r="U1005" s="6">
        <v>26818.67</v>
      </c>
      <c r="V1005" s="6">
        <v>26873</v>
      </c>
      <c r="W1005" s="6">
        <v>26938.67</v>
      </c>
      <c r="X1005" s="6">
        <v>26982</v>
      </c>
      <c r="Y1005" s="6">
        <v>27024</v>
      </c>
      <c r="Z1005" s="8" t="s">
        <v>17</v>
      </c>
      <c r="AA1005" s="11">
        <f t="shared" si="158"/>
        <v>3.9102154378314327E-4</v>
      </c>
      <c r="AB1005" s="10">
        <f t="shared" si="159"/>
        <v>1.2295585165782885E-2</v>
      </c>
      <c r="AC1005" s="10">
        <f t="shared" si="154"/>
        <v>1.739132108890673E-2</v>
      </c>
      <c r="AD1005" s="10">
        <f t="shared" si="155"/>
        <v>6.9887650723515996E-3</v>
      </c>
      <c r="AE1005" s="13">
        <v>3.93</v>
      </c>
      <c r="AF1005" s="13">
        <v>0.8</v>
      </c>
      <c r="AG1005" s="10">
        <f t="shared" si="156"/>
        <v>3.105158730158708E-2</v>
      </c>
      <c r="AH1005" s="10">
        <f>+SUMPRODUCT(AB1005:AD1005,Regression_results!$M$17:$O$17)+Regression_results!$L$17</f>
        <v>3.1336904816018918E-2</v>
      </c>
    </row>
    <row r="1006" spans="1:34" ht="15" x14ac:dyDescent="0.25">
      <c r="A1006" s="3">
        <v>42414</v>
      </c>
      <c r="B1006" s="5">
        <f t="shared" si="150"/>
        <v>14</v>
      </c>
      <c r="C1006" s="5">
        <f t="shared" si="151"/>
        <v>2</v>
      </c>
      <c r="D1006" s="5">
        <f t="shared" si="152"/>
        <v>2016</v>
      </c>
      <c r="E1006" s="3">
        <f t="shared" si="153"/>
        <v>42409</v>
      </c>
      <c r="F1006" s="5">
        <f t="shared" si="157"/>
        <v>5</v>
      </c>
      <c r="G1006" s="5">
        <v>25651.14</v>
      </c>
      <c r="H1006" s="6">
        <v>25822.67</v>
      </c>
      <c r="I1006" s="6">
        <v>25971</v>
      </c>
      <c r="J1006" s="6">
        <v>26028.67</v>
      </c>
      <c r="K1006" s="6">
        <v>26078.67</v>
      </c>
      <c r="L1006" s="6">
        <v>26144</v>
      </c>
      <c r="M1006" s="6">
        <v>26212</v>
      </c>
      <c r="N1006" s="6">
        <v>26276</v>
      </c>
      <c r="O1006" s="6">
        <v>26422.67</v>
      </c>
      <c r="P1006" s="6">
        <v>26498</v>
      </c>
      <c r="Q1006" s="6">
        <v>26524</v>
      </c>
      <c r="R1006" s="6">
        <v>26554.67</v>
      </c>
      <c r="S1006" s="6">
        <v>26597</v>
      </c>
      <c r="T1006" s="6">
        <v>26649</v>
      </c>
      <c r="U1006" s="6">
        <v>26818.67</v>
      </c>
      <c r="V1006" s="6">
        <v>26873</v>
      </c>
      <c r="W1006" s="6">
        <v>26938.67</v>
      </c>
      <c r="X1006" s="6">
        <v>26982</v>
      </c>
      <c r="Y1006" s="6">
        <v>27024</v>
      </c>
      <c r="Z1006" s="8" t="s">
        <v>17</v>
      </c>
      <c r="AA1006" s="11">
        <f t="shared" si="158"/>
        <v>3.2585128648595269E-4</v>
      </c>
      <c r="AB1006" s="10">
        <f t="shared" si="159"/>
        <v>1.2469621233208272E-2</v>
      </c>
      <c r="AC1006" s="10">
        <f t="shared" si="154"/>
        <v>1.739132108890673E-2</v>
      </c>
      <c r="AD1006" s="10">
        <f t="shared" si="155"/>
        <v>6.9235948150544084E-3</v>
      </c>
      <c r="AE1006" s="13">
        <v>3.9249999999999998</v>
      </c>
      <c r="AF1006" s="13">
        <v>0.78</v>
      </c>
      <c r="AG1006" s="10">
        <f t="shared" si="156"/>
        <v>3.1206588608850838E-2</v>
      </c>
      <c r="AH1006" s="10">
        <f>+SUMPRODUCT(AB1006:AD1006,Regression_results!$M$17:$O$17)+Regression_results!$L$17</f>
        <v>3.1401683385418946E-2</v>
      </c>
    </row>
    <row r="1007" spans="1:34" ht="15" x14ac:dyDescent="0.25">
      <c r="A1007" s="3">
        <v>42413</v>
      </c>
      <c r="B1007" s="5">
        <f t="shared" si="150"/>
        <v>13</v>
      </c>
      <c r="C1007" s="5">
        <f t="shared" si="151"/>
        <v>2</v>
      </c>
      <c r="D1007" s="5">
        <f t="shared" si="152"/>
        <v>2016</v>
      </c>
      <c r="E1007" s="3">
        <f t="shared" si="153"/>
        <v>42409</v>
      </c>
      <c r="F1007" s="5">
        <f t="shared" si="157"/>
        <v>4</v>
      </c>
      <c r="G1007" s="5">
        <v>25646.73</v>
      </c>
      <c r="H1007" s="6">
        <v>25822.67</v>
      </c>
      <c r="I1007" s="6">
        <v>25971</v>
      </c>
      <c r="J1007" s="6">
        <v>26028.67</v>
      </c>
      <c r="K1007" s="6">
        <v>26078.67</v>
      </c>
      <c r="L1007" s="6">
        <v>26144</v>
      </c>
      <c r="M1007" s="6">
        <v>26212</v>
      </c>
      <c r="N1007" s="6">
        <v>26276</v>
      </c>
      <c r="O1007" s="6">
        <v>26422.67</v>
      </c>
      <c r="P1007" s="6">
        <v>26498</v>
      </c>
      <c r="Q1007" s="6">
        <v>26524</v>
      </c>
      <c r="R1007" s="6">
        <v>26554.67</v>
      </c>
      <c r="S1007" s="6">
        <v>26597</v>
      </c>
      <c r="T1007" s="6">
        <v>26649</v>
      </c>
      <c r="U1007" s="6">
        <v>26802.67</v>
      </c>
      <c r="V1007" s="6">
        <v>26857</v>
      </c>
      <c r="W1007" s="6">
        <v>26922.67</v>
      </c>
      <c r="X1007" s="6">
        <v>26966</v>
      </c>
      <c r="Y1007" s="6">
        <v>27008</v>
      </c>
      <c r="Z1007" s="8" t="s">
        <v>17</v>
      </c>
      <c r="AA1007" s="11">
        <f t="shared" si="158"/>
        <v>2.6068102918876216E-4</v>
      </c>
      <c r="AB1007" s="10">
        <f t="shared" si="159"/>
        <v>1.2643717152245104E-2</v>
      </c>
      <c r="AC1007" s="10">
        <f t="shared" si="154"/>
        <v>1.739132108890673E-2</v>
      </c>
      <c r="AD1007" s="10">
        <f t="shared" si="155"/>
        <v>6.8584245577572181E-3</v>
      </c>
      <c r="AE1007" s="13">
        <v>3.9249999999999998</v>
      </c>
      <c r="AF1007" s="13">
        <v>0.78</v>
      </c>
      <c r="AG1007" s="10">
        <f t="shared" si="156"/>
        <v>3.1206588608850838E-2</v>
      </c>
      <c r="AH1007" s="10">
        <f>+SUMPRODUCT(AB1007:AD1007,Regression_results!$M$17:$O$17)+Regression_results!$L$17</f>
        <v>3.1466494310419264E-2</v>
      </c>
    </row>
    <row r="1008" spans="1:34" ht="15" x14ac:dyDescent="0.25">
      <c r="A1008" s="3">
        <v>42412</v>
      </c>
      <c r="B1008" s="5">
        <f t="shared" si="150"/>
        <v>12</v>
      </c>
      <c r="C1008" s="5">
        <f t="shared" si="151"/>
        <v>2</v>
      </c>
      <c r="D1008" s="5">
        <f t="shared" si="152"/>
        <v>2016</v>
      </c>
      <c r="E1008" s="3">
        <f t="shared" si="153"/>
        <v>42409</v>
      </c>
      <c r="F1008" s="5">
        <f t="shared" si="157"/>
        <v>3</v>
      </c>
      <c r="G1008" s="5">
        <v>25642.32</v>
      </c>
      <c r="H1008" s="6">
        <v>25822.67</v>
      </c>
      <c r="I1008" s="6">
        <v>25971</v>
      </c>
      <c r="J1008" s="6">
        <v>26028.67</v>
      </c>
      <c r="K1008" s="6">
        <v>26078.67</v>
      </c>
      <c r="L1008" s="6">
        <v>26144</v>
      </c>
      <c r="M1008" s="6">
        <v>26212</v>
      </c>
      <c r="N1008" s="6">
        <v>26276</v>
      </c>
      <c r="O1008" s="6">
        <v>26422.67</v>
      </c>
      <c r="P1008" s="6">
        <v>26498</v>
      </c>
      <c r="Q1008" s="6">
        <v>26524</v>
      </c>
      <c r="R1008" s="6">
        <v>26554.67</v>
      </c>
      <c r="S1008" s="6">
        <v>26597</v>
      </c>
      <c r="T1008" s="6">
        <v>26649</v>
      </c>
      <c r="U1008" s="6">
        <v>26802.67</v>
      </c>
      <c r="V1008" s="6">
        <v>26857</v>
      </c>
      <c r="W1008" s="6">
        <v>26921.67</v>
      </c>
      <c r="X1008" s="6">
        <v>26966</v>
      </c>
      <c r="Y1008" s="6">
        <v>27008</v>
      </c>
      <c r="Z1008" s="8" t="s">
        <v>17</v>
      </c>
      <c r="AA1008" s="11">
        <f t="shared" si="158"/>
        <v>1.9551077189157163E-4</v>
      </c>
      <c r="AB1008" s="10">
        <f t="shared" si="159"/>
        <v>1.2817872953773346E-2</v>
      </c>
      <c r="AC1008" s="10">
        <f t="shared" si="154"/>
        <v>1.739132108890673E-2</v>
      </c>
      <c r="AD1008" s="10">
        <f t="shared" si="155"/>
        <v>6.7932543004600278E-3</v>
      </c>
      <c r="AE1008" s="13">
        <v>3.9249999999999998</v>
      </c>
      <c r="AF1008" s="13">
        <v>0.78</v>
      </c>
      <c r="AG1008" s="10">
        <f t="shared" si="156"/>
        <v>3.1206588608850838E-2</v>
      </c>
      <c r="AH1008" s="10">
        <f>+SUMPRODUCT(AB1008:AD1008,Regression_results!$M$17:$O$17)+Regression_results!$L$17</f>
        <v>3.1531337607713497E-2</v>
      </c>
    </row>
    <row r="1009" spans="1:34" ht="15" x14ac:dyDescent="0.25">
      <c r="A1009" s="3">
        <v>42411</v>
      </c>
      <c r="B1009" s="5">
        <f t="shared" si="150"/>
        <v>11</v>
      </c>
      <c r="C1009" s="5">
        <f t="shared" si="151"/>
        <v>2</v>
      </c>
      <c r="D1009" s="5">
        <f t="shared" si="152"/>
        <v>2016</v>
      </c>
      <c r="E1009" s="3">
        <f t="shared" si="153"/>
        <v>42409</v>
      </c>
      <c r="F1009" s="5">
        <f t="shared" si="157"/>
        <v>2</v>
      </c>
      <c r="G1009" s="5">
        <v>25637.91</v>
      </c>
      <c r="H1009" s="6">
        <v>25826.33</v>
      </c>
      <c r="I1009" s="6">
        <v>25974.67</v>
      </c>
      <c r="J1009" s="6">
        <v>26037.67</v>
      </c>
      <c r="K1009" s="6">
        <v>26088.67</v>
      </c>
      <c r="L1009" s="6">
        <v>26154.67</v>
      </c>
      <c r="M1009" s="6">
        <v>26225</v>
      </c>
      <c r="N1009" s="6">
        <v>26281.67</v>
      </c>
      <c r="O1009" s="6">
        <v>26430.67</v>
      </c>
      <c r="P1009" s="6">
        <v>26507</v>
      </c>
      <c r="Q1009" s="6">
        <v>26537.67</v>
      </c>
      <c r="R1009" s="6">
        <v>26567</v>
      </c>
      <c r="S1009" s="6">
        <v>26609</v>
      </c>
      <c r="T1009" s="6">
        <v>26661</v>
      </c>
      <c r="U1009" s="6">
        <v>26802.67</v>
      </c>
      <c r="V1009" s="6">
        <v>26857</v>
      </c>
      <c r="W1009" s="6">
        <v>26921.67</v>
      </c>
      <c r="X1009" s="6">
        <v>26966</v>
      </c>
      <c r="Y1009" s="6">
        <v>27008</v>
      </c>
      <c r="Z1009" s="8" t="s">
        <v>17</v>
      </c>
      <c r="AA1009" s="11">
        <f t="shared" si="158"/>
        <v>1.3028173425032227E-4</v>
      </c>
      <c r="AB1009" s="10">
        <f t="shared" si="159"/>
        <v>1.3135236062533862E-2</v>
      </c>
      <c r="AC1009" s="10">
        <f t="shared" si="154"/>
        <v>1.7555564709772931E-2</v>
      </c>
      <c r="AD1009" s="10">
        <f t="shared" si="155"/>
        <v>6.8773676007833759E-3</v>
      </c>
      <c r="AE1009" s="13">
        <v>3.92</v>
      </c>
      <c r="AF1009" s="13">
        <v>0.77</v>
      </c>
      <c r="AG1009" s="10">
        <f t="shared" si="156"/>
        <v>3.1259303364096214E-2</v>
      </c>
      <c r="AH1009" s="10">
        <f>+SUMPRODUCT(AB1009:AD1009,Regression_results!$M$17:$O$17)+Regression_results!$L$17</f>
        <v>3.1839706478155802E-2</v>
      </c>
    </row>
    <row r="1010" spans="1:34" ht="15" x14ac:dyDescent="0.25">
      <c r="A1010" s="3">
        <v>42410</v>
      </c>
      <c r="B1010" s="5">
        <f t="shared" si="150"/>
        <v>10</v>
      </c>
      <c r="C1010" s="5">
        <f t="shared" si="151"/>
        <v>2</v>
      </c>
      <c r="D1010" s="5">
        <f t="shared" si="152"/>
        <v>2016</v>
      </c>
      <c r="E1010" s="3">
        <f t="shared" si="153"/>
        <v>42409</v>
      </c>
      <c r="F1010" s="5">
        <f t="shared" si="157"/>
        <v>1</v>
      </c>
      <c r="G1010" s="5">
        <v>25633.5</v>
      </c>
      <c r="H1010" s="6">
        <v>25828</v>
      </c>
      <c r="I1010" s="6">
        <v>25972.67</v>
      </c>
      <c r="J1010" s="6">
        <v>26030</v>
      </c>
      <c r="K1010" s="6">
        <v>26084</v>
      </c>
      <c r="L1010" s="6">
        <v>26151</v>
      </c>
      <c r="M1010" s="6">
        <v>26221</v>
      </c>
      <c r="N1010" s="6">
        <v>26280</v>
      </c>
      <c r="O1010" s="6">
        <v>26429</v>
      </c>
      <c r="P1010" s="6">
        <v>26505.67</v>
      </c>
      <c r="Q1010" s="6">
        <v>26532</v>
      </c>
      <c r="R1010" s="6">
        <v>26565</v>
      </c>
      <c r="S1010" s="6">
        <v>26607</v>
      </c>
      <c r="T1010" s="6">
        <v>26659</v>
      </c>
      <c r="U1010" s="6">
        <v>26802.67</v>
      </c>
      <c r="V1010" s="6">
        <v>26857</v>
      </c>
      <c r="W1010" s="6">
        <v>26921.67</v>
      </c>
      <c r="X1010" s="6">
        <v>26966</v>
      </c>
      <c r="Y1010" s="6">
        <v>27008</v>
      </c>
      <c r="Z1010" s="8" t="s">
        <v>17</v>
      </c>
      <c r="AA1010" s="11">
        <f t="shared" si="158"/>
        <v>6.5145763646157201E-5</v>
      </c>
      <c r="AB1010" s="10">
        <f t="shared" si="159"/>
        <v>1.3231513449197374E-2</v>
      </c>
      <c r="AC1010" s="10">
        <f t="shared" si="154"/>
        <v>1.7569622222128212E-2</v>
      </c>
      <c r="AD1010" s="10">
        <f t="shared" si="155"/>
        <v>6.8001716821447736E-3</v>
      </c>
      <c r="AE1010" s="13">
        <v>3.92</v>
      </c>
      <c r="AF1010" s="13">
        <v>0.78</v>
      </c>
      <c r="AG1010" s="10">
        <f t="shared" si="156"/>
        <v>3.1156975590394875E-2</v>
      </c>
      <c r="AH1010" s="10">
        <f>+SUMPRODUCT(AB1010:AD1010,Regression_results!$M$17:$O$17)+Regression_results!$L$17</f>
        <v>3.186551309851237E-2</v>
      </c>
    </row>
    <row r="1011" spans="1:34" ht="15" x14ac:dyDescent="0.25">
      <c r="A1011" s="3">
        <v>42409</v>
      </c>
      <c r="B1011" s="5">
        <f t="shared" si="150"/>
        <v>9</v>
      </c>
      <c r="C1011" s="5">
        <f t="shared" si="151"/>
        <v>2</v>
      </c>
      <c r="D1011" s="5">
        <f t="shared" si="152"/>
        <v>2016</v>
      </c>
      <c r="E1011" s="3">
        <f t="shared" si="153"/>
        <v>42409</v>
      </c>
      <c r="F1011" s="5">
        <f t="shared" si="157"/>
        <v>0</v>
      </c>
      <c r="G1011" s="5">
        <v>25629.09</v>
      </c>
      <c r="H1011" s="6">
        <v>25828</v>
      </c>
      <c r="I1011" s="6">
        <v>25972.67</v>
      </c>
      <c r="J1011" s="6">
        <v>26030</v>
      </c>
      <c r="K1011" s="6">
        <v>26084</v>
      </c>
      <c r="L1011" s="6">
        <v>26151</v>
      </c>
      <c r="M1011" s="6">
        <v>26221</v>
      </c>
      <c r="N1011" s="6">
        <v>26280</v>
      </c>
      <c r="O1011" s="6">
        <v>26429</v>
      </c>
      <c r="P1011" s="6">
        <v>26505.67</v>
      </c>
      <c r="Q1011" s="6">
        <v>26532</v>
      </c>
      <c r="R1011" s="6">
        <v>26565</v>
      </c>
      <c r="S1011" s="6">
        <v>26607</v>
      </c>
      <c r="T1011" s="6">
        <v>26659</v>
      </c>
      <c r="U1011" s="6">
        <v>26814.67</v>
      </c>
      <c r="V1011" s="6">
        <v>26870.67</v>
      </c>
      <c r="W1011" s="6">
        <v>26933</v>
      </c>
      <c r="X1011" s="6">
        <v>26979</v>
      </c>
      <c r="Y1011" s="6">
        <v>27021</v>
      </c>
      <c r="Z1011" s="8" t="s">
        <v>17</v>
      </c>
      <c r="AA1011" s="11">
        <f t="shared" si="158"/>
        <v>0</v>
      </c>
      <c r="AB1011" s="10">
        <f t="shared" si="159"/>
        <v>1.3405860293908223E-2</v>
      </c>
      <c r="AC1011" s="10">
        <f t="shared" si="154"/>
        <v>1.7569622222128212E-2</v>
      </c>
      <c r="AD1011" s="10">
        <f t="shared" si="155"/>
        <v>6.7350259184986161E-3</v>
      </c>
      <c r="AE1011" s="13">
        <v>3.92</v>
      </c>
      <c r="AF1011" s="13">
        <v>0.78</v>
      </c>
      <c r="AG1011" s="10">
        <f t="shared" si="156"/>
        <v>3.1156975590394875E-2</v>
      </c>
      <c r="AH1011" s="10">
        <f>+SUMPRODUCT(AB1011:AD1011,Regression_results!$M$17:$O$17)+Regression_results!$L$17</f>
        <v>3.1930470687118587E-2</v>
      </c>
    </row>
    <row r="1012" spans="1:34" ht="15" x14ac:dyDescent="0.25">
      <c r="A1012" s="3">
        <v>42408</v>
      </c>
      <c r="B1012" s="5">
        <f t="shared" si="150"/>
        <v>8</v>
      </c>
      <c r="C1012" s="5">
        <f t="shared" si="151"/>
        <v>2</v>
      </c>
      <c r="D1012" s="5">
        <f t="shared" si="152"/>
        <v>2016</v>
      </c>
      <c r="E1012" s="3">
        <f t="shared" si="153"/>
        <v>42378</v>
      </c>
      <c r="F1012" s="5">
        <f t="shared" si="157"/>
        <v>30</v>
      </c>
      <c r="G1012" s="5">
        <v>25629.09</v>
      </c>
      <c r="H1012" s="6">
        <v>25820.57</v>
      </c>
      <c r="I1012" s="6">
        <v>25956.240000000002</v>
      </c>
      <c r="J1012" s="6">
        <v>26001.57</v>
      </c>
      <c r="K1012" s="6">
        <v>26059.24</v>
      </c>
      <c r="L1012" s="6">
        <v>26125.57</v>
      </c>
      <c r="M1012" s="6">
        <v>26194.57</v>
      </c>
      <c r="N1012" s="6">
        <v>26252.240000000002</v>
      </c>
      <c r="O1012" s="6">
        <v>26402.57</v>
      </c>
      <c r="P1012" s="6">
        <v>26479.24</v>
      </c>
      <c r="Q1012" s="6">
        <v>26510.240000000002</v>
      </c>
      <c r="R1012" s="6">
        <v>26544.57</v>
      </c>
      <c r="S1012" s="6">
        <v>26586.57</v>
      </c>
      <c r="T1012" s="6">
        <v>26640.240000000002</v>
      </c>
      <c r="U1012" s="6">
        <v>26812.67</v>
      </c>
      <c r="V1012" s="6">
        <v>26868.67</v>
      </c>
      <c r="W1012" s="6">
        <v>26929.67</v>
      </c>
      <c r="X1012" s="6">
        <v>26975.67</v>
      </c>
      <c r="Y1012" s="6">
        <v>27017.67</v>
      </c>
      <c r="Z1012" s="8" t="s">
        <v>17</v>
      </c>
      <c r="AA1012" s="11">
        <f t="shared" si="158"/>
        <v>2.018688382894096E-3</v>
      </c>
      <c r="AB1012" s="10">
        <f t="shared" si="159"/>
        <v>1.2764791882973636E-2</v>
      </c>
      <c r="AC1012" s="10">
        <f t="shared" si="154"/>
        <v>1.7195479776731748E-2</v>
      </c>
      <c r="AD1012" s="10">
        <f t="shared" si="155"/>
        <v>8.9877069291945944E-3</v>
      </c>
      <c r="AE1012" s="13">
        <v>3.895</v>
      </c>
      <c r="AF1012" s="13">
        <v>0.81</v>
      </c>
      <c r="AG1012" s="10">
        <f t="shared" si="156"/>
        <v>3.0602122805277299E-2</v>
      </c>
      <c r="AH1012" s="10">
        <f>+SUMPRODUCT(AB1012:AD1012,Regression_results!$M$17:$O$17)+Regression_results!$L$17</f>
        <v>3.2371388649730326E-2</v>
      </c>
    </row>
    <row r="1013" spans="1:34" ht="15" x14ac:dyDescent="0.25">
      <c r="A1013" s="3">
        <v>42407</v>
      </c>
      <c r="B1013" s="5">
        <f t="shared" si="150"/>
        <v>7</v>
      </c>
      <c r="C1013" s="5">
        <f t="shared" si="151"/>
        <v>2</v>
      </c>
      <c r="D1013" s="5">
        <f t="shared" si="152"/>
        <v>2016</v>
      </c>
      <c r="E1013" s="3">
        <f t="shared" si="153"/>
        <v>42378</v>
      </c>
      <c r="F1013" s="5">
        <f t="shared" si="157"/>
        <v>29</v>
      </c>
      <c r="G1013" s="5">
        <v>25629.09</v>
      </c>
      <c r="H1013" s="6">
        <v>25717.67</v>
      </c>
      <c r="I1013" s="6">
        <v>25781</v>
      </c>
      <c r="J1013" s="6">
        <v>25916.67</v>
      </c>
      <c r="K1013" s="6">
        <v>25962</v>
      </c>
      <c r="L1013" s="6">
        <v>26019.67</v>
      </c>
      <c r="M1013" s="6">
        <v>26086</v>
      </c>
      <c r="N1013" s="6">
        <v>26155</v>
      </c>
      <c r="O1013" s="6">
        <v>26212.67</v>
      </c>
      <c r="P1013" s="6">
        <v>26363</v>
      </c>
      <c r="Q1013" s="6">
        <v>26439.67</v>
      </c>
      <c r="R1013" s="6">
        <v>26470.67</v>
      </c>
      <c r="S1013" s="6">
        <v>26505</v>
      </c>
      <c r="T1013" s="6">
        <v>26547</v>
      </c>
      <c r="U1013" s="6">
        <v>26812.67</v>
      </c>
      <c r="V1013" s="6">
        <v>26868.67</v>
      </c>
      <c r="W1013" s="6">
        <v>26929.67</v>
      </c>
      <c r="X1013" s="6">
        <v>26975.67</v>
      </c>
      <c r="Y1013" s="6">
        <v>27017.67</v>
      </c>
      <c r="Z1013" s="8" t="s">
        <v>17</v>
      </c>
      <c r="AA1013" s="11">
        <f t="shared" si="158"/>
        <v>1.5317864553857049E-3</v>
      </c>
      <c r="AB1013" s="10">
        <f t="shared" si="159"/>
        <v>5.9272490751720586E-3</v>
      </c>
      <c r="AC1013" s="10">
        <f t="shared" si="154"/>
        <v>1.6743725999767145E-2</v>
      </c>
      <c r="AD1013" s="10">
        <f t="shared" si="155"/>
        <v>1.2684026955876612E-2</v>
      </c>
      <c r="AE1013" s="13">
        <v>3.8449999999999998</v>
      </c>
      <c r="AF1013" s="13">
        <v>0.83499999999999996</v>
      </c>
      <c r="AG1013" s="10">
        <f t="shared" si="156"/>
        <v>2.9850746268656803E-2</v>
      </c>
      <c r="AH1013" s="10">
        <f>+SUMPRODUCT(AB1013:AD1013,Regression_results!$M$17:$O$17)+Regression_results!$L$17</f>
        <v>3.0064893600997247E-2</v>
      </c>
    </row>
    <row r="1014" spans="1:34" ht="15" x14ac:dyDescent="0.25">
      <c r="A1014" s="3">
        <v>42406</v>
      </c>
      <c r="B1014" s="5">
        <f t="shared" si="150"/>
        <v>6</v>
      </c>
      <c r="C1014" s="5">
        <f t="shared" si="151"/>
        <v>2</v>
      </c>
      <c r="D1014" s="5">
        <f t="shared" si="152"/>
        <v>2016</v>
      </c>
      <c r="E1014" s="3">
        <f t="shared" si="153"/>
        <v>42378</v>
      </c>
      <c r="F1014" s="5">
        <f t="shared" si="157"/>
        <v>28</v>
      </c>
      <c r="G1014" s="5">
        <v>25629.09</v>
      </c>
      <c r="H1014" s="6">
        <v>25717.67</v>
      </c>
      <c r="I1014" s="6">
        <v>25781</v>
      </c>
      <c r="J1014" s="6">
        <v>25916.67</v>
      </c>
      <c r="K1014" s="6">
        <v>25962</v>
      </c>
      <c r="L1014" s="6">
        <v>26019.67</v>
      </c>
      <c r="M1014" s="6">
        <v>26086</v>
      </c>
      <c r="N1014" s="6">
        <v>26155</v>
      </c>
      <c r="O1014" s="6">
        <v>26212.67</v>
      </c>
      <c r="P1014" s="6">
        <v>26363</v>
      </c>
      <c r="Q1014" s="6">
        <v>26439.67</v>
      </c>
      <c r="R1014" s="6">
        <v>26470.67</v>
      </c>
      <c r="S1014" s="6">
        <v>26505</v>
      </c>
      <c r="T1014" s="6">
        <v>26547</v>
      </c>
      <c r="U1014" s="6">
        <v>26795.57</v>
      </c>
      <c r="V1014" s="6">
        <v>26850.240000000002</v>
      </c>
      <c r="W1014" s="6">
        <v>26917.24</v>
      </c>
      <c r="X1014" s="6">
        <v>26963.57</v>
      </c>
      <c r="Y1014" s="6">
        <v>27021.24</v>
      </c>
      <c r="Z1014" s="8" t="s">
        <v>17</v>
      </c>
      <c r="AA1014" s="11">
        <f t="shared" si="158"/>
        <v>1.4789662327861978E-3</v>
      </c>
      <c r="AB1014" s="10">
        <f t="shared" si="159"/>
        <v>5.9272490751720586E-3</v>
      </c>
      <c r="AC1014" s="10">
        <f t="shared" si="154"/>
        <v>1.6743725999767145E-2</v>
      </c>
      <c r="AD1014" s="10">
        <f t="shared" si="155"/>
        <v>1.2631206733277105E-2</v>
      </c>
      <c r="AE1014" s="13">
        <v>3.8449999999999998</v>
      </c>
      <c r="AF1014" s="13">
        <v>0.83499999999999996</v>
      </c>
      <c r="AG1014" s="10">
        <f t="shared" si="156"/>
        <v>2.9850746268656803E-2</v>
      </c>
      <c r="AH1014" s="10">
        <f>+SUMPRODUCT(AB1014:AD1014,Regression_results!$M$17:$O$17)+Regression_results!$L$17</f>
        <v>3.0041142180184895E-2</v>
      </c>
    </row>
    <row r="1015" spans="1:34" ht="15" x14ac:dyDescent="0.25">
      <c r="A1015" s="3">
        <v>42405</v>
      </c>
      <c r="B1015" s="5">
        <f t="shared" si="150"/>
        <v>5</v>
      </c>
      <c r="C1015" s="5">
        <f t="shared" si="151"/>
        <v>2</v>
      </c>
      <c r="D1015" s="5">
        <f t="shared" si="152"/>
        <v>2016</v>
      </c>
      <c r="E1015" s="3">
        <f t="shared" si="153"/>
        <v>42378</v>
      </c>
      <c r="F1015" s="5">
        <f t="shared" si="157"/>
        <v>27</v>
      </c>
      <c r="G1015" s="5">
        <v>25629.09</v>
      </c>
      <c r="H1015" s="6">
        <v>25717.67</v>
      </c>
      <c r="I1015" s="6">
        <v>25781</v>
      </c>
      <c r="J1015" s="6">
        <v>25916.67</v>
      </c>
      <c r="K1015" s="6">
        <v>25962</v>
      </c>
      <c r="L1015" s="6">
        <v>26019.67</v>
      </c>
      <c r="M1015" s="6">
        <v>26086</v>
      </c>
      <c r="N1015" s="6">
        <v>26155</v>
      </c>
      <c r="O1015" s="6">
        <v>26212.67</v>
      </c>
      <c r="P1015" s="6">
        <v>26363</v>
      </c>
      <c r="Q1015" s="6">
        <v>26439.67</v>
      </c>
      <c r="R1015" s="6">
        <v>26470.67</v>
      </c>
      <c r="S1015" s="6">
        <v>26505</v>
      </c>
      <c r="T1015" s="6">
        <v>26547</v>
      </c>
      <c r="U1015" s="6">
        <v>26600.67</v>
      </c>
      <c r="V1015" s="6">
        <v>26756</v>
      </c>
      <c r="W1015" s="6">
        <v>26810.67</v>
      </c>
      <c r="X1015" s="6">
        <v>26877.67</v>
      </c>
      <c r="Y1015" s="6">
        <v>26924</v>
      </c>
      <c r="Z1015" s="8" t="s">
        <v>17</v>
      </c>
      <c r="AA1015" s="11">
        <f t="shared" si="158"/>
        <v>1.4261460101866908E-3</v>
      </c>
      <c r="AB1015" s="10">
        <f t="shared" si="159"/>
        <v>5.9272490751720586E-3</v>
      </c>
      <c r="AC1015" s="10">
        <f t="shared" si="154"/>
        <v>1.6743725999767145E-2</v>
      </c>
      <c r="AD1015" s="10">
        <f t="shared" si="155"/>
        <v>1.2578386510677598E-2</v>
      </c>
      <c r="AE1015" s="13">
        <v>3.8449999999999998</v>
      </c>
      <c r="AF1015" s="13">
        <v>0.83499999999999996</v>
      </c>
      <c r="AG1015" s="10">
        <f t="shared" si="156"/>
        <v>2.9850746268656803E-2</v>
      </c>
      <c r="AH1015" s="10">
        <f>+SUMPRODUCT(AB1015:AD1015,Regression_results!$M$17:$O$17)+Regression_results!$L$17</f>
        <v>3.0017390759372549E-2</v>
      </c>
    </row>
    <row r="1016" spans="1:34" ht="15" x14ac:dyDescent="0.25">
      <c r="A1016" s="3">
        <v>42404</v>
      </c>
      <c r="B1016" s="5">
        <f t="shared" si="150"/>
        <v>4</v>
      </c>
      <c r="C1016" s="5">
        <f t="shared" si="151"/>
        <v>2</v>
      </c>
      <c r="D1016" s="5">
        <f t="shared" si="152"/>
        <v>2016</v>
      </c>
      <c r="E1016" s="3">
        <f t="shared" si="153"/>
        <v>42378</v>
      </c>
      <c r="F1016" s="5">
        <f t="shared" si="157"/>
        <v>26</v>
      </c>
      <c r="G1016" s="5">
        <v>25629.09</v>
      </c>
      <c r="H1016" s="6">
        <v>25713.67</v>
      </c>
      <c r="I1016" s="6">
        <v>25768</v>
      </c>
      <c r="J1016" s="6">
        <v>25899.67</v>
      </c>
      <c r="K1016" s="6">
        <v>25944.67</v>
      </c>
      <c r="L1016" s="6">
        <v>26004.67</v>
      </c>
      <c r="M1016" s="6">
        <v>26071</v>
      </c>
      <c r="N1016" s="6">
        <v>26137.67</v>
      </c>
      <c r="O1016" s="6">
        <v>26201</v>
      </c>
      <c r="P1016" s="6">
        <v>26350</v>
      </c>
      <c r="Q1016" s="6">
        <v>26424</v>
      </c>
      <c r="R1016" s="6">
        <v>26456.33</v>
      </c>
      <c r="S1016" s="6">
        <v>26496</v>
      </c>
      <c r="T1016" s="6">
        <v>26537.67</v>
      </c>
      <c r="U1016" s="6">
        <v>26600.67</v>
      </c>
      <c r="V1016" s="6">
        <v>26756</v>
      </c>
      <c r="W1016" s="6">
        <v>26810.67</v>
      </c>
      <c r="X1016" s="6">
        <v>26877.67</v>
      </c>
      <c r="Y1016" s="6">
        <v>26924</v>
      </c>
      <c r="Z1016" s="8" t="s">
        <v>17</v>
      </c>
      <c r="AA1016" s="11">
        <f t="shared" si="158"/>
        <v>1.362998188405662E-3</v>
      </c>
      <c r="AB1016" s="10">
        <f t="shared" si="159"/>
        <v>5.4200129618335868E-3</v>
      </c>
      <c r="AC1016" s="10">
        <f t="shared" si="154"/>
        <v>1.6803787643588919E-2</v>
      </c>
      <c r="AD1016" s="10">
        <f t="shared" si="155"/>
        <v>1.2622110436029876E-2</v>
      </c>
      <c r="AE1016" s="13">
        <v>3.82</v>
      </c>
      <c r="AF1016" s="13">
        <v>0.77</v>
      </c>
      <c r="AG1016" s="10">
        <f t="shared" si="156"/>
        <v>3.0266944527141071E-2</v>
      </c>
      <c r="AH1016" s="10">
        <f>+SUMPRODUCT(AB1016:AD1016,Regression_results!$M$17:$O$17)+Regression_results!$L$17</f>
        <v>2.9799037395160918E-2</v>
      </c>
    </row>
    <row r="1017" spans="1:34" ht="15" x14ac:dyDescent="0.25">
      <c r="A1017" s="3">
        <v>42403</v>
      </c>
      <c r="B1017" s="5">
        <f t="shared" si="150"/>
        <v>3</v>
      </c>
      <c r="C1017" s="5">
        <f t="shared" si="151"/>
        <v>2</v>
      </c>
      <c r="D1017" s="5">
        <f t="shared" si="152"/>
        <v>2016</v>
      </c>
      <c r="E1017" s="3">
        <f t="shared" si="153"/>
        <v>42378</v>
      </c>
      <c r="F1017" s="5">
        <f t="shared" si="157"/>
        <v>25</v>
      </c>
      <c r="G1017" s="5">
        <v>25629.09</v>
      </c>
      <c r="H1017" s="6">
        <v>25715</v>
      </c>
      <c r="I1017" s="6">
        <v>25774</v>
      </c>
      <c r="J1017" s="6">
        <v>25910</v>
      </c>
      <c r="K1017" s="6">
        <v>25961.67</v>
      </c>
      <c r="L1017" s="6">
        <v>26020.67</v>
      </c>
      <c r="M1017" s="6">
        <v>26090.67</v>
      </c>
      <c r="N1017" s="6">
        <v>26157</v>
      </c>
      <c r="O1017" s="6">
        <v>26221.67</v>
      </c>
      <c r="P1017" s="6">
        <v>26367</v>
      </c>
      <c r="Q1017" s="6">
        <v>26444</v>
      </c>
      <c r="R1017" s="6">
        <v>26471</v>
      </c>
      <c r="S1017" s="6">
        <v>26509.67</v>
      </c>
      <c r="T1017" s="6">
        <v>26553</v>
      </c>
      <c r="U1017" s="6">
        <v>26600.67</v>
      </c>
      <c r="V1017" s="6">
        <v>26756</v>
      </c>
      <c r="W1017" s="6">
        <v>26810.67</v>
      </c>
      <c r="X1017" s="6">
        <v>26877.67</v>
      </c>
      <c r="Y1017" s="6">
        <v>26924</v>
      </c>
      <c r="Z1017" s="8" t="s">
        <v>17</v>
      </c>
      <c r="AA1017" s="11">
        <f t="shared" si="158"/>
        <v>1.3620815850719687E-3</v>
      </c>
      <c r="AB1017" s="10">
        <f t="shared" si="159"/>
        <v>5.6541219372205909E-3</v>
      </c>
      <c r="AC1017" s="10">
        <f t="shared" si="154"/>
        <v>1.7369054085512481E-2</v>
      </c>
      <c r="AD1017" s="10">
        <f t="shared" si="155"/>
        <v>1.2345363733005396E-2</v>
      </c>
      <c r="AE1017" s="13">
        <v>3.8250000000000002</v>
      </c>
      <c r="AF1017" s="13">
        <v>0.70499999999999996</v>
      </c>
      <c r="AG1017" s="10">
        <f t="shared" si="156"/>
        <v>3.098157986197303E-2</v>
      </c>
      <c r="AH1017" s="10">
        <f>+SUMPRODUCT(AB1017:AD1017,Regression_results!$M$17:$O$17)+Regression_results!$L$17</f>
        <v>3.014180727796776E-2</v>
      </c>
    </row>
    <row r="1018" spans="1:34" ht="15" x14ac:dyDescent="0.25">
      <c r="A1018" s="3">
        <v>42402</v>
      </c>
      <c r="B1018" s="5">
        <f t="shared" si="150"/>
        <v>2</v>
      </c>
      <c r="C1018" s="5">
        <f t="shared" si="151"/>
        <v>2</v>
      </c>
      <c r="D1018" s="5">
        <f t="shared" si="152"/>
        <v>2016</v>
      </c>
      <c r="E1018" s="3">
        <f t="shared" si="153"/>
        <v>42378</v>
      </c>
      <c r="F1018" s="5">
        <f t="shared" si="157"/>
        <v>24</v>
      </c>
      <c r="G1018" s="5">
        <v>25629.09</v>
      </c>
      <c r="H1018" s="6">
        <v>25717.67</v>
      </c>
      <c r="I1018" s="6">
        <v>25780</v>
      </c>
      <c r="J1018" s="6">
        <v>25916</v>
      </c>
      <c r="K1018" s="6">
        <v>25974.67</v>
      </c>
      <c r="L1018" s="6">
        <v>26031.67</v>
      </c>
      <c r="M1018" s="6">
        <v>26102</v>
      </c>
      <c r="N1018" s="6">
        <v>26168</v>
      </c>
      <c r="O1018" s="6">
        <v>26232.67</v>
      </c>
      <c r="P1018" s="6">
        <v>26377.67</v>
      </c>
      <c r="Q1018" s="6">
        <v>26453</v>
      </c>
      <c r="R1018" s="6">
        <v>26481</v>
      </c>
      <c r="S1018" s="6">
        <v>26517.67</v>
      </c>
      <c r="T1018" s="6">
        <v>26561</v>
      </c>
      <c r="U1018" s="6">
        <v>26591</v>
      </c>
      <c r="V1018" s="6">
        <v>26746</v>
      </c>
      <c r="W1018" s="6">
        <v>26802</v>
      </c>
      <c r="X1018" s="6">
        <v>26868</v>
      </c>
      <c r="Y1018" s="6">
        <v>26912.67</v>
      </c>
      <c r="Z1018" s="8" t="s">
        <v>17</v>
      </c>
      <c r="AA1018" s="11">
        <f t="shared" si="158"/>
        <v>1.3072038380446572E-3</v>
      </c>
      <c r="AB1018" s="10">
        <f t="shared" si="159"/>
        <v>5.8882309126075949E-3</v>
      </c>
      <c r="AC1018" s="10">
        <f t="shared" si="154"/>
        <v>1.755896043444527E-2</v>
      </c>
      <c r="AD1018" s="10">
        <f t="shared" si="155"/>
        <v>1.2171519212728122E-2</v>
      </c>
      <c r="AE1018" s="13">
        <v>3.84</v>
      </c>
      <c r="AF1018" s="13">
        <v>0.7</v>
      </c>
      <c r="AG1018" s="10">
        <f t="shared" si="156"/>
        <v>3.1181727904667333E-2</v>
      </c>
      <c r="AH1018" s="10">
        <f>+SUMPRODUCT(AB1018:AD1018,Regression_results!$M$17:$O$17)+Regression_results!$L$17</f>
        <v>3.0304640036566036E-2</v>
      </c>
    </row>
    <row r="1019" spans="1:34" ht="15" x14ac:dyDescent="0.25">
      <c r="A1019" s="3">
        <v>42401</v>
      </c>
      <c r="B1019" s="5">
        <f t="shared" si="150"/>
        <v>1</v>
      </c>
      <c r="C1019" s="5">
        <f t="shared" si="151"/>
        <v>2</v>
      </c>
      <c r="D1019" s="5">
        <f t="shared" si="152"/>
        <v>2016</v>
      </c>
      <c r="E1019" s="3">
        <f t="shared" si="153"/>
        <v>42378</v>
      </c>
      <c r="F1019" s="5">
        <f t="shared" si="157"/>
        <v>23</v>
      </c>
      <c r="G1019" s="5">
        <v>25629.09</v>
      </c>
      <c r="H1019" s="6">
        <v>25719.67</v>
      </c>
      <c r="I1019" s="6">
        <v>25783.67</v>
      </c>
      <c r="J1019" s="6">
        <v>25920</v>
      </c>
      <c r="K1019" s="6">
        <v>25975</v>
      </c>
      <c r="L1019" s="6">
        <v>26036.67</v>
      </c>
      <c r="M1019" s="6">
        <v>26108</v>
      </c>
      <c r="N1019" s="6">
        <v>26174</v>
      </c>
      <c r="O1019" s="6">
        <v>26240</v>
      </c>
      <c r="P1019" s="6">
        <v>26382.67</v>
      </c>
      <c r="Q1019" s="6">
        <v>26456</v>
      </c>
      <c r="R1019" s="6">
        <v>26484.67</v>
      </c>
      <c r="S1019" s="6">
        <v>26521</v>
      </c>
      <c r="T1019" s="6">
        <v>26563.67</v>
      </c>
      <c r="U1019" s="6">
        <v>26609</v>
      </c>
      <c r="V1019" s="6">
        <v>26761</v>
      </c>
      <c r="W1019" s="6">
        <v>26820</v>
      </c>
      <c r="X1019" s="6">
        <v>26885</v>
      </c>
      <c r="Y1019" s="6">
        <v>26933</v>
      </c>
      <c r="Z1019" s="8" t="s">
        <v>17</v>
      </c>
      <c r="AA1019" s="11">
        <f t="shared" si="158"/>
        <v>1.2335004964619514E-3</v>
      </c>
      <c r="AB1019" s="10">
        <f t="shared" si="159"/>
        <v>6.0314275692190389E-3</v>
      </c>
      <c r="AC1019" s="10">
        <f t="shared" si="154"/>
        <v>1.7698411436386063E-2</v>
      </c>
      <c r="AD1019" s="10">
        <f t="shared" si="155"/>
        <v>1.1942341959876616E-2</v>
      </c>
      <c r="AE1019" s="13">
        <v>3.85</v>
      </c>
      <c r="AF1019" s="13">
        <v>0.72</v>
      </c>
      <c r="AG1019" s="10">
        <f t="shared" si="156"/>
        <v>3.1076250992851273E-2</v>
      </c>
      <c r="AH1019" s="10">
        <f>+SUMPRODUCT(AB1019:AD1019,Regression_results!$M$17:$O$17)+Regression_results!$L$17</f>
        <v>3.0363038027846963E-2</v>
      </c>
    </row>
    <row r="1020" spans="1:34" ht="15" x14ac:dyDescent="0.25">
      <c r="A1020" s="3">
        <v>42400</v>
      </c>
      <c r="B1020" s="5">
        <f t="shared" si="150"/>
        <v>31</v>
      </c>
      <c r="C1020" s="5">
        <f t="shared" si="151"/>
        <v>1</v>
      </c>
      <c r="D1020" s="5">
        <f t="shared" si="152"/>
        <v>2016</v>
      </c>
      <c r="E1020" s="3">
        <f t="shared" si="153"/>
        <v>42378</v>
      </c>
      <c r="F1020" s="5">
        <f t="shared" si="157"/>
        <v>22</v>
      </c>
      <c r="G1020" s="5">
        <v>25629.09</v>
      </c>
      <c r="H1020" s="6">
        <v>25716.67</v>
      </c>
      <c r="I1020" s="6">
        <v>25772</v>
      </c>
      <c r="J1020" s="6">
        <v>25908</v>
      </c>
      <c r="K1020" s="6">
        <v>25966</v>
      </c>
      <c r="L1020" s="6">
        <v>26027.67</v>
      </c>
      <c r="M1020" s="6">
        <v>26099</v>
      </c>
      <c r="N1020" s="6">
        <v>26165</v>
      </c>
      <c r="O1020" s="6">
        <v>26231</v>
      </c>
      <c r="P1020" s="6">
        <v>26373.67</v>
      </c>
      <c r="Q1020" s="6">
        <v>26448.67</v>
      </c>
      <c r="R1020" s="6">
        <v>26477</v>
      </c>
      <c r="S1020" s="6">
        <v>26513</v>
      </c>
      <c r="T1020" s="6">
        <v>26555.67</v>
      </c>
      <c r="U1020" s="6">
        <v>26617</v>
      </c>
      <c r="V1020" s="6">
        <v>26769</v>
      </c>
      <c r="W1020" s="6">
        <v>26828</v>
      </c>
      <c r="X1020" s="6">
        <v>26892</v>
      </c>
      <c r="Y1020" s="6">
        <v>26941.67</v>
      </c>
      <c r="Z1020" s="8" t="s">
        <v>17</v>
      </c>
      <c r="AA1020" s="11">
        <f t="shared" si="158"/>
        <v>1.1802260526282489E-3</v>
      </c>
      <c r="AB1020" s="10">
        <f t="shared" si="159"/>
        <v>5.5760856120916635E-3</v>
      </c>
      <c r="AC1020" s="10">
        <f t="shared" si="154"/>
        <v>1.7810026385224331E-2</v>
      </c>
      <c r="AD1020" s="10">
        <f t="shared" si="155"/>
        <v>1.1930864610060328E-2</v>
      </c>
      <c r="AE1020" s="13">
        <v>3.9249999999999998</v>
      </c>
      <c r="AF1020" s="13">
        <v>0.72</v>
      </c>
      <c r="AG1020" s="10">
        <f t="shared" si="156"/>
        <v>3.1820889594916579E-2</v>
      </c>
      <c r="AH1020" s="10">
        <f>+SUMPRODUCT(AB1020:AD1020,Regression_results!$M$17:$O$17)+Regression_results!$L$17</f>
        <v>3.0178984701589438E-2</v>
      </c>
    </row>
    <row r="1021" spans="1:34" ht="15" x14ac:dyDescent="0.25">
      <c r="A1021" s="3">
        <v>42399</v>
      </c>
      <c r="B1021" s="5">
        <f t="shared" si="150"/>
        <v>30</v>
      </c>
      <c r="C1021" s="5">
        <f t="shared" si="151"/>
        <v>1</v>
      </c>
      <c r="D1021" s="5">
        <f t="shared" si="152"/>
        <v>2016</v>
      </c>
      <c r="E1021" s="3">
        <f t="shared" si="153"/>
        <v>42378</v>
      </c>
      <c r="F1021" s="5">
        <f t="shared" si="157"/>
        <v>21</v>
      </c>
      <c r="G1021" s="5">
        <v>25629.09</v>
      </c>
      <c r="H1021" s="6">
        <v>25716.67</v>
      </c>
      <c r="I1021" s="6">
        <v>25772</v>
      </c>
      <c r="J1021" s="6">
        <v>25908</v>
      </c>
      <c r="K1021" s="6">
        <v>25966</v>
      </c>
      <c r="L1021" s="6">
        <v>26027.67</v>
      </c>
      <c r="M1021" s="6">
        <v>26099</v>
      </c>
      <c r="N1021" s="6">
        <v>26165</v>
      </c>
      <c r="O1021" s="6">
        <v>26231</v>
      </c>
      <c r="P1021" s="6">
        <v>26373.67</v>
      </c>
      <c r="Q1021" s="6">
        <v>26448.67</v>
      </c>
      <c r="R1021" s="6">
        <v>26477</v>
      </c>
      <c r="S1021" s="6">
        <v>26513</v>
      </c>
      <c r="T1021" s="6">
        <v>26555.67</v>
      </c>
      <c r="U1021" s="6">
        <v>26619.67</v>
      </c>
      <c r="V1021" s="6">
        <v>26773</v>
      </c>
      <c r="W1021" s="6">
        <v>26832</v>
      </c>
      <c r="X1021" s="6">
        <v>26895</v>
      </c>
      <c r="Y1021" s="6">
        <v>26944.67</v>
      </c>
      <c r="Z1021" s="8" t="s">
        <v>17</v>
      </c>
      <c r="AA1021" s="11">
        <f t="shared" si="158"/>
        <v>1.1265794138724194E-3</v>
      </c>
      <c r="AB1021" s="10">
        <f t="shared" si="159"/>
        <v>5.5760856120916635E-3</v>
      </c>
      <c r="AC1021" s="10">
        <f t="shared" si="154"/>
        <v>1.7810026385224331E-2</v>
      </c>
      <c r="AD1021" s="10">
        <f t="shared" si="155"/>
        <v>1.1877217971304499E-2</v>
      </c>
      <c r="AE1021" s="13">
        <v>3.9249999999999998</v>
      </c>
      <c r="AF1021" s="13">
        <v>0.72</v>
      </c>
      <c r="AG1021" s="10">
        <f t="shared" si="156"/>
        <v>3.1820889594916579E-2</v>
      </c>
      <c r="AH1021" s="10">
        <f>+SUMPRODUCT(AB1021:AD1021,Regression_results!$M$17:$O$17)+Regression_results!$L$17</f>
        <v>3.0154861670114941E-2</v>
      </c>
    </row>
    <row r="1022" spans="1:34" ht="15" x14ac:dyDescent="0.25">
      <c r="A1022" s="3">
        <v>42398</v>
      </c>
      <c r="B1022" s="5">
        <f t="shared" si="150"/>
        <v>29</v>
      </c>
      <c r="C1022" s="5">
        <f t="shared" si="151"/>
        <v>1</v>
      </c>
      <c r="D1022" s="5">
        <f t="shared" si="152"/>
        <v>2016</v>
      </c>
      <c r="E1022" s="3">
        <f t="shared" si="153"/>
        <v>42378</v>
      </c>
      <c r="F1022" s="5">
        <f t="shared" si="157"/>
        <v>20</v>
      </c>
      <c r="G1022" s="5">
        <v>25629.09</v>
      </c>
      <c r="H1022" s="6">
        <v>25716.67</v>
      </c>
      <c r="I1022" s="6">
        <v>25772</v>
      </c>
      <c r="J1022" s="6">
        <v>25908</v>
      </c>
      <c r="K1022" s="6">
        <v>25966</v>
      </c>
      <c r="L1022" s="6">
        <v>26027.67</v>
      </c>
      <c r="M1022" s="6">
        <v>26099</v>
      </c>
      <c r="N1022" s="6">
        <v>26165</v>
      </c>
      <c r="O1022" s="6">
        <v>26231</v>
      </c>
      <c r="P1022" s="6">
        <v>26373.67</v>
      </c>
      <c r="Q1022" s="6">
        <v>26448.67</v>
      </c>
      <c r="R1022" s="6">
        <v>26477</v>
      </c>
      <c r="S1022" s="6">
        <v>26513</v>
      </c>
      <c r="T1022" s="6">
        <v>26555.67</v>
      </c>
      <c r="U1022" s="6">
        <v>26611.67</v>
      </c>
      <c r="V1022" s="6">
        <v>26765</v>
      </c>
      <c r="W1022" s="6">
        <v>26824</v>
      </c>
      <c r="X1022" s="6">
        <v>26887</v>
      </c>
      <c r="Y1022" s="6">
        <v>26936.67</v>
      </c>
      <c r="Z1022" s="8" t="s">
        <v>17</v>
      </c>
      <c r="AA1022" s="11">
        <f t="shared" si="158"/>
        <v>1.07293277511659E-3</v>
      </c>
      <c r="AB1022" s="10">
        <f t="shared" si="159"/>
        <v>5.5760856120916635E-3</v>
      </c>
      <c r="AC1022" s="10">
        <f t="shared" si="154"/>
        <v>1.7810026385224331E-2</v>
      </c>
      <c r="AD1022" s="10">
        <f t="shared" si="155"/>
        <v>1.1823571332548669E-2</v>
      </c>
      <c r="AE1022" s="13">
        <v>3.9249999999999998</v>
      </c>
      <c r="AF1022" s="13">
        <v>0.72</v>
      </c>
      <c r="AG1022" s="10">
        <f t="shared" si="156"/>
        <v>3.1820889594916579E-2</v>
      </c>
      <c r="AH1022" s="10">
        <f>+SUMPRODUCT(AB1022:AD1022,Regression_results!$M$17:$O$17)+Regression_results!$L$17</f>
        <v>3.013073863864045E-2</v>
      </c>
    </row>
    <row r="1023" spans="1:34" ht="15" x14ac:dyDescent="0.25">
      <c r="A1023" s="3">
        <v>42397</v>
      </c>
      <c r="B1023" s="5">
        <f t="shared" si="150"/>
        <v>28</v>
      </c>
      <c r="C1023" s="5">
        <f t="shared" si="151"/>
        <v>1</v>
      </c>
      <c r="D1023" s="5">
        <f t="shared" si="152"/>
        <v>2016</v>
      </c>
      <c r="E1023" s="3">
        <f t="shared" si="153"/>
        <v>42378</v>
      </c>
      <c r="F1023" s="5">
        <f t="shared" si="157"/>
        <v>19</v>
      </c>
      <c r="G1023" s="5">
        <v>25629.09</v>
      </c>
      <c r="H1023" s="6">
        <v>25725</v>
      </c>
      <c r="I1023" s="6">
        <v>25777</v>
      </c>
      <c r="J1023" s="6">
        <v>25913.67</v>
      </c>
      <c r="K1023" s="6">
        <v>25970.67</v>
      </c>
      <c r="L1023" s="6">
        <v>26030.67</v>
      </c>
      <c r="M1023" s="6">
        <v>26103.67</v>
      </c>
      <c r="N1023" s="6">
        <v>26172.67</v>
      </c>
      <c r="O1023" s="6">
        <v>26239.67</v>
      </c>
      <c r="P1023" s="6">
        <v>26383</v>
      </c>
      <c r="Q1023" s="6">
        <v>26458</v>
      </c>
      <c r="R1023" s="6">
        <v>26487</v>
      </c>
      <c r="S1023" s="6">
        <v>26523</v>
      </c>
      <c r="T1023" s="6">
        <v>26566</v>
      </c>
      <c r="U1023" s="6">
        <v>26611.67</v>
      </c>
      <c r="V1023" s="6">
        <v>26765</v>
      </c>
      <c r="W1023" s="6">
        <v>26824</v>
      </c>
      <c r="X1023" s="6">
        <v>26887</v>
      </c>
      <c r="Y1023" s="6">
        <v>26936.67</v>
      </c>
      <c r="Z1023" s="8" t="s">
        <v>17</v>
      </c>
      <c r="AA1023" s="11">
        <f t="shared" si="158"/>
        <v>1.0267817868767329E-3</v>
      </c>
      <c r="AB1023" s="10">
        <f t="shared" si="159"/>
        <v>5.7711764249139819E-3</v>
      </c>
      <c r="AC1023" s="10">
        <f t="shared" si="154"/>
        <v>1.7948946735461879E-2</v>
      </c>
      <c r="AD1023" s="10">
        <f t="shared" si="155"/>
        <v>1.1824554777162015E-2</v>
      </c>
      <c r="AE1023" s="13">
        <v>3.92</v>
      </c>
      <c r="AF1023" s="13">
        <v>0.78</v>
      </c>
      <c r="AG1023" s="10">
        <f t="shared" si="156"/>
        <v>3.1156975590394875E-2</v>
      </c>
      <c r="AH1023" s="10">
        <f>+SUMPRODUCT(AB1023:AD1023,Regression_results!$M$17:$O$17)+Regression_results!$L$17</f>
        <v>3.0320365936880221E-2</v>
      </c>
    </row>
    <row r="1024" spans="1:34" ht="15" x14ac:dyDescent="0.25">
      <c r="A1024" s="3">
        <v>42396</v>
      </c>
      <c r="B1024" s="5">
        <f t="shared" si="150"/>
        <v>27</v>
      </c>
      <c r="C1024" s="5">
        <f t="shared" si="151"/>
        <v>1</v>
      </c>
      <c r="D1024" s="5">
        <f t="shared" si="152"/>
        <v>2016</v>
      </c>
      <c r="E1024" s="3">
        <f t="shared" si="153"/>
        <v>42378</v>
      </c>
      <c r="F1024" s="5">
        <f t="shared" si="157"/>
        <v>18</v>
      </c>
      <c r="G1024" s="5">
        <v>25629.09</v>
      </c>
      <c r="H1024" s="6">
        <v>25723</v>
      </c>
      <c r="I1024" s="6">
        <v>25776</v>
      </c>
      <c r="J1024" s="6">
        <v>25915</v>
      </c>
      <c r="K1024" s="6">
        <v>25972.67</v>
      </c>
      <c r="L1024" s="6">
        <v>26032.67</v>
      </c>
      <c r="M1024" s="6">
        <v>26106</v>
      </c>
      <c r="N1024" s="6">
        <v>26176.67</v>
      </c>
      <c r="O1024" s="6">
        <v>26240</v>
      </c>
      <c r="P1024" s="6">
        <v>26385.67</v>
      </c>
      <c r="Q1024" s="6">
        <v>26460</v>
      </c>
      <c r="R1024" s="6">
        <v>26492</v>
      </c>
      <c r="S1024" s="6">
        <v>26525.67</v>
      </c>
      <c r="T1024" s="6">
        <v>26569.67</v>
      </c>
      <c r="U1024" s="6">
        <v>26611.67</v>
      </c>
      <c r="V1024" s="6">
        <v>26765</v>
      </c>
      <c r="W1024" s="6">
        <v>26824</v>
      </c>
      <c r="X1024" s="6">
        <v>26887</v>
      </c>
      <c r="Y1024" s="6">
        <v>26936.67</v>
      </c>
      <c r="Z1024" s="8" t="s">
        <v>17</v>
      </c>
      <c r="AA1024" s="11">
        <f t="shared" si="158"/>
        <v>9.9526232513640349E-4</v>
      </c>
      <c r="AB1024" s="10">
        <f t="shared" si="159"/>
        <v>5.7321582623495182E-3</v>
      </c>
      <c r="AC1024" s="10">
        <f t="shared" si="154"/>
        <v>1.8001241464928652E-2</v>
      </c>
      <c r="AD1024" s="10">
        <f t="shared" si="155"/>
        <v>1.1882076349526472E-2</v>
      </c>
      <c r="AE1024" s="13">
        <v>3.94</v>
      </c>
      <c r="AF1024" s="13">
        <v>0.76</v>
      </c>
      <c r="AG1024" s="10">
        <f t="shared" si="156"/>
        <v>3.1560142913854783E-2</v>
      </c>
      <c r="AH1024" s="10">
        <f>+SUMPRODUCT(AB1024:AD1024,Regression_results!$M$17:$O$17)+Regression_results!$L$17</f>
        <v>3.0356653417454596E-2</v>
      </c>
    </row>
    <row r="1025" spans="1:34" ht="15" x14ac:dyDescent="0.25">
      <c r="A1025" s="3">
        <v>42395</v>
      </c>
      <c r="B1025" s="5">
        <f t="shared" si="150"/>
        <v>26</v>
      </c>
      <c r="C1025" s="5">
        <f t="shared" si="151"/>
        <v>1</v>
      </c>
      <c r="D1025" s="5">
        <f t="shared" si="152"/>
        <v>2016</v>
      </c>
      <c r="E1025" s="3">
        <f t="shared" si="153"/>
        <v>42378</v>
      </c>
      <c r="F1025" s="5">
        <f t="shared" si="157"/>
        <v>17</v>
      </c>
      <c r="G1025" s="5">
        <v>25629.09</v>
      </c>
      <c r="H1025" s="6">
        <v>25725.67</v>
      </c>
      <c r="I1025" s="6">
        <v>25778.67</v>
      </c>
      <c r="J1025" s="6">
        <v>25920.67</v>
      </c>
      <c r="K1025" s="6">
        <v>25979.67</v>
      </c>
      <c r="L1025" s="6">
        <v>26043</v>
      </c>
      <c r="M1025" s="6">
        <v>26114</v>
      </c>
      <c r="N1025" s="6">
        <v>26184</v>
      </c>
      <c r="O1025" s="6">
        <v>26247</v>
      </c>
      <c r="P1025" s="6">
        <v>26398</v>
      </c>
      <c r="Q1025" s="6">
        <v>26473</v>
      </c>
      <c r="R1025" s="6">
        <v>26502</v>
      </c>
      <c r="S1025" s="6">
        <v>26535</v>
      </c>
      <c r="T1025" s="6">
        <v>26579</v>
      </c>
      <c r="U1025" s="6">
        <v>26622</v>
      </c>
      <c r="V1025" s="6">
        <v>26775.67</v>
      </c>
      <c r="W1025" s="6">
        <v>26834.67</v>
      </c>
      <c r="X1025" s="6">
        <v>26894.67</v>
      </c>
      <c r="Y1025" s="6">
        <v>26944</v>
      </c>
      <c r="Z1025" s="8" t="s">
        <v>17</v>
      </c>
      <c r="AA1025" s="11">
        <f t="shared" si="158"/>
        <v>9.396394698825435E-4</v>
      </c>
      <c r="AB1025" s="10">
        <f t="shared" si="159"/>
        <v>5.8363367563967206E-3</v>
      </c>
      <c r="AC1025" s="10">
        <f t="shared" si="154"/>
        <v>1.81673453285216E-2</v>
      </c>
      <c r="AD1025" s="10">
        <f t="shared" si="155"/>
        <v>1.1912322062178767E-2</v>
      </c>
      <c r="AE1025" s="13">
        <v>3.91</v>
      </c>
      <c r="AF1025" s="13">
        <v>0.74</v>
      </c>
      <c r="AG1025" s="10">
        <f t="shared" si="156"/>
        <v>3.1467143140758269E-2</v>
      </c>
      <c r="AH1025" s="10">
        <f>+SUMPRODUCT(AB1025:AD1025,Regression_results!$M$17:$O$17)+Regression_results!$L$17</f>
        <v>3.0526674009717689E-2</v>
      </c>
    </row>
    <row r="1026" spans="1:34" ht="15" x14ac:dyDescent="0.25">
      <c r="A1026" s="3">
        <v>42394</v>
      </c>
      <c r="B1026" s="5">
        <f t="shared" ref="B1026:B1089" si="160">+DAY(A1026)</f>
        <v>25</v>
      </c>
      <c r="C1026" s="5">
        <f t="shared" ref="C1026:C1089" si="161">+MONTH(A1026)</f>
        <v>1</v>
      </c>
      <c r="D1026" s="5">
        <f t="shared" ref="D1026:D1089" si="162">+YEAR(A1026)</f>
        <v>2016</v>
      </c>
      <c r="E1026" s="3">
        <f t="shared" ref="E1026:E1089" si="163">+IF(DAY(A1026)&gt;=9, DATE(D1026,C1026,9), IF(MONTH(A1026)=1, DATE(D1026-1,12,9),DATE(D1026,C1026-1,9)))</f>
        <v>42378</v>
      </c>
      <c r="F1026" s="5">
        <f t="shared" si="157"/>
        <v>16</v>
      </c>
      <c r="G1026" s="5">
        <v>25629.09</v>
      </c>
      <c r="H1026" s="6">
        <v>25726.67</v>
      </c>
      <c r="I1026" s="6">
        <v>25775.67</v>
      </c>
      <c r="J1026" s="6">
        <v>25919.67</v>
      </c>
      <c r="K1026" s="6">
        <v>25979</v>
      </c>
      <c r="L1026" s="6">
        <v>26044</v>
      </c>
      <c r="M1026" s="6">
        <v>26115.33</v>
      </c>
      <c r="N1026" s="6">
        <v>26185</v>
      </c>
      <c r="O1026" s="6">
        <v>26248.67</v>
      </c>
      <c r="P1026" s="6">
        <v>26398.67</v>
      </c>
      <c r="Q1026" s="6">
        <v>26475.67</v>
      </c>
      <c r="R1026" s="6">
        <v>26505</v>
      </c>
      <c r="S1026" s="6">
        <v>26536.67</v>
      </c>
      <c r="T1026" s="6">
        <v>26580.67</v>
      </c>
      <c r="U1026" s="6">
        <v>26625.67</v>
      </c>
      <c r="V1026" s="6">
        <v>26779</v>
      </c>
      <c r="W1026" s="6">
        <v>26838</v>
      </c>
      <c r="X1026" s="6">
        <v>26900</v>
      </c>
      <c r="Y1026" s="6">
        <v>26949.67</v>
      </c>
      <c r="Z1026" s="8" t="s">
        <v>17</v>
      </c>
      <c r="AA1026" s="11">
        <f t="shared" si="158"/>
        <v>8.8431090512356054E-4</v>
      </c>
      <c r="AB1026" s="10">
        <f t="shared" si="159"/>
        <v>5.7192822687031075E-3</v>
      </c>
      <c r="AC1026" s="10">
        <f t="shared" ref="AC1026:AC1089" si="164">+O1026/I1026-1</f>
        <v>1.8350638412115039E-2</v>
      </c>
      <c r="AD1026" s="10">
        <f t="shared" ref="AD1026:AD1089" si="165">+S1026/O1026-1+AA1026</f>
        <v>1.1856295390432677E-2</v>
      </c>
      <c r="AE1026" s="13">
        <v>3.93</v>
      </c>
      <c r="AF1026" s="13">
        <v>0.74</v>
      </c>
      <c r="AG1026" s="10">
        <f t="shared" ref="AG1026:AG1089" si="166">+(1+AE1026/100)/(1+AF1026/100)-1</f>
        <v>3.1665674012308687E-2</v>
      </c>
      <c r="AH1026" s="10">
        <f>+SUMPRODUCT(AB1026:AD1026,Regression_results!$M$17:$O$17)+Regression_results!$L$17</f>
        <v>3.0548662011093304E-2</v>
      </c>
    </row>
    <row r="1027" spans="1:34" ht="15" x14ac:dyDescent="0.25">
      <c r="A1027" s="3">
        <v>42393</v>
      </c>
      <c r="B1027" s="5">
        <f t="shared" si="160"/>
        <v>24</v>
      </c>
      <c r="C1027" s="5">
        <f t="shared" si="161"/>
        <v>1</v>
      </c>
      <c r="D1027" s="5">
        <f t="shared" si="162"/>
        <v>2016</v>
      </c>
      <c r="E1027" s="3">
        <f t="shared" si="163"/>
        <v>42378</v>
      </c>
      <c r="F1027" s="5">
        <f t="shared" ref="F1027:F1090" si="167">+A1027-E1027</f>
        <v>15</v>
      </c>
      <c r="G1027" s="5">
        <v>25629.09</v>
      </c>
      <c r="H1027" s="6">
        <v>25727</v>
      </c>
      <c r="I1027" s="6">
        <v>25779</v>
      </c>
      <c r="J1027" s="6">
        <v>25924.67</v>
      </c>
      <c r="K1027" s="6">
        <v>25988.67</v>
      </c>
      <c r="L1027" s="6">
        <v>26053.67</v>
      </c>
      <c r="M1027" s="6">
        <v>26123</v>
      </c>
      <c r="N1027" s="6">
        <v>26195</v>
      </c>
      <c r="O1027" s="6">
        <v>26256</v>
      </c>
      <c r="P1027" s="6">
        <v>26406.67</v>
      </c>
      <c r="Q1027" s="6">
        <v>26483.67</v>
      </c>
      <c r="R1027" s="6">
        <v>26512</v>
      </c>
      <c r="S1027" s="6">
        <v>26539</v>
      </c>
      <c r="T1027" s="6">
        <v>26585</v>
      </c>
      <c r="U1027" s="6">
        <v>26635</v>
      </c>
      <c r="V1027" s="6">
        <v>26787.67</v>
      </c>
      <c r="W1027" s="6">
        <v>26845.67</v>
      </c>
      <c r="X1027" s="6">
        <v>26905</v>
      </c>
      <c r="Y1027" s="6">
        <v>26954.67</v>
      </c>
      <c r="Z1027" s="8" t="s">
        <v>17</v>
      </c>
      <c r="AA1027" s="11">
        <f t="shared" ref="AA1027:AA1090" si="168">+(T1027/S1027-1)*F1027/30</f>
        <v>8.666490824823514E-4</v>
      </c>
      <c r="AB1027" s="10">
        <f t="shared" ref="AB1027:AB1090" si="169">+I1027/G1027-1</f>
        <v>5.8492127500429092E-3</v>
      </c>
      <c r="AC1027" s="10">
        <f t="shared" si="164"/>
        <v>1.8503433026882288E-2</v>
      </c>
      <c r="AD1027" s="10">
        <f t="shared" si="165"/>
        <v>1.1645137808868777E-2</v>
      </c>
      <c r="AE1027" s="13">
        <v>3.91</v>
      </c>
      <c r="AF1027" s="13">
        <v>0.78500000000000003</v>
      </c>
      <c r="AG1027" s="10">
        <f t="shared" si="166"/>
        <v>3.1006598204097902E-2</v>
      </c>
      <c r="AH1027" s="10">
        <f>+SUMPRODUCT(AB1027:AD1027,Regression_results!$M$17:$O$17)+Regression_results!$L$17</f>
        <v>3.0616032622624481E-2</v>
      </c>
    </row>
    <row r="1028" spans="1:34" ht="15" x14ac:dyDescent="0.25">
      <c r="A1028" s="3">
        <v>42392</v>
      </c>
      <c r="B1028" s="5">
        <f t="shared" si="160"/>
        <v>23</v>
      </c>
      <c r="C1028" s="5">
        <f t="shared" si="161"/>
        <v>1</v>
      </c>
      <c r="D1028" s="5">
        <f t="shared" si="162"/>
        <v>2016</v>
      </c>
      <c r="E1028" s="3">
        <f t="shared" si="163"/>
        <v>42378</v>
      </c>
      <c r="F1028" s="5">
        <f t="shared" si="167"/>
        <v>14</v>
      </c>
      <c r="G1028" s="5">
        <v>25629.09</v>
      </c>
      <c r="H1028" s="6">
        <v>25727</v>
      </c>
      <c r="I1028" s="6">
        <v>25779</v>
      </c>
      <c r="J1028" s="6">
        <v>25924.67</v>
      </c>
      <c r="K1028" s="6">
        <v>25988.67</v>
      </c>
      <c r="L1028" s="6">
        <v>26053.67</v>
      </c>
      <c r="M1028" s="6">
        <v>26123</v>
      </c>
      <c r="N1028" s="6">
        <v>26195</v>
      </c>
      <c r="O1028" s="6">
        <v>26256</v>
      </c>
      <c r="P1028" s="6">
        <v>26406.67</v>
      </c>
      <c r="Q1028" s="6">
        <v>26483.67</v>
      </c>
      <c r="R1028" s="6">
        <v>26512</v>
      </c>
      <c r="S1028" s="6">
        <v>26539</v>
      </c>
      <c r="T1028" s="6">
        <v>26585</v>
      </c>
      <c r="U1028" s="6">
        <v>26636.67</v>
      </c>
      <c r="V1028" s="6">
        <v>26789</v>
      </c>
      <c r="W1028" s="6">
        <v>26847</v>
      </c>
      <c r="X1028" s="6">
        <v>26905</v>
      </c>
      <c r="Y1028" s="6">
        <v>26954.67</v>
      </c>
      <c r="Z1028" s="8" t="s">
        <v>17</v>
      </c>
      <c r="AA1028" s="11">
        <f t="shared" si="168"/>
        <v>8.0887247698352796E-4</v>
      </c>
      <c r="AB1028" s="10">
        <f t="shared" si="169"/>
        <v>5.8492127500429092E-3</v>
      </c>
      <c r="AC1028" s="10">
        <f t="shared" si="164"/>
        <v>1.8503433026882288E-2</v>
      </c>
      <c r="AD1028" s="10">
        <f t="shared" si="165"/>
        <v>1.1587361203369954E-2</v>
      </c>
      <c r="AE1028" s="13">
        <v>3.91</v>
      </c>
      <c r="AF1028" s="13">
        <v>0.78500000000000003</v>
      </c>
      <c r="AG1028" s="10">
        <f t="shared" si="166"/>
        <v>3.1006598204097902E-2</v>
      </c>
      <c r="AH1028" s="10">
        <f>+SUMPRODUCT(AB1028:AD1028,Regression_results!$M$17:$O$17)+Regression_results!$L$17</f>
        <v>3.0590052488449045E-2</v>
      </c>
    </row>
    <row r="1029" spans="1:34" ht="15" x14ac:dyDescent="0.25">
      <c r="A1029" s="3">
        <v>42391</v>
      </c>
      <c r="B1029" s="5">
        <f t="shared" si="160"/>
        <v>22</v>
      </c>
      <c r="C1029" s="5">
        <f t="shared" si="161"/>
        <v>1</v>
      </c>
      <c r="D1029" s="5">
        <f t="shared" si="162"/>
        <v>2016</v>
      </c>
      <c r="E1029" s="3">
        <f t="shared" si="163"/>
        <v>42378</v>
      </c>
      <c r="F1029" s="5">
        <f t="shared" si="167"/>
        <v>13</v>
      </c>
      <c r="G1029" s="5">
        <v>25629.09</v>
      </c>
      <c r="H1029" s="6">
        <v>25727</v>
      </c>
      <c r="I1029" s="6">
        <v>25779</v>
      </c>
      <c r="J1029" s="6">
        <v>25924.67</v>
      </c>
      <c r="K1029" s="6">
        <v>25988.67</v>
      </c>
      <c r="L1029" s="6">
        <v>26053.67</v>
      </c>
      <c r="M1029" s="6">
        <v>26123</v>
      </c>
      <c r="N1029" s="6">
        <v>26195</v>
      </c>
      <c r="O1029" s="6">
        <v>26256</v>
      </c>
      <c r="P1029" s="6">
        <v>26406.67</v>
      </c>
      <c r="Q1029" s="6">
        <v>26483.67</v>
      </c>
      <c r="R1029" s="6">
        <v>26512</v>
      </c>
      <c r="S1029" s="6">
        <v>26539</v>
      </c>
      <c r="T1029" s="6">
        <v>26585</v>
      </c>
      <c r="U1029" s="6">
        <v>26641</v>
      </c>
      <c r="V1029" s="6">
        <v>26788.67</v>
      </c>
      <c r="W1029" s="6">
        <v>26838.67</v>
      </c>
      <c r="X1029" s="6">
        <v>26898.67</v>
      </c>
      <c r="Y1029" s="6">
        <v>26949</v>
      </c>
      <c r="Z1029" s="8" t="s">
        <v>17</v>
      </c>
      <c r="AA1029" s="11">
        <f t="shared" si="168"/>
        <v>7.5109587148470451E-4</v>
      </c>
      <c r="AB1029" s="10">
        <f t="shared" si="169"/>
        <v>5.8492127500429092E-3</v>
      </c>
      <c r="AC1029" s="10">
        <f t="shared" si="164"/>
        <v>1.8503433026882288E-2</v>
      </c>
      <c r="AD1029" s="10">
        <f t="shared" si="165"/>
        <v>1.152958459787113E-2</v>
      </c>
      <c r="AE1029" s="13">
        <v>3.91</v>
      </c>
      <c r="AF1029" s="13">
        <v>0.78500000000000003</v>
      </c>
      <c r="AG1029" s="10">
        <f t="shared" si="166"/>
        <v>3.1006598204097902E-2</v>
      </c>
      <c r="AH1029" s="10">
        <f>+SUMPRODUCT(AB1029:AD1029,Regression_results!$M$17:$O$17)+Regression_results!$L$17</f>
        <v>3.0564072354273615E-2</v>
      </c>
    </row>
    <row r="1030" spans="1:34" ht="15" x14ac:dyDescent="0.25">
      <c r="A1030" s="3">
        <v>42390</v>
      </c>
      <c r="B1030" s="5">
        <f t="shared" si="160"/>
        <v>21</v>
      </c>
      <c r="C1030" s="5">
        <f t="shared" si="161"/>
        <v>1</v>
      </c>
      <c r="D1030" s="5">
        <f t="shared" si="162"/>
        <v>2016</v>
      </c>
      <c r="E1030" s="3">
        <f t="shared" si="163"/>
        <v>42378</v>
      </c>
      <c r="F1030" s="5">
        <f t="shared" si="167"/>
        <v>12</v>
      </c>
      <c r="G1030" s="5">
        <v>25629.09</v>
      </c>
      <c r="H1030" s="6">
        <v>25727</v>
      </c>
      <c r="I1030" s="6">
        <v>25779</v>
      </c>
      <c r="J1030" s="6">
        <v>25924.67</v>
      </c>
      <c r="K1030" s="6">
        <v>25988.67</v>
      </c>
      <c r="L1030" s="6">
        <v>26053.67</v>
      </c>
      <c r="M1030" s="6">
        <v>26123</v>
      </c>
      <c r="N1030" s="6">
        <v>26195</v>
      </c>
      <c r="O1030" s="6">
        <v>26256</v>
      </c>
      <c r="P1030" s="6">
        <v>26406.67</v>
      </c>
      <c r="Q1030" s="6">
        <v>26483.67</v>
      </c>
      <c r="R1030" s="6">
        <v>26512</v>
      </c>
      <c r="S1030" s="6">
        <v>26539</v>
      </c>
      <c r="T1030" s="6">
        <v>26585</v>
      </c>
      <c r="U1030" s="6">
        <v>26641</v>
      </c>
      <c r="V1030" s="6">
        <v>26788.67</v>
      </c>
      <c r="W1030" s="6">
        <v>26838.67</v>
      </c>
      <c r="X1030" s="6">
        <v>26898.67</v>
      </c>
      <c r="Y1030" s="6">
        <v>26949</v>
      </c>
      <c r="Z1030" s="8" t="s">
        <v>17</v>
      </c>
      <c r="AA1030" s="11">
        <f t="shared" si="168"/>
        <v>6.9331926598588107E-4</v>
      </c>
      <c r="AB1030" s="10">
        <f t="shared" si="169"/>
        <v>5.8492127500429092E-3</v>
      </c>
      <c r="AC1030" s="10">
        <f t="shared" si="164"/>
        <v>1.8503433026882288E-2</v>
      </c>
      <c r="AD1030" s="10">
        <f t="shared" si="165"/>
        <v>1.1471807992372306E-2</v>
      </c>
      <c r="AE1030" s="13">
        <v>3.93</v>
      </c>
      <c r="AF1030" s="13">
        <v>0.78</v>
      </c>
      <c r="AG1030" s="10">
        <f t="shared" si="166"/>
        <v>3.1256201627306801E-2</v>
      </c>
      <c r="AH1030" s="10">
        <f>+SUMPRODUCT(AB1030:AD1030,Regression_results!$M$17:$O$17)+Regression_results!$L$17</f>
        <v>3.0538092220098179E-2</v>
      </c>
    </row>
    <row r="1031" spans="1:34" ht="15" x14ac:dyDescent="0.25">
      <c r="A1031" s="3">
        <v>42389</v>
      </c>
      <c r="B1031" s="5">
        <f t="shared" si="160"/>
        <v>20</v>
      </c>
      <c r="C1031" s="5">
        <f t="shared" si="161"/>
        <v>1</v>
      </c>
      <c r="D1031" s="5">
        <f t="shared" si="162"/>
        <v>2016</v>
      </c>
      <c r="E1031" s="3">
        <f t="shared" si="163"/>
        <v>42378</v>
      </c>
      <c r="F1031" s="5">
        <f t="shared" si="167"/>
        <v>11</v>
      </c>
      <c r="G1031" s="5">
        <v>25629.09</v>
      </c>
      <c r="H1031" s="6">
        <v>25726</v>
      </c>
      <c r="I1031" s="6">
        <v>25779</v>
      </c>
      <c r="J1031" s="6">
        <v>25923.67</v>
      </c>
      <c r="K1031" s="6">
        <v>25986</v>
      </c>
      <c r="L1031" s="6">
        <v>26047</v>
      </c>
      <c r="M1031" s="6">
        <v>26115</v>
      </c>
      <c r="N1031" s="6">
        <v>26189.67</v>
      </c>
      <c r="O1031" s="6">
        <v>26252.67</v>
      </c>
      <c r="P1031" s="6">
        <v>26402</v>
      </c>
      <c r="Q1031" s="6">
        <v>26477.67</v>
      </c>
      <c r="R1031" s="6">
        <v>26505</v>
      </c>
      <c r="S1031" s="6">
        <v>26535.67</v>
      </c>
      <c r="T1031" s="6">
        <v>26581.67</v>
      </c>
      <c r="U1031" s="6">
        <v>26641</v>
      </c>
      <c r="V1031" s="6">
        <v>26788.67</v>
      </c>
      <c r="W1031" s="6">
        <v>26838.67</v>
      </c>
      <c r="X1031" s="6">
        <v>26898.67</v>
      </c>
      <c r="Y1031" s="6">
        <v>26949</v>
      </c>
      <c r="Z1031" s="8" t="s">
        <v>17</v>
      </c>
      <c r="AA1031" s="11">
        <f t="shared" si="168"/>
        <v>6.3562241566416473E-4</v>
      </c>
      <c r="AB1031" s="10">
        <f t="shared" si="169"/>
        <v>5.8492127500429092E-3</v>
      </c>
      <c r="AC1031" s="10">
        <f t="shared" si="164"/>
        <v>1.8374258117072051E-2</v>
      </c>
      <c r="AD1031" s="10">
        <f t="shared" si="165"/>
        <v>1.1415478331271982E-2</v>
      </c>
      <c r="AE1031" s="13">
        <v>3.94</v>
      </c>
      <c r="AF1031" s="13">
        <v>0.78</v>
      </c>
      <c r="AG1031" s="10">
        <f t="shared" si="166"/>
        <v>3.1355427664219171E-2</v>
      </c>
      <c r="AH1031" s="10">
        <f>+SUMPRODUCT(AB1031:AD1031,Regression_results!$M$17:$O$17)+Regression_results!$L$17</f>
        <v>3.0434916188438389E-2</v>
      </c>
    </row>
    <row r="1032" spans="1:34" ht="15" x14ac:dyDescent="0.25">
      <c r="A1032" s="3">
        <v>42388</v>
      </c>
      <c r="B1032" s="5">
        <f t="shared" si="160"/>
        <v>19</v>
      </c>
      <c r="C1032" s="5">
        <f t="shared" si="161"/>
        <v>1</v>
      </c>
      <c r="D1032" s="5">
        <f t="shared" si="162"/>
        <v>2016</v>
      </c>
      <c r="E1032" s="3">
        <f t="shared" si="163"/>
        <v>42378</v>
      </c>
      <c r="F1032" s="5">
        <f t="shared" si="167"/>
        <v>10</v>
      </c>
      <c r="G1032" s="5">
        <v>25629.09</v>
      </c>
      <c r="H1032" s="6">
        <v>25723.67</v>
      </c>
      <c r="I1032" s="6">
        <v>25775</v>
      </c>
      <c r="J1032" s="6">
        <v>25922</v>
      </c>
      <c r="K1032" s="6">
        <v>25984.67</v>
      </c>
      <c r="L1032" s="6">
        <v>26044</v>
      </c>
      <c r="M1032" s="6">
        <v>26112</v>
      </c>
      <c r="N1032" s="6">
        <v>26188</v>
      </c>
      <c r="O1032" s="6">
        <v>26251</v>
      </c>
      <c r="P1032" s="6">
        <v>26399</v>
      </c>
      <c r="Q1032" s="6">
        <v>26475</v>
      </c>
      <c r="R1032" s="6">
        <v>26500</v>
      </c>
      <c r="S1032" s="6">
        <v>26531</v>
      </c>
      <c r="T1032" s="6">
        <v>26579.67</v>
      </c>
      <c r="U1032" s="6">
        <v>26641</v>
      </c>
      <c r="V1032" s="6">
        <v>26788.67</v>
      </c>
      <c r="W1032" s="6">
        <v>26838.67</v>
      </c>
      <c r="X1032" s="6">
        <v>26898.67</v>
      </c>
      <c r="Y1032" s="6">
        <v>26949</v>
      </c>
      <c r="Z1032" s="8" t="s">
        <v>17</v>
      </c>
      <c r="AA1032" s="11">
        <f t="shared" si="168"/>
        <v>6.1148593469269785E-4</v>
      </c>
      <c r="AB1032" s="10">
        <f t="shared" si="169"/>
        <v>5.6931400997850545E-3</v>
      </c>
      <c r="AC1032" s="10">
        <f t="shared" si="164"/>
        <v>1.8467507274490869E-2</v>
      </c>
      <c r="AD1032" s="10">
        <f t="shared" si="165"/>
        <v>1.1277746267632413E-2</v>
      </c>
      <c r="AE1032" s="13">
        <v>3.96</v>
      </c>
      <c r="AF1032" s="13">
        <v>0.8</v>
      </c>
      <c r="AG1032" s="10">
        <f t="shared" si="166"/>
        <v>3.134920634920646E-2</v>
      </c>
      <c r="AH1032" s="10">
        <f>+SUMPRODUCT(AB1032:AD1032,Regression_results!$M$17:$O$17)+Regression_results!$L$17</f>
        <v>3.0344806540781873E-2</v>
      </c>
    </row>
    <row r="1033" spans="1:34" ht="15" x14ac:dyDescent="0.25">
      <c r="A1033" s="3">
        <v>42387</v>
      </c>
      <c r="B1033" s="5">
        <f t="shared" si="160"/>
        <v>18</v>
      </c>
      <c r="C1033" s="5">
        <f t="shared" si="161"/>
        <v>1</v>
      </c>
      <c r="D1033" s="5">
        <f t="shared" si="162"/>
        <v>2016</v>
      </c>
      <c r="E1033" s="3">
        <f t="shared" si="163"/>
        <v>42378</v>
      </c>
      <c r="F1033" s="5">
        <f t="shared" si="167"/>
        <v>9</v>
      </c>
      <c r="G1033" s="5">
        <v>25629.09</v>
      </c>
      <c r="H1033" s="6">
        <v>25723.67</v>
      </c>
      <c r="I1033" s="6">
        <v>25724</v>
      </c>
      <c r="J1033" s="6">
        <v>25778</v>
      </c>
      <c r="K1033" s="6">
        <v>25924</v>
      </c>
      <c r="L1033" s="6">
        <v>25989</v>
      </c>
      <c r="M1033" s="6">
        <v>26047</v>
      </c>
      <c r="N1033" s="6">
        <v>26122</v>
      </c>
      <c r="O1033" s="6">
        <v>26197</v>
      </c>
      <c r="P1033" s="6">
        <v>26260</v>
      </c>
      <c r="Q1033" s="6">
        <v>26408</v>
      </c>
      <c r="R1033" s="6">
        <v>26481</v>
      </c>
      <c r="S1033" s="6">
        <v>26508</v>
      </c>
      <c r="T1033" s="6">
        <v>26538</v>
      </c>
      <c r="U1033" s="6">
        <v>26637.67</v>
      </c>
      <c r="V1033" s="6">
        <v>26785</v>
      </c>
      <c r="W1033" s="6">
        <v>26835</v>
      </c>
      <c r="X1033" s="6">
        <v>26895</v>
      </c>
      <c r="Y1033" s="6">
        <v>26945.67</v>
      </c>
      <c r="Z1033" s="8" t="s">
        <v>17</v>
      </c>
      <c r="AA1033" s="11">
        <f t="shared" si="168"/>
        <v>3.3952014486193782E-4</v>
      </c>
      <c r="AB1033" s="10">
        <f t="shared" si="169"/>
        <v>3.7032138089958533E-3</v>
      </c>
      <c r="AC1033" s="10">
        <f t="shared" si="164"/>
        <v>1.8387498056289919E-2</v>
      </c>
      <c r="AD1033" s="10">
        <f t="shared" si="165"/>
        <v>1.2211108494672995E-2</v>
      </c>
      <c r="AE1033" s="13">
        <v>3.94</v>
      </c>
      <c r="AF1033" s="13">
        <v>0.78</v>
      </c>
      <c r="AG1033" s="10">
        <f t="shared" si="166"/>
        <v>3.1355427664219171E-2</v>
      </c>
      <c r="AH1033" s="10">
        <f>+SUMPRODUCT(AB1033:AD1033,Regression_results!$M$17:$O$17)+Regression_results!$L$17</f>
        <v>2.9640541890522808E-2</v>
      </c>
    </row>
    <row r="1034" spans="1:34" ht="15" x14ac:dyDescent="0.25">
      <c r="A1034" s="3">
        <v>42386</v>
      </c>
      <c r="B1034" s="5">
        <f t="shared" si="160"/>
        <v>17</v>
      </c>
      <c r="C1034" s="5">
        <f t="shared" si="161"/>
        <v>1</v>
      </c>
      <c r="D1034" s="5">
        <f t="shared" si="162"/>
        <v>2016</v>
      </c>
      <c r="E1034" s="3">
        <f t="shared" si="163"/>
        <v>42378</v>
      </c>
      <c r="F1034" s="5">
        <f t="shared" si="167"/>
        <v>8</v>
      </c>
      <c r="G1034" s="5">
        <v>25629.09</v>
      </c>
      <c r="H1034" s="6">
        <v>25724</v>
      </c>
      <c r="I1034" s="6">
        <v>25777.67</v>
      </c>
      <c r="J1034" s="6">
        <v>25923.67</v>
      </c>
      <c r="K1034" s="6">
        <v>25988.67</v>
      </c>
      <c r="L1034" s="6">
        <v>26050.67</v>
      </c>
      <c r="M1034" s="6">
        <v>26122</v>
      </c>
      <c r="N1034" s="6">
        <v>26197.67</v>
      </c>
      <c r="O1034" s="6">
        <v>26264</v>
      </c>
      <c r="P1034" s="6">
        <v>26411.67</v>
      </c>
      <c r="Q1034" s="6">
        <v>26484.67</v>
      </c>
      <c r="R1034" s="6">
        <v>26512.67</v>
      </c>
      <c r="S1034" s="6">
        <v>26541</v>
      </c>
      <c r="T1034" s="6">
        <v>26588.67</v>
      </c>
      <c r="U1034" s="6">
        <v>26634.67</v>
      </c>
      <c r="V1034" s="6">
        <v>26783</v>
      </c>
      <c r="W1034" s="6">
        <v>26833</v>
      </c>
      <c r="X1034" s="6">
        <v>26893</v>
      </c>
      <c r="Y1034" s="6">
        <v>26943.67</v>
      </c>
      <c r="Z1034" s="8" t="s">
        <v>17</v>
      </c>
      <c r="AA1034" s="11">
        <f t="shared" si="168"/>
        <v>4.7895708526427921E-4</v>
      </c>
      <c r="AB1034" s="10">
        <f t="shared" si="169"/>
        <v>5.7973185938322569E-3</v>
      </c>
      <c r="AC1034" s="10">
        <f t="shared" si="164"/>
        <v>1.8866328880771777E-2</v>
      </c>
      <c r="AD1034" s="10">
        <f t="shared" si="165"/>
        <v>1.1025713101103488E-2</v>
      </c>
      <c r="AE1034" s="13">
        <v>3.95</v>
      </c>
      <c r="AF1034" s="13">
        <v>0.77700000000000002</v>
      </c>
      <c r="AG1034" s="10">
        <f t="shared" si="166"/>
        <v>3.1485358762415983E-2</v>
      </c>
      <c r="AH1034" s="10">
        <f>+SUMPRODUCT(AB1034:AD1034,Regression_results!$M$17:$O$17)+Regression_results!$L$17</f>
        <v>3.0528142166717009E-2</v>
      </c>
    </row>
    <row r="1035" spans="1:34" ht="15" x14ac:dyDescent="0.25">
      <c r="A1035" s="3">
        <v>42385</v>
      </c>
      <c r="B1035" s="5">
        <f t="shared" si="160"/>
        <v>16</v>
      </c>
      <c r="C1035" s="5">
        <f t="shared" si="161"/>
        <v>1</v>
      </c>
      <c r="D1035" s="5">
        <f t="shared" si="162"/>
        <v>2016</v>
      </c>
      <c r="E1035" s="3">
        <f t="shared" si="163"/>
        <v>42378</v>
      </c>
      <c r="F1035" s="5">
        <f t="shared" si="167"/>
        <v>7</v>
      </c>
      <c r="G1035" s="5">
        <v>25629.09</v>
      </c>
      <c r="H1035" s="6">
        <v>25724</v>
      </c>
      <c r="I1035" s="6">
        <v>25777.67</v>
      </c>
      <c r="J1035" s="6">
        <v>25923.67</v>
      </c>
      <c r="K1035" s="6">
        <v>25988.67</v>
      </c>
      <c r="L1035" s="6">
        <v>26050.67</v>
      </c>
      <c r="M1035" s="6">
        <v>26122</v>
      </c>
      <c r="N1035" s="6">
        <v>26197.67</v>
      </c>
      <c r="O1035" s="6">
        <v>26264</v>
      </c>
      <c r="P1035" s="6">
        <v>26411.67</v>
      </c>
      <c r="Q1035" s="6">
        <v>26484.67</v>
      </c>
      <c r="R1035" s="6">
        <v>26512.67</v>
      </c>
      <c r="S1035" s="6">
        <v>26541</v>
      </c>
      <c r="T1035" s="6">
        <v>26588.67</v>
      </c>
      <c r="U1035" s="6">
        <v>26587</v>
      </c>
      <c r="V1035" s="6">
        <v>26642</v>
      </c>
      <c r="W1035" s="6">
        <v>26790</v>
      </c>
      <c r="X1035" s="6">
        <v>26840</v>
      </c>
      <c r="Y1035" s="6">
        <v>26900</v>
      </c>
      <c r="Z1035" s="8" t="s">
        <v>17</v>
      </c>
      <c r="AA1035" s="11">
        <f t="shared" si="168"/>
        <v>4.1908744960624428E-4</v>
      </c>
      <c r="AB1035" s="10">
        <f t="shared" si="169"/>
        <v>5.7973185938322569E-3</v>
      </c>
      <c r="AC1035" s="10">
        <f t="shared" si="164"/>
        <v>1.8866328880771777E-2</v>
      </c>
      <c r="AD1035" s="10">
        <f t="shared" si="165"/>
        <v>1.0965843465445454E-2</v>
      </c>
      <c r="AE1035" s="13">
        <v>3.95</v>
      </c>
      <c r="AF1035" s="13">
        <v>0.77700000000000002</v>
      </c>
      <c r="AG1035" s="10">
        <f t="shared" si="166"/>
        <v>3.1485358762415983E-2</v>
      </c>
      <c r="AH1035" s="10">
        <f>+SUMPRODUCT(AB1035:AD1035,Regression_results!$M$17:$O$17)+Regression_results!$L$17</f>
        <v>3.0501220869524122E-2</v>
      </c>
    </row>
    <row r="1036" spans="1:34" ht="15" x14ac:dyDescent="0.25">
      <c r="A1036" s="3">
        <v>42384</v>
      </c>
      <c r="B1036" s="5">
        <f t="shared" si="160"/>
        <v>15</v>
      </c>
      <c r="C1036" s="5">
        <f t="shared" si="161"/>
        <v>1</v>
      </c>
      <c r="D1036" s="5">
        <f t="shared" si="162"/>
        <v>2016</v>
      </c>
      <c r="E1036" s="3">
        <f t="shared" si="163"/>
        <v>42378</v>
      </c>
      <c r="F1036" s="5">
        <f t="shared" si="167"/>
        <v>6</v>
      </c>
      <c r="G1036" s="5">
        <v>25629.09</v>
      </c>
      <c r="H1036" s="6">
        <v>25724</v>
      </c>
      <c r="I1036" s="6">
        <v>25777.67</v>
      </c>
      <c r="J1036" s="6">
        <v>25923.67</v>
      </c>
      <c r="K1036" s="6">
        <v>25988.67</v>
      </c>
      <c r="L1036" s="6">
        <v>26050.67</v>
      </c>
      <c r="M1036" s="6">
        <v>26122</v>
      </c>
      <c r="N1036" s="6">
        <v>26197.67</v>
      </c>
      <c r="O1036" s="6">
        <v>26264</v>
      </c>
      <c r="P1036" s="6">
        <v>26411.67</v>
      </c>
      <c r="Q1036" s="6">
        <v>26484.67</v>
      </c>
      <c r="R1036" s="6">
        <v>26512.67</v>
      </c>
      <c r="S1036" s="6">
        <v>26541</v>
      </c>
      <c r="T1036" s="6">
        <v>26588.67</v>
      </c>
      <c r="U1036" s="6">
        <v>26642</v>
      </c>
      <c r="V1036" s="6">
        <v>26794</v>
      </c>
      <c r="W1036" s="6">
        <v>26842</v>
      </c>
      <c r="X1036" s="6">
        <v>26904.67</v>
      </c>
      <c r="Y1036" s="6">
        <v>26953.67</v>
      </c>
      <c r="Z1036" s="8" t="s">
        <v>17</v>
      </c>
      <c r="AA1036" s="11">
        <f t="shared" si="168"/>
        <v>3.592178139482094E-4</v>
      </c>
      <c r="AB1036" s="10">
        <f t="shared" si="169"/>
        <v>5.7973185938322569E-3</v>
      </c>
      <c r="AC1036" s="10">
        <f t="shared" si="164"/>
        <v>1.8866328880771777E-2</v>
      </c>
      <c r="AD1036" s="10">
        <f t="shared" si="165"/>
        <v>1.0905973829787419E-2</v>
      </c>
      <c r="AE1036" s="13">
        <v>3.95</v>
      </c>
      <c r="AF1036" s="13">
        <v>0.77700000000000002</v>
      </c>
      <c r="AG1036" s="10">
        <f t="shared" si="166"/>
        <v>3.1485358762415983E-2</v>
      </c>
      <c r="AH1036" s="10">
        <f>+SUMPRODUCT(AB1036:AD1036,Regression_results!$M$17:$O$17)+Regression_results!$L$17</f>
        <v>3.0474299572331227E-2</v>
      </c>
    </row>
    <row r="1037" spans="1:34" ht="15" x14ac:dyDescent="0.25">
      <c r="A1037" s="3">
        <v>42383</v>
      </c>
      <c r="B1037" s="5">
        <f t="shared" si="160"/>
        <v>14</v>
      </c>
      <c r="C1037" s="5">
        <f t="shared" si="161"/>
        <v>1</v>
      </c>
      <c r="D1037" s="5">
        <f t="shared" si="162"/>
        <v>2016</v>
      </c>
      <c r="E1037" s="3">
        <f t="shared" si="163"/>
        <v>42378</v>
      </c>
      <c r="F1037" s="5">
        <f t="shared" si="167"/>
        <v>5</v>
      </c>
      <c r="G1037" s="5">
        <v>25629.09</v>
      </c>
      <c r="H1037" s="6">
        <v>25719</v>
      </c>
      <c r="I1037" s="6">
        <v>25719</v>
      </c>
      <c r="J1037" s="6">
        <v>25771</v>
      </c>
      <c r="K1037" s="6">
        <v>25920</v>
      </c>
      <c r="L1037" s="6">
        <v>25985</v>
      </c>
      <c r="M1037" s="6">
        <v>26051</v>
      </c>
      <c r="N1037" s="6">
        <v>26133</v>
      </c>
      <c r="O1037" s="6">
        <v>26207</v>
      </c>
      <c r="P1037" s="6">
        <v>26272</v>
      </c>
      <c r="Q1037" s="6">
        <v>26419</v>
      </c>
      <c r="R1037" s="6">
        <v>26489</v>
      </c>
      <c r="S1037" s="6">
        <v>26522</v>
      </c>
      <c r="T1037" s="6">
        <v>26548</v>
      </c>
      <c r="U1037" s="6">
        <v>26642</v>
      </c>
      <c r="V1037" s="6">
        <v>26794</v>
      </c>
      <c r="W1037" s="6">
        <v>26842</v>
      </c>
      <c r="X1037" s="6">
        <v>26904.67</v>
      </c>
      <c r="Y1037" s="6">
        <v>26953.67</v>
      </c>
      <c r="Z1037" s="8" t="s">
        <v>17</v>
      </c>
      <c r="AA1037" s="11">
        <f t="shared" si="168"/>
        <v>1.6338637106301976E-4</v>
      </c>
      <c r="AB1037" s="10">
        <f t="shared" si="169"/>
        <v>3.508122996173535E-3</v>
      </c>
      <c r="AC1037" s="10">
        <f t="shared" si="164"/>
        <v>1.8974299156265806E-2</v>
      </c>
      <c r="AD1037" s="10">
        <f t="shared" si="165"/>
        <v>1.2183075767026005E-2</v>
      </c>
      <c r="AE1037" s="13">
        <v>3.96</v>
      </c>
      <c r="AF1037" s="13">
        <v>0.83</v>
      </c>
      <c r="AG1037" s="10">
        <f t="shared" si="166"/>
        <v>3.104234850738874E-2</v>
      </c>
      <c r="AH1037" s="10">
        <f>+SUMPRODUCT(AB1037:AD1037,Regression_results!$M$17:$O$17)+Regression_results!$L$17</f>
        <v>2.987610344849758E-2</v>
      </c>
    </row>
    <row r="1038" spans="1:34" ht="15" x14ac:dyDescent="0.25">
      <c r="A1038" s="3">
        <v>42382</v>
      </c>
      <c r="B1038" s="5">
        <f t="shared" si="160"/>
        <v>13</v>
      </c>
      <c r="C1038" s="5">
        <f t="shared" si="161"/>
        <v>1</v>
      </c>
      <c r="D1038" s="5">
        <f t="shared" si="162"/>
        <v>2016</v>
      </c>
      <c r="E1038" s="3">
        <f t="shared" si="163"/>
        <v>42378</v>
      </c>
      <c r="F1038" s="5">
        <f t="shared" si="167"/>
        <v>4</v>
      </c>
      <c r="G1038" s="5">
        <v>25629.09</v>
      </c>
      <c r="H1038" s="6">
        <v>25713</v>
      </c>
      <c r="I1038" s="6">
        <v>25713</v>
      </c>
      <c r="J1038" s="6">
        <v>25768</v>
      </c>
      <c r="K1038" s="6">
        <v>25917</v>
      </c>
      <c r="L1038" s="6">
        <v>25989</v>
      </c>
      <c r="M1038" s="6">
        <v>26057</v>
      </c>
      <c r="N1038" s="6">
        <v>26139</v>
      </c>
      <c r="O1038" s="6">
        <v>26213</v>
      </c>
      <c r="P1038" s="6">
        <v>26280</v>
      </c>
      <c r="Q1038" s="6">
        <v>26428</v>
      </c>
      <c r="R1038" s="6">
        <v>26501</v>
      </c>
      <c r="S1038" s="6">
        <v>26530</v>
      </c>
      <c r="T1038" s="6">
        <v>26556</v>
      </c>
      <c r="U1038" s="6">
        <v>26642</v>
      </c>
      <c r="V1038" s="6">
        <v>26794</v>
      </c>
      <c r="W1038" s="6">
        <v>26842</v>
      </c>
      <c r="X1038" s="6">
        <v>26904.67</v>
      </c>
      <c r="Y1038" s="6">
        <v>26953.67</v>
      </c>
      <c r="Z1038" s="8" t="s">
        <v>17</v>
      </c>
      <c r="AA1038" s="11">
        <f t="shared" si="168"/>
        <v>1.3066968212086156E-4</v>
      </c>
      <c r="AB1038" s="10">
        <f t="shared" si="169"/>
        <v>3.2740140207865309E-3</v>
      </c>
      <c r="AC1038" s="10">
        <f t="shared" si="164"/>
        <v>1.9445416715280217E-2</v>
      </c>
      <c r="AD1038" s="10">
        <f t="shared" si="165"/>
        <v>1.2223905862641911E-2</v>
      </c>
      <c r="AE1038" s="13">
        <v>3.9769999999999999</v>
      </c>
      <c r="AF1038" s="13">
        <v>0.85</v>
      </c>
      <c r="AG1038" s="10">
        <f t="shared" si="166"/>
        <v>3.1006445215666867E-2</v>
      </c>
      <c r="AH1038" s="10">
        <f>+SUMPRODUCT(AB1038:AD1038,Regression_results!$M$17:$O$17)+Regression_results!$L$17</f>
        <v>3.005182108716143E-2</v>
      </c>
    </row>
    <row r="1039" spans="1:34" ht="15" x14ac:dyDescent="0.25">
      <c r="A1039" s="3">
        <v>42381</v>
      </c>
      <c r="B1039" s="5">
        <f t="shared" si="160"/>
        <v>12</v>
      </c>
      <c r="C1039" s="5">
        <f t="shared" si="161"/>
        <v>1</v>
      </c>
      <c r="D1039" s="5">
        <f t="shared" si="162"/>
        <v>2016</v>
      </c>
      <c r="E1039" s="3">
        <f t="shared" si="163"/>
        <v>42378</v>
      </c>
      <c r="F1039" s="5">
        <f t="shared" si="167"/>
        <v>3</v>
      </c>
      <c r="G1039" s="5">
        <v>25629.09</v>
      </c>
      <c r="H1039" s="6">
        <v>25712.67</v>
      </c>
      <c r="I1039" s="6">
        <v>25770</v>
      </c>
      <c r="J1039" s="6">
        <v>25924.67</v>
      </c>
      <c r="K1039" s="6">
        <v>25995</v>
      </c>
      <c r="L1039" s="6">
        <v>26066</v>
      </c>
      <c r="M1039" s="6">
        <v>26141</v>
      </c>
      <c r="N1039" s="6">
        <v>26216</v>
      </c>
      <c r="O1039" s="6">
        <v>26283</v>
      </c>
      <c r="P1039" s="6">
        <v>26428.67</v>
      </c>
      <c r="Q1039" s="6">
        <v>26500.67</v>
      </c>
      <c r="R1039" s="6">
        <v>26530</v>
      </c>
      <c r="S1039" s="6">
        <v>26555</v>
      </c>
      <c r="T1039" s="6">
        <v>26618.67</v>
      </c>
      <c r="U1039" s="6">
        <v>26595</v>
      </c>
      <c r="V1039" s="6">
        <v>26648</v>
      </c>
      <c r="W1039" s="6">
        <v>26799</v>
      </c>
      <c r="X1039" s="6">
        <v>26847</v>
      </c>
      <c r="Y1039" s="6">
        <v>26909</v>
      </c>
      <c r="Z1039" s="8" t="s">
        <v>17</v>
      </c>
      <c r="AA1039" s="11">
        <f t="shared" si="168"/>
        <v>2.3976652231216811E-4</v>
      </c>
      <c r="AB1039" s="10">
        <f t="shared" si="169"/>
        <v>5.4980492869625142E-3</v>
      </c>
      <c r="AC1039" s="10">
        <f t="shared" si="164"/>
        <v>1.9906868451688098E-2</v>
      </c>
      <c r="AD1039" s="10">
        <f t="shared" si="165"/>
        <v>1.058866124513691E-2</v>
      </c>
      <c r="AE1039" s="13">
        <v>4.0199999999999996</v>
      </c>
      <c r="AF1039" s="13">
        <v>0.84</v>
      </c>
      <c r="AG1039" s="10">
        <f t="shared" si="166"/>
        <v>3.1535105117017181E-2</v>
      </c>
      <c r="AH1039" s="10">
        <f>+SUMPRODUCT(AB1039:AD1039,Regression_results!$M$17:$O$17)+Regression_results!$L$17</f>
        <v>3.0796906395984099E-2</v>
      </c>
    </row>
    <row r="1040" spans="1:34" ht="15" x14ac:dyDescent="0.25">
      <c r="A1040" s="3">
        <v>42380</v>
      </c>
      <c r="B1040" s="5">
        <f t="shared" si="160"/>
        <v>11</v>
      </c>
      <c r="C1040" s="5">
        <f t="shared" si="161"/>
        <v>1</v>
      </c>
      <c r="D1040" s="5">
        <f t="shared" si="162"/>
        <v>2016</v>
      </c>
      <c r="E1040" s="3">
        <f t="shared" si="163"/>
        <v>42378</v>
      </c>
      <c r="F1040" s="5">
        <f t="shared" si="167"/>
        <v>2</v>
      </c>
      <c r="G1040" s="5">
        <v>25629.09</v>
      </c>
      <c r="H1040" s="6">
        <v>25629.09</v>
      </c>
      <c r="I1040" s="6">
        <v>25720</v>
      </c>
      <c r="J1040" s="6">
        <v>25783</v>
      </c>
      <c r="K1040" s="6">
        <v>25935</v>
      </c>
      <c r="L1040" s="6">
        <v>26005</v>
      </c>
      <c r="M1040" s="6">
        <v>26076</v>
      </c>
      <c r="N1040" s="6">
        <v>26159</v>
      </c>
      <c r="O1040" s="6">
        <v>26233</v>
      </c>
      <c r="P1040" s="6">
        <v>26298</v>
      </c>
      <c r="Q1040" s="6">
        <v>26449</v>
      </c>
      <c r="R1040" s="6">
        <v>26518</v>
      </c>
      <c r="S1040" s="6">
        <v>26546</v>
      </c>
      <c r="T1040" s="6">
        <v>26571</v>
      </c>
      <c r="U1040" s="6">
        <v>26613</v>
      </c>
      <c r="V1040" s="6">
        <v>26660</v>
      </c>
      <c r="W1040" s="6">
        <v>26811</v>
      </c>
      <c r="X1040" s="6">
        <v>26856</v>
      </c>
      <c r="Y1040" s="6">
        <v>26923</v>
      </c>
      <c r="Z1040" s="8" t="s">
        <v>17</v>
      </c>
      <c r="AA1040" s="11">
        <f t="shared" si="168"/>
        <v>6.2784098043640793E-5</v>
      </c>
      <c r="AB1040" s="10">
        <f t="shared" si="169"/>
        <v>3.5471411587379986E-3</v>
      </c>
      <c r="AC1040" s="10">
        <f t="shared" si="164"/>
        <v>1.9945567651632912E-2</v>
      </c>
      <c r="AD1040" s="10">
        <f t="shared" si="165"/>
        <v>1.1994320712231972E-2</v>
      </c>
      <c r="AE1040" s="13">
        <v>4.0199999999999996</v>
      </c>
      <c r="AF1040" s="13">
        <v>0.85699999999999998</v>
      </c>
      <c r="AG1040" s="10">
        <f t="shared" si="166"/>
        <v>3.136123422271142E-2</v>
      </c>
      <c r="AH1040" s="10">
        <f>+SUMPRODUCT(AB1040:AD1040,Regression_results!$M$17:$O$17)+Regression_results!$L$17</f>
        <v>3.039764948820705E-2</v>
      </c>
    </row>
    <row r="1041" spans="1:34" ht="15" x14ac:dyDescent="0.25">
      <c r="A1041" s="3">
        <v>42379</v>
      </c>
      <c r="B1041" s="5">
        <f t="shared" si="160"/>
        <v>10</v>
      </c>
      <c r="C1041" s="5">
        <f t="shared" si="161"/>
        <v>1</v>
      </c>
      <c r="D1041" s="5">
        <f t="shared" si="162"/>
        <v>2016</v>
      </c>
      <c r="E1041" s="3">
        <f t="shared" si="163"/>
        <v>42378</v>
      </c>
      <c r="F1041" s="5">
        <f t="shared" si="167"/>
        <v>1</v>
      </c>
      <c r="G1041" s="5">
        <v>25629.09</v>
      </c>
      <c r="H1041" s="6">
        <v>25629.09</v>
      </c>
      <c r="I1041" s="6">
        <v>25734</v>
      </c>
      <c r="J1041" s="6">
        <v>25791</v>
      </c>
      <c r="K1041" s="6">
        <v>25944</v>
      </c>
      <c r="L1041" s="6">
        <v>26013</v>
      </c>
      <c r="M1041" s="6">
        <v>26085</v>
      </c>
      <c r="N1041" s="6">
        <v>26164</v>
      </c>
      <c r="O1041" s="6">
        <v>26237</v>
      </c>
      <c r="P1041" s="6">
        <v>26303</v>
      </c>
      <c r="Q1041" s="6">
        <v>26457</v>
      </c>
      <c r="R1041" s="6">
        <v>26524</v>
      </c>
      <c r="S1041" s="6">
        <v>26551</v>
      </c>
      <c r="T1041" s="6">
        <v>26577</v>
      </c>
      <c r="U1041" s="6">
        <v>26677</v>
      </c>
      <c r="V1041" s="6">
        <v>26820.67</v>
      </c>
      <c r="W1041" s="6">
        <v>26863</v>
      </c>
      <c r="X1041" s="6">
        <v>26928.67</v>
      </c>
      <c r="Y1041" s="6">
        <v>26969.67</v>
      </c>
      <c r="Z1041" s="8" t="s">
        <v>17</v>
      </c>
      <c r="AA1041" s="11">
        <f t="shared" si="168"/>
        <v>3.2641582865681564E-5</v>
      </c>
      <c r="AB1041" s="10">
        <f t="shared" si="169"/>
        <v>4.093395434640934E-3</v>
      </c>
      <c r="AC1041" s="10">
        <f t="shared" si="164"/>
        <v>1.9546125748037602E-2</v>
      </c>
      <c r="AD1041" s="10">
        <f t="shared" si="165"/>
        <v>1.2000473270939708E-2</v>
      </c>
      <c r="AE1041" s="13">
        <v>4.03</v>
      </c>
      <c r="AF1041" s="13">
        <v>0.85699999999999998</v>
      </c>
      <c r="AG1041" s="10">
        <f t="shared" si="166"/>
        <v>3.1460384504794048E-2</v>
      </c>
      <c r="AH1041" s="10">
        <f>+SUMPRODUCT(AB1041:AD1041,Regression_results!$M$17:$O$17)+Regression_results!$L$17</f>
        <v>3.0454998058312824E-2</v>
      </c>
    </row>
    <row r="1042" spans="1:34" ht="15" x14ac:dyDescent="0.25">
      <c r="A1042" s="3">
        <v>42378</v>
      </c>
      <c r="B1042" s="5">
        <f t="shared" si="160"/>
        <v>9</v>
      </c>
      <c r="C1042" s="5">
        <f t="shared" si="161"/>
        <v>1</v>
      </c>
      <c r="D1042" s="5">
        <f t="shared" si="162"/>
        <v>2016</v>
      </c>
      <c r="E1042" s="3">
        <f t="shared" si="163"/>
        <v>42378</v>
      </c>
      <c r="F1042" s="5">
        <f t="shared" si="167"/>
        <v>0</v>
      </c>
      <c r="G1042" s="5">
        <v>25629.09</v>
      </c>
      <c r="H1042" s="6">
        <v>25629.09</v>
      </c>
      <c r="I1042" s="6">
        <v>25734</v>
      </c>
      <c r="J1042" s="6">
        <v>25791</v>
      </c>
      <c r="K1042" s="6">
        <v>25944</v>
      </c>
      <c r="L1042" s="6">
        <v>26013</v>
      </c>
      <c r="M1042" s="6">
        <v>26085</v>
      </c>
      <c r="N1042" s="6">
        <v>26164</v>
      </c>
      <c r="O1042" s="6">
        <v>26237</v>
      </c>
      <c r="P1042" s="6">
        <v>26303</v>
      </c>
      <c r="Q1042" s="6">
        <v>26457</v>
      </c>
      <c r="R1042" s="6">
        <v>26524</v>
      </c>
      <c r="S1042" s="6">
        <v>26551</v>
      </c>
      <c r="T1042" s="6">
        <v>26577</v>
      </c>
      <c r="U1042" s="6">
        <v>26635</v>
      </c>
      <c r="V1042" s="6">
        <v>26694</v>
      </c>
      <c r="W1042" s="6">
        <v>26837</v>
      </c>
      <c r="X1042" s="6">
        <v>26880</v>
      </c>
      <c r="Y1042" s="6">
        <v>26943</v>
      </c>
      <c r="Z1042" s="8" t="s">
        <v>17</v>
      </c>
      <c r="AA1042" s="11">
        <f t="shared" si="168"/>
        <v>0</v>
      </c>
      <c r="AB1042" s="10">
        <f t="shared" si="169"/>
        <v>4.093395434640934E-3</v>
      </c>
      <c r="AC1042" s="10">
        <f t="shared" si="164"/>
        <v>1.9546125748037602E-2</v>
      </c>
      <c r="AD1042" s="10">
        <f t="shared" si="165"/>
        <v>1.1967831688074027E-2</v>
      </c>
      <c r="AE1042" s="13">
        <v>4.03</v>
      </c>
      <c r="AF1042" s="13">
        <v>0.85699999999999998</v>
      </c>
      <c r="AG1042" s="10">
        <f t="shared" si="166"/>
        <v>3.1460384504794048E-2</v>
      </c>
      <c r="AH1042" s="10">
        <f>+SUMPRODUCT(AB1042:AD1042,Regression_results!$M$17:$O$17)+Regression_results!$L$17</f>
        <v>3.0440320271426118E-2</v>
      </c>
    </row>
    <row r="1043" spans="1:34" ht="15" x14ac:dyDescent="0.25">
      <c r="A1043" s="3">
        <v>42377</v>
      </c>
      <c r="B1043" s="5">
        <f t="shared" si="160"/>
        <v>8</v>
      </c>
      <c r="C1043" s="5">
        <f t="shared" si="161"/>
        <v>1</v>
      </c>
      <c r="D1043" s="5">
        <f t="shared" si="162"/>
        <v>2016</v>
      </c>
      <c r="E1043" s="3">
        <f t="shared" si="163"/>
        <v>42347</v>
      </c>
      <c r="F1043" s="5">
        <f t="shared" si="167"/>
        <v>30</v>
      </c>
      <c r="G1043" s="5">
        <v>25629.09</v>
      </c>
      <c r="H1043" s="6">
        <v>25629.09</v>
      </c>
      <c r="I1043" s="6">
        <v>25734</v>
      </c>
      <c r="J1043" s="6">
        <v>25791</v>
      </c>
      <c r="K1043" s="6">
        <v>25944</v>
      </c>
      <c r="L1043" s="6">
        <v>26013</v>
      </c>
      <c r="M1043" s="6">
        <v>26085</v>
      </c>
      <c r="N1043" s="6">
        <v>26164</v>
      </c>
      <c r="O1043" s="6">
        <v>26237</v>
      </c>
      <c r="P1043" s="6">
        <v>26303</v>
      </c>
      <c r="Q1043" s="6">
        <v>26457</v>
      </c>
      <c r="R1043" s="6">
        <v>26524</v>
      </c>
      <c r="S1043" s="6">
        <v>26551</v>
      </c>
      <c r="T1043" s="6">
        <v>26577</v>
      </c>
      <c r="U1043" s="6">
        <v>26641</v>
      </c>
      <c r="V1043" s="6">
        <v>26699</v>
      </c>
      <c r="W1043" s="6">
        <v>26843</v>
      </c>
      <c r="X1043" s="6">
        <v>26885</v>
      </c>
      <c r="Y1043" s="6">
        <v>26948</v>
      </c>
      <c r="Z1043" s="8" t="s">
        <v>17</v>
      </c>
      <c r="AA1043" s="11">
        <f t="shared" si="168"/>
        <v>9.7924748597044697E-4</v>
      </c>
      <c r="AB1043" s="10">
        <f t="shared" si="169"/>
        <v>4.093395434640934E-3</v>
      </c>
      <c r="AC1043" s="10">
        <f t="shared" si="164"/>
        <v>1.9546125748037602E-2</v>
      </c>
      <c r="AD1043" s="10">
        <f t="shared" si="165"/>
        <v>1.2947079174044474E-2</v>
      </c>
      <c r="AE1043" s="13">
        <v>4.03</v>
      </c>
      <c r="AF1043" s="13">
        <v>0.85699999999999998</v>
      </c>
      <c r="AG1043" s="10">
        <f t="shared" si="166"/>
        <v>3.1460384504794048E-2</v>
      </c>
      <c r="AH1043" s="10">
        <f>+SUMPRODUCT(AB1043:AD1043,Regression_results!$M$17:$O$17)+Regression_results!$L$17</f>
        <v>3.0880653878027291E-2</v>
      </c>
    </row>
    <row r="1044" spans="1:34" ht="15" x14ac:dyDescent="0.25">
      <c r="A1044" s="3">
        <v>42376</v>
      </c>
      <c r="B1044" s="5">
        <f t="shared" si="160"/>
        <v>7</v>
      </c>
      <c r="C1044" s="5">
        <f t="shared" si="161"/>
        <v>1</v>
      </c>
      <c r="D1044" s="5">
        <f t="shared" si="162"/>
        <v>2016</v>
      </c>
      <c r="E1044" s="3">
        <f t="shared" si="163"/>
        <v>42347</v>
      </c>
      <c r="F1044" s="5">
        <f t="shared" si="167"/>
        <v>29</v>
      </c>
      <c r="G1044" s="5">
        <v>25629.09</v>
      </c>
      <c r="H1044" s="6">
        <v>25658</v>
      </c>
      <c r="I1044" s="6">
        <v>25768</v>
      </c>
      <c r="J1044" s="6">
        <v>25820</v>
      </c>
      <c r="K1044" s="6">
        <v>25968.67</v>
      </c>
      <c r="L1044" s="6">
        <v>26039</v>
      </c>
      <c r="M1044" s="6">
        <v>26110</v>
      </c>
      <c r="N1044" s="6">
        <v>26180.67</v>
      </c>
      <c r="O1044" s="6">
        <v>26253</v>
      </c>
      <c r="P1044" s="6">
        <v>26319.67</v>
      </c>
      <c r="Q1044" s="6">
        <v>26472</v>
      </c>
      <c r="R1044" s="6">
        <v>26539</v>
      </c>
      <c r="S1044" s="6">
        <v>26566</v>
      </c>
      <c r="T1044" s="6">
        <v>26593.67</v>
      </c>
      <c r="U1044" s="6">
        <v>26641</v>
      </c>
      <c r="V1044" s="6">
        <v>26699</v>
      </c>
      <c r="W1044" s="6">
        <v>26843</v>
      </c>
      <c r="X1044" s="6">
        <v>26885</v>
      </c>
      <c r="Y1044" s="6">
        <v>26948</v>
      </c>
      <c r="Z1044" s="8" t="s">
        <v>17</v>
      </c>
      <c r="AA1044" s="11">
        <f t="shared" si="168"/>
        <v>1.0068383146375926E-3</v>
      </c>
      <c r="AB1044" s="10">
        <f t="shared" si="169"/>
        <v>5.4200129618335868E-3</v>
      </c>
      <c r="AC1044" s="10">
        <f t="shared" si="164"/>
        <v>1.8821794473765863E-2</v>
      </c>
      <c r="AD1044" s="10">
        <f t="shared" si="165"/>
        <v>1.2929285273080505E-2</v>
      </c>
      <c r="AE1044" s="13">
        <v>4.05</v>
      </c>
      <c r="AF1044" s="13">
        <v>0.85699999999999998</v>
      </c>
      <c r="AG1044" s="10">
        <f t="shared" si="166"/>
        <v>3.165868506895908E-2</v>
      </c>
      <c r="AH1044" s="10">
        <f>+SUMPRODUCT(AB1044:AD1044,Regression_results!$M$17:$O$17)+Regression_results!$L$17</f>
        <v>3.115330380675202E-2</v>
      </c>
    </row>
    <row r="1045" spans="1:34" ht="15" x14ac:dyDescent="0.25">
      <c r="A1045" s="3">
        <v>42375</v>
      </c>
      <c r="B1045" s="5">
        <f t="shared" si="160"/>
        <v>6</v>
      </c>
      <c r="C1045" s="5">
        <f t="shared" si="161"/>
        <v>1</v>
      </c>
      <c r="D1045" s="5">
        <f t="shared" si="162"/>
        <v>2016</v>
      </c>
      <c r="E1045" s="3">
        <f t="shared" si="163"/>
        <v>42347</v>
      </c>
      <c r="F1045" s="5">
        <f t="shared" si="167"/>
        <v>28</v>
      </c>
      <c r="G1045" s="5">
        <v>25629.09</v>
      </c>
      <c r="H1045" s="6">
        <v>25657</v>
      </c>
      <c r="I1045" s="6">
        <v>25758</v>
      </c>
      <c r="J1045" s="6">
        <v>25807.67</v>
      </c>
      <c r="K1045" s="6">
        <v>25961.67</v>
      </c>
      <c r="L1045" s="6">
        <v>26033</v>
      </c>
      <c r="M1045" s="6">
        <v>26100.67</v>
      </c>
      <c r="N1045" s="6">
        <v>26177.67</v>
      </c>
      <c r="O1045" s="6">
        <v>26248</v>
      </c>
      <c r="P1045" s="6">
        <v>26317</v>
      </c>
      <c r="Q1045" s="6">
        <v>26470</v>
      </c>
      <c r="R1045" s="6">
        <v>26537</v>
      </c>
      <c r="S1045" s="6">
        <v>26563.67</v>
      </c>
      <c r="T1045" s="6">
        <v>26593.67</v>
      </c>
      <c r="U1045" s="6">
        <v>26641</v>
      </c>
      <c r="V1045" s="6">
        <v>26699</v>
      </c>
      <c r="W1045" s="6">
        <v>26843</v>
      </c>
      <c r="X1045" s="6">
        <v>26885</v>
      </c>
      <c r="Y1045" s="6">
        <v>26948</v>
      </c>
      <c r="Z1045" s="8" t="s">
        <v>17</v>
      </c>
      <c r="AA1045" s="11">
        <f t="shared" si="168"/>
        <v>1.0540712183219429E-3</v>
      </c>
      <c r="AB1045" s="10">
        <f t="shared" si="169"/>
        <v>5.0298313361887281E-3</v>
      </c>
      <c r="AC1045" s="10">
        <f t="shared" si="164"/>
        <v>1.9023216088205563E-2</v>
      </c>
      <c r="AD1045" s="10">
        <f t="shared" si="165"/>
        <v>1.3080511328044478E-2</v>
      </c>
      <c r="AE1045" s="13">
        <v>4.0279999999999996</v>
      </c>
      <c r="AF1045" s="13">
        <v>0.88</v>
      </c>
      <c r="AG1045" s="10">
        <f t="shared" si="166"/>
        <v>3.1205392545598842E-2</v>
      </c>
      <c r="AH1045" s="10">
        <f>+SUMPRODUCT(AB1045:AD1045,Regression_results!$M$17:$O$17)+Regression_results!$L$17</f>
        <v>3.1131759518397348E-2</v>
      </c>
    </row>
    <row r="1046" spans="1:34" ht="15" x14ac:dyDescent="0.25">
      <c r="A1046" s="3">
        <v>42374</v>
      </c>
      <c r="B1046" s="5">
        <f t="shared" si="160"/>
        <v>5</v>
      </c>
      <c r="C1046" s="5">
        <f t="shared" si="161"/>
        <v>1</v>
      </c>
      <c r="D1046" s="5">
        <f t="shared" si="162"/>
        <v>2016</v>
      </c>
      <c r="E1046" s="3">
        <f t="shared" si="163"/>
        <v>42347</v>
      </c>
      <c r="F1046" s="5">
        <f t="shared" si="167"/>
        <v>27</v>
      </c>
      <c r="G1046" s="5">
        <v>25629.09</v>
      </c>
      <c r="H1046" s="6">
        <v>25656</v>
      </c>
      <c r="I1046" s="6">
        <v>25768</v>
      </c>
      <c r="J1046" s="6">
        <v>25817.67</v>
      </c>
      <c r="K1046" s="6">
        <v>25973.67</v>
      </c>
      <c r="L1046" s="6">
        <v>26043.67</v>
      </c>
      <c r="M1046" s="6">
        <v>26110</v>
      </c>
      <c r="N1046" s="6">
        <v>26185.67</v>
      </c>
      <c r="O1046" s="6">
        <v>26256</v>
      </c>
      <c r="P1046" s="6">
        <v>26325</v>
      </c>
      <c r="Q1046" s="6">
        <v>26477</v>
      </c>
      <c r="R1046" s="6">
        <v>26544</v>
      </c>
      <c r="S1046" s="6">
        <v>26570.67</v>
      </c>
      <c r="T1046" s="6">
        <v>26600.67</v>
      </c>
      <c r="U1046" s="6">
        <v>26652.67</v>
      </c>
      <c r="V1046" s="6">
        <v>26713.67</v>
      </c>
      <c r="W1046" s="6">
        <v>26857</v>
      </c>
      <c r="X1046" s="6">
        <v>26899.67</v>
      </c>
      <c r="Y1046" s="6">
        <v>26962.67</v>
      </c>
      <c r="Z1046" s="8" t="s">
        <v>17</v>
      </c>
      <c r="AA1046" s="11">
        <f t="shared" si="168"/>
        <v>1.0161580419312034E-3</v>
      </c>
      <c r="AB1046" s="10">
        <f t="shared" si="169"/>
        <v>5.4200129618335868E-3</v>
      </c>
      <c r="AC1046" s="10">
        <f t="shared" si="164"/>
        <v>1.8938217944737712E-2</v>
      </c>
      <c r="AD1046" s="10">
        <f t="shared" si="165"/>
        <v>1.3000847255825154E-2</v>
      </c>
      <c r="AE1046" s="13">
        <v>4.07</v>
      </c>
      <c r="AF1046" s="13">
        <v>0.88</v>
      </c>
      <c r="AG1046" s="10">
        <f t="shared" si="166"/>
        <v>3.162172878667735E-2</v>
      </c>
      <c r="AH1046" s="10">
        <f>+SUMPRODUCT(AB1046:AD1046,Regression_results!$M$17:$O$17)+Regression_results!$L$17</f>
        <v>3.1255644701350664E-2</v>
      </c>
    </row>
    <row r="1047" spans="1:34" ht="15" x14ac:dyDescent="0.25">
      <c r="A1047" s="3">
        <v>42373</v>
      </c>
      <c r="B1047" s="5">
        <f t="shared" si="160"/>
        <v>4</v>
      </c>
      <c r="C1047" s="5">
        <f t="shared" si="161"/>
        <v>1</v>
      </c>
      <c r="D1047" s="5">
        <f t="shared" si="162"/>
        <v>2016</v>
      </c>
      <c r="E1047" s="3">
        <f t="shared" si="163"/>
        <v>42347</v>
      </c>
      <c r="F1047" s="5">
        <f t="shared" si="167"/>
        <v>26</v>
      </c>
      <c r="G1047" s="5">
        <v>25629.09</v>
      </c>
      <c r="H1047" s="6">
        <v>25657.67</v>
      </c>
      <c r="I1047" s="6">
        <v>25766</v>
      </c>
      <c r="J1047" s="6">
        <v>25815</v>
      </c>
      <c r="K1047" s="6">
        <v>25970</v>
      </c>
      <c r="L1047" s="6">
        <v>26040.67</v>
      </c>
      <c r="M1047" s="6">
        <v>26109.67</v>
      </c>
      <c r="N1047" s="6">
        <v>26184.67</v>
      </c>
      <c r="O1047" s="6">
        <v>26254</v>
      </c>
      <c r="P1047" s="6">
        <v>26324</v>
      </c>
      <c r="Q1047" s="6">
        <v>26473</v>
      </c>
      <c r="R1047" s="6">
        <v>26540</v>
      </c>
      <c r="S1047" s="6">
        <v>26566.67</v>
      </c>
      <c r="T1047" s="6">
        <v>26598.67</v>
      </c>
      <c r="U1047" s="6">
        <v>26652.67</v>
      </c>
      <c r="V1047" s="6">
        <v>26713.67</v>
      </c>
      <c r="W1047" s="6">
        <v>26857</v>
      </c>
      <c r="X1047" s="6">
        <v>26899.67</v>
      </c>
      <c r="Y1047" s="6">
        <v>26962.67</v>
      </c>
      <c r="Z1047" s="8" t="s">
        <v>17</v>
      </c>
      <c r="AA1047" s="11">
        <f t="shared" si="168"/>
        <v>1.0439145490697725E-3</v>
      </c>
      <c r="AB1047" s="10">
        <f t="shared" si="169"/>
        <v>5.3419766367046595E-3</v>
      </c>
      <c r="AC1047" s="10">
        <f t="shared" si="164"/>
        <v>1.8939687960878748E-2</v>
      </c>
      <c r="AD1047" s="10">
        <f t="shared" si="165"/>
        <v>1.2953337875039109E-2</v>
      </c>
      <c r="AE1047" s="13">
        <v>4.05</v>
      </c>
      <c r="AF1047" s="13">
        <v>0.89</v>
      </c>
      <c r="AG1047" s="10">
        <f t="shared" si="166"/>
        <v>3.1321240955496155E-2</v>
      </c>
      <c r="AH1047" s="10">
        <f>+SUMPRODUCT(AB1047:AD1047,Regression_results!$M$17:$O$17)+Regression_results!$L$17</f>
        <v>3.1192981077228024E-2</v>
      </c>
    </row>
    <row r="1048" spans="1:34" ht="15" x14ac:dyDescent="0.25">
      <c r="A1048" s="3">
        <v>42372</v>
      </c>
      <c r="B1048" s="5">
        <f t="shared" si="160"/>
        <v>3</v>
      </c>
      <c r="C1048" s="5">
        <f t="shared" si="161"/>
        <v>1</v>
      </c>
      <c r="D1048" s="5">
        <f t="shared" si="162"/>
        <v>2016</v>
      </c>
      <c r="E1048" s="3">
        <f t="shared" si="163"/>
        <v>42347</v>
      </c>
      <c r="F1048" s="5">
        <f t="shared" si="167"/>
        <v>25</v>
      </c>
      <c r="G1048" s="5">
        <v>25629.09</v>
      </c>
      <c r="H1048" s="6">
        <v>25651.67</v>
      </c>
      <c r="I1048" s="6">
        <v>25741.33</v>
      </c>
      <c r="J1048" s="6">
        <v>25790</v>
      </c>
      <c r="K1048" s="6">
        <v>25941.67</v>
      </c>
      <c r="L1048" s="6">
        <v>26011.67</v>
      </c>
      <c r="M1048" s="6">
        <v>26082.67</v>
      </c>
      <c r="N1048" s="6">
        <v>26155.67</v>
      </c>
      <c r="O1048" s="6">
        <v>26221.33</v>
      </c>
      <c r="P1048" s="6">
        <v>26292</v>
      </c>
      <c r="Q1048" s="6">
        <v>26437</v>
      </c>
      <c r="R1048" s="6">
        <v>26504.33</v>
      </c>
      <c r="S1048" s="6">
        <v>26530.33</v>
      </c>
      <c r="T1048" s="6">
        <v>26562.67</v>
      </c>
      <c r="U1048" s="6">
        <v>26659.67</v>
      </c>
      <c r="V1048" s="6">
        <v>26720.67</v>
      </c>
      <c r="W1048" s="6">
        <v>26864</v>
      </c>
      <c r="X1048" s="6">
        <v>26906.67</v>
      </c>
      <c r="Y1048" s="6">
        <v>26968</v>
      </c>
      <c r="Z1048" s="8" t="s">
        <v>17</v>
      </c>
      <c r="AA1048" s="11">
        <f t="shared" si="168"/>
        <v>1.0158184990536705E-3</v>
      </c>
      <c r="AB1048" s="10">
        <f t="shared" si="169"/>
        <v>4.3793985662385904E-3</v>
      </c>
      <c r="AC1048" s="10">
        <f t="shared" si="164"/>
        <v>1.8647055144392244E-2</v>
      </c>
      <c r="AD1048" s="10">
        <f t="shared" si="165"/>
        <v>1.2800117769914446E-2</v>
      </c>
      <c r="AE1048" s="13">
        <v>4.04</v>
      </c>
      <c r="AF1048" s="13">
        <v>0.92</v>
      </c>
      <c r="AG1048" s="10">
        <f t="shared" si="166"/>
        <v>3.0915576694411362E-2</v>
      </c>
      <c r="AH1048" s="10">
        <f>+SUMPRODUCT(AB1048:AD1048,Regression_results!$M$17:$O$17)+Regression_results!$L$17</f>
        <v>3.0427362984676846E-2</v>
      </c>
    </row>
    <row r="1049" spans="1:34" ht="15" x14ac:dyDescent="0.25">
      <c r="A1049" s="3">
        <v>42371</v>
      </c>
      <c r="B1049" s="5">
        <f t="shared" si="160"/>
        <v>2</v>
      </c>
      <c r="C1049" s="5">
        <f t="shared" si="161"/>
        <v>1</v>
      </c>
      <c r="D1049" s="5">
        <f t="shared" si="162"/>
        <v>2016</v>
      </c>
      <c r="E1049" s="3">
        <f t="shared" si="163"/>
        <v>42347</v>
      </c>
      <c r="F1049" s="5">
        <f t="shared" si="167"/>
        <v>24</v>
      </c>
      <c r="G1049" s="5">
        <v>25629.09</v>
      </c>
      <c r="H1049" s="6">
        <v>25651.67</v>
      </c>
      <c r="I1049" s="6">
        <v>25741.33</v>
      </c>
      <c r="J1049" s="6">
        <v>25790</v>
      </c>
      <c r="K1049" s="6">
        <v>25941.67</v>
      </c>
      <c r="L1049" s="6">
        <v>26011.67</v>
      </c>
      <c r="M1049" s="6">
        <v>26082.67</v>
      </c>
      <c r="N1049" s="6">
        <v>26155.67</v>
      </c>
      <c r="O1049" s="6">
        <v>26221.33</v>
      </c>
      <c r="P1049" s="6">
        <v>26292</v>
      </c>
      <c r="Q1049" s="6">
        <v>26437</v>
      </c>
      <c r="R1049" s="6">
        <v>26504.33</v>
      </c>
      <c r="S1049" s="6">
        <v>26530.33</v>
      </c>
      <c r="T1049" s="6">
        <v>26562.67</v>
      </c>
      <c r="U1049" s="6">
        <v>26657.67</v>
      </c>
      <c r="V1049" s="6">
        <v>26718.67</v>
      </c>
      <c r="W1049" s="6">
        <v>26862</v>
      </c>
      <c r="X1049" s="6">
        <v>26904.67</v>
      </c>
      <c r="Y1049" s="6">
        <v>26966</v>
      </c>
      <c r="Z1049" s="8" t="s">
        <v>17</v>
      </c>
      <c r="AA1049" s="11">
        <f t="shared" si="168"/>
        <v>9.7518575909152363E-4</v>
      </c>
      <c r="AB1049" s="10">
        <f t="shared" si="169"/>
        <v>4.3793985662385904E-3</v>
      </c>
      <c r="AC1049" s="10">
        <f t="shared" si="164"/>
        <v>1.8647055144392244E-2</v>
      </c>
      <c r="AD1049" s="10">
        <f t="shared" si="165"/>
        <v>1.27594850299523E-2</v>
      </c>
      <c r="AE1049" s="13">
        <v>4.04</v>
      </c>
      <c r="AF1049" s="13">
        <v>0.92</v>
      </c>
      <c r="AG1049" s="10">
        <f t="shared" si="166"/>
        <v>3.0915576694411362E-2</v>
      </c>
      <c r="AH1049" s="10">
        <f>+SUMPRODUCT(AB1049:AD1049,Regression_results!$M$17:$O$17)+Regression_results!$L$17</f>
        <v>3.0409091851801899E-2</v>
      </c>
    </row>
    <row r="1050" spans="1:34" ht="15" x14ac:dyDescent="0.25">
      <c r="A1050" s="3">
        <v>42370</v>
      </c>
      <c r="B1050" s="5">
        <f t="shared" si="160"/>
        <v>1</v>
      </c>
      <c r="C1050" s="5">
        <f t="shared" si="161"/>
        <v>1</v>
      </c>
      <c r="D1050" s="5">
        <f t="shared" si="162"/>
        <v>2016</v>
      </c>
      <c r="E1050" s="3">
        <f t="shared" si="163"/>
        <v>42347</v>
      </c>
      <c r="F1050" s="5">
        <f t="shared" si="167"/>
        <v>23</v>
      </c>
      <c r="G1050" s="5">
        <v>25629.09</v>
      </c>
      <c r="H1050" s="6">
        <v>25651.67</v>
      </c>
      <c r="I1050" s="6">
        <v>25741.33</v>
      </c>
      <c r="J1050" s="6">
        <v>25790</v>
      </c>
      <c r="K1050" s="6">
        <v>25941.67</v>
      </c>
      <c r="L1050" s="6">
        <v>26011.67</v>
      </c>
      <c r="M1050" s="6">
        <v>26082.67</v>
      </c>
      <c r="N1050" s="6">
        <v>26155.67</v>
      </c>
      <c r="O1050" s="6">
        <v>26221.33</v>
      </c>
      <c r="P1050" s="6">
        <v>26292</v>
      </c>
      <c r="Q1050" s="6">
        <v>26437</v>
      </c>
      <c r="R1050" s="6">
        <v>26504.33</v>
      </c>
      <c r="S1050" s="6">
        <v>26530.33</v>
      </c>
      <c r="T1050" s="6">
        <v>26562.67</v>
      </c>
      <c r="U1050" s="6">
        <v>26622.67</v>
      </c>
      <c r="V1050" s="6">
        <v>26682.33</v>
      </c>
      <c r="W1050" s="6">
        <v>26826</v>
      </c>
      <c r="X1050" s="6">
        <v>26870.33</v>
      </c>
      <c r="Y1050" s="6">
        <v>26929</v>
      </c>
      <c r="Z1050" s="8" t="s">
        <v>17</v>
      </c>
      <c r="AA1050" s="11">
        <f t="shared" si="168"/>
        <v>9.3455301912937676E-4</v>
      </c>
      <c r="AB1050" s="10">
        <f t="shared" si="169"/>
        <v>4.3793985662385904E-3</v>
      </c>
      <c r="AC1050" s="10">
        <f t="shared" si="164"/>
        <v>1.8647055144392244E-2</v>
      </c>
      <c r="AD1050" s="10">
        <f t="shared" si="165"/>
        <v>1.2718852289990153E-2</v>
      </c>
      <c r="AE1050" s="13">
        <v>4.04</v>
      </c>
      <c r="AF1050" s="13">
        <v>0.92</v>
      </c>
      <c r="AG1050" s="10">
        <f t="shared" si="166"/>
        <v>3.0915576694411362E-2</v>
      </c>
      <c r="AH1050" s="10">
        <f>+SUMPRODUCT(AB1050:AD1050,Regression_results!$M$17:$O$17)+Regression_results!$L$17</f>
        <v>3.0390820718926959E-2</v>
      </c>
    </row>
    <row r="1051" spans="1:34" ht="15" x14ac:dyDescent="0.25">
      <c r="A1051" s="3">
        <v>42369</v>
      </c>
      <c r="B1051" s="5">
        <f t="shared" si="160"/>
        <v>31</v>
      </c>
      <c r="C1051" s="5">
        <f t="shared" si="161"/>
        <v>12</v>
      </c>
      <c r="D1051" s="5">
        <f t="shared" si="162"/>
        <v>2015</v>
      </c>
      <c r="E1051" s="3">
        <f t="shared" si="163"/>
        <v>42347</v>
      </c>
      <c r="F1051" s="5">
        <f t="shared" si="167"/>
        <v>22</v>
      </c>
      <c r="G1051" s="5">
        <v>25629.09</v>
      </c>
      <c r="H1051" s="6">
        <v>25651.67</v>
      </c>
      <c r="I1051" s="6">
        <v>25741.33</v>
      </c>
      <c r="J1051" s="6">
        <v>25790</v>
      </c>
      <c r="K1051" s="6">
        <v>25941.67</v>
      </c>
      <c r="L1051" s="6">
        <v>26011.67</v>
      </c>
      <c r="M1051" s="6">
        <v>26082.67</v>
      </c>
      <c r="N1051" s="6">
        <v>26155.67</v>
      </c>
      <c r="O1051" s="6">
        <v>26221.33</v>
      </c>
      <c r="P1051" s="6">
        <v>26292</v>
      </c>
      <c r="Q1051" s="6">
        <v>26437</v>
      </c>
      <c r="R1051" s="6">
        <v>26504.33</v>
      </c>
      <c r="S1051" s="6">
        <v>26530.33</v>
      </c>
      <c r="T1051" s="6">
        <v>26562.67</v>
      </c>
      <c r="U1051" s="6">
        <v>26622.67</v>
      </c>
      <c r="V1051" s="6">
        <v>26682.33</v>
      </c>
      <c r="W1051" s="6">
        <v>26826</v>
      </c>
      <c r="X1051" s="6">
        <v>26870.33</v>
      </c>
      <c r="Y1051" s="6">
        <v>26929</v>
      </c>
      <c r="Z1051" s="8" t="s">
        <v>17</v>
      </c>
      <c r="AA1051" s="11">
        <f t="shared" si="168"/>
        <v>8.9392027916723E-4</v>
      </c>
      <c r="AB1051" s="10">
        <f t="shared" si="169"/>
        <v>4.3793985662385904E-3</v>
      </c>
      <c r="AC1051" s="10">
        <f t="shared" si="164"/>
        <v>1.8647055144392244E-2</v>
      </c>
      <c r="AD1051" s="10">
        <f t="shared" si="165"/>
        <v>1.2678219550028007E-2</v>
      </c>
      <c r="AE1051" s="13">
        <v>4.04</v>
      </c>
      <c r="AF1051" s="13">
        <v>0.92</v>
      </c>
      <c r="AG1051" s="10">
        <f t="shared" si="166"/>
        <v>3.0915576694411362E-2</v>
      </c>
      <c r="AH1051" s="10">
        <f>+SUMPRODUCT(AB1051:AD1051,Regression_results!$M$17:$O$17)+Regression_results!$L$17</f>
        <v>3.0372549586052018E-2</v>
      </c>
    </row>
    <row r="1052" spans="1:34" ht="15" x14ac:dyDescent="0.25">
      <c r="A1052" s="3">
        <v>42368</v>
      </c>
      <c r="B1052" s="5">
        <f t="shared" si="160"/>
        <v>30</v>
      </c>
      <c r="C1052" s="5">
        <f t="shared" si="161"/>
        <v>12</v>
      </c>
      <c r="D1052" s="5">
        <f t="shared" si="162"/>
        <v>2015</v>
      </c>
      <c r="E1052" s="3">
        <f t="shared" si="163"/>
        <v>42347</v>
      </c>
      <c r="F1052" s="5">
        <f t="shared" si="167"/>
        <v>21</v>
      </c>
      <c r="G1052" s="5">
        <v>25629.09</v>
      </c>
      <c r="H1052" s="6">
        <v>25651.67</v>
      </c>
      <c r="I1052" s="6">
        <v>25741.33</v>
      </c>
      <c r="J1052" s="6">
        <v>25790</v>
      </c>
      <c r="K1052" s="6">
        <v>25941.67</v>
      </c>
      <c r="L1052" s="6">
        <v>26011.67</v>
      </c>
      <c r="M1052" s="6">
        <v>26082.67</v>
      </c>
      <c r="N1052" s="6">
        <v>26155.67</v>
      </c>
      <c r="O1052" s="6">
        <v>26221.33</v>
      </c>
      <c r="P1052" s="6">
        <v>26292</v>
      </c>
      <c r="Q1052" s="6">
        <v>26437</v>
      </c>
      <c r="R1052" s="6">
        <v>26504.33</v>
      </c>
      <c r="S1052" s="6">
        <v>26530.33</v>
      </c>
      <c r="T1052" s="6">
        <v>26562.67</v>
      </c>
      <c r="U1052" s="6">
        <v>26622.67</v>
      </c>
      <c r="V1052" s="6">
        <v>26682.33</v>
      </c>
      <c r="W1052" s="6">
        <v>26826</v>
      </c>
      <c r="X1052" s="6">
        <v>26870.33</v>
      </c>
      <c r="Y1052" s="6">
        <v>26929</v>
      </c>
      <c r="Z1052" s="8" t="s">
        <v>17</v>
      </c>
      <c r="AA1052" s="11">
        <f t="shared" si="168"/>
        <v>8.5328753920508313E-4</v>
      </c>
      <c r="AB1052" s="10">
        <f t="shared" si="169"/>
        <v>4.3793985662385904E-3</v>
      </c>
      <c r="AC1052" s="10">
        <f t="shared" si="164"/>
        <v>1.8647055144392244E-2</v>
      </c>
      <c r="AD1052" s="10">
        <f t="shared" si="165"/>
        <v>1.2637586810065859E-2</v>
      </c>
      <c r="AE1052" s="13">
        <v>4.04</v>
      </c>
      <c r="AF1052" s="13">
        <v>0.92</v>
      </c>
      <c r="AG1052" s="10">
        <f t="shared" si="166"/>
        <v>3.0915576694411362E-2</v>
      </c>
      <c r="AH1052" s="10">
        <f>+SUMPRODUCT(AB1052:AD1052,Regression_results!$M$17:$O$17)+Regression_results!$L$17</f>
        <v>3.0354278453177071E-2</v>
      </c>
    </row>
    <row r="1053" spans="1:34" ht="15" x14ac:dyDescent="0.25">
      <c r="A1053" s="3">
        <v>42367</v>
      </c>
      <c r="B1053" s="5">
        <f t="shared" si="160"/>
        <v>29</v>
      </c>
      <c r="C1053" s="5">
        <f t="shared" si="161"/>
        <v>12</v>
      </c>
      <c r="D1053" s="5">
        <f t="shared" si="162"/>
        <v>2015</v>
      </c>
      <c r="E1053" s="3">
        <f t="shared" si="163"/>
        <v>42347</v>
      </c>
      <c r="F1053" s="5">
        <f t="shared" si="167"/>
        <v>20</v>
      </c>
      <c r="G1053" s="5">
        <v>25629.09</v>
      </c>
      <c r="H1053" s="6">
        <v>25650.67</v>
      </c>
      <c r="I1053" s="6">
        <v>25736.33</v>
      </c>
      <c r="J1053" s="6">
        <v>25786.33</v>
      </c>
      <c r="K1053" s="6">
        <v>25938</v>
      </c>
      <c r="L1053" s="6">
        <v>26009.67</v>
      </c>
      <c r="M1053" s="6">
        <v>26077.67</v>
      </c>
      <c r="N1053" s="6">
        <v>26150</v>
      </c>
      <c r="O1053" s="6">
        <v>26215.67</v>
      </c>
      <c r="P1053" s="6">
        <v>26286</v>
      </c>
      <c r="Q1053" s="6">
        <v>26431</v>
      </c>
      <c r="R1053" s="6">
        <v>26498</v>
      </c>
      <c r="S1053" s="6">
        <v>26523.67</v>
      </c>
      <c r="T1053" s="6">
        <v>26556</v>
      </c>
      <c r="U1053" s="6">
        <v>26622.67</v>
      </c>
      <c r="V1053" s="6">
        <v>26682.33</v>
      </c>
      <c r="W1053" s="6">
        <v>26826</v>
      </c>
      <c r="X1053" s="6">
        <v>26870.33</v>
      </c>
      <c r="Y1053" s="6">
        <v>26929</v>
      </c>
      <c r="Z1053" s="8" t="s">
        <v>17</v>
      </c>
      <c r="AA1053" s="11">
        <f t="shared" si="168"/>
        <v>8.126075061759922E-4</v>
      </c>
      <c r="AB1053" s="10">
        <f t="shared" si="169"/>
        <v>4.184307753416272E-3</v>
      </c>
      <c r="AC1053" s="10">
        <f t="shared" si="164"/>
        <v>1.8625033172950278E-2</v>
      </c>
      <c r="AD1053" s="10">
        <f t="shared" si="165"/>
        <v>1.2561305899159972E-2</v>
      </c>
      <c r="AE1053" s="13">
        <v>4.0199999999999996</v>
      </c>
      <c r="AF1053" s="13">
        <v>0.89500000000000002</v>
      </c>
      <c r="AG1053" s="10">
        <f t="shared" si="166"/>
        <v>3.0972793498191153E-2</v>
      </c>
      <c r="AH1053" s="10">
        <f>+SUMPRODUCT(AB1053:AD1053,Regression_results!$M$17:$O$17)+Regression_results!$L$17</f>
        <v>3.0201240653067736E-2</v>
      </c>
    </row>
    <row r="1054" spans="1:34" ht="15" x14ac:dyDescent="0.25">
      <c r="A1054" s="3">
        <v>42366</v>
      </c>
      <c r="B1054" s="5">
        <f t="shared" si="160"/>
        <v>28</v>
      </c>
      <c r="C1054" s="5">
        <f t="shared" si="161"/>
        <v>12</v>
      </c>
      <c r="D1054" s="5">
        <f t="shared" si="162"/>
        <v>2015</v>
      </c>
      <c r="E1054" s="3">
        <f t="shared" si="163"/>
        <v>42347</v>
      </c>
      <c r="F1054" s="5">
        <f t="shared" si="167"/>
        <v>19</v>
      </c>
      <c r="G1054" s="5">
        <v>25629.09</v>
      </c>
      <c r="H1054" s="6">
        <v>25649</v>
      </c>
      <c r="I1054" s="6">
        <v>25731</v>
      </c>
      <c r="J1054" s="6">
        <v>25783.67</v>
      </c>
      <c r="K1054" s="6">
        <v>25930.67</v>
      </c>
      <c r="L1054" s="6">
        <v>25999.67</v>
      </c>
      <c r="M1054" s="6">
        <v>26066</v>
      </c>
      <c r="N1054" s="6">
        <v>26143.67</v>
      </c>
      <c r="O1054" s="6">
        <v>26209.67</v>
      </c>
      <c r="P1054" s="6">
        <v>26279.67</v>
      </c>
      <c r="Q1054" s="6">
        <v>26426</v>
      </c>
      <c r="R1054" s="6">
        <v>26494</v>
      </c>
      <c r="S1054" s="6">
        <v>26525</v>
      </c>
      <c r="T1054" s="6">
        <v>26562</v>
      </c>
      <c r="U1054" s="6">
        <v>26622.67</v>
      </c>
      <c r="V1054" s="6">
        <v>26682.33</v>
      </c>
      <c r="W1054" s="6">
        <v>26826</v>
      </c>
      <c r="X1054" s="6">
        <v>26870.33</v>
      </c>
      <c r="Y1054" s="6">
        <v>26929</v>
      </c>
      <c r="Z1054" s="8" t="s">
        <v>17</v>
      </c>
      <c r="AA1054" s="11">
        <f t="shared" si="168"/>
        <v>8.8344329249137783E-4</v>
      </c>
      <c r="AB1054" s="10">
        <f t="shared" si="169"/>
        <v>3.976340946947321E-3</v>
      </c>
      <c r="AC1054" s="10">
        <f t="shared" si="164"/>
        <v>1.8602852590260621E-2</v>
      </c>
      <c r="AD1054" s="10">
        <f t="shared" si="165"/>
        <v>1.2914499005898058E-2</v>
      </c>
      <c r="AE1054" s="13">
        <v>3.9779999999999998</v>
      </c>
      <c r="AF1054" s="13">
        <v>0.91</v>
      </c>
      <c r="AG1054" s="10">
        <f t="shared" si="166"/>
        <v>3.0403329699732362E-2</v>
      </c>
      <c r="AH1054" s="10">
        <f>+SUMPRODUCT(AB1054:AD1054,Regression_results!$M$17:$O$17)+Regression_results!$L$17</f>
        <v>3.0234266103015835E-2</v>
      </c>
    </row>
    <row r="1055" spans="1:34" ht="15" x14ac:dyDescent="0.25">
      <c r="A1055" s="3">
        <v>42365</v>
      </c>
      <c r="B1055" s="5">
        <f t="shared" si="160"/>
        <v>27</v>
      </c>
      <c r="C1055" s="5">
        <f t="shared" si="161"/>
        <v>12</v>
      </c>
      <c r="D1055" s="5">
        <f t="shared" si="162"/>
        <v>2015</v>
      </c>
      <c r="E1055" s="3">
        <f t="shared" si="163"/>
        <v>42347</v>
      </c>
      <c r="F1055" s="5">
        <f t="shared" si="167"/>
        <v>18</v>
      </c>
      <c r="G1055" s="5">
        <v>25629.09</v>
      </c>
      <c r="H1055" s="6">
        <v>25646</v>
      </c>
      <c r="I1055" s="6">
        <v>25727</v>
      </c>
      <c r="J1055" s="6">
        <v>25779.33</v>
      </c>
      <c r="K1055" s="6">
        <v>25927</v>
      </c>
      <c r="L1055" s="6">
        <v>25996</v>
      </c>
      <c r="M1055" s="6">
        <v>26063</v>
      </c>
      <c r="N1055" s="6">
        <v>26134.67</v>
      </c>
      <c r="O1055" s="6">
        <v>26200.67</v>
      </c>
      <c r="P1055" s="6">
        <v>26270.67</v>
      </c>
      <c r="Q1055" s="6">
        <v>26416.67</v>
      </c>
      <c r="R1055" s="6">
        <v>26482</v>
      </c>
      <c r="S1055" s="6">
        <v>26515.33</v>
      </c>
      <c r="T1055" s="6">
        <v>26550.33</v>
      </c>
      <c r="U1055" s="6">
        <v>26616</v>
      </c>
      <c r="V1055" s="6">
        <v>26677</v>
      </c>
      <c r="W1055" s="6">
        <v>26819.67</v>
      </c>
      <c r="X1055" s="6">
        <v>26861.67</v>
      </c>
      <c r="Y1055" s="6">
        <v>26919.67</v>
      </c>
      <c r="Z1055" s="8" t="s">
        <v>17</v>
      </c>
      <c r="AA1055" s="11">
        <f t="shared" si="168"/>
        <v>7.9199466874442233E-4</v>
      </c>
      <c r="AB1055" s="10">
        <f t="shared" si="169"/>
        <v>3.8202682966894663E-3</v>
      </c>
      <c r="AC1055" s="10">
        <f t="shared" si="164"/>
        <v>1.8411396587243001E-2</v>
      </c>
      <c r="AD1055" s="10">
        <f t="shared" si="165"/>
        <v>1.2801611216718366E-2</v>
      </c>
      <c r="AE1055" s="13">
        <v>3.98</v>
      </c>
      <c r="AF1055" s="13">
        <v>0.90500000000000003</v>
      </c>
      <c r="AG1055" s="10">
        <f t="shared" si="166"/>
        <v>3.0474208413854731E-2</v>
      </c>
      <c r="AH1055" s="10">
        <f>+SUMPRODUCT(AB1055:AD1055,Regression_results!$M$17:$O$17)+Regression_results!$L$17</f>
        <v>2.9983752087976719E-2</v>
      </c>
    </row>
    <row r="1056" spans="1:34" ht="15" x14ac:dyDescent="0.25">
      <c r="A1056" s="3">
        <v>42364</v>
      </c>
      <c r="B1056" s="5">
        <f t="shared" si="160"/>
        <v>26</v>
      </c>
      <c r="C1056" s="5">
        <f t="shared" si="161"/>
        <v>12</v>
      </c>
      <c r="D1056" s="5">
        <f t="shared" si="162"/>
        <v>2015</v>
      </c>
      <c r="E1056" s="3">
        <f t="shared" si="163"/>
        <v>42347</v>
      </c>
      <c r="F1056" s="5">
        <f t="shared" si="167"/>
        <v>17</v>
      </c>
      <c r="G1056" s="5">
        <v>25629.09</v>
      </c>
      <c r="H1056" s="6">
        <v>25646</v>
      </c>
      <c r="I1056" s="6">
        <v>25727</v>
      </c>
      <c r="J1056" s="6">
        <v>25779.33</v>
      </c>
      <c r="K1056" s="6">
        <v>25927</v>
      </c>
      <c r="L1056" s="6">
        <v>25996</v>
      </c>
      <c r="M1056" s="6">
        <v>26063</v>
      </c>
      <c r="N1056" s="6">
        <v>26134.67</v>
      </c>
      <c r="O1056" s="6">
        <v>26200.67</v>
      </c>
      <c r="P1056" s="6">
        <v>26270.67</v>
      </c>
      <c r="Q1056" s="6">
        <v>26416.67</v>
      </c>
      <c r="R1056" s="6">
        <v>26482</v>
      </c>
      <c r="S1056" s="6">
        <v>26515.33</v>
      </c>
      <c r="T1056" s="6">
        <v>26550.33</v>
      </c>
      <c r="U1056" s="6">
        <v>26620</v>
      </c>
      <c r="V1056" s="6">
        <v>26678.67</v>
      </c>
      <c r="W1056" s="6">
        <v>26821</v>
      </c>
      <c r="X1056" s="6">
        <v>26862</v>
      </c>
      <c r="Y1056" s="6">
        <v>26917.67</v>
      </c>
      <c r="Z1056" s="8" t="s">
        <v>17</v>
      </c>
      <c r="AA1056" s="11">
        <f t="shared" si="168"/>
        <v>7.4799496492528776E-4</v>
      </c>
      <c r="AB1056" s="10">
        <f t="shared" si="169"/>
        <v>3.8202682966894663E-3</v>
      </c>
      <c r="AC1056" s="10">
        <f t="shared" si="164"/>
        <v>1.8411396587243001E-2</v>
      </c>
      <c r="AD1056" s="10">
        <f t="shared" si="165"/>
        <v>1.2757611512899232E-2</v>
      </c>
      <c r="AE1056" s="13">
        <v>3.98</v>
      </c>
      <c r="AF1056" s="13">
        <v>0.90500000000000003</v>
      </c>
      <c r="AG1056" s="10">
        <f t="shared" si="166"/>
        <v>3.0474208413854731E-2</v>
      </c>
      <c r="AH1056" s="10">
        <f>+SUMPRODUCT(AB1056:AD1056,Regression_results!$M$17:$O$17)+Regression_results!$L$17</f>
        <v>2.9963966948316274E-2</v>
      </c>
    </row>
    <row r="1057" spans="1:34" ht="15" x14ac:dyDescent="0.25">
      <c r="A1057" s="3">
        <v>42363</v>
      </c>
      <c r="B1057" s="5">
        <f t="shared" si="160"/>
        <v>25</v>
      </c>
      <c r="C1057" s="5">
        <f t="shared" si="161"/>
        <v>12</v>
      </c>
      <c r="D1057" s="5">
        <f t="shared" si="162"/>
        <v>2015</v>
      </c>
      <c r="E1057" s="3">
        <f t="shared" si="163"/>
        <v>42347</v>
      </c>
      <c r="F1057" s="5">
        <f t="shared" si="167"/>
        <v>16</v>
      </c>
      <c r="G1057" s="5">
        <v>25629.09</v>
      </c>
      <c r="H1057" s="6">
        <v>25646</v>
      </c>
      <c r="I1057" s="6">
        <v>25727</v>
      </c>
      <c r="J1057" s="6">
        <v>25779.33</v>
      </c>
      <c r="K1057" s="6">
        <v>25927</v>
      </c>
      <c r="L1057" s="6">
        <v>25996</v>
      </c>
      <c r="M1057" s="6">
        <v>26063</v>
      </c>
      <c r="N1057" s="6">
        <v>26134.67</v>
      </c>
      <c r="O1057" s="6">
        <v>26200.67</v>
      </c>
      <c r="P1057" s="6">
        <v>26270.67</v>
      </c>
      <c r="Q1057" s="6">
        <v>26416.67</v>
      </c>
      <c r="R1057" s="6">
        <v>26482</v>
      </c>
      <c r="S1057" s="6">
        <v>26515.33</v>
      </c>
      <c r="T1057" s="6">
        <v>26550.33</v>
      </c>
      <c r="U1057" s="6">
        <v>26609.33</v>
      </c>
      <c r="V1057" s="6">
        <v>26668.67</v>
      </c>
      <c r="W1057" s="6">
        <v>26805</v>
      </c>
      <c r="X1057" s="6">
        <v>26841.67</v>
      </c>
      <c r="Y1057" s="6">
        <v>26889.33</v>
      </c>
      <c r="Z1057" s="8" t="s">
        <v>17</v>
      </c>
      <c r="AA1057" s="11">
        <f t="shared" si="168"/>
        <v>7.039952611061532E-4</v>
      </c>
      <c r="AB1057" s="10">
        <f t="shared" si="169"/>
        <v>3.8202682966894663E-3</v>
      </c>
      <c r="AC1057" s="10">
        <f t="shared" si="164"/>
        <v>1.8411396587243001E-2</v>
      </c>
      <c r="AD1057" s="10">
        <f t="shared" si="165"/>
        <v>1.2713611809080098E-2</v>
      </c>
      <c r="AE1057" s="13">
        <v>3.98</v>
      </c>
      <c r="AF1057" s="13">
        <v>0.90500000000000003</v>
      </c>
      <c r="AG1057" s="10">
        <f t="shared" si="166"/>
        <v>3.0474208413854731E-2</v>
      </c>
      <c r="AH1057" s="10">
        <f>+SUMPRODUCT(AB1057:AD1057,Regression_results!$M$17:$O$17)+Regression_results!$L$17</f>
        <v>2.9944181808655837E-2</v>
      </c>
    </row>
    <row r="1058" spans="1:34" ht="15" x14ac:dyDescent="0.25">
      <c r="A1058" s="3">
        <v>42362</v>
      </c>
      <c r="B1058" s="5">
        <f t="shared" si="160"/>
        <v>24</v>
      </c>
      <c r="C1058" s="5">
        <f t="shared" si="161"/>
        <v>12</v>
      </c>
      <c r="D1058" s="5">
        <f t="shared" si="162"/>
        <v>2015</v>
      </c>
      <c r="E1058" s="3">
        <f t="shared" si="163"/>
        <v>42347</v>
      </c>
      <c r="F1058" s="5">
        <f t="shared" si="167"/>
        <v>15</v>
      </c>
      <c r="G1058" s="5">
        <v>25629.09</v>
      </c>
      <c r="H1058" s="6">
        <v>25646</v>
      </c>
      <c r="I1058" s="6">
        <v>25727</v>
      </c>
      <c r="J1058" s="6">
        <v>25779.33</v>
      </c>
      <c r="K1058" s="6">
        <v>25927</v>
      </c>
      <c r="L1058" s="6">
        <v>25996</v>
      </c>
      <c r="M1058" s="6">
        <v>26063</v>
      </c>
      <c r="N1058" s="6">
        <v>26134.67</v>
      </c>
      <c r="O1058" s="6">
        <v>26200.67</v>
      </c>
      <c r="P1058" s="6">
        <v>26270.67</v>
      </c>
      <c r="Q1058" s="6">
        <v>26416.67</v>
      </c>
      <c r="R1058" s="6">
        <v>26482</v>
      </c>
      <c r="S1058" s="6">
        <v>26515.33</v>
      </c>
      <c r="T1058" s="6">
        <v>26550.33</v>
      </c>
      <c r="U1058" s="6">
        <v>26609.33</v>
      </c>
      <c r="V1058" s="6">
        <v>26668.67</v>
      </c>
      <c r="W1058" s="6">
        <v>26805</v>
      </c>
      <c r="X1058" s="6">
        <v>26841.67</v>
      </c>
      <c r="Y1058" s="6">
        <v>26889.33</v>
      </c>
      <c r="Z1058" s="8" t="s">
        <v>17</v>
      </c>
      <c r="AA1058" s="11">
        <f t="shared" si="168"/>
        <v>6.5999555728701864E-4</v>
      </c>
      <c r="AB1058" s="10">
        <f t="shared" si="169"/>
        <v>3.8202682966894663E-3</v>
      </c>
      <c r="AC1058" s="10">
        <f t="shared" si="164"/>
        <v>1.8411396587243001E-2</v>
      </c>
      <c r="AD1058" s="10">
        <f t="shared" si="165"/>
        <v>1.2669612105260963E-2</v>
      </c>
      <c r="AE1058" s="13">
        <v>3.98</v>
      </c>
      <c r="AF1058" s="13">
        <v>0.90500000000000003</v>
      </c>
      <c r="AG1058" s="10">
        <f t="shared" si="166"/>
        <v>3.0474208413854731E-2</v>
      </c>
      <c r="AH1058" s="10">
        <f>+SUMPRODUCT(AB1058:AD1058,Regression_results!$M$17:$O$17)+Regression_results!$L$17</f>
        <v>2.9924396668995393E-2</v>
      </c>
    </row>
    <row r="1059" spans="1:34" ht="15" x14ac:dyDescent="0.25">
      <c r="A1059" s="3">
        <v>42361</v>
      </c>
      <c r="B1059" s="5">
        <f t="shared" si="160"/>
        <v>23</v>
      </c>
      <c r="C1059" s="5">
        <f t="shared" si="161"/>
        <v>12</v>
      </c>
      <c r="D1059" s="5">
        <f t="shared" si="162"/>
        <v>2015</v>
      </c>
      <c r="E1059" s="3">
        <f t="shared" si="163"/>
        <v>42347</v>
      </c>
      <c r="F1059" s="5">
        <f t="shared" si="167"/>
        <v>14</v>
      </c>
      <c r="G1059" s="5">
        <v>25629.09</v>
      </c>
      <c r="H1059" s="6">
        <v>25646.33</v>
      </c>
      <c r="I1059" s="6">
        <v>25724.67</v>
      </c>
      <c r="J1059" s="6">
        <v>25776</v>
      </c>
      <c r="K1059" s="6">
        <v>25923.33</v>
      </c>
      <c r="L1059" s="6">
        <v>25993</v>
      </c>
      <c r="M1059" s="6">
        <v>26056.67</v>
      </c>
      <c r="N1059" s="6">
        <v>26132.67</v>
      </c>
      <c r="O1059" s="6">
        <v>26195</v>
      </c>
      <c r="P1059" s="6">
        <v>26265.33</v>
      </c>
      <c r="Q1059" s="6">
        <v>26410</v>
      </c>
      <c r="R1059" s="6">
        <v>26476</v>
      </c>
      <c r="S1059" s="6">
        <v>26509.33</v>
      </c>
      <c r="T1059" s="6">
        <v>26544.33</v>
      </c>
      <c r="U1059" s="6">
        <v>26609.33</v>
      </c>
      <c r="V1059" s="6">
        <v>26668.67</v>
      </c>
      <c r="W1059" s="6">
        <v>26805</v>
      </c>
      <c r="X1059" s="6">
        <v>26841.67</v>
      </c>
      <c r="Y1059" s="6">
        <v>26889.33</v>
      </c>
      <c r="Z1059" s="8" t="s">
        <v>17</v>
      </c>
      <c r="AA1059" s="11">
        <f t="shared" si="168"/>
        <v>6.1613527514019499E-4</v>
      </c>
      <c r="AB1059" s="10">
        <f t="shared" si="169"/>
        <v>3.7293559779141283E-3</v>
      </c>
      <c r="AC1059" s="10">
        <f t="shared" si="164"/>
        <v>1.8283227734311236E-2</v>
      </c>
      <c r="AD1059" s="10">
        <f t="shared" si="165"/>
        <v>1.26157535228975E-2</v>
      </c>
      <c r="AE1059" s="13">
        <v>3.9649999999999999</v>
      </c>
      <c r="AF1059" s="13">
        <v>0.91500000000000004</v>
      </c>
      <c r="AG1059" s="10">
        <f t="shared" si="166"/>
        <v>3.0223455383243225E-2</v>
      </c>
      <c r="AH1059" s="10">
        <f>+SUMPRODUCT(AB1059:AD1059,Regression_results!$M$17:$O$17)+Regression_results!$L$17</f>
        <v>2.9773791165415335E-2</v>
      </c>
    </row>
    <row r="1060" spans="1:34" ht="15" x14ac:dyDescent="0.25">
      <c r="A1060" s="3">
        <v>42360</v>
      </c>
      <c r="B1060" s="5">
        <f t="shared" si="160"/>
        <v>22</v>
      </c>
      <c r="C1060" s="5">
        <f t="shared" si="161"/>
        <v>12</v>
      </c>
      <c r="D1060" s="5">
        <f t="shared" si="162"/>
        <v>2015</v>
      </c>
      <c r="E1060" s="3">
        <f t="shared" si="163"/>
        <v>42347</v>
      </c>
      <c r="F1060" s="5">
        <f t="shared" si="167"/>
        <v>13</v>
      </c>
      <c r="G1060" s="5">
        <v>25629.09</v>
      </c>
      <c r="H1060" s="6">
        <v>25645.67</v>
      </c>
      <c r="I1060" s="6">
        <v>25742</v>
      </c>
      <c r="J1060" s="6">
        <v>25790</v>
      </c>
      <c r="K1060" s="6">
        <v>25938.33</v>
      </c>
      <c r="L1060" s="6">
        <v>26005</v>
      </c>
      <c r="M1060" s="6">
        <v>26066</v>
      </c>
      <c r="N1060" s="6">
        <v>26140</v>
      </c>
      <c r="O1060" s="6">
        <v>26202.33</v>
      </c>
      <c r="P1060" s="6">
        <v>26264</v>
      </c>
      <c r="Q1060" s="6">
        <v>26409.33</v>
      </c>
      <c r="R1060" s="6">
        <v>26480</v>
      </c>
      <c r="S1060" s="6">
        <v>26510.67</v>
      </c>
      <c r="T1060" s="6">
        <v>26546</v>
      </c>
      <c r="U1060" s="6">
        <v>26609.33</v>
      </c>
      <c r="V1060" s="6">
        <v>26668.67</v>
      </c>
      <c r="W1060" s="6">
        <v>26805</v>
      </c>
      <c r="X1060" s="6">
        <v>26841.67</v>
      </c>
      <c r="Y1060" s="6">
        <v>26889.33</v>
      </c>
      <c r="Z1060" s="8" t="s">
        <v>17</v>
      </c>
      <c r="AA1060" s="11">
        <f t="shared" si="168"/>
        <v>5.7749074869352477E-4</v>
      </c>
      <c r="AB1060" s="10">
        <f t="shared" si="169"/>
        <v>4.4055407351568654E-3</v>
      </c>
      <c r="AC1060" s="10">
        <f t="shared" si="164"/>
        <v>1.7882448916168192E-2</v>
      </c>
      <c r="AD1060" s="10">
        <f t="shared" si="165"/>
        <v>1.2345146525870392E-2</v>
      </c>
      <c r="AE1060" s="13">
        <v>3.9699999999999998</v>
      </c>
      <c r="AF1060" s="13">
        <v>0.94</v>
      </c>
      <c r="AG1060" s="10">
        <f t="shared" si="166"/>
        <v>3.0017832375668796E-2</v>
      </c>
      <c r="AH1060" s="10">
        <f>+SUMPRODUCT(AB1060:AD1060,Regression_results!$M$17:$O$17)+Regression_results!$L$17</f>
        <v>2.9776124910627901E-2</v>
      </c>
    </row>
    <row r="1061" spans="1:34" ht="15" x14ac:dyDescent="0.25">
      <c r="A1061" s="3">
        <v>42359</v>
      </c>
      <c r="B1061" s="5">
        <f t="shared" si="160"/>
        <v>21</v>
      </c>
      <c r="C1061" s="5">
        <f t="shared" si="161"/>
        <v>12</v>
      </c>
      <c r="D1061" s="5">
        <f t="shared" si="162"/>
        <v>2015</v>
      </c>
      <c r="E1061" s="3">
        <f t="shared" si="163"/>
        <v>42347</v>
      </c>
      <c r="F1061" s="5">
        <f t="shared" si="167"/>
        <v>12</v>
      </c>
      <c r="G1061" s="5">
        <v>25629.09</v>
      </c>
      <c r="H1061" s="6">
        <v>25650.33</v>
      </c>
      <c r="I1061" s="6">
        <v>25755</v>
      </c>
      <c r="J1061" s="6">
        <v>25800.33</v>
      </c>
      <c r="K1061" s="6">
        <v>25944.67</v>
      </c>
      <c r="L1061" s="6">
        <v>26010</v>
      </c>
      <c r="M1061" s="6">
        <v>26070.67</v>
      </c>
      <c r="N1061" s="6">
        <v>26140.33</v>
      </c>
      <c r="O1061" s="6">
        <v>26198.67</v>
      </c>
      <c r="P1061" s="6">
        <v>26256.67</v>
      </c>
      <c r="Q1061" s="6">
        <v>26404</v>
      </c>
      <c r="R1061" s="6">
        <v>26468.67</v>
      </c>
      <c r="S1061" s="6">
        <v>26500</v>
      </c>
      <c r="T1061" s="6">
        <v>26539.67</v>
      </c>
      <c r="U1061" s="6">
        <v>26601.67</v>
      </c>
      <c r="V1061" s="6">
        <v>26658.67</v>
      </c>
      <c r="W1061" s="6">
        <v>26792</v>
      </c>
      <c r="X1061" s="6">
        <v>26827</v>
      </c>
      <c r="Y1061" s="6">
        <v>26872</v>
      </c>
      <c r="Z1061" s="8" t="s">
        <v>17</v>
      </c>
      <c r="AA1061" s="11">
        <f t="shared" si="168"/>
        <v>5.9879245283012139E-4</v>
      </c>
      <c r="AB1061" s="10">
        <f t="shared" si="169"/>
        <v>4.9127768484951151E-3</v>
      </c>
      <c r="AC1061" s="10">
        <f t="shared" si="164"/>
        <v>1.722655794991268E-2</v>
      </c>
      <c r="AD1061" s="10">
        <f t="shared" si="165"/>
        <v>1.2100521357389038E-2</v>
      </c>
      <c r="AE1061" s="13">
        <v>3.9950000000000001</v>
      </c>
      <c r="AF1061" s="13">
        <v>0.97</v>
      </c>
      <c r="AG1061" s="10">
        <f t="shared" si="166"/>
        <v>2.9959393879370078E-2</v>
      </c>
      <c r="AH1061" s="10">
        <f>+SUMPRODUCT(AB1061:AD1061,Regression_results!$M$17:$O$17)+Regression_results!$L$17</f>
        <v>2.9545066744308228E-2</v>
      </c>
    </row>
    <row r="1062" spans="1:34" ht="15" x14ac:dyDescent="0.25">
      <c r="A1062" s="3">
        <v>42358</v>
      </c>
      <c r="B1062" s="5">
        <f t="shared" si="160"/>
        <v>20</v>
      </c>
      <c r="C1062" s="5">
        <f t="shared" si="161"/>
        <v>12</v>
      </c>
      <c r="D1062" s="5">
        <f t="shared" si="162"/>
        <v>2015</v>
      </c>
      <c r="E1062" s="3">
        <f t="shared" si="163"/>
        <v>42347</v>
      </c>
      <c r="F1062" s="5">
        <f t="shared" si="167"/>
        <v>11</v>
      </c>
      <c r="G1062" s="5">
        <v>25629.09</v>
      </c>
      <c r="H1062" s="6">
        <v>25649.67</v>
      </c>
      <c r="I1062" s="6">
        <v>25756.33</v>
      </c>
      <c r="J1062" s="6">
        <v>25805.33</v>
      </c>
      <c r="K1062" s="6">
        <v>25953</v>
      </c>
      <c r="L1062" s="6">
        <v>26018.67</v>
      </c>
      <c r="M1062" s="6">
        <v>26076.33</v>
      </c>
      <c r="N1062" s="6">
        <v>26137</v>
      </c>
      <c r="O1062" s="6">
        <v>26197</v>
      </c>
      <c r="P1062" s="6">
        <v>26250.67</v>
      </c>
      <c r="Q1062" s="6">
        <v>26403</v>
      </c>
      <c r="R1062" s="6">
        <v>26463</v>
      </c>
      <c r="S1062" s="6">
        <v>26494</v>
      </c>
      <c r="T1062" s="6">
        <v>26534.33</v>
      </c>
      <c r="U1062" s="6">
        <v>26602.33</v>
      </c>
      <c r="V1062" s="6">
        <v>26659.33</v>
      </c>
      <c r="W1062" s="6">
        <v>26792.67</v>
      </c>
      <c r="X1062" s="6">
        <v>26827.67</v>
      </c>
      <c r="Y1062" s="6">
        <v>26872.67</v>
      </c>
      <c r="Z1062" s="8" t="s">
        <v>17</v>
      </c>
      <c r="AA1062" s="11">
        <f t="shared" si="168"/>
        <v>5.5815153116427489E-4</v>
      </c>
      <c r="AB1062" s="10">
        <f t="shared" si="169"/>
        <v>4.9646710047059894E-3</v>
      </c>
      <c r="AC1062" s="10">
        <f t="shared" si="164"/>
        <v>1.7109192186930189E-2</v>
      </c>
      <c r="AD1062" s="10">
        <f t="shared" si="165"/>
        <v>1.1895327543684765E-2</v>
      </c>
      <c r="AE1062" s="13">
        <v>3.9849999999999999</v>
      </c>
      <c r="AF1062" s="13">
        <v>0.97</v>
      </c>
      <c r="AG1062" s="10">
        <f t="shared" si="166"/>
        <v>2.9860354560760527E-2</v>
      </c>
      <c r="AH1062" s="10">
        <f>+SUMPRODUCT(AB1062:AD1062,Regression_results!$M$17:$O$17)+Regression_results!$L$17</f>
        <v>2.941012221045796E-2</v>
      </c>
    </row>
    <row r="1063" spans="1:34" ht="15" x14ac:dyDescent="0.25">
      <c r="A1063" s="3">
        <v>42357</v>
      </c>
      <c r="B1063" s="5">
        <f t="shared" si="160"/>
        <v>19</v>
      </c>
      <c r="C1063" s="5">
        <f t="shared" si="161"/>
        <v>12</v>
      </c>
      <c r="D1063" s="5">
        <f t="shared" si="162"/>
        <v>2015</v>
      </c>
      <c r="E1063" s="3">
        <f t="shared" si="163"/>
        <v>42347</v>
      </c>
      <c r="F1063" s="5">
        <f t="shared" si="167"/>
        <v>10</v>
      </c>
      <c r="G1063" s="5">
        <v>25629.09</v>
      </c>
      <c r="H1063" s="6">
        <v>25649.67</v>
      </c>
      <c r="I1063" s="6">
        <v>25756.33</v>
      </c>
      <c r="J1063" s="6">
        <v>25805.33</v>
      </c>
      <c r="K1063" s="6">
        <v>25953</v>
      </c>
      <c r="L1063" s="6">
        <v>26018.67</v>
      </c>
      <c r="M1063" s="6">
        <v>26076.33</v>
      </c>
      <c r="N1063" s="6">
        <v>26137</v>
      </c>
      <c r="O1063" s="6">
        <v>26197</v>
      </c>
      <c r="P1063" s="6">
        <v>26250.67</v>
      </c>
      <c r="Q1063" s="6">
        <v>26403</v>
      </c>
      <c r="R1063" s="6">
        <v>26463</v>
      </c>
      <c r="S1063" s="6">
        <v>26494</v>
      </c>
      <c r="T1063" s="6">
        <v>26534.33</v>
      </c>
      <c r="U1063" s="6">
        <v>26595</v>
      </c>
      <c r="V1063" s="6">
        <v>26652</v>
      </c>
      <c r="W1063" s="6">
        <v>26785.33</v>
      </c>
      <c r="X1063" s="6">
        <v>26820.33</v>
      </c>
      <c r="Y1063" s="6">
        <v>26865.33</v>
      </c>
      <c r="Z1063" s="8" t="s">
        <v>17</v>
      </c>
      <c r="AA1063" s="11">
        <f t="shared" si="168"/>
        <v>5.074104828766135E-4</v>
      </c>
      <c r="AB1063" s="10">
        <f t="shared" si="169"/>
        <v>4.9646710047059894E-3</v>
      </c>
      <c r="AC1063" s="10">
        <f t="shared" si="164"/>
        <v>1.7109192186930189E-2</v>
      </c>
      <c r="AD1063" s="10">
        <f t="shared" si="165"/>
        <v>1.1844586495397103E-2</v>
      </c>
      <c r="AE1063" s="13">
        <v>3.9849999999999999</v>
      </c>
      <c r="AF1063" s="13">
        <v>0.97</v>
      </c>
      <c r="AG1063" s="10">
        <f t="shared" si="166"/>
        <v>2.9860354560760527E-2</v>
      </c>
      <c r="AH1063" s="10">
        <f>+SUMPRODUCT(AB1063:AD1063,Regression_results!$M$17:$O$17)+Regression_results!$L$17</f>
        <v>2.9387305722169417E-2</v>
      </c>
    </row>
    <row r="1064" spans="1:34" ht="15" x14ac:dyDescent="0.25">
      <c r="A1064" s="3">
        <v>42356</v>
      </c>
      <c r="B1064" s="5">
        <f t="shared" si="160"/>
        <v>18</v>
      </c>
      <c r="C1064" s="5">
        <f t="shared" si="161"/>
        <v>12</v>
      </c>
      <c r="D1064" s="5">
        <f t="shared" si="162"/>
        <v>2015</v>
      </c>
      <c r="E1064" s="3">
        <f t="shared" si="163"/>
        <v>42347</v>
      </c>
      <c r="F1064" s="5">
        <f t="shared" si="167"/>
        <v>9</v>
      </c>
      <c r="G1064" s="5">
        <v>25629.09</v>
      </c>
      <c r="H1064" s="6">
        <v>25649.67</v>
      </c>
      <c r="I1064" s="6">
        <v>25756.33</v>
      </c>
      <c r="J1064" s="6">
        <v>25805.33</v>
      </c>
      <c r="K1064" s="6">
        <v>25953</v>
      </c>
      <c r="L1064" s="6">
        <v>26018.67</v>
      </c>
      <c r="M1064" s="6">
        <v>26076.33</v>
      </c>
      <c r="N1064" s="6">
        <v>26137</v>
      </c>
      <c r="O1064" s="6">
        <v>26197</v>
      </c>
      <c r="P1064" s="6">
        <v>26250.67</v>
      </c>
      <c r="Q1064" s="6">
        <v>26403</v>
      </c>
      <c r="R1064" s="6">
        <v>26463</v>
      </c>
      <c r="S1064" s="6">
        <v>26494</v>
      </c>
      <c r="T1064" s="6">
        <v>26534.33</v>
      </c>
      <c r="U1064" s="6">
        <v>26589.33</v>
      </c>
      <c r="V1064" s="6">
        <v>26648.33</v>
      </c>
      <c r="W1064" s="6">
        <v>26779.33</v>
      </c>
      <c r="X1064" s="6">
        <v>26816.67</v>
      </c>
      <c r="Y1064" s="6">
        <v>26861.67</v>
      </c>
      <c r="Z1064" s="8" t="s">
        <v>17</v>
      </c>
      <c r="AA1064" s="11">
        <f t="shared" si="168"/>
        <v>4.5666943458895216E-4</v>
      </c>
      <c r="AB1064" s="10">
        <f t="shared" si="169"/>
        <v>4.9646710047059894E-3</v>
      </c>
      <c r="AC1064" s="10">
        <f t="shared" si="164"/>
        <v>1.7109192186930189E-2</v>
      </c>
      <c r="AD1064" s="10">
        <f t="shared" si="165"/>
        <v>1.179384544710944E-2</v>
      </c>
      <c r="AE1064" s="13">
        <v>3.9849999999999999</v>
      </c>
      <c r="AF1064" s="13">
        <v>0.97</v>
      </c>
      <c r="AG1064" s="10">
        <f t="shared" si="166"/>
        <v>2.9860354560760527E-2</v>
      </c>
      <c r="AH1064" s="10">
        <f>+SUMPRODUCT(AB1064:AD1064,Regression_results!$M$17:$O$17)+Regression_results!$L$17</f>
        <v>2.9364489233880874E-2</v>
      </c>
    </row>
    <row r="1065" spans="1:34" ht="15" x14ac:dyDescent="0.25">
      <c r="A1065" s="3">
        <v>42355</v>
      </c>
      <c r="B1065" s="5">
        <f t="shared" si="160"/>
        <v>17</v>
      </c>
      <c r="C1065" s="5">
        <f t="shared" si="161"/>
        <v>12</v>
      </c>
      <c r="D1065" s="5">
        <f t="shared" si="162"/>
        <v>2015</v>
      </c>
      <c r="E1065" s="3">
        <f t="shared" si="163"/>
        <v>42347</v>
      </c>
      <c r="F1065" s="5">
        <f t="shared" si="167"/>
        <v>8</v>
      </c>
      <c r="G1065" s="5">
        <v>25629.09</v>
      </c>
      <c r="H1065" s="6">
        <v>25653.33</v>
      </c>
      <c r="I1065" s="6">
        <v>25761.67</v>
      </c>
      <c r="J1065" s="6">
        <v>25816.33</v>
      </c>
      <c r="K1065" s="6">
        <v>25960</v>
      </c>
      <c r="L1065" s="6">
        <v>26022.67</v>
      </c>
      <c r="M1065" s="6">
        <v>26080</v>
      </c>
      <c r="N1065" s="6">
        <v>26145.33</v>
      </c>
      <c r="O1065" s="6">
        <v>26201</v>
      </c>
      <c r="P1065" s="6">
        <v>26257</v>
      </c>
      <c r="Q1065" s="6">
        <v>26407.67</v>
      </c>
      <c r="R1065" s="6">
        <v>26470</v>
      </c>
      <c r="S1065" s="6">
        <v>26501.67</v>
      </c>
      <c r="T1065" s="6">
        <v>26542</v>
      </c>
      <c r="U1065" s="6">
        <v>26589.33</v>
      </c>
      <c r="V1065" s="6">
        <v>26648.33</v>
      </c>
      <c r="W1065" s="6">
        <v>26779.33</v>
      </c>
      <c r="X1065" s="6">
        <v>26816.67</v>
      </c>
      <c r="Y1065" s="6">
        <v>26861.67</v>
      </c>
      <c r="Z1065" s="8" t="s">
        <v>17</v>
      </c>
      <c r="AA1065" s="11">
        <f t="shared" si="168"/>
        <v>4.0581090424366789E-4</v>
      </c>
      <c r="AB1065" s="10">
        <f t="shared" si="169"/>
        <v>5.1730279928003942E-3</v>
      </c>
      <c r="AC1065" s="10">
        <f t="shared" si="164"/>
        <v>1.7053630451752566E-2</v>
      </c>
      <c r="AD1065" s="10">
        <f t="shared" si="165"/>
        <v>1.1881327105915199E-2</v>
      </c>
      <c r="AE1065" s="13">
        <v>3.92</v>
      </c>
      <c r="AF1065" s="13">
        <v>0.81</v>
      </c>
      <c r="AG1065" s="10">
        <f t="shared" si="166"/>
        <v>3.0850114075984481E-2</v>
      </c>
      <c r="AH1065" s="10">
        <f>+SUMPRODUCT(AB1065:AD1065,Regression_results!$M$17:$O$17)+Regression_results!$L$17</f>
        <v>2.9482979888217832E-2</v>
      </c>
    </row>
    <row r="1066" spans="1:34" ht="15" x14ac:dyDescent="0.25">
      <c r="A1066" s="3">
        <v>42354</v>
      </c>
      <c r="B1066" s="5">
        <f t="shared" si="160"/>
        <v>16</v>
      </c>
      <c r="C1066" s="5">
        <f t="shared" si="161"/>
        <v>12</v>
      </c>
      <c r="D1066" s="5">
        <f t="shared" si="162"/>
        <v>2015</v>
      </c>
      <c r="E1066" s="3">
        <f t="shared" si="163"/>
        <v>42347</v>
      </c>
      <c r="F1066" s="5">
        <f t="shared" si="167"/>
        <v>7</v>
      </c>
      <c r="G1066" s="5">
        <v>25629.09</v>
      </c>
      <c r="H1066" s="6">
        <v>25652.67</v>
      </c>
      <c r="I1066" s="6">
        <v>25760.67</v>
      </c>
      <c r="J1066" s="6">
        <v>25815</v>
      </c>
      <c r="K1066" s="6">
        <v>25958</v>
      </c>
      <c r="L1066" s="6">
        <v>26022</v>
      </c>
      <c r="M1066" s="6">
        <v>26079</v>
      </c>
      <c r="N1066" s="6">
        <v>26144.33</v>
      </c>
      <c r="O1066" s="6">
        <v>26200</v>
      </c>
      <c r="P1066" s="6">
        <v>26258</v>
      </c>
      <c r="Q1066" s="6">
        <v>26409.33</v>
      </c>
      <c r="R1066" s="6">
        <v>26472.67</v>
      </c>
      <c r="S1066" s="6">
        <v>26507</v>
      </c>
      <c r="T1066" s="6">
        <v>26545.67</v>
      </c>
      <c r="U1066" s="6">
        <v>26589.33</v>
      </c>
      <c r="V1066" s="6">
        <v>26648.33</v>
      </c>
      <c r="W1066" s="6">
        <v>26779.33</v>
      </c>
      <c r="X1066" s="6">
        <v>26816.67</v>
      </c>
      <c r="Y1066" s="6">
        <v>26861.67</v>
      </c>
      <c r="Z1066" s="8" t="s">
        <v>17</v>
      </c>
      <c r="AA1066" s="11">
        <f t="shared" si="168"/>
        <v>3.4040064888519371E-4</v>
      </c>
      <c r="AB1066" s="10">
        <f t="shared" si="169"/>
        <v>5.1340098302357084E-3</v>
      </c>
      <c r="AC1066" s="10">
        <f t="shared" si="164"/>
        <v>1.7054292454349973E-2</v>
      </c>
      <c r="AD1066" s="10">
        <f t="shared" si="165"/>
        <v>1.2057957900793566E-2</v>
      </c>
      <c r="AE1066" s="13">
        <v>4.01</v>
      </c>
      <c r="AF1066" s="13">
        <v>0.96</v>
      </c>
      <c r="AG1066" s="10">
        <f t="shared" si="166"/>
        <v>3.0209984152139491E-2</v>
      </c>
      <c r="AH1066" s="10">
        <f>+SUMPRODUCT(AB1066:AD1066,Regression_results!$M$17:$O$17)+Regression_results!$L$17</f>
        <v>2.9541710477538619E-2</v>
      </c>
    </row>
    <row r="1067" spans="1:34" ht="15" x14ac:dyDescent="0.25">
      <c r="A1067" s="3">
        <v>42353</v>
      </c>
      <c r="B1067" s="5">
        <f t="shared" si="160"/>
        <v>15</v>
      </c>
      <c r="C1067" s="5">
        <f t="shared" si="161"/>
        <v>12</v>
      </c>
      <c r="D1067" s="5">
        <f t="shared" si="162"/>
        <v>2015</v>
      </c>
      <c r="E1067" s="3">
        <f t="shared" si="163"/>
        <v>42347</v>
      </c>
      <c r="F1067" s="5">
        <f t="shared" si="167"/>
        <v>6</v>
      </c>
      <c r="G1067" s="5">
        <v>25629.09</v>
      </c>
      <c r="H1067" s="6">
        <v>25653.67</v>
      </c>
      <c r="I1067" s="6">
        <v>25765</v>
      </c>
      <c r="J1067" s="6">
        <v>25822.33</v>
      </c>
      <c r="K1067" s="6">
        <v>25965</v>
      </c>
      <c r="L1067" s="6">
        <v>26027.33</v>
      </c>
      <c r="M1067" s="6">
        <v>26086</v>
      </c>
      <c r="N1067" s="6">
        <v>26150</v>
      </c>
      <c r="O1067" s="6">
        <v>26205.67</v>
      </c>
      <c r="P1067" s="6">
        <v>26266</v>
      </c>
      <c r="Q1067" s="6">
        <v>26418.67</v>
      </c>
      <c r="R1067" s="6">
        <v>26482</v>
      </c>
      <c r="S1067" s="6">
        <v>26517.67</v>
      </c>
      <c r="T1067" s="6">
        <v>26556.33</v>
      </c>
      <c r="U1067" s="6">
        <v>26598</v>
      </c>
      <c r="V1067" s="6">
        <v>26653.33</v>
      </c>
      <c r="W1067" s="6">
        <v>26784.33</v>
      </c>
      <c r="X1067" s="6">
        <v>26821.67</v>
      </c>
      <c r="Y1067" s="6">
        <v>26866.67</v>
      </c>
      <c r="Z1067" s="8" t="s">
        <v>17</v>
      </c>
      <c r="AA1067" s="11">
        <f t="shared" si="168"/>
        <v>2.9157916212096957E-4</v>
      </c>
      <c r="AB1067" s="10">
        <f t="shared" si="169"/>
        <v>5.3029584741401958E-3</v>
      </c>
      <c r="AC1067" s="10">
        <f t="shared" si="164"/>
        <v>1.7103434892295599E-2</v>
      </c>
      <c r="AD1067" s="10">
        <f t="shared" si="165"/>
        <v>1.2197399543740772E-2</v>
      </c>
      <c r="AE1067" s="13">
        <v>4.03</v>
      </c>
      <c r="AF1067" s="13">
        <v>0.96799999999999997</v>
      </c>
      <c r="AG1067" s="10">
        <f t="shared" si="166"/>
        <v>3.032644006021723E-2</v>
      </c>
      <c r="AH1067" s="10">
        <f>+SUMPRODUCT(AB1067:AD1067,Regression_results!$M$17:$O$17)+Regression_results!$L$17</f>
        <v>2.9725361086846376E-2</v>
      </c>
    </row>
    <row r="1068" spans="1:34" ht="15" x14ac:dyDescent="0.25">
      <c r="A1068" s="3">
        <v>42352</v>
      </c>
      <c r="B1068" s="5">
        <f t="shared" si="160"/>
        <v>14</v>
      </c>
      <c r="C1068" s="5">
        <f t="shared" si="161"/>
        <v>12</v>
      </c>
      <c r="D1068" s="5">
        <f t="shared" si="162"/>
        <v>2015</v>
      </c>
      <c r="E1068" s="3">
        <f t="shared" si="163"/>
        <v>42347</v>
      </c>
      <c r="F1068" s="5">
        <f t="shared" si="167"/>
        <v>5</v>
      </c>
      <c r="G1068" s="5">
        <v>25629.09</v>
      </c>
      <c r="H1068" s="6">
        <v>25657.67</v>
      </c>
      <c r="I1068" s="6">
        <v>25765.33</v>
      </c>
      <c r="J1068" s="6">
        <v>25827.33</v>
      </c>
      <c r="K1068" s="6">
        <v>25966.67</v>
      </c>
      <c r="L1068" s="6">
        <v>26030</v>
      </c>
      <c r="M1068" s="6">
        <v>26086.67</v>
      </c>
      <c r="N1068" s="6">
        <v>26151.33</v>
      </c>
      <c r="O1068" s="6">
        <v>26213</v>
      </c>
      <c r="P1068" s="6">
        <v>26274.33</v>
      </c>
      <c r="Q1068" s="6">
        <v>26437.33</v>
      </c>
      <c r="R1068" s="6">
        <v>26504.67</v>
      </c>
      <c r="S1068" s="6">
        <v>26538.67</v>
      </c>
      <c r="T1068" s="6">
        <v>26576.67</v>
      </c>
      <c r="U1068" s="6">
        <v>26601.67</v>
      </c>
      <c r="V1068" s="6">
        <v>26657</v>
      </c>
      <c r="W1068" s="6">
        <v>26788</v>
      </c>
      <c r="X1068" s="6">
        <v>26825.33</v>
      </c>
      <c r="Y1068" s="6">
        <v>26870.33</v>
      </c>
      <c r="Z1068" s="8" t="s">
        <v>17</v>
      </c>
      <c r="AA1068" s="11">
        <f t="shared" si="168"/>
        <v>2.3864546841771231E-4</v>
      </c>
      <c r="AB1068" s="10">
        <f t="shared" si="169"/>
        <v>5.3158344677863845E-3</v>
      </c>
      <c r="AC1068" s="10">
        <f t="shared" si="164"/>
        <v>1.7374898749598744E-2</v>
      </c>
      <c r="AD1068" s="10">
        <f t="shared" si="165"/>
        <v>1.2662633565926487E-2</v>
      </c>
      <c r="AE1068" s="13">
        <v>4.04</v>
      </c>
      <c r="AF1068" s="13">
        <v>0.96</v>
      </c>
      <c r="AG1068" s="10">
        <f t="shared" si="166"/>
        <v>3.0507131537242493E-2</v>
      </c>
      <c r="AH1068" s="10">
        <f>+SUMPRODUCT(AB1068:AD1068,Regression_results!$M$17:$O$17)+Regression_results!$L$17</f>
        <v>3.0105117580390417E-2</v>
      </c>
    </row>
    <row r="1069" spans="1:34" ht="15" x14ac:dyDescent="0.25">
      <c r="A1069" s="3">
        <v>42351</v>
      </c>
      <c r="B1069" s="5">
        <f t="shared" si="160"/>
        <v>13</v>
      </c>
      <c r="C1069" s="5">
        <f t="shared" si="161"/>
        <v>12</v>
      </c>
      <c r="D1069" s="5">
        <f t="shared" si="162"/>
        <v>2015</v>
      </c>
      <c r="E1069" s="3">
        <f t="shared" si="163"/>
        <v>42347</v>
      </c>
      <c r="F1069" s="5">
        <f t="shared" si="167"/>
        <v>4</v>
      </c>
      <c r="G1069" s="5">
        <v>25629.09</v>
      </c>
      <c r="H1069" s="6">
        <v>25659.67</v>
      </c>
      <c r="I1069" s="6">
        <v>25770</v>
      </c>
      <c r="J1069" s="6">
        <v>25833</v>
      </c>
      <c r="K1069" s="6">
        <v>25975</v>
      </c>
      <c r="L1069" s="6">
        <v>26037.33</v>
      </c>
      <c r="M1069" s="6">
        <v>26092.33</v>
      </c>
      <c r="N1069" s="6">
        <v>26167</v>
      </c>
      <c r="O1069" s="6">
        <v>26226.33</v>
      </c>
      <c r="P1069" s="6">
        <v>26280.33</v>
      </c>
      <c r="Q1069" s="6">
        <v>26450.33</v>
      </c>
      <c r="R1069" s="6">
        <v>26515</v>
      </c>
      <c r="S1069" s="6">
        <v>26551</v>
      </c>
      <c r="T1069" s="6">
        <v>26591</v>
      </c>
      <c r="U1069" s="6">
        <v>26612.33</v>
      </c>
      <c r="V1069" s="6">
        <v>26667.67</v>
      </c>
      <c r="W1069" s="6">
        <v>26798.67</v>
      </c>
      <c r="X1069" s="6">
        <v>26836</v>
      </c>
      <c r="Y1069" s="6">
        <v>26881</v>
      </c>
      <c r="Z1069" s="8" t="s">
        <v>17</v>
      </c>
      <c r="AA1069" s="11">
        <f t="shared" si="168"/>
        <v>2.0087127917340909E-4</v>
      </c>
      <c r="AB1069" s="10">
        <f t="shared" si="169"/>
        <v>5.4980492869625142E-3</v>
      </c>
      <c r="AC1069" s="10">
        <f t="shared" si="164"/>
        <v>1.7707799767171295E-2</v>
      </c>
      <c r="AD1069" s="10">
        <f t="shared" si="165"/>
        <v>1.2580415043016834E-2</v>
      </c>
      <c r="AE1069" s="13">
        <v>3.92</v>
      </c>
      <c r="AF1069" s="13">
        <v>0.81</v>
      </c>
      <c r="AG1069" s="10">
        <f t="shared" si="166"/>
        <v>3.0850114075984481E-2</v>
      </c>
      <c r="AH1069" s="10">
        <f>+SUMPRODUCT(AB1069:AD1069,Regression_results!$M$17:$O$17)+Regression_results!$L$17</f>
        <v>3.0367272484455282E-2</v>
      </c>
    </row>
    <row r="1070" spans="1:34" ht="15" x14ac:dyDescent="0.25">
      <c r="A1070" s="3">
        <v>42350</v>
      </c>
      <c r="B1070" s="5">
        <f t="shared" si="160"/>
        <v>12</v>
      </c>
      <c r="C1070" s="5">
        <f t="shared" si="161"/>
        <v>12</v>
      </c>
      <c r="D1070" s="5">
        <f t="shared" si="162"/>
        <v>2015</v>
      </c>
      <c r="E1070" s="3">
        <f t="shared" si="163"/>
        <v>42347</v>
      </c>
      <c r="F1070" s="5">
        <f t="shared" si="167"/>
        <v>3</v>
      </c>
      <c r="G1070" s="5">
        <v>25629.09</v>
      </c>
      <c r="H1070" s="6">
        <v>25659.67</v>
      </c>
      <c r="I1070" s="6">
        <v>25770</v>
      </c>
      <c r="J1070" s="6">
        <v>25833</v>
      </c>
      <c r="K1070" s="6">
        <v>25975</v>
      </c>
      <c r="L1070" s="6">
        <v>26037.33</v>
      </c>
      <c r="M1070" s="6">
        <v>26092.33</v>
      </c>
      <c r="N1070" s="6">
        <v>26167</v>
      </c>
      <c r="O1070" s="6">
        <v>26226.33</v>
      </c>
      <c r="P1070" s="6">
        <v>26280.33</v>
      </c>
      <c r="Q1070" s="6">
        <v>26450.33</v>
      </c>
      <c r="R1070" s="6">
        <v>26515</v>
      </c>
      <c r="S1070" s="6">
        <v>26551</v>
      </c>
      <c r="T1070" s="6">
        <v>26591</v>
      </c>
      <c r="U1070" s="6">
        <v>26632.67</v>
      </c>
      <c r="V1070" s="6">
        <v>26688</v>
      </c>
      <c r="W1070" s="6">
        <v>26819</v>
      </c>
      <c r="X1070" s="6">
        <v>26854.33</v>
      </c>
      <c r="Y1070" s="6">
        <v>26902</v>
      </c>
      <c r="Z1070" s="8" t="s">
        <v>17</v>
      </c>
      <c r="AA1070" s="11">
        <f t="shared" si="168"/>
        <v>1.506534593800568E-4</v>
      </c>
      <c r="AB1070" s="10">
        <f t="shared" si="169"/>
        <v>5.4980492869625142E-3</v>
      </c>
      <c r="AC1070" s="10">
        <f t="shared" si="164"/>
        <v>1.7707799767171295E-2</v>
      </c>
      <c r="AD1070" s="10">
        <f t="shared" si="165"/>
        <v>1.2530197223223483E-2</v>
      </c>
      <c r="AE1070" s="13">
        <v>3.92</v>
      </c>
      <c r="AF1070" s="13">
        <v>0.81</v>
      </c>
      <c r="AG1070" s="10">
        <f t="shared" si="166"/>
        <v>3.0850114075984481E-2</v>
      </c>
      <c r="AH1070" s="10">
        <f>+SUMPRODUCT(AB1070:AD1070,Regression_results!$M$17:$O$17)+Regression_results!$L$17</f>
        <v>3.0344691273860351E-2</v>
      </c>
    </row>
    <row r="1071" spans="1:34" ht="15" x14ac:dyDescent="0.25">
      <c r="A1071" s="3">
        <v>42349</v>
      </c>
      <c r="B1071" s="5">
        <f t="shared" si="160"/>
        <v>11</v>
      </c>
      <c r="C1071" s="5">
        <f t="shared" si="161"/>
        <v>12</v>
      </c>
      <c r="D1071" s="5">
        <f t="shared" si="162"/>
        <v>2015</v>
      </c>
      <c r="E1071" s="3">
        <f t="shared" si="163"/>
        <v>42347</v>
      </c>
      <c r="F1071" s="5">
        <f t="shared" si="167"/>
        <v>2</v>
      </c>
      <c r="G1071" s="5">
        <v>25629.09</v>
      </c>
      <c r="H1071" s="6">
        <v>25659.67</v>
      </c>
      <c r="I1071" s="6">
        <v>25770</v>
      </c>
      <c r="J1071" s="6">
        <v>25833</v>
      </c>
      <c r="K1071" s="6">
        <v>25975</v>
      </c>
      <c r="L1071" s="6">
        <v>26037.33</v>
      </c>
      <c r="M1071" s="6">
        <v>26092.33</v>
      </c>
      <c r="N1071" s="6">
        <v>26167</v>
      </c>
      <c r="O1071" s="6">
        <v>26226.33</v>
      </c>
      <c r="P1071" s="6">
        <v>26280.33</v>
      </c>
      <c r="Q1071" s="6">
        <v>26450.33</v>
      </c>
      <c r="R1071" s="6">
        <v>26515</v>
      </c>
      <c r="S1071" s="6">
        <v>26551</v>
      </c>
      <c r="T1071" s="6">
        <v>26591</v>
      </c>
      <c r="U1071" s="6">
        <v>26647</v>
      </c>
      <c r="V1071" s="6">
        <v>26700.67</v>
      </c>
      <c r="W1071" s="6">
        <v>26831.67</v>
      </c>
      <c r="X1071" s="6">
        <v>26867</v>
      </c>
      <c r="Y1071" s="6">
        <v>26914.67</v>
      </c>
      <c r="Z1071" s="8" t="s">
        <v>17</v>
      </c>
      <c r="AA1071" s="11">
        <f t="shared" si="168"/>
        <v>1.0043563958670454E-4</v>
      </c>
      <c r="AB1071" s="10">
        <f t="shared" si="169"/>
        <v>5.4980492869625142E-3</v>
      </c>
      <c r="AC1071" s="10">
        <f t="shared" si="164"/>
        <v>1.7707799767171295E-2</v>
      </c>
      <c r="AD1071" s="10">
        <f t="shared" si="165"/>
        <v>1.247997940343013E-2</v>
      </c>
      <c r="AE1071" s="13">
        <v>3.92</v>
      </c>
      <c r="AF1071" s="13">
        <v>0.81</v>
      </c>
      <c r="AG1071" s="10">
        <f t="shared" si="166"/>
        <v>3.0850114075984481E-2</v>
      </c>
      <c r="AH1071" s="10">
        <f>+SUMPRODUCT(AB1071:AD1071,Regression_results!$M$17:$O$17)+Regression_results!$L$17</f>
        <v>3.032211006326542E-2</v>
      </c>
    </row>
    <row r="1072" spans="1:34" ht="15" x14ac:dyDescent="0.25">
      <c r="A1072" s="3">
        <v>42348</v>
      </c>
      <c r="B1072" s="5">
        <f t="shared" si="160"/>
        <v>10</v>
      </c>
      <c r="C1072" s="5">
        <f t="shared" si="161"/>
        <v>12</v>
      </c>
      <c r="D1072" s="5">
        <f t="shared" si="162"/>
        <v>2015</v>
      </c>
      <c r="E1072" s="3">
        <f t="shared" si="163"/>
        <v>42347</v>
      </c>
      <c r="F1072" s="5">
        <f t="shared" si="167"/>
        <v>1</v>
      </c>
      <c r="G1072" s="5">
        <v>25629.09</v>
      </c>
      <c r="H1072" s="6">
        <v>25664.33</v>
      </c>
      <c r="I1072" s="6">
        <v>25769</v>
      </c>
      <c r="J1072" s="6">
        <v>25830.33</v>
      </c>
      <c r="K1072" s="6">
        <v>25974.33</v>
      </c>
      <c r="L1072" s="6">
        <v>26031.33</v>
      </c>
      <c r="M1072" s="6">
        <v>26091</v>
      </c>
      <c r="N1072" s="6">
        <v>26164</v>
      </c>
      <c r="O1072" s="6">
        <v>26219.67</v>
      </c>
      <c r="P1072" s="6">
        <v>26272.67</v>
      </c>
      <c r="Q1072" s="6">
        <v>26445</v>
      </c>
      <c r="R1072" s="6">
        <v>26506.67</v>
      </c>
      <c r="S1072" s="6">
        <v>26542.33</v>
      </c>
      <c r="T1072" s="6">
        <v>26585</v>
      </c>
      <c r="U1072" s="6">
        <v>26647</v>
      </c>
      <c r="V1072" s="6">
        <v>26700.67</v>
      </c>
      <c r="W1072" s="6">
        <v>26831.67</v>
      </c>
      <c r="X1072" s="6">
        <v>26867</v>
      </c>
      <c r="Y1072" s="6">
        <v>26914.67</v>
      </c>
      <c r="Z1072" s="8" t="s">
        <v>17</v>
      </c>
      <c r="AA1072" s="11">
        <f t="shared" si="168"/>
        <v>5.3587357753944369E-5</v>
      </c>
      <c r="AB1072" s="10">
        <f t="shared" si="169"/>
        <v>5.4590311243980505E-3</v>
      </c>
      <c r="AC1072" s="10">
        <f t="shared" si="164"/>
        <v>1.7488843183670166E-2</v>
      </c>
      <c r="AD1072" s="10">
        <f t="shared" si="165"/>
        <v>1.2359615618216508E-2</v>
      </c>
      <c r="AE1072" s="13">
        <v>4</v>
      </c>
      <c r="AF1072" s="13">
        <v>0.93500000000000005</v>
      </c>
      <c r="AG1072" s="10">
        <f t="shared" si="166"/>
        <v>3.0366077178382245E-2</v>
      </c>
      <c r="AH1072" s="10">
        <f>+SUMPRODUCT(AB1072:AD1072,Regression_results!$M$17:$O$17)+Regression_results!$L$17</f>
        <v>3.0114940583352692E-2</v>
      </c>
    </row>
    <row r="1073" spans="1:34" ht="15" x14ac:dyDescent="0.25">
      <c r="A1073" s="3">
        <v>42347</v>
      </c>
      <c r="B1073" s="5">
        <f t="shared" si="160"/>
        <v>9</v>
      </c>
      <c r="C1073" s="5">
        <f t="shared" si="161"/>
        <v>12</v>
      </c>
      <c r="D1073" s="5">
        <f t="shared" si="162"/>
        <v>2015</v>
      </c>
      <c r="E1073" s="3">
        <f t="shared" si="163"/>
        <v>42347</v>
      </c>
      <c r="F1073" s="5">
        <f t="shared" si="167"/>
        <v>0</v>
      </c>
      <c r="G1073" s="5">
        <v>25629.09</v>
      </c>
      <c r="H1073" s="6">
        <v>25658.67</v>
      </c>
      <c r="I1073" s="6">
        <v>25760</v>
      </c>
      <c r="J1073" s="6">
        <v>25815.33</v>
      </c>
      <c r="K1073" s="6">
        <v>25960</v>
      </c>
      <c r="L1073" s="6">
        <v>26019.33</v>
      </c>
      <c r="M1073" s="6">
        <v>26083.33</v>
      </c>
      <c r="N1073" s="6">
        <v>26155</v>
      </c>
      <c r="O1073" s="6">
        <v>26211.33</v>
      </c>
      <c r="P1073" s="6">
        <v>26264.33</v>
      </c>
      <c r="Q1073" s="6">
        <v>26435</v>
      </c>
      <c r="R1073" s="6">
        <v>26491.67</v>
      </c>
      <c r="S1073" s="6">
        <v>26529.33</v>
      </c>
      <c r="T1073" s="6">
        <v>26568.67</v>
      </c>
      <c r="U1073" s="6">
        <v>26647</v>
      </c>
      <c r="V1073" s="6">
        <v>26700.67</v>
      </c>
      <c r="W1073" s="6">
        <v>26831.67</v>
      </c>
      <c r="X1073" s="6">
        <v>26867</v>
      </c>
      <c r="Y1073" s="6">
        <v>26914.67</v>
      </c>
      <c r="Z1073" s="8" t="s">
        <v>17</v>
      </c>
      <c r="AA1073" s="11">
        <f t="shared" si="168"/>
        <v>0</v>
      </c>
      <c r="AB1073" s="10">
        <f t="shared" si="169"/>
        <v>5.1078676613176555E-3</v>
      </c>
      <c r="AC1073" s="10">
        <f t="shared" si="164"/>
        <v>1.7520574534161559E-2</v>
      </c>
      <c r="AD1073" s="10">
        <f t="shared" si="165"/>
        <v>1.2132158116356484E-2</v>
      </c>
      <c r="AE1073" s="13">
        <v>3.9699999999999998</v>
      </c>
      <c r="AF1073" s="13">
        <v>0.90500000000000003</v>
      </c>
      <c r="AG1073" s="10">
        <f t="shared" si="166"/>
        <v>3.0375105297061555E-2</v>
      </c>
      <c r="AH1073" s="10">
        <f>+SUMPRODUCT(AB1073:AD1073,Regression_results!$M$17:$O$17)+Regression_results!$L$17</f>
        <v>2.9841945653554074E-2</v>
      </c>
    </row>
    <row r="1074" spans="1:34" ht="15" x14ac:dyDescent="0.25">
      <c r="A1074" s="3">
        <v>42346</v>
      </c>
      <c r="B1074" s="5">
        <f t="shared" si="160"/>
        <v>8</v>
      </c>
      <c r="C1074" s="5">
        <f t="shared" si="161"/>
        <v>12</v>
      </c>
      <c r="D1074" s="5">
        <f t="shared" si="162"/>
        <v>2015</v>
      </c>
      <c r="E1074" s="3">
        <f t="shared" si="163"/>
        <v>42317</v>
      </c>
      <c r="F1074" s="5">
        <f t="shared" si="167"/>
        <v>29</v>
      </c>
      <c r="G1074" s="5">
        <v>25625.68</v>
      </c>
      <c r="H1074" s="6">
        <v>25655.33</v>
      </c>
      <c r="I1074" s="6">
        <v>25765</v>
      </c>
      <c r="J1074" s="6">
        <v>25820.33</v>
      </c>
      <c r="K1074" s="6">
        <v>25963</v>
      </c>
      <c r="L1074" s="6">
        <v>26021</v>
      </c>
      <c r="M1074" s="6">
        <v>26083</v>
      </c>
      <c r="N1074" s="6">
        <v>26154</v>
      </c>
      <c r="O1074" s="6">
        <v>26210.33</v>
      </c>
      <c r="P1074" s="6">
        <v>26264</v>
      </c>
      <c r="Q1074" s="6">
        <v>26427.67</v>
      </c>
      <c r="R1074" s="6">
        <v>26487.67</v>
      </c>
      <c r="S1074" s="6">
        <v>26526</v>
      </c>
      <c r="T1074" s="6">
        <v>26565.33</v>
      </c>
      <c r="U1074" s="6">
        <v>26640</v>
      </c>
      <c r="V1074" s="6">
        <v>26692</v>
      </c>
      <c r="W1074" s="6">
        <v>26823</v>
      </c>
      <c r="X1074" s="6">
        <v>26858.33</v>
      </c>
      <c r="Y1074" s="6">
        <v>26906</v>
      </c>
      <c r="Z1074" s="8" t="s">
        <v>17</v>
      </c>
      <c r="AA1074" s="11">
        <f t="shared" si="168"/>
        <v>1.433273015155101E-3</v>
      </c>
      <c r="AB1074" s="10">
        <f t="shared" si="169"/>
        <v>5.4367337764305024E-3</v>
      </c>
      <c r="AC1074" s="10">
        <f t="shared" si="164"/>
        <v>1.7284300407529596E-2</v>
      </c>
      <c r="AD1074" s="10">
        <f t="shared" si="165"/>
        <v>1.3476997760322341E-2</v>
      </c>
      <c r="AE1074" s="13">
        <v>3.98</v>
      </c>
      <c r="AF1074" s="13">
        <v>0.83499999999999996</v>
      </c>
      <c r="AG1074" s="10">
        <f t="shared" si="166"/>
        <v>3.1189567114593197E-2</v>
      </c>
      <c r="AH1074" s="10">
        <f>+SUMPRODUCT(AB1074:AD1074,Regression_results!$M$17:$O$17)+Regression_results!$L$17</f>
        <v>3.0482068109494463E-2</v>
      </c>
    </row>
    <row r="1075" spans="1:34" ht="15" x14ac:dyDescent="0.25">
      <c r="A1075" s="3">
        <v>42345</v>
      </c>
      <c r="B1075" s="5">
        <f t="shared" si="160"/>
        <v>7</v>
      </c>
      <c r="C1075" s="5">
        <f t="shared" si="161"/>
        <v>12</v>
      </c>
      <c r="D1075" s="5">
        <f t="shared" si="162"/>
        <v>2015</v>
      </c>
      <c r="E1075" s="3">
        <f t="shared" si="163"/>
        <v>42317</v>
      </c>
      <c r="F1075" s="5">
        <f t="shared" si="167"/>
        <v>28</v>
      </c>
      <c r="G1075" s="5">
        <v>25622.27</v>
      </c>
      <c r="H1075" s="6">
        <v>25655.33</v>
      </c>
      <c r="I1075" s="6">
        <v>25765</v>
      </c>
      <c r="J1075" s="6">
        <v>25820.33</v>
      </c>
      <c r="K1075" s="6">
        <v>25963</v>
      </c>
      <c r="L1075" s="6">
        <v>26021</v>
      </c>
      <c r="M1075" s="6">
        <v>26083</v>
      </c>
      <c r="N1075" s="6">
        <v>26154</v>
      </c>
      <c r="O1075" s="6">
        <v>26210.33</v>
      </c>
      <c r="P1075" s="6">
        <v>26264</v>
      </c>
      <c r="Q1075" s="6">
        <v>26427.67</v>
      </c>
      <c r="R1075" s="6">
        <v>26487.67</v>
      </c>
      <c r="S1075" s="6">
        <v>26526</v>
      </c>
      <c r="T1075" s="6">
        <v>26565.33</v>
      </c>
      <c r="U1075" s="6">
        <v>26626.33</v>
      </c>
      <c r="V1075" s="6">
        <v>26679</v>
      </c>
      <c r="W1075" s="6">
        <v>26809.33</v>
      </c>
      <c r="X1075" s="6">
        <v>26846</v>
      </c>
      <c r="Y1075" s="6">
        <v>26898</v>
      </c>
      <c r="Z1075" s="8" t="s">
        <v>17</v>
      </c>
      <c r="AA1075" s="11">
        <f t="shared" si="168"/>
        <v>1.3838498077359596E-3</v>
      </c>
      <c r="AB1075" s="10">
        <f t="shared" si="169"/>
        <v>5.5705446863216768E-3</v>
      </c>
      <c r="AC1075" s="10">
        <f t="shared" si="164"/>
        <v>1.7284300407529596E-2</v>
      </c>
      <c r="AD1075" s="10">
        <f t="shared" si="165"/>
        <v>1.3427574552903198E-2</v>
      </c>
      <c r="AE1075" s="13">
        <v>3.98</v>
      </c>
      <c r="AF1075" s="13">
        <v>0.83499999999999996</v>
      </c>
      <c r="AG1075" s="10">
        <f t="shared" si="166"/>
        <v>3.1189567114593197E-2</v>
      </c>
      <c r="AH1075" s="10">
        <f>+SUMPRODUCT(AB1075:AD1075,Regression_results!$M$17:$O$17)+Regression_results!$L$17</f>
        <v>3.0532181982058565E-2</v>
      </c>
    </row>
    <row r="1076" spans="1:34" ht="15" x14ac:dyDescent="0.25">
      <c r="A1076" s="3">
        <v>42344</v>
      </c>
      <c r="B1076" s="5">
        <f t="shared" si="160"/>
        <v>6</v>
      </c>
      <c r="C1076" s="5">
        <f t="shared" si="161"/>
        <v>12</v>
      </c>
      <c r="D1076" s="5">
        <f t="shared" si="162"/>
        <v>2015</v>
      </c>
      <c r="E1076" s="3">
        <f t="shared" si="163"/>
        <v>42317</v>
      </c>
      <c r="F1076" s="5">
        <f t="shared" si="167"/>
        <v>27</v>
      </c>
      <c r="G1076" s="5">
        <v>25618.86</v>
      </c>
      <c r="H1076" s="6">
        <v>25632</v>
      </c>
      <c r="I1076" s="6">
        <v>25649.67</v>
      </c>
      <c r="J1076" s="6">
        <v>25760.67</v>
      </c>
      <c r="K1076" s="6">
        <v>25816.67</v>
      </c>
      <c r="L1076" s="6">
        <v>25962</v>
      </c>
      <c r="M1076" s="6">
        <v>26019.33</v>
      </c>
      <c r="N1076" s="6">
        <v>26080.33</v>
      </c>
      <c r="O1076" s="6">
        <v>26151.33</v>
      </c>
      <c r="P1076" s="6">
        <v>26207.67</v>
      </c>
      <c r="Q1076" s="6">
        <v>26261.33</v>
      </c>
      <c r="R1076" s="6">
        <v>26423.67</v>
      </c>
      <c r="S1076" s="6">
        <v>26486</v>
      </c>
      <c r="T1076" s="6">
        <v>26524.67</v>
      </c>
      <c r="U1076" s="6">
        <v>26623</v>
      </c>
      <c r="V1076" s="6">
        <v>26675.67</v>
      </c>
      <c r="W1076" s="6">
        <v>26806</v>
      </c>
      <c r="X1076" s="6">
        <v>26841</v>
      </c>
      <c r="Y1076" s="6">
        <v>26894.33</v>
      </c>
      <c r="Z1076" s="8" t="s">
        <v>17</v>
      </c>
      <c r="AA1076" s="11">
        <f t="shared" si="168"/>
        <v>1.3140149512950172E-3</v>
      </c>
      <c r="AB1076" s="10">
        <f t="shared" si="169"/>
        <v>1.2026296252056756E-3</v>
      </c>
      <c r="AC1076" s="10">
        <f t="shared" si="164"/>
        <v>1.9558146362117057E-2</v>
      </c>
      <c r="AD1076" s="10">
        <f t="shared" si="165"/>
        <v>1.4111452022373183E-2</v>
      </c>
      <c r="AE1076" s="13">
        <v>3.9699999999999998</v>
      </c>
      <c r="AF1076" s="13">
        <v>0.83499999999999996</v>
      </c>
      <c r="AG1076" s="10">
        <f t="shared" si="166"/>
        <v>3.109039520007939E-2</v>
      </c>
      <c r="AH1076" s="10">
        <f>+SUMPRODUCT(AB1076:AD1076,Regression_results!$M$17:$O$17)+Regression_results!$L$17</f>
        <v>2.9848736829065553E-2</v>
      </c>
    </row>
    <row r="1077" spans="1:34" ht="15" x14ac:dyDescent="0.25">
      <c r="A1077" s="3">
        <v>42343</v>
      </c>
      <c r="B1077" s="5">
        <f t="shared" si="160"/>
        <v>5</v>
      </c>
      <c r="C1077" s="5">
        <f t="shared" si="161"/>
        <v>12</v>
      </c>
      <c r="D1077" s="5">
        <f t="shared" si="162"/>
        <v>2015</v>
      </c>
      <c r="E1077" s="3">
        <f t="shared" si="163"/>
        <v>42317</v>
      </c>
      <c r="F1077" s="5">
        <f t="shared" si="167"/>
        <v>26</v>
      </c>
      <c r="G1077" s="5">
        <v>25615.45</v>
      </c>
      <c r="H1077" s="6">
        <v>25632</v>
      </c>
      <c r="I1077" s="6">
        <v>25649.67</v>
      </c>
      <c r="J1077" s="6">
        <v>25760.67</v>
      </c>
      <c r="K1077" s="6">
        <v>25816.67</v>
      </c>
      <c r="L1077" s="6">
        <v>25962</v>
      </c>
      <c r="M1077" s="6">
        <v>26019.33</v>
      </c>
      <c r="N1077" s="6">
        <v>26080.33</v>
      </c>
      <c r="O1077" s="6">
        <v>26151.33</v>
      </c>
      <c r="P1077" s="6">
        <v>26207.67</v>
      </c>
      <c r="Q1077" s="6">
        <v>26261.33</v>
      </c>
      <c r="R1077" s="6">
        <v>26423.67</v>
      </c>
      <c r="S1077" s="6">
        <v>26486</v>
      </c>
      <c r="T1077" s="6">
        <v>26524.67</v>
      </c>
      <c r="U1077" s="6">
        <v>26623</v>
      </c>
      <c r="V1077" s="6">
        <v>26675.67</v>
      </c>
      <c r="W1077" s="6">
        <v>26806</v>
      </c>
      <c r="X1077" s="6">
        <v>26841</v>
      </c>
      <c r="Y1077" s="6">
        <v>26894.33</v>
      </c>
      <c r="Z1077" s="8" t="s">
        <v>17</v>
      </c>
      <c r="AA1077" s="11">
        <f t="shared" si="168"/>
        <v>1.2653477308766832E-3</v>
      </c>
      <c r="AB1077" s="10">
        <f t="shared" si="169"/>
        <v>1.3359125059289045E-3</v>
      </c>
      <c r="AC1077" s="10">
        <f t="shared" si="164"/>
        <v>1.9558146362117057E-2</v>
      </c>
      <c r="AD1077" s="10">
        <f t="shared" si="165"/>
        <v>1.406278480195485E-2</v>
      </c>
      <c r="AE1077" s="13">
        <v>3.9699999999999998</v>
      </c>
      <c r="AF1077" s="13">
        <v>0.83499999999999996</v>
      </c>
      <c r="AG1077" s="10">
        <f t="shared" si="166"/>
        <v>3.109039520007939E-2</v>
      </c>
      <c r="AH1077" s="10">
        <f>+SUMPRODUCT(AB1077:AD1077,Regression_results!$M$17:$O$17)+Regression_results!$L$17</f>
        <v>2.9898905191772372E-2</v>
      </c>
    </row>
    <row r="1078" spans="1:34" ht="15" x14ac:dyDescent="0.25">
      <c r="A1078" s="3">
        <v>42342</v>
      </c>
      <c r="B1078" s="5">
        <f t="shared" si="160"/>
        <v>4</v>
      </c>
      <c r="C1078" s="5">
        <f t="shared" si="161"/>
        <v>12</v>
      </c>
      <c r="D1078" s="5">
        <f t="shared" si="162"/>
        <v>2015</v>
      </c>
      <c r="E1078" s="3">
        <f t="shared" si="163"/>
        <v>42317</v>
      </c>
      <c r="F1078" s="5">
        <f t="shared" si="167"/>
        <v>25</v>
      </c>
      <c r="G1078" s="5">
        <v>25612.04</v>
      </c>
      <c r="H1078" s="6">
        <v>25632</v>
      </c>
      <c r="I1078" s="6">
        <v>25649.67</v>
      </c>
      <c r="J1078" s="6">
        <v>25760.67</v>
      </c>
      <c r="K1078" s="6">
        <v>25816.67</v>
      </c>
      <c r="L1078" s="6">
        <v>25962</v>
      </c>
      <c r="M1078" s="6">
        <v>26019.33</v>
      </c>
      <c r="N1078" s="6">
        <v>26080.33</v>
      </c>
      <c r="O1078" s="6">
        <v>26151.33</v>
      </c>
      <c r="P1078" s="6">
        <v>26207.67</v>
      </c>
      <c r="Q1078" s="6">
        <v>26261.33</v>
      </c>
      <c r="R1078" s="6">
        <v>26423.67</v>
      </c>
      <c r="S1078" s="6">
        <v>26486</v>
      </c>
      <c r="T1078" s="6">
        <v>26524.67</v>
      </c>
      <c r="U1078" s="6">
        <v>26563.33</v>
      </c>
      <c r="V1078" s="6">
        <v>26622</v>
      </c>
      <c r="W1078" s="6">
        <v>26674.67</v>
      </c>
      <c r="X1078" s="6">
        <v>26805</v>
      </c>
      <c r="Y1078" s="6">
        <v>26836.33</v>
      </c>
      <c r="Z1078" s="8" t="s">
        <v>17</v>
      </c>
      <c r="AA1078" s="11">
        <f t="shared" si="168"/>
        <v>1.2166805104583493E-3</v>
      </c>
      <c r="AB1078" s="10">
        <f t="shared" si="169"/>
        <v>1.4692308773529561E-3</v>
      </c>
      <c r="AC1078" s="10">
        <f t="shared" si="164"/>
        <v>1.9558146362117057E-2</v>
      </c>
      <c r="AD1078" s="10">
        <f t="shared" si="165"/>
        <v>1.4014117581536515E-2</v>
      </c>
      <c r="AE1078" s="13">
        <v>3.9699999999999998</v>
      </c>
      <c r="AF1078" s="13">
        <v>0.83499999999999996</v>
      </c>
      <c r="AG1078" s="10">
        <f t="shared" si="166"/>
        <v>3.109039520007939E-2</v>
      </c>
      <c r="AH1078" s="10">
        <f>+SUMPRODUCT(AB1078:AD1078,Regression_results!$M$17:$O$17)+Regression_results!$L$17</f>
        <v>2.994909274064482E-2</v>
      </c>
    </row>
    <row r="1079" spans="1:34" ht="15" x14ac:dyDescent="0.25">
      <c r="A1079" s="3">
        <v>42341</v>
      </c>
      <c r="B1079" s="5">
        <f t="shared" si="160"/>
        <v>3</v>
      </c>
      <c r="C1079" s="5">
        <f t="shared" si="161"/>
        <v>12</v>
      </c>
      <c r="D1079" s="5">
        <f t="shared" si="162"/>
        <v>2015</v>
      </c>
      <c r="E1079" s="3">
        <f t="shared" si="163"/>
        <v>42317</v>
      </c>
      <c r="F1079" s="5">
        <f t="shared" si="167"/>
        <v>24</v>
      </c>
      <c r="G1079" s="5">
        <v>25608.63</v>
      </c>
      <c r="H1079" s="6">
        <v>25625.33</v>
      </c>
      <c r="I1079" s="6">
        <v>25635.67</v>
      </c>
      <c r="J1079" s="6">
        <v>25746.33</v>
      </c>
      <c r="K1079" s="6">
        <v>25804.33</v>
      </c>
      <c r="L1079" s="6">
        <v>25955</v>
      </c>
      <c r="M1079" s="6">
        <v>26015</v>
      </c>
      <c r="N1079" s="6">
        <v>26075.33</v>
      </c>
      <c r="O1079" s="6">
        <v>26145</v>
      </c>
      <c r="P1079" s="6">
        <v>26201</v>
      </c>
      <c r="Q1079" s="6">
        <v>26255.67</v>
      </c>
      <c r="R1079" s="6">
        <v>26417.33</v>
      </c>
      <c r="S1079" s="6">
        <v>26477</v>
      </c>
      <c r="T1079" s="6">
        <v>26519.67</v>
      </c>
      <c r="U1079" s="6">
        <v>26563.33</v>
      </c>
      <c r="V1079" s="6">
        <v>26622</v>
      </c>
      <c r="W1079" s="6">
        <v>26674.67</v>
      </c>
      <c r="X1079" s="6">
        <v>26805</v>
      </c>
      <c r="Y1079" s="6">
        <v>26836.33</v>
      </c>
      <c r="Z1079" s="8" t="s">
        <v>17</v>
      </c>
      <c r="AA1079" s="11">
        <f t="shared" si="168"/>
        <v>1.2892699323941771E-3</v>
      </c>
      <c r="AB1079" s="10">
        <f t="shared" si="169"/>
        <v>1.0558940482172652E-3</v>
      </c>
      <c r="AC1079" s="10">
        <f t="shared" si="164"/>
        <v>1.9868019833302553E-2</v>
      </c>
      <c r="AD1079" s="10">
        <f t="shared" si="165"/>
        <v>1.398768263080683E-2</v>
      </c>
      <c r="AE1079" s="13">
        <v>3.95</v>
      </c>
      <c r="AF1079" s="13">
        <v>0.82699999999999996</v>
      </c>
      <c r="AG1079" s="10">
        <f t="shared" si="166"/>
        <v>3.0973846291172169E-2</v>
      </c>
      <c r="AH1079" s="10">
        <f>+SUMPRODUCT(AB1079:AD1079,Regression_results!$M$17:$O$17)+Regression_results!$L$17</f>
        <v>2.9900500737205515E-2</v>
      </c>
    </row>
    <row r="1080" spans="1:34" ht="15" x14ac:dyDescent="0.25">
      <c r="A1080" s="3">
        <v>42340</v>
      </c>
      <c r="B1080" s="5">
        <f t="shared" si="160"/>
        <v>2</v>
      </c>
      <c r="C1080" s="5">
        <f t="shared" si="161"/>
        <v>12</v>
      </c>
      <c r="D1080" s="5">
        <f t="shared" si="162"/>
        <v>2015</v>
      </c>
      <c r="E1080" s="3">
        <f t="shared" si="163"/>
        <v>42317</v>
      </c>
      <c r="F1080" s="5">
        <f t="shared" si="167"/>
        <v>23</v>
      </c>
      <c r="G1080" s="5">
        <v>25605.23</v>
      </c>
      <c r="H1080" s="6">
        <v>25627.33</v>
      </c>
      <c r="I1080" s="6">
        <v>25644.33</v>
      </c>
      <c r="J1080" s="6">
        <v>25751.67</v>
      </c>
      <c r="K1080" s="6">
        <v>25810.67</v>
      </c>
      <c r="L1080" s="6">
        <v>25956.33</v>
      </c>
      <c r="M1080" s="6">
        <v>26014.67</v>
      </c>
      <c r="N1080" s="6">
        <v>26074.67</v>
      </c>
      <c r="O1080" s="6">
        <v>26144.67</v>
      </c>
      <c r="P1080" s="6">
        <v>26202.33</v>
      </c>
      <c r="Q1080" s="6">
        <v>26255.33</v>
      </c>
      <c r="R1080" s="6">
        <v>26415.33</v>
      </c>
      <c r="S1080" s="6">
        <v>26475</v>
      </c>
      <c r="T1080" s="6">
        <v>26516.67</v>
      </c>
      <c r="U1080" s="6">
        <v>26563.33</v>
      </c>
      <c r="V1080" s="6">
        <v>26622</v>
      </c>
      <c r="W1080" s="6">
        <v>26674.67</v>
      </c>
      <c r="X1080" s="6">
        <v>26805</v>
      </c>
      <c r="Y1080" s="6">
        <v>26836.33</v>
      </c>
      <c r="Z1080" s="8" t="s">
        <v>17</v>
      </c>
      <c r="AA1080" s="11">
        <f t="shared" si="168"/>
        <v>1.2066855524079342E-3</v>
      </c>
      <c r="AB1080" s="10">
        <f t="shared" si="169"/>
        <v>1.5270317821789448E-3</v>
      </c>
      <c r="AC1080" s="10">
        <f t="shared" si="164"/>
        <v>1.9510745650207939E-2</v>
      </c>
      <c r="AD1080" s="10">
        <f t="shared" si="165"/>
        <v>1.3841383179113483E-2</v>
      </c>
      <c r="AE1080" s="13">
        <v>3.92</v>
      </c>
      <c r="AF1080" s="13">
        <v>0.79200000000000004</v>
      </c>
      <c r="AG1080" s="10">
        <f t="shared" si="166"/>
        <v>3.1034209064211504E-2</v>
      </c>
      <c r="AH1080" s="10">
        <f>+SUMPRODUCT(AB1080:AD1080,Regression_results!$M$17:$O$17)+Regression_results!$L$17</f>
        <v>2.9874101295280869E-2</v>
      </c>
    </row>
    <row r="1081" spans="1:34" ht="15" x14ac:dyDescent="0.25">
      <c r="A1081" s="3">
        <v>42339</v>
      </c>
      <c r="B1081" s="5">
        <f t="shared" si="160"/>
        <v>1</v>
      </c>
      <c r="C1081" s="5">
        <f t="shared" si="161"/>
        <v>12</v>
      </c>
      <c r="D1081" s="5">
        <f t="shared" si="162"/>
        <v>2015</v>
      </c>
      <c r="E1081" s="3">
        <f t="shared" si="163"/>
        <v>42317</v>
      </c>
      <c r="F1081" s="5">
        <f t="shared" si="167"/>
        <v>22</v>
      </c>
      <c r="G1081" s="5">
        <v>25601.82</v>
      </c>
      <c r="H1081" s="6">
        <v>25626.33</v>
      </c>
      <c r="I1081" s="6">
        <v>25642</v>
      </c>
      <c r="J1081" s="6">
        <v>25749.33</v>
      </c>
      <c r="K1081" s="6">
        <v>25809.33</v>
      </c>
      <c r="L1081" s="6">
        <v>25948.33</v>
      </c>
      <c r="M1081" s="6">
        <v>26014.33</v>
      </c>
      <c r="N1081" s="6">
        <v>26074</v>
      </c>
      <c r="O1081" s="6">
        <v>26144.67</v>
      </c>
      <c r="P1081" s="6">
        <v>26202.67</v>
      </c>
      <c r="Q1081" s="6">
        <v>26260</v>
      </c>
      <c r="R1081" s="6">
        <v>26418.67</v>
      </c>
      <c r="S1081" s="6">
        <v>26481</v>
      </c>
      <c r="T1081" s="6">
        <v>26524.67</v>
      </c>
      <c r="U1081" s="6">
        <v>26557.33</v>
      </c>
      <c r="V1081" s="6">
        <v>26621.67</v>
      </c>
      <c r="W1081" s="6">
        <v>26673.33</v>
      </c>
      <c r="X1081" s="6">
        <v>26802</v>
      </c>
      <c r="Y1081" s="6">
        <v>26825</v>
      </c>
      <c r="Z1081" s="8" t="s">
        <v>17</v>
      </c>
      <c r="AA1081" s="11">
        <f t="shared" si="168"/>
        <v>1.2093450650150662E-3</v>
      </c>
      <c r="AB1081" s="10">
        <f t="shared" si="169"/>
        <v>1.5694196740700939E-3</v>
      </c>
      <c r="AC1081" s="10">
        <f t="shared" si="164"/>
        <v>1.9603385071367274E-2</v>
      </c>
      <c r="AD1081" s="10">
        <f t="shared" si="165"/>
        <v>1.4073534974468994E-2</v>
      </c>
      <c r="AE1081" s="13">
        <v>3.89</v>
      </c>
      <c r="AF1081" s="13">
        <v>0.78</v>
      </c>
      <c r="AG1081" s="10">
        <f t="shared" si="166"/>
        <v>3.0859297479658654E-2</v>
      </c>
      <c r="AH1081" s="10">
        <f>+SUMPRODUCT(AB1081:AD1081,Regression_results!$M$17:$O$17)+Regression_results!$L$17</f>
        <v>3.0057235296290674E-2</v>
      </c>
    </row>
    <row r="1082" spans="1:34" ht="15" x14ac:dyDescent="0.25">
      <c r="A1082" s="3">
        <v>42338</v>
      </c>
      <c r="B1082" s="5">
        <f t="shared" si="160"/>
        <v>30</v>
      </c>
      <c r="C1082" s="5">
        <f t="shared" si="161"/>
        <v>11</v>
      </c>
      <c r="D1082" s="5">
        <f t="shared" si="162"/>
        <v>2015</v>
      </c>
      <c r="E1082" s="3">
        <f t="shared" si="163"/>
        <v>42317</v>
      </c>
      <c r="F1082" s="5">
        <f t="shared" si="167"/>
        <v>21</v>
      </c>
      <c r="G1082" s="5">
        <v>25598.41</v>
      </c>
      <c r="H1082" s="6">
        <v>25628.33</v>
      </c>
      <c r="I1082" s="6">
        <v>25649.33</v>
      </c>
      <c r="J1082" s="6">
        <v>25760.33</v>
      </c>
      <c r="K1082" s="6">
        <v>25817.33</v>
      </c>
      <c r="L1082" s="6">
        <v>25967.33</v>
      </c>
      <c r="M1082" s="6">
        <v>26035</v>
      </c>
      <c r="N1082" s="6">
        <v>26094.33</v>
      </c>
      <c r="O1082" s="6">
        <v>26164</v>
      </c>
      <c r="P1082" s="6">
        <v>26225</v>
      </c>
      <c r="Q1082" s="6">
        <v>26291.33</v>
      </c>
      <c r="R1082" s="6">
        <v>26446</v>
      </c>
      <c r="S1082" s="6">
        <v>26507.67</v>
      </c>
      <c r="T1082" s="6">
        <v>26551</v>
      </c>
      <c r="U1082" s="6">
        <v>26556</v>
      </c>
      <c r="V1082" s="6">
        <v>26623.33</v>
      </c>
      <c r="W1082" s="6">
        <v>26675</v>
      </c>
      <c r="X1082" s="6">
        <v>26804</v>
      </c>
      <c r="Y1082" s="6">
        <v>26827</v>
      </c>
      <c r="Z1082" s="8" t="s">
        <v>17</v>
      </c>
      <c r="AA1082" s="11">
        <f t="shared" si="168"/>
        <v>1.1442348573074356E-3</v>
      </c>
      <c r="AB1082" s="10">
        <f t="shared" si="169"/>
        <v>1.9891860471021872E-3</v>
      </c>
      <c r="AC1082" s="10">
        <f t="shared" si="164"/>
        <v>2.0065631343976653E-2</v>
      </c>
      <c r="AD1082" s="10">
        <f t="shared" si="165"/>
        <v>1.427945882917705E-2</v>
      </c>
      <c r="AE1082" s="13">
        <v>3.93</v>
      </c>
      <c r="AF1082" s="13">
        <v>0.70499999999999996</v>
      </c>
      <c r="AG1082" s="10">
        <f t="shared" si="166"/>
        <v>3.2024229184250963E-2</v>
      </c>
      <c r="AH1082" s="10">
        <f>+SUMPRODUCT(AB1082:AD1082,Regression_results!$M$17:$O$17)+Regression_results!$L$17</f>
        <v>3.0655326674659727E-2</v>
      </c>
    </row>
    <row r="1083" spans="1:34" ht="15" x14ac:dyDescent="0.25">
      <c r="A1083" s="3">
        <v>42337</v>
      </c>
      <c r="B1083" s="5">
        <f t="shared" si="160"/>
        <v>29</v>
      </c>
      <c r="C1083" s="5">
        <f t="shared" si="161"/>
        <v>11</v>
      </c>
      <c r="D1083" s="5">
        <f t="shared" si="162"/>
        <v>2015</v>
      </c>
      <c r="E1083" s="3">
        <f t="shared" si="163"/>
        <v>42317</v>
      </c>
      <c r="F1083" s="5">
        <f t="shared" si="167"/>
        <v>20</v>
      </c>
      <c r="G1083" s="5">
        <v>25595.01</v>
      </c>
      <c r="H1083" s="6">
        <v>25627.67</v>
      </c>
      <c r="I1083" s="6">
        <v>25652.67</v>
      </c>
      <c r="J1083" s="6">
        <v>25764.67</v>
      </c>
      <c r="K1083" s="6">
        <v>25820.67</v>
      </c>
      <c r="L1083" s="6">
        <v>25968.67</v>
      </c>
      <c r="M1083" s="6">
        <v>26037</v>
      </c>
      <c r="N1083" s="6">
        <v>26099.33</v>
      </c>
      <c r="O1083" s="6">
        <v>26166.67</v>
      </c>
      <c r="P1083" s="6">
        <v>26225</v>
      </c>
      <c r="Q1083" s="6">
        <v>26295.33</v>
      </c>
      <c r="R1083" s="6">
        <v>26451</v>
      </c>
      <c r="S1083" s="6">
        <v>26513</v>
      </c>
      <c r="T1083" s="6">
        <v>26552</v>
      </c>
      <c r="U1083" s="6">
        <v>26560.67</v>
      </c>
      <c r="V1083" s="6">
        <v>26625</v>
      </c>
      <c r="W1083" s="6">
        <v>26676.67</v>
      </c>
      <c r="X1083" s="6">
        <v>26805.67</v>
      </c>
      <c r="Y1083" s="6">
        <v>26828.67</v>
      </c>
      <c r="Z1083" s="8" t="s">
        <v>17</v>
      </c>
      <c r="AA1083" s="11">
        <f t="shared" si="168"/>
        <v>9.8065100139551231E-4</v>
      </c>
      <c r="AB1083" s="10">
        <f t="shared" si="169"/>
        <v>2.2527828666603078E-3</v>
      </c>
      <c r="AC1083" s="10">
        <f t="shared" si="164"/>
        <v>2.0036900642311339E-2</v>
      </c>
      <c r="AD1083" s="10">
        <f t="shared" si="165"/>
        <v>1.4216190716613472E-2</v>
      </c>
      <c r="AE1083" s="13">
        <v>3.9050000000000002</v>
      </c>
      <c r="AF1083" s="13">
        <v>0.66</v>
      </c>
      <c r="AG1083" s="10">
        <f t="shared" si="166"/>
        <v>3.2237234253924107E-2</v>
      </c>
      <c r="AH1083" s="10">
        <f>+SUMPRODUCT(AB1083:AD1083,Regression_results!$M$17:$O$17)+Regression_results!$L$17</f>
        <v>3.0752062447562817E-2</v>
      </c>
    </row>
    <row r="1084" spans="1:34" ht="15" x14ac:dyDescent="0.25">
      <c r="A1084" s="3">
        <v>42336</v>
      </c>
      <c r="B1084" s="5">
        <f t="shared" si="160"/>
        <v>28</v>
      </c>
      <c r="C1084" s="5">
        <f t="shared" si="161"/>
        <v>11</v>
      </c>
      <c r="D1084" s="5">
        <f t="shared" si="162"/>
        <v>2015</v>
      </c>
      <c r="E1084" s="3">
        <f t="shared" si="163"/>
        <v>42317</v>
      </c>
      <c r="F1084" s="5">
        <f t="shared" si="167"/>
        <v>19</v>
      </c>
      <c r="G1084" s="5">
        <v>25591.599999999999</v>
      </c>
      <c r="H1084" s="6">
        <v>25627.67</v>
      </c>
      <c r="I1084" s="6">
        <v>25652.67</v>
      </c>
      <c r="J1084" s="6">
        <v>25764.67</v>
      </c>
      <c r="K1084" s="6">
        <v>25820.67</v>
      </c>
      <c r="L1084" s="6">
        <v>25968.67</v>
      </c>
      <c r="M1084" s="6">
        <v>26037</v>
      </c>
      <c r="N1084" s="6">
        <v>26099.33</v>
      </c>
      <c r="O1084" s="6">
        <v>26166.67</v>
      </c>
      <c r="P1084" s="6">
        <v>26225</v>
      </c>
      <c r="Q1084" s="6">
        <v>26295.33</v>
      </c>
      <c r="R1084" s="6">
        <v>26451</v>
      </c>
      <c r="S1084" s="6">
        <v>26513</v>
      </c>
      <c r="T1084" s="6">
        <v>26552</v>
      </c>
      <c r="U1084" s="6">
        <v>26589.67</v>
      </c>
      <c r="V1084" s="6">
        <v>26654.67</v>
      </c>
      <c r="W1084" s="6">
        <v>26704.67</v>
      </c>
      <c r="X1084" s="6">
        <v>26833.67</v>
      </c>
      <c r="Y1084" s="6">
        <v>26856.67</v>
      </c>
      <c r="Z1084" s="8" t="s">
        <v>17</v>
      </c>
      <c r="AA1084" s="11">
        <f t="shared" si="168"/>
        <v>9.3161845132573682E-4</v>
      </c>
      <c r="AB1084" s="10">
        <f t="shared" si="169"/>
        <v>2.3863298894950535E-3</v>
      </c>
      <c r="AC1084" s="10">
        <f t="shared" si="164"/>
        <v>2.0036900642311339E-2</v>
      </c>
      <c r="AD1084" s="10">
        <f t="shared" si="165"/>
        <v>1.4167158166543696E-2</v>
      </c>
      <c r="AE1084" s="13">
        <v>3.9050000000000002</v>
      </c>
      <c r="AF1084" s="13">
        <v>0.66</v>
      </c>
      <c r="AG1084" s="10">
        <f t="shared" si="166"/>
        <v>3.2237234253924107E-2</v>
      </c>
      <c r="AH1084" s="10">
        <f>+SUMPRODUCT(AB1084:AD1084,Regression_results!$M$17:$O$17)+Regression_results!$L$17</f>
        <v>3.0802209328632625E-2</v>
      </c>
    </row>
    <row r="1085" spans="1:34" ht="15" x14ac:dyDescent="0.25">
      <c r="A1085" s="3">
        <v>42335</v>
      </c>
      <c r="B1085" s="5">
        <f t="shared" si="160"/>
        <v>27</v>
      </c>
      <c r="C1085" s="5">
        <f t="shared" si="161"/>
        <v>11</v>
      </c>
      <c r="D1085" s="5">
        <f t="shared" si="162"/>
        <v>2015</v>
      </c>
      <c r="E1085" s="3">
        <f t="shared" si="163"/>
        <v>42317</v>
      </c>
      <c r="F1085" s="5">
        <f t="shared" si="167"/>
        <v>18</v>
      </c>
      <c r="G1085" s="5">
        <v>25588.2</v>
      </c>
      <c r="H1085" s="6">
        <v>25627.67</v>
      </c>
      <c r="I1085" s="6">
        <v>25652.67</v>
      </c>
      <c r="J1085" s="6">
        <v>25764.67</v>
      </c>
      <c r="K1085" s="6">
        <v>25820.67</v>
      </c>
      <c r="L1085" s="6">
        <v>25968.67</v>
      </c>
      <c r="M1085" s="6">
        <v>26037</v>
      </c>
      <c r="N1085" s="6">
        <v>26099.33</v>
      </c>
      <c r="O1085" s="6">
        <v>26166.67</v>
      </c>
      <c r="P1085" s="6">
        <v>26225</v>
      </c>
      <c r="Q1085" s="6">
        <v>26295.33</v>
      </c>
      <c r="R1085" s="6">
        <v>26451</v>
      </c>
      <c r="S1085" s="6">
        <v>26513</v>
      </c>
      <c r="T1085" s="6">
        <v>26552</v>
      </c>
      <c r="U1085" s="6">
        <v>26602.67</v>
      </c>
      <c r="V1085" s="6">
        <v>26664</v>
      </c>
      <c r="W1085" s="6">
        <v>26714</v>
      </c>
      <c r="X1085" s="6">
        <v>26841</v>
      </c>
      <c r="Y1085" s="6">
        <v>26864</v>
      </c>
      <c r="Z1085" s="8" t="s">
        <v>17</v>
      </c>
      <c r="AA1085" s="11">
        <f t="shared" si="168"/>
        <v>8.825859012559611E-4</v>
      </c>
      <c r="AB1085" s="10">
        <f t="shared" si="169"/>
        <v>2.5195207165802369E-3</v>
      </c>
      <c r="AC1085" s="10">
        <f t="shared" si="164"/>
        <v>2.0036900642311339E-2</v>
      </c>
      <c r="AD1085" s="10">
        <f t="shared" si="165"/>
        <v>1.4118125616473919E-2</v>
      </c>
      <c r="AE1085" s="13">
        <v>3.9050000000000002</v>
      </c>
      <c r="AF1085" s="13">
        <v>0.66</v>
      </c>
      <c r="AG1085" s="10">
        <f t="shared" si="166"/>
        <v>3.2237234253924107E-2</v>
      </c>
      <c r="AH1085" s="10">
        <f>+SUMPRODUCT(AB1085:AD1085,Regression_results!$M$17:$O$17)+Regression_results!$L$17</f>
        <v>3.0852163651356533E-2</v>
      </c>
    </row>
    <row r="1086" spans="1:34" ht="15" x14ac:dyDescent="0.25">
      <c r="A1086" s="3">
        <v>42334</v>
      </c>
      <c r="B1086" s="5">
        <f t="shared" si="160"/>
        <v>26</v>
      </c>
      <c r="C1086" s="5">
        <f t="shared" si="161"/>
        <v>11</v>
      </c>
      <c r="D1086" s="5">
        <f t="shared" si="162"/>
        <v>2015</v>
      </c>
      <c r="E1086" s="3">
        <f t="shared" si="163"/>
        <v>42317</v>
      </c>
      <c r="F1086" s="5">
        <f t="shared" si="167"/>
        <v>17</v>
      </c>
      <c r="G1086" s="5">
        <v>25584.79</v>
      </c>
      <c r="H1086" s="6">
        <v>25625.33</v>
      </c>
      <c r="I1086" s="6">
        <v>25658.33</v>
      </c>
      <c r="J1086" s="6">
        <v>25774.67</v>
      </c>
      <c r="K1086" s="6">
        <v>25834.33</v>
      </c>
      <c r="L1086" s="6">
        <v>25982.33</v>
      </c>
      <c r="M1086" s="6">
        <v>26052</v>
      </c>
      <c r="N1086" s="6">
        <v>26112.67</v>
      </c>
      <c r="O1086" s="6">
        <v>26177.67</v>
      </c>
      <c r="P1086" s="6">
        <v>26237.67</v>
      </c>
      <c r="Q1086" s="6">
        <v>26305.33</v>
      </c>
      <c r="R1086" s="6">
        <v>26462.67</v>
      </c>
      <c r="S1086" s="6">
        <v>26522.67</v>
      </c>
      <c r="T1086" s="6">
        <v>26562.33</v>
      </c>
      <c r="U1086" s="6">
        <v>26602.67</v>
      </c>
      <c r="V1086" s="6">
        <v>26664</v>
      </c>
      <c r="W1086" s="6">
        <v>26714</v>
      </c>
      <c r="X1086" s="6">
        <v>26841</v>
      </c>
      <c r="Y1086" s="6">
        <v>26864</v>
      </c>
      <c r="Z1086" s="8" t="s">
        <v>17</v>
      </c>
      <c r="AA1086" s="11">
        <f t="shared" si="168"/>
        <v>8.4735058725246375E-4</v>
      </c>
      <c r="AB1086" s="10">
        <f t="shared" si="169"/>
        <v>2.8743640264392578E-3</v>
      </c>
      <c r="AC1086" s="10">
        <f t="shared" si="164"/>
        <v>2.0240600226125283E-2</v>
      </c>
      <c r="AD1086" s="10">
        <f t="shared" si="165"/>
        <v>1.4026521995555844E-2</v>
      </c>
      <c r="AE1086" s="13">
        <v>3.89</v>
      </c>
      <c r="AF1086" s="13">
        <v>0.63</v>
      </c>
      <c r="AG1086" s="10">
        <f t="shared" si="166"/>
        <v>3.2395905793500823E-2</v>
      </c>
      <c r="AH1086" s="10">
        <f>+SUMPRODUCT(AB1086:AD1086,Regression_results!$M$17:$O$17)+Regression_results!$L$17</f>
        <v>3.112555832035277E-2</v>
      </c>
    </row>
    <row r="1087" spans="1:34" ht="15" x14ac:dyDescent="0.25">
      <c r="A1087" s="3">
        <v>42333</v>
      </c>
      <c r="B1087" s="5">
        <f t="shared" si="160"/>
        <v>25</v>
      </c>
      <c r="C1087" s="5">
        <f t="shared" si="161"/>
        <v>11</v>
      </c>
      <c r="D1087" s="5">
        <f t="shared" si="162"/>
        <v>2015</v>
      </c>
      <c r="E1087" s="3">
        <f t="shared" si="163"/>
        <v>42317</v>
      </c>
      <c r="F1087" s="5">
        <f t="shared" si="167"/>
        <v>16</v>
      </c>
      <c r="G1087" s="5">
        <v>25581.39</v>
      </c>
      <c r="H1087" s="6">
        <v>25629.33</v>
      </c>
      <c r="I1087" s="6">
        <v>25666.67</v>
      </c>
      <c r="J1087" s="6">
        <v>25783.67</v>
      </c>
      <c r="K1087" s="6">
        <v>25845.67</v>
      </c>
      <c r="L1087" s="6">
        <v>25995</v>
      </c>
      <c r="M1087" s="6">
        <v>26064.67</v>
      </c>
      <c r="N1087" s="6">
        <v>26126.67</v>
      </c>
      <c r="O1087" s="6">
        <v>26192</v>
      </c>
      <c r="P1087" s="6">
        <v>26250.67</v>
      </c>
      <c r="Q1087" s="6">
        <v>26318.67</v>
      </c>
      <c r="R1087" s="6">
        <v>26475</v>
      </c>
      <c r="S1087" s="6">
        <v>26527</v>
      </c>
      <c r="T1087" s="6">
        <v>26564.33</v>
      </c>
      <c r="U1087" s="6">
        <v>26602.67</v>
      </c>
      <c r="V1087" s="6">
        <v>26664</v>
      </c>
      <c r="W1087" s="6">
        <v>26714</v>
      </c>
      <c r="X1087" s="6">
        <v>26841</v>
      </c>
      <c r="Y1087" s="6">
        <v>26864</v>
      </c>
      <c r="Z1087" s="8" t="s">
        <v>17</v>
      </c>
      <c r="AA1087" s="11">
        <f t="shared" si="168"/>
        <v>7.5053090561816305E-4</v>
      </c>
      <c r="AB1087" s="10">
        <f t="shared" si="169"/>
        <v>3.3336734243134547E-3</v>
      </c>
      <c r="AC1087" s="10">
        <f t="shared" si="164"/>
        <v>2.0467399939298803E-2</v>
      </c>
      <c r="AD1087" s="10">
        <f t="shared" si="165"/>
        <v>1.3540695841476547E-2</v>
      </c>
      <c r="AE1087" s="13">
        <v>3.855</v>
      </c>
      <c r="AF1087" s="13">
        <v>0.62</v>
      </c>
      <c r="AG1087" s="10">
        <f t="shared" si="166"/>
        <v>3.2150665871596207E-2</v>
      </c>
      <c r="AH1087" s="10">
        <f>+SUMPRODUCT(AB1087:AD1087,Regression_results!$M$17:$O$17)+Regression_results!$L$17</f>
        <v>3.1292080014408724E-2</v>
      </c>
    </row>
    <row r="1088" spans="1:34" ht="15" x14ac:dyDescent="0.25">
      <c r="A1088" s="3">
        <v>42332</v>
      </c>
      <c r="B1088" s="5">
        <f t="shared" si="160"/>
        <v>24</v>
      </c>
      <c r="C1088" s="5">
        <f t="shared" si="161"/>
        <v>11</v>
      </c>
      <c r="D1088" s="5">
        <f t="shared" si="162"/>
        <v>2015</v>
      </c>
      <c r="E1088" s="3">
        <f t="shared" si="163"/>
        <v>42317</v>
      </c>
      <c r="F1088" s="5">
        <f t="shared" si="167"/>
        <v>15</v>
      </c>
      <c r="G1088" s="5">
        <v>25577.98</v>
      </c>
      <c r="H1088" s="6">
        <v>25628</v>
      </c>
      <c r="I1088" s="6">
        <v>25665</v>
      </c>
      <c r="J1088" s="6">
        <v>25779.33</v>
      </c>
      <c r="K1088" s="6">
        <v>25842.67</v>
      </c>
      <c r="L1088" s="6">
        <v>25990</v>
      </c>
      <c r="M1088" s="6">
        <v>26052</v>
      </c>
      <c r="N1088" s="6">
        <v>26111</v>
      </c>
      <c r="O1088" s="6">
        <v>26177.67</v>
      </c>
      <c r="P1088" s="6">
        <v>26237.33</v>
      </c>
      <c r="Q1088" s="6">
        <v>26300</v>
      </c>
      <c r="R1088" s="6">
        <v>26461.33</v>
      </c>
      <c r="S1088" s="6">
        <v>26512.67</v>
      </c>
      <c r="T1088" s="6">
        <v>26550</v>
      </c>
      <c r="U1088" s="6">
        <v>26613.67</v>
      </c>
      <c r="V1088" s="6">
        <v>26675.33</v>
      </c>
      <c r="W1088" s="6">
        <v>26725.33</v>
      </c>
      <c r="X1088" s="6">
        <v>26852.33</v>
      </c>
      <c r="Y1088" s="6">
        <v>26875.33</v>
      </c>
      <c r="Z1088" s="8" t="s">
        <v>17</v>
      </c>
      <c r="AA1088" s="11">
        <f t="shared" si="168"/>
        <v>7.0400302949502613E-4</v>
      </c>
      <c r="AB1088" s="10">
        <f t="shared" si="169"/>
        <v>3.4021451263939184E-3</v>
      </c>
      <c r="AC1088" s="10">
        <f t="shared" si="164"/>
        <v>1.9975452951490391E-2</v>
      </c>
      <c r="AD1088" s="10">
        <f t="shared" si="165"/>
        <v>1.3501169469441687E-2</v>
      </c>
      <c r="AE1088" s="13">
        <v>3.9</v>
      </c>
      <c r="AF1088" s="13">
        <v>0.67700000000000005</v>
      </c>
      <c r="AG1088" s="10">
        <f t="shared" si="166"/>
        <v>3.2013270161009855E-2</v>
      </c>
      <c r="AH1088" s="10">
        <f>+SUMPRODUCT(AB1088:AD1088,Regression_results!$M$17:$O$17)+Regression_results!$L$17</f>
        <v>3.101485286657895E-2</v>
      </c>
    </row>
    <row r="1089" spans="1:34" ht="15" x14ac:dyDescent="0.25">
      <c r="A1089" s="3">
        <v>42331</v>
      </c>
      <c r="B1089" s="5">
        <f t="shared" si="160"/>
        <v>23</v>
      </c>
      <c r="C1089" s="5">
        <f t="shared" si="161"/>
        <v>11</v>
      </c>
      <c r="D1089" s="5">
        <f t="shared" si="162"/>
        <v>2015</v>
      </c>
      <c r="E1089" s="3">
        <f t="shared" si="163"/>
        <v>42317</v>
      </c>
      <c r="F1089" s="5">
        <f t="shared" si="167"/>
        <v>14</v>
      </c>
      <c r="G1089" s="5">
        <v>25574.58</v>
      </c>
      <c r="H1089" s="6">
        <v>25629</v>
      </c>
      <c r="I1089" s="6">
        <v>25670</v>
      </c>
      <c r="J1089" s="6">
        <v>25788.67</v>
      </c>
      <c r="K1089" s="6">
        <v>25857.67</v>
      </c>
      <c r="L1089" s="6">
        <v>26005</v>
      </c>
      <c r="M1089" s="6">
        <v>26064.33</v>
      </c>
      <c r="N1089" s="6">
        <v>26125.67</v>
      </c>
      <c r="O1089" s="6">
        <v>26192.67</v>
      </c>
      <c r="P1089" s="6">
        <v>26252.67</v>
      </c>
      <c r="Q1089" s="6">
        <v>26314</v>
      </c>
      <c r="R1089" s="6">
        <v>26476</v>
      </c>
      <c r="S1089" s="6">
        <v>26529</v>
      </c>
      <c r="T1089" s="6">
        <v>26570</v>
      </c>
      <c r="U1089" s="6">
        <v>26627</v>
      </c>
      <c r="V1089" s="6">
        <v>26692.33</v>
      </c>
      <c r="W1089" s="6">
        <v>26737.33</v>
      </c>
      <c r="X1089" s="6">
        <v>26862.67</v>
      </c>
      <c r="Y1089" s="6">
        <v>26887.33</v>
      </c>
      <c r="Z1089" s="8" t="s">
        <v>17</v>
      </c>
      <c r="AA1089" s="11">
        <f t="shared" si="168"/>
        <v>7.212233153656082E-4</v>
      </c>
      <c r="AB1089" s="10">
        <f t="shared" si="169"/>
        <v>3.7310485646293579E-3</v>
      </c>
      <c r="AC1089" s="10">
        <f t="shared" si="164"/>
        <v>2.0361121932216619E-2</v>
      </c>
      <c r="AD1089" s="10">
        <f t="shared" si="165"/>
        <v>1.3561838647823225E-2</v>
      </c>
      <c r="AE1089" s="13">
        <v>3.92</v>
      </c>
      <c r="AF1089" s="13">
        <v>0.68</v>
      </c>
      <c r="AG1089" s="10">
        <f t="shared" si="166"/>
        <v>3.2181168057211051E-2</v>
      </c>
      <c r="AH1089" s="10">
        <f>+SUMPRODUCT(AB1089:AD1089,Regression_results!$M$17:$O$17)+Regression_results!$L$17</f>
        <v>3.1452359153137766E-2</v>
      </c>
    </row>
    <row r="1090" spans="1:34" ht="15" x14ac:dyDescent="0.25">
      <c r="A1090" s="3">
        <v>42330</v>
      </c>
      <c r="B1090" s="5">
        <f t="shared" ref="B1090:B1153" si="170">+DAY(A1090)</f>
        <v>22</v>
      </c>
      <c r="C1090" s="5">
        <f t="shared" ref="C1090:C1153" si="171">+MONTH(A1090)</f>
        <v>11</v>
      </c>
      <c r="D1090" s="5">
        <f t="shared" ref="D1090:D1153" si="172">+YEAR(A1090)</f>
        <v>2015</v>
      </c>
      <c r="E1090" s="3">
        <f t="shared" ref="E1090:E1153" si="173">+IF(DAY(A1090)&gt;=9, DATE(D1090,C1090,9), IF(MONTH(A1090)=1, DATE(D1090-1,12,9),DATE(D1090,C1090-1,9)))</f>
        <v>42317</v>
      </c>
      <c r="F1090" s="5">
        <f t="shared" si="167"/>
        <v>13</v>
      </c>
      <c r="G1090" s="5">
        <v>25571.18</v>
      </c>
      <c r="H1090" s="6">
        <v>25631</v>
      </c>
      <c r="I1090" s="6">
        <v>25660</v>
      </c>
      <c r="J1090" s="6">
        <v>25777</v>
      </c>
      <c r="K1090" s="6">
        <v>25835</v>
      </c>
      <c r="L1090" s="6">
        <v>25983.33</v>
      </c>
      <c r="M1090" s="6">
        <v>26039</v>
      </c>
      <c r="N1090" s="6">
        <v>26101</v>
      </c>
      <c r="O1090" s="6">
        <v>26166.33</v>
      </c>
      <c r="P1090" s="6">
        <v>26225</v>
      </c>
      <c r="Q1090" s="6">
        <v>26281.67</v>
      </c>
      <c r="R1090" s="6">
        <v>26443.33</v>
      </c>
      <c r="S1090" s="6">
        <v>26496.67</v>
      </c>
      <c r="T1090" s="6">
        <v>26540.67</v>
      </c>
      <c r="U1090" s="6">
        <v>26612.67</v>
      </c>
      <c r="V1090" s="6">
        <v>26678</v>
      </c>
      <c r="W1090" s="6">
        <v>26723</v>
      </c>
      <c r="X1090" s="6">
        <v>26847.33</v>
      </c>
      <c r="Y1090" s="6">
        <v>26873</v>
      </c>
      <c r="Z1090" s="8" t="s">
        <v>17</v>
      </c>
      <c r="AA1090" s="11">
        <f t="shared" si="168"/>
        <v>7.1958727895496584E-4</v>
      </c>
      <c r="AB1090" s="10">
        <f t="shared" si="169"/>
        <v>3.4734415854098533E-3</v>
      </c>
      <c r="AC1090" s="10">
        <f t="shared" ref="AC1090:AC1153" si="174">+O1090/I1090-1</f>
        <v>1.9732268121590124E-2</v>
      </c>
      <c r="AD1090" s="10">
        <f t="shared" ref="AD1090:AD1153" si="175">+S1090/O1090-1+AA1090</f>
        <v>1.334420830911068E-2</v>
      </c>
      <c r="AE1090" s="13">
        <v>3.91</v>
      </c>
      <c r="AF1090" s="13">
        <v>0.74</v>
      </c>
      <c r="AG1090" s="10">
        <f t="shared" ref="AG1090:AG1153" si="176">+(1+AE1090/100)/(1+AF1090/100)-1</f>
        <v>3.1467143140758269E-2</v>
      </c>
      <c r="AH1090" s="10">
        <f>+SUMPRODUCT(AB1090:AD1090,Regression_results!$M$17:$O$17)+Regression_results!$L$17</f>
        <v>3.0836261550977261E-2</v>
      </c>
    </row>
    <row r="1091" spans="1:34" ht="15" x14ac:dyDescent="0.25">
      <c r="A1091" s="3">
        <v>42329</v>
      </c>
      <c r="B1091" s="5">
        <f t="shared" si="170"/>
        <v>21</v>
      </c>
      <c r="C1091" s="5">
        <f t="shared" si="171"/>
        <v>11</v>
      </c>
      <c r="D1091" s="5">
        <f t="shared" si="172"/>
        <v>2015</v>
      </c>
      <c r="E1091" s="3">
        <f t="shared" si="173"/>
        <v>42317</v>
      </c>
      <c r="F1091" s="5">
        <f t="shared" ref="F1091:F1154" si="177">+A1091-E1091</f>
        <v>12</v>
      </c>
      <c r="G1091" s="5">
        <v>25567.77</v>
      </c>
      <c r="H1091" s="6">
        <v>25631</v>
      </c>
      <c r="I1091" s="6">
        <v>25660</v>
      </c>
      <c r="J1091" s="6">
        <v>25777</v>
      </c>
      <c r="K1091" s="6">
        <v>25835</v>
      </c>
      <c r="L1091" s="6">
        <v>25983.33</v>
      </c>
      <c r="M1091" s="6">
        <v>26039</v>
      </c>
      <c r="N1091" s="6">
        <v>26101</v>
      </c>
      <c r="O1091" s="6">
        <v>26166.33</v>
      </c>
      <c r="P1091" s="6">
        <v>26225</v>
      </c>
      <c r="Q1091" s="6">
        <v>26281.67</v>
      </c>
      <c r="R1091" s="6">
        <v>26443.33</v>
      </c>
      <c r="S1091" s="6">
        <v>26496.67</v>
      </c>
      <c r="T1091" s="6">
        <v>26540.67</v>
      </c>
      <c r="U1091" s="6">
        <v>26634.67</v>
      </c>
      <c r="V1091" s="6">
        <v>26694.67</v>
      </c>
      <c r="W1091" s="6">
        <v>26739.67</v>
      </c>
      <c r="X1091" s="6">
        <v>26863.67</v>
      </c>
      <c r="Y1091" s="6">
        <v>26889.67</v>
      </c>
      <c r="Z1091" s="8" t="s">
        <v>17</v>
      </c>
      <c r="AA1091" s="11">
        <f t="shared" ref="AA1091:AA1154" si="178">+(T1091/S1091-1)*F1091/30</f>
        <v>6.6423441134304544E-4</v>
      </c>
      <c r="AB1091" s="10">
        <f t="shared" ref="AB1091:AB1154" si="179">+I1091/G1091-1</f>
        <v>3.6072758789678083E-3</v>
      </c>
      <c r="AC1091" s="10">
        <f t="shared" si="174"/>
        <v>1.9732268121590124E-2</v>
      </c>
      <c r="AD1091" s="10">
        <f t="shared" si="175"/>
        <v>1.328885544149876E-2</v>
      </c>
      <c r="AE1091" s="13">
        <v>3.91</v>
      </c>
      <c r="AF1091" s="13">
        <v>0.74</v>
      </c>
      <c r="AG1091" s="10">
        <f t="shared" si="176"/>
        <v>3.1467143140758269E-2</v>
      </c>
      <c r="AH1091" s="10">
        <f>+SUMPRODUCT(AB1091:AD1091,Regression_results!$M$17:$O$17)+Regression_results!$L$17</f>
        <v>3.0883721702299638E-2</v>
      </c>
    </row>
    <row r="1092" spans="1:34" ht="15" x14ac:dyDescent="0.25">
      <c r="A1092" s="3">
        <v>42328</v>
      </c>
      <c r="B1092" s="5">
        <f t="shared" si="170"/>
        <v>20</v>
      </c>
      <c r="C1092" s="5">
        <f t="shared" si="171"/>
        <v>11</v>
      </c>
      <c r="D1092" s="5">
        <f t="shared" si="172"/>
        <v>2015</v>
      </c>
      <c r="E1092" s="3">
        <f t="shared" si="173"/>
        <v>42317</v>
      </c>
      <c r="F1092" s="5">
        <f t="shared" si="177"/>
        <v>11</v>
      </c>
      <c r="G1092" s="5">
        <v>25564.37</v>
      </c>
      <c r="H1092" s="6">
        <v>25631</v>
      </c>
      <c r="I1092" s="6">
        <v>25660</v>
      </c>
      <c r="J1092" s="6">
        <v>25777</v>
      </c>
      <c r="K1092" s="6">
        <v>25835</v>
      </c>
      <c r="L1092" s="6">
        <v>25983.33</v>
      </c>
      <c r="M1092" s="6">
        <v>26039</v>
      </c>
      <c r="N1092" s="6">
        <v>26101</v>
      </c>
      <c r="O1092" s="6">
        <v>26166.33</v>
      </c>
      <c r="P1092" s="6">
        <v>26225</v>
      </c>
      <c r="Q1092" s="6">
        <v>26281.67</v>
      </c>
      <c r="R1092" s="6">
        <v>26443.33</v>
      </c>
      <c r="S1092" s="6">
        <v>26496.67</v>
      </c>
      <c r="T1092" s="6">
        <v>26540.67</v>
      </c>
      <c r="U1092" s="6">
        <v>26596.67</v>
      </c>
      <c r="V1092" s="6">
        <v>26652.67</v>
      </c>
      <c r="W1092" s="6">
        <v>26697.33</v>
      </c>
      <c r="X1092" s="6">
        <v>26819.33</v>
      </c>
      <c r="Y1092" s="6">
        <v>26850.67</v>
      </c>
      <c r="Z1092" s="8" t="s">
        <v>17</v>
      </c>
      <c r="AA1092" s="11">
        <f t="shared" si="178"/>
        <v>6.0888154373112493E-4</v>
      </c>
      <c r="AB1092" s="10">
        <f t="shared" si="179"/>
        <v>3.7407532436746216E-3</v>
      </c>
      <c r="AC1092" s="10">
        <f t="shared" si="174"/>
        <v>1.9732268121590124E-2</v>
      </c>
      <c r="AD1092" s="10">
        <f t="shared" si="175"/>
        <v>1.3233502573886839E-2</v>
      </c>
      <c r="AE1092" s="13">
        <v>3.91</v>
      </c>
      <c r="AF1092" s="13">
        <v>0.74</v>
      </c>
      <c r="AG1092" s="10">
        <f t="shared" si="176"/>
        <v>3.1467143140758269E-2</v>
      </c>
      <c r="AH1092" s="10">
        <f>+SUMPRODUCT(AB1092:AD1092,Regression_results!$M$17:$O$17)+Regression_results!$L$17</f>
        <v>3.0930988898963611E-2</v>
      </c>
    </row>
    <row r="1093" spans="1:34" ht="15" x14ac:dyDescent="0.25">
      <c r="A1093" s="3">
        <v>42327</v>
      </c>
      <c r="B1093" s="5">
        <f t="shared" si="170"/>
        <v>19</v>
      </c>
      <c r="C1093" s="5">
        <f t="shared" si="171"/>
        <v>11</v>
      </c>
      <c r="D1093" s="5">
        <f t="shared" si="172"/>
        <v>2015</v>
      </c>
      <c r="E1093" s="3">
        <f t="shared" si="173"/>
        <v>42317</v>
      </c>
      <c r="F1093" s="5">
        <f t="shared" si="177"/>
        <v>10</v>
      </c>
      <c r="G1093" s="5">
        <v>25560.97</v>
      </c>
      <c r="H1093" s="6">
        <v>25631.67</v>
      </c>
      <c r="I1093" s="6">
        <v>25660.33</v>
      </c>
      <c r="J1093" s="6">
        <v>25780</v>
      </c>
      <c r="K1093" s="6">
        <v>25837</v>
      </c>
      <c r="L1093" s="6">
        <v>25980</v>
      </c>
      <c r="M1093" s="6">
        <v>26039</v>
      </c>
      <c r="N1093" s="6">
        <v>26100</v>
      </c>
      <c r="O1093" s="6">
        <v>26165.67</v>
      </c>
      <c r="P1093" s="6">
        <v>26222.67</v>
      </c>
      <c r="Q1093" s="6">
        <v>26279</v>
      </c>
      <c r="R1093" s="6">
        <v>26437.67</v>
      </c>
      <c r="S1093" s="6">
        <v>26494</v>
      </c>
      <c r="T1093" s="6">
        <v>26538</v>
      </c>
      <c r="U1093" s="6">
        <v>26596.67</v>
      </c>
      <c r="V1093" s="6">
        <v>26652.67</v>
      </c>
      <c r="W1093" s="6">
        <v>26697.33</v>
      </c>
      <c r="X1093" s="6">
        <v>26819.33</v>
      </c>
      <c r="Y1093" s="6">
        <v>26850.67</v>
      </c>
      <c r="Z1093" s="8" t="s">
        <v>17</v>
      </c>
      <c r="AA1093" s="11">
        <f t="shared" si="178"/>
        <v>5.5358445937447875E-4</v>
      </c>
      <c r="AB1093" s="10">
        <f t="shared" si="179"/>
        <v>3.8871764256207531E-3</v>
      </c>
      <c r="AC1093" s="10">
        <f t="shared" si="174"/>
        <v>1.969343340479246E-2</v>
      </c>
      <c r="AD1093" s="10">
        <f t="shared" si="175"/>
        <v>1.3101705719025025E-2</v>
      </c>
      <c r="AE1093" s="13">
        <v>3.91</v>
      </c>
      <c r="AF1093" s="13">
        <v>0.73499999999999999</v>
      </c>
      <c r="AG1093" s="10">
        <f t="shared" si="176"/>
        <v>3.1518340199533368E-2</v>
      </c>
      <c r="AH1093" s="10">
        <f>+SUMPRODUCT(AB1093:AD1093,Regression_results!$M$17:$O$17)+Regression_results!$L$17</f>
        <v>3.0927476832222273E-2</v>
      </c>
    </row>
    <row r="1094" spans="1:34" ht="15" x14ac:dyDescent="0.25">
      <c r="A1094" s="3">
        <v>42326</v>
      </c>
      <c r="B1094" s="5">
        <f t="shared" si="170"/>
        <v>18</v>
      </c>
      <c r="C1094" s="5">
        <f t="shared" si="171"/>
        <v>11</v>
      </c>
      <c r="D1094" s="5">
        <f t="shared" si="172"/>
        <v>2015</v>
      </c>
      <c r="E1094" s="3">
        <f t="shared" si="173"/>
        <v>42317</v>
      </c>
      <c r="F1094" s="5">
        <f t="shared" si="177"/>
        <v>9</v>
      </c>
      <c r="G1094" s="5">
        <v>25557.57</v>
      </c>
      <c r="H1094" s="6">
        <v>25635</v>
      </c>
      <c r="I1094" s="6">
        <v>25662</v>
      </c>
      <c r="J1094" s="6">
        <v>25783</v>
      </c>
      <c r="K1094" s="6">
        <v>25834</v>
      </c>
      <c r="L1094" s="6">
        <v>25977</v>
      </c>
      <c r="M1094" s="6">
        <v>26036.67</v>
      </c>
      <c r="N1094" s="6">
        <v>26097.67</v>
      </c>
      <c r="O1094" s="6">
        <v>26163.67</v>
      </c>
      <c r="P1094" s="6">
        <v>26220.33</v>
      </c>
      <c r="Q1094" s="6">
        <v>26276</v>
      </c>
      <c r="R1094" s="6">
        <v>26431.67</v>
      </c>
      <c r="S1094" s="6">
        <v>26492.67</v>
      </c>
      <c r="T1094" s="6">
        <v>26536.67</v>
      </c>
      <c r="U1094" s="6">
        <v>26596.67</v>
      </c>
      <c r="V1094" s="6">
        <v>26652.67</v>
      </c>
      <c r="W1094" s="6">
        <v>26697.33</v>
      </c>
      <c r="X1094" s="6">
        <v>26819.33</v>
      </c>
      <c r="Y1094" s="6">
        <v>26850.67</v>
      </c>
      <c r="Z1094" s="8" t="s">
        <v>17</v>
      </c>
      <c r="AA1094" s="11">
        <f t="shared" si="178"/>
        <v>4.9825102566105619E-4</v>
      </c>
      <c r="AB1094" s="10">
        <f t="shared" si="179"/>
        <v>4.0860692155004763E-3</v>
      </c>
      <c r="AC1094" s="10">
        <f t="shared" si="174"/>
        <v>1.9549138804457966E-2</v>
      </c>
      <c r="AD1094" s="10">
        <f t="shared" si="175"/>
        <v>1.3072939515463866E-2</v>
      </c>
      <c r="AE1094" s="13">
        <v>3.91</v>
      </c>
      <c r="AF1094" s="13">
        <v>0.74</v>
      </c>
      <c r="AG1094" s="10">
        <f t="shared" si="176"/>
        <v>3.1467143140758269E-2</v>
      </c>
      <c r="AH1094" s="10">
        <f>+SUMPRODUCT(AB1094:AD1094,Regression_results!$M$17:$O$17)+Regression_results!$L$17</f>
        <v>3.0935104174886409E-2</v>
      </c>
    </row>
    <row r="1095" spans="1:34" ht="15" x14ac:dyDescent="0.25">
      <c r="A1095" s="3">
        <v>42325</v>
      </c>
      <c r="B1095" s="5">
        <f t="shared" si="170"/>
        <v>17</v>
      </c>
      <c r="C1095" s="5">
        <f t="shared" si="171"/>
        <v>11</v>
      </c>
      <c r="D1095" s="5">
        <f t="shared" si="172"/>
        <v>2015</v>
      </c>
      <c r="E1095" s="3">
        <f t="shared" si="173"/>
        <v>42317</v>
      </c>
      <c r="F1095" s="5">
        <f t="shared" si="177"/>
        <v>8</v>
      </c>
      <c r="G1095" s="5">
        <v>25554.17</v>
      </c>
      <c r="H1095" s="6">
        <v>25632.33</v>
      </c>
      <c r="I1095" s="6">
        <v>25652.67</v>
      </c>
      <c r="J1095" s="6">
        <v>25764.33</v>
      </c>
      <c r="K1095" s="6">
        <v>25815</v>
      </c>
      <c r="L1095" s="6">
        <v>25959.33</v>
      </c>
      <c r="M1095" s="6">
        <v>26017</v>
      </c>
      <c r="N1095" s="6">
        <v>26079.33</v>
      </c>
      <c r="O1095" s="6">
        <v>26142.33</v>
      </c>
      <c r="P1095" s="6">
        <v>26197.33</v>
      </c>
      <c r="Q1095" s="6">
        <v>26253</v>
      </c>
      <c r="R1095" s="6">
        <v>26411.67</v>
      </c>
      <c r="S1095" s="6">
        <v>26471</v>
      </c>
      <c r="T1095" s="6">
        <v>26511.67</v>
      </c>
      <c r="U1095" s="6">
        <v>26594</v>
      </c>
      <c r="V1095" s="6">
        <v>26650</v>
      </c>
      <c r="W1095" s="6">
        <v>26694.67</v>
      </c>
      <c r="X1095" s="6">
        <v>26816.67</v>
      </c>
      <c r="Y1095" s="6">
        <v>26848</v>
      </c>
      <c r="Z1095" s="8" t="s">
        <v>17</v>
      </c>
      <c r="AA1095" s="11">
        <f t="shared" si="178"/>
        <v>4.0970621938469045E-4</v>
      </c>
      <c r="AB1095" s="10">
        <f t="shared" si="179"/>
        <v>3.8545568101018279E-3</v>
      </c>
      <c r="AC1095" s="10">
        <f t="shared" si="174"/>
        <v>1.9088071534074436E-2</v>
      </c>
      <c r="AD1095" s="10">
        <f t="shared" si="175"/>
        <v>1.298203622975486E-2</v>
      </c>
      <c r="AE1095" s="13">
        <v>3.9</v>
      </c>
      <c r="AF1095" s="13">
        <v>0.78500000000000003</v>
      </c>
      <c r="AG1095" s="10">
        <f t="shared" si="176"/>
        <v>3.0907377089844701E-2</v>
      </c>
      <c r="AH1095" s="10">
        <f>+SUMPRODUCT(AB1095:AD1095,Regression_results!$M$17:$O$17)+Regression_results!$L$17</f>
        <v>3.0491213599417019E-2</v>
      </c>
    </row>
    <row r="1096" spans="1:34" ht="15" x14ac:dyDescent="0.25">
      <c r="A1096" s="3">
        <v>42324</v>
      </c>
      <c r="B1096" s="5">
        <f t="shared" si="170"/>
        <v>16</v>
      </c>
      <c r="C1096" s="5">
        <f t="shared" si="171"/>
        <v>11</v>
      </c>
      <c r="D1096" s="5">
        <f t="shared" si="172"/>
        <v>2015</v>
      </c>
      <c r="E1096" s="3">
        <f t="shared" si="173"/>
        <v>42317</v>
      </c>
      <c r="F1096" s="5">
        <f t="shared" si="177"/>
        <v>7</v>
      </c>
      <c r="G1096" s="5">
        <v>25550.77</v>
      </c>
      <c r="H1096" s="6">
        <v>25636</v>
      </c>
      <c r="I1096" s="6">
        <v>25657</v>
      </c>
      <c r="J1096" s="6">
        <v>25769</v>
      </c>
      <c r="K1096" s="6">
        <v>25820</v>
      </c>
      <c r="L1096" s="6">
        <v>25964</v>
      </c>
      <c r="M1096" s="6">
        <v>26023.67</v>
      </c>
      <c r="N1096" s="6">
        <v>26083</v>
      </c>
      <c r="O1096" s="6">
        <v>26148</v>
      </c>
      <c r="P1096" s="6">
        <v>26204.33</v>
      </c>
      <c r="Q1096" s="6">
        <v>26260.67</v>
      </c>
      <c r="R1096" s="6">
        <v>26417</v>
      </c>
      <c r="S1096" s="6">
        <v>26478</v>
      </c>
      <c r="T1096" s="6">
        <v>26518.67</v>
      </c>
      <c r="U1096" s="6">
        <v>26592.67</v>
      </c>
      <c r="V1096" s="6">
        <v>26649.33</v>
      </c>
      <c r="W1096" s="6">
        <v>26692.67</v>
      </c>
      <c r="X1096" s="6">
        <v>26812.67</v>
      </c>
      <c r="Y1096" s="6">
        <v>26844</v>
      </c>
      <c r="Z1096" s="8" t="s">
        <v>17</v>
      </c>
      <c r="AA1096" s="11">
        <f t="shared" si="178"/>
        <v>3.5839816703175188E-4</v>
      </c>
      <c r="AB1096" s="10">
        <f t="shared" si="179"/>
        <v>4.157604643617363E-3</v>
      </c>
      <c r="AC1096" s="10">
        <f t="shared" si="174"/>
        <v>1.913707760065475E-2</v>
      </c>
      <c r="AD1096" s="10">
        <f t="shared" si="175"/>
        <v>1.2978866271666882E-2</v>
      </c>
      <c r="AE1096" s="13">
        <v>3.91</v>
      </c>
      <c r="AF1096" s="13">
        <v>0.76500000000000001</v>
      </c>
      <c r="AG1096" s="10">
        <f t="shared" si="176"/>
        <v>3.1211234059445259E-2</v>
      </c>
      <c r="AH1096" s="10">
        <f>+SUMPRODUCT(AB1096:AD1096,Regression_results!$M$17:$O$17)+Regression_results!$L$17</f>
        <v>3.068314815477733E-2</v>
      </c>
    </row>
    <row r="1097" spans="1:34" ht="15" x14ac:dyDescent="0.25">
      <c r="A1097" s="3">
        <v>42323</v>
      </c>
      <c r="B1097" s="5">
        <f t="shared" si="170"/>
        <v>15</v>
      </c>
      <c r="C1097" s="5">
        <f t="shared" si="171"/>
        <v>11</v>
      </c>
      <c r="D1097" s="5">
        <f t="shared" si="172"/>
        <v>2015</v>
      </c>
      <c r="E1097" s="3">
        <f t="shared" si="173"/>
        <v>42317</v>
      </c>
      <c r="F1097" s="5">
        <f t="shared" si="177"/>
        <v>6</v>
      </c>
      <c r="G1097" s="5">
        <v>25547.37</v>
      </c>
      <c r="H1097" s="6">
        <v>25626.33</v>
      </c>
      <c r="I1097" s="6">
        <v>25645</v>
      </c>
      <c r="J1097" s="6">
        <v>25753</v>
      </c>
      <c r="K1097" s="6">
        <v>25797.67</v>
      </c>
      <c r="L1097" s="6">
        <v>25943.33</v>
      </c>
      <c r="M1097" s="6">
        <v>26002.67</v>
      </c>
      <c r="N1097" s="6">
        <v>26062.33</v>
      </c>
      <c r="O1097" s="6">
        <v>26125</v>
      </c>
      <c r="P1097" s="6">
        <v>26183.67</v>
      </c>
      <c r="Q1097" s="6">
        <v>26240</v>
      </c>
      <c r="R1097" s="6">
        <v>26397</v>
      </c>
      <c r="S1097" s="6">
        <v>26458</v>
      </c>
      <c r="T1097" s="6">
        <v>26497</v>
      </c>
      <c r="U1097" s="6">
        <v>26563.33</v>
      </c>
      <c r="V1097" s="6">
        <v>26618.67</v>
      </c>
      <c r="W1097" s="6">
        <v>26661.67</v>
      </c>
      <c r="X1097" s="6">
        <v>26778.67</v>
      </c>
      <c r="Y1097" s="6">
        <v>26812.67</v>
      </c>
      <c r="Z1097" s="8" t="s">
        <v>17</v>
      </c>
      <c r="AA1097" s="11">
        <f t="shared" si="178"/>
        <v>2.9480686370852993E-4</v>
      </c>
      <c r="AB1097" s="10">
        <f t="shared" si="179"/>
        <v>3.8215283999880612E-3</v>
      </c>
      <c r="AC1097" s="10">
        <f t="shared" si="174"/>
        <v>1.8717098849678315E-2</v>
      </c>
      <c r="AD1097" s="10">
        <f t="shared" si="175"/>
        <v>1.3041218346962147E-2</v>
      </c>
      <c r="AE1097" s="13">
        <v>3.91</v>
      </c>
      <c r="AF1097" s="13">
        <v>0.86</v>
      </c>
      <c r="AG1097" s="10">
        <f t="shared" si="176"/>
        <v>3.0239936545706891E-2</v>
      </c>
      <c r="AH1097" s="10">
        <f>+SUMPRODUCT(AB1097:AD1097,Regression_results!$M$17:$O$17)+Regression_results!$L$17</f>
        <v>3.0276406067762954E-2</v>
      </c>
    </row>
    <row r="1098" spans="1:34" ht="15" x14ac:dyDescent="0.25">
      <c r="A1098" s="3">
        <v>42322</v>
      </c>
      <c r="B1098" s="5">
        <f t="shared" si="170"/>
        <v>14</v>
      </c>
      <c r="C1098" s="5">
        <f t="shared" si="171"/>
        <v>11</v>
      </c>
      <c r="D1098" s="5">
        <f t="shared" si="172"/>
        <v>2015</v>
      </c>
      <c r="E1098" s="3">
        <f t="shared" si="173"/>
        <v>42317</v>
      </c>
      <c r="F1098" s="5">
        <f t="shared" si="177"/>
        <v>5</v>
      </c>
      <c r="G1098" s="5">
        <v>25543.97</v>
      </c>
      <c r="H1098" s="6">
        <v>25626.33</v>
      </c>
      <c r="I1098" s="6">
        <v>25645</v>
      </c>
      <c r="J1098" s="6">
        <v>25753</v>
      </c>
      <c r="K1098" s="6">
        <v>25797.67</v>
      </c>
      <c r="L1098" s="6">
        <v>25943.33</v>
      </c>
      <c r="M1098" s="6">
        <v>26002.67</v>
      </c>
      <c r="N1098" s="6">
        <v>26062.33</v>
      </c>
      <c r="O1098" s="6">
        <v>26125</v>
      </c>
      <c r="P1098" s="6">
        <v>26183.67</v>
      </c>
      <c r="Q1098" s="6">
        <v>26240</v>
      </c>
      <c r="R1098" s="6">
        <v>26397</v>
      </c>
      <c r="S1098" s="6">
        <v>26458</v>
      </c>
      <c r="T1098" s="6">
        <v>26497</v>
      </c>
      <c r="U1098" s="6">
        <v>26570</v>
      </c>
      <c r="V1098" s="6">
        <v>26625.33</v>
      </c>
      <c r="W1098" s="6">
        <v>26668.33</v>
      </c>
      <c r="X1098" s="6">
        <v>26785.33</v>
      </c>
      <c r="Y1098" s="6">
        <v>26819.33</v>
      </c>
      <c r="Z1098" s="8" t="s">
        <v>17</v>
      </c>
      <c r="AA1098" s="11">
        <f t="shared" si="178"/>
        <v>2.4567238642377492E-4</v>
      </c>
      <c r="AB1098" s="10">
        <f t="shared" si="179"/>
        <v>3.9551408806071109E-3</v>
      </c>
      <c r="AC1098" s="10">
        <f t="shared" si="174"/>
        <v>1.8717098849678315E-2</v>
      </c>
      <c r="AD1098" s="10">
        <f t="shared" si="175"/>
        <v>1.2992083869677392E-2</v>
      </c>
      <c r="AE1098" s="13">
        <v>3.91</v>
      </c>
      <c r="AF1098" s="13">
        <v>0.86</v>
      </c>
      <c r="AG1098" s="10">
        <f t="shared" si="176"/>
        <v>3.0239936545706891E-2</v>
      </c>
      <c r="AH1098" s="10">
        <f>+SUMPRODUCT(AB1098:AD1098,Regression_results!$M$17:$O$17)+Regression_results!$L$17</f>
        <v>3.0326542501982294E-2</v>
      </c>
    </row>
    <row r="1099" spans="1:34" ht="15" x14ac:dyDescent="0.25">
      <c r="A1099" s="3">
        <v>42321</v>
      </c>
      <c r="B1099" s="5">
        <f t="shared" si="170"/>
        <v>13</v>
      </c>
      <c r="C1099" s="5">
        <f t="shared" si="171"/>
        <v>11</v>
      </c>
      <c r="D1099" s="5">
        <f t="shared" si="172"/>
        <v>2015</v>
      </c>
      <c r="E1099" s="3">
        <f t="shared" si="173"/>
        <v>42317</v>
      </c>
      <c r="F1099" s="5">
        <f t="shared" si="177"/>
        <v>4</v>
      </c>
      <c r="G1099" s="5">
        <v>25540.57</v>
      </c>
      <c r="H1099" s="6">
        <v>25626.33</v>
      </c>
      <c r="I1099" s="6">
        <v>25645</v>
      </c>
      <c r="J1099" s="6">
        <v>25753</v>
      </c>
      <c r="K1099" s="6">
        <v>25797.67</v>
      </c>
      <c r="L1099" s="6">
        <v>25943.33</v>
      </c>
      <c r="M1099" s="6">
        <v>26002.67</v>
      </c>
      <c r="N1099" s="6">
        <v>26062.33</v>
      </c>
      <c r="O1099" s="6">
        <v>26125</v>
      </c>
      <c r="P1099" s="6">
        <v>26183.67</v>
      </c>
      <c r="Q1099" s="6">
        <v>26240</v>
      </c>
      <c r="R1099" s="6">
        <v>26397</v>
      </c>
      <c r="S1099" s="6">
        <v>26458</v>
      </c>
      <c r="T1099" s="6">
        <v>26497</v>
      </c>
      <c r="U1099" s="6">
        <v>26550</v>
      </c>
      <c r="V1099" s="6">
        <v>26601</v>
      </c>
      <c r="W1099" s="6">
        <v>26644.33</v>
      </c>
      <c r="X1099" s="6">
        <v>26762</v>
      </c>
      <c r="Y1099" s="6">
        <v>26797.67</v>
      </c>
      <c r="Z1099" s="8" t="s">
        <v>17</v>
      </c>
      <c r="AA1099" s="11">
        <f t="shared" si="178"/>
        <v>1.9653790913901995E-4</v>
      </c>
      <c r="AB1099" s="10">
        <f t="shared" si="179"/>
        <v>4.0887889346243877E-3</v>
      </c>
      <c r="AC1099" s="10">
        <f t="shared" si="174"/>
        <v>1.8717098849678315E-2</v>
      </c>
      <c r="AD1099" s="10">
        <f t="shared" si="175"/>
        <v>1.2942949392392636E-2</v>
      </c>
      <c r="AE1099" s="13">
        <v>3.91</v>
      </c>
      <c r="AF1099" s="13">
        <v>0.86</v>
      </c>
      <c r="AG1099" s="10">
        <f t="shared" si="176"/>
        <v>3.0239936545706891E-2</v>
      </c>
      <c r="AH1099" s="10">
        <f>+SUMPRODUCT(AB1099:AD1099,Regression_results!$M$17:$O$17)+Regression_results!$L$17</f>
        <v>3.0376698167073224E-2</v>
      </c>
    </row>
    <row r="1100" spans="1:34" ht="15" x14ac:dyDescent="0.25">
      <c r="A1100" s="3">
        <v>42320</v>
      </c>
      <c r="B1100" s="5">
        <f t="shared" si="170"/>
        <v>12</v>
      </c>
      <c r="C1100" s="5">
        <f t="shared" si="171"/>
        <v>11</v>
      </c>
      <c r="D1100" s="5">
        <f t="shared" si="172"/>
        <v>2015</v>
      </c>
      <c r="E1100" s="3">
        <f t="shared" si="173"/>
        <v>42317</v>
      </c>
      <c r="F1100" s="5">
        <f t="shared" si="177"/>
        <v>3</v>
      </c>
      <c r="G1100" s="5">
        <v>25537.17</v>
      </c>
      <c r="H1100" s="6">
        <v>25623</v>
      </c>
      <c r="I1100" s="6">
        <v>25638</v>
      </c>
      <c r="J1100" s="6">
        <v>25739.67</v>
      </c>
      <c r="K1100" s="6">
        <v>25780</v>
      </c>
      <c r="L1100" s="6">
        <v>25928</v>
      </c>
      <c r="M1100" s="6">
        <v>25982.67</v>
      </c>
      <c r="N1100" s="6">
        <v>26043.67</v>
      </c>
      <c r="O1100" s="6">
        <v>26108</v>
      </c>
      <c r="P1100" s="6">
        <v>26165</v>
      </c>
      <c r="Q1100" s="6">
        <v>26216.33</v>
      </c>
      <c r="R1100" s="6">
        <v>26371.67</v>
      </c>
      <c r="S1100" s="6">
        <v>26436</v>
      </c>
      <c r="T1100" s="6">
        <v>26464.33</v>
      </c>
      <c r="U1100" s="6">
        <v>26550</v>
      </c>
      <c r="V1100" s="6">
        <v>26601</v>
      </c>
      <c r="W1100" s="6">
        <v>26644.33</v>
      </c>
      <c r="X1100" s="6">
        <v>26762</v>
      </c>
      <c r="Y1100" s="6">
        <v>26797.67</v>
      </c>
      <c r="Z1100" s="8" t="s">
        <v>17</v>
      </c>
      <c r="AA1100" s="11">
        <f t="shared" si="178"/>
        <v>1.0716447268876994E-4</v>
      </c>
      <c r="AB1100" s="10">
        <f t="shared" si="179"/>
        <v>3.9483623283238511E-3</v>
      </c>
      <c r="AC1100" s="10">
        <f t="shared" si="174"/>
        <v>1.8332163195257101E-2</v>
      </c>
      <c r="AD1100" s="10">
        <f t="shared" si="175"/>
        <v>1.2670363492146453E-2</v>
      </c>
      <c r="AE1100" s="13">
        <v>3.95</v>
      </c>
      <c r="AF1100" s="13">
        <v>0.90300000000000002</v>
      </c>
      <c r="AG1100" s="10">
        <f t="shared" si="176"/>
        <v>3.0197318216504954E-2</v>
      </c>
      <c r="AH1100" s="10">
        <f>+SUMPRODUCT(AB1100:AD1100,Regression_results!$M$17:$O$17)+Regression_results!$L$17</f>
        <v>2.9946232226754202E-2</v>
      </c>
    </row>
    <row r="1101" spans="1:34" ht="15" x14ac:dyDescent="0.25">
      <c r="A1101" s="3">
        <v>42319</v>
      </c>
      <c r="B1101" s="5">
        <f t="shared" si="170"/>
        <v>11</v>
      </c>
      <c r="C1101" s="5">
        <f t="shared" si="171"/>
        <v>11</v>
      </c>
      <c r="D1101" s="5">
        <f t="shared" si="172"/>
        <v>2015</v>
      </c>
      <c r="E1101" s="3">
        <f t="shared" si="173"/>
        <v>42317</v>
      </c>
      <c r="F1101" s="5">
        <f t="shared" si="177"/>
        <v>2</v>
      </c>
      <c r="G1101" s="5">
        <v>25533.77</v>
      </c>
      <c r="H1101" s="6">
        <v>25625</v>
      </c>
      <c r="I1101" s="6">
        <v>25642</v>
      </c>
      <c r="J1101" s="6">
        <v>25741.67</v>
      </c>
      <c r="K1101" s="6">
        <v>25779.67</v>
      </c>
      <c r="L1101" s="6">
        <v>25921.67</v>
      </c>
      <c r="M1101" s="6">
        <v>25981</v>
      </c>
      <c r="N1101" s="6">
        <v>26042.67</v>
      </c>
      <c r="O1101" s="6">
        <v>26105</v>
      </c>
      <c r="P1101" s="6">
        <v>26168.67</v>
      </c>
      <c r="Q1101" s="6">
        <v>26219.33</v>
      </c>
      <c r="R1101" s="6">
        <v>26373.33</v>
      </c>
      <c r="S1101" s="6">
        <v>26436.67</v>
      </c>
      <c r="T1101" s="6">
        <v>26465</v>
      </c>
      <c r="U1101" s="6">
        <v>26550</v>
      </c>
      <c r="V1101" s="6">
        <v>26601</v>
      </c>
      <c r="W1101" s="6">
        <v>26644.33</v>
      </c>
      <c r="X1101" s="6">
        <v>26762</v>
      </c>
      <c r="Y1101" s="6">
        <v>26797.67</v>
      </c>
      <c r="Z1101" s="8" t="s">
        <v>17</v>
      </c>
      <c r="AA1101" s="11">
        <f t="shared" si="178"/>
        <v>7.144117117121595E-5</v>
      </c>
      <c r="AB1101" s="10">
        <f t="shared" si="179"/>
        <v>4.2387003564299253E-3</v>
      </c>
      <c r="AC1101" s="10">
        <f t="shared" si="174"/>
        <v>1.8056313860073336E-2</v>
      </c>
      <c r="AD1101" s="10">
        <f t="shared" si="175"/>
        <v>1.2776670054526785E-2</v>
      </c>
      <c r="AE1101" s="13">
        <v>3.95</v>
      </c>
      <c r="AF1101" s="13">
        <v>0.9</v>
      </c>
      <c r="AG1101" s="10">
        <f t="shared" si="176"/>
        <v>3.0227948463825705E-2</v>
      </c>
      <c r="AH1101" s="10">
        <f>+SUMPRODUCT(AB1101:AD1101,Regression_results!$M$17:$O$17)+Regression_results!$L$17</f>
        <v>2.9984751397175755E-2</v>
      </c>
    </row>
    <row r="1102" spans="1:34" ht="15" x14ac:dyDescent="0.25">
      <c r="A1102" s="3">
        <v>42318</v>
      </c>
      <c r="B1102" s="5">
        <f t="shared" si="170"/>
        <v>10</v>
      </c>
      <c r="C1102" s="5">
        <f t="shared" si="171"/>
        <v>11</v>
      </c>
      <c r="D1102" s="5">
        <f t="shared" si="172"/>
        <v>2015</v>
      </c>
      <c r="E1102" s="3">
        <f t="shared" si="173"/>
        <v>42317</v>
      </c>
      <c r="F1102" s="5">
        <f t="shared" si="177"/>
        <v>1</v>
      </c>
      <c r="G1102" s="5">
        <v>25530.38</v>
      </c>
      <c r="H1102" s="6">
        <v>25632</v>
      </c>
      <c r="I1102" s="6">
        <v>25655</v>
      </c>
      <c r="J1102" s="6">
        <v>25757.5</v>
      </c>
      <c r="K1102" s="6">
        <v>25790</v>
      </c>
      <c r="L1102" s="6">
        <v>25930</v>
      </c>
      <c r="M1102" s="6">
        <v>25995</v>
      </c>
      <c r="N1102" s="6">
        <v>26055</v>
      </c>
      <c r="O1102" s="6">
        <v>26119</v>
      </c>
      <c r="P1102" s="6">
        <v>26180</v>
      </c>
      <c r="Q1102" s="6">
        <v>26231</v>
      </c>
      <c r="R1102" s="6">
        <v>26385</v>
      </c>
      <c r="S1102" s="6">
        <v>26449.33</v>
      </c>
      <c r="T1102" s="6">
        <v>26477.67</v>
      </c>
      <c r="U1102" s="6">
        <v>26525.33</v>
      </c>
      <c r="V1102" s="6">
        <v>26569.33</v>
      </c>
      <c r="W1102" s="6">
        <v>26615.33</v>
      </c>
      <c r="X1102" s="6">
        <v>26731.33</v>
      </c>
      <c r="Y1102" s="6">
        <v>26768.67</v>
      </c>
      <c r="Z1102" s="8" t="s">
        <v>17</v>
      </c>
      <c r="AA1102" s="11">
        <f t="shared" si="178"/>
        <v>3.5716090602918209E-5</v>
      </c>
      <c r="AB1102" s="10">
        <f t="shared" si="179"/>
        <v>4.8812434440850261E-3</v>
      </c>
      <c r="AC1102" s="10">
        <f t="shared" si="174"/>
        <v>1.8086143052036707E-2</v>
      </c>
      <c r="AD1102" s="10">
        <f t="shared" si="175"/>
        <v>1.2682831217522101E-2</v>
      </c>
      <c r="AE1102" s="13">
        <v>3.96</v>
      </c>
      <c r="AF1102" s="13">
        <v>0.90500000000000003</v>
      </c>
      <c r="AG1102" s="10">
        <f t="shared" si="176"/>
        <v>3.0276002180268602E-2</v>
      </c>
      <c r="AH1102" s="10">
        <f>+SUMPRODUCT(AB1102:AD1102,Regression_results!$M$17:$O$17)+Regression_results!$L$17</f>
        <v>3.0307888576761144E-2</v>
      </c>
    </row>
    <row r="1103" spans="1:34" ht="15" x14ac:dyDescent="0.25">
      <c r="A1103" s="3">
        <v>42317</v>
      </c>
      <c r="B1103" s="5">
        <f t="shared" si="170"/>
        <v>9</v>
      </c>
      <c r="C1103" s="5">
        <f t="shared" si="171"/>
        <v>11</v>
      </c>
      <c r="D1103" s="5">
        <f t="shared" si="172"/>
        <v>2015</v>
      </c>
      <c r="E1103" s="3">
        <f t="shared" si="173"/>
        <v>42317</v>
      </c>
      <c r="F1103" s="5">
        <f t="shared" si="177"/>
        <v>0</v>
      </c>
      <c r="G1103" s="5">
        <v>25526.98</v>
      </c>
      <c r="H1103" s="6">
        <v>25640</v>
      </c>
      <c r="I1103" s="6">
        <v>25664</v>
      </c>
      <c r="J1103" s="6">
        <v>25758.67</v>
      </c>
      <c r="K1103" s="6">
        <v>25790</v>
      </c>
      <c r="L1103" s="6">
        <v>25930.67</v>
      </c>
      <c r="M1103" s="6">
        <v>25996.33</v>
      </c>
      <c r="N1103" s="6">
        <v>26055</v>
      </c>
      <c r="O1103" s="6">
        <v>26119</v>
      </c>
      <c r="P1103" s="6">
        <v>26181.67</v>
      </c>
      <c r="Q1103" s="6">
        <v>26232.67</v>
      </c>
      <c r="R1103" s="6">
        <v>26390.67</v>
      </c>
      <c r="S1103" s="6">
        <v>26453.33</v>
      </c>
      <c r="T1103" s="6">
        <v>26481.67</v>
      </c>
      <c r="U1103" s="6">
        <v>26526</v>
      </c>
      <c r="V1103" s="6">
        <v>26570</v>
      </c>
      <c r="W1103" s="6">
        <v>26616</v>
      </c>
      <c r="X1103" s="6">
        <v>26729.67</v>
      </c>
      <c r="Y1103" s="6">
        <v>26769.33</v>
      </c>
      <c r="Z1103" s="8" t="s">
        <v>17</v>
      </c>
      <c r="AA1103" s="11">
        <f t="shared" si="178"/>
        <v>0</v>
      </c>
      <c r="AB1103" s="10">
        <f t="shared" si="179"/>
        <v>5.3676541447520432E-3</v>
      </c>
      <c r="AC1103" s="10">
        <f t="shared" si="174"/>
        <v>1.7729114713217031E-2</v>
      </c>
      <c r="AD1103" s="10">
        <f t="shared" si="175"/>
        <v>1.2800260346873982E-2</v>
      </c>
      <c r="AE1103" s="13">
        <v>3.98</v>
      </c>
      <c r="AF1103" s="13">
        <v>0.89300000000000002</v>
      </c>
      <c r="AG1103" s="10">
        <f t="shared" si="176"/>
        <v>3.0596770836430531E-2</v>
      </c>
      <c r="AH1103" s="10">
        <f>+SUMPRODUCT(AB1103:AD1103,Regression_results!$M$17:$O$17)+Regression_results!$L$17</f>
        <v>3.040848340053974E-2</v>
      </c>
    </row>
    <row r="1104" spans="1:34" ht="15" x14ac:dyDescent="0.25">
      <c r="A1104" s="3">
        <v>42316</v>
      </c>
      <c r="B1104" s="5">
        <f t="shared" si="170"/>
        <v>8</v>
      </c>
      <c r="C1104" s="5">
        <f t="shared" si="171"/>
        <v>11</v>
      </c>
      <c r="D1104" s="5">
        <f t="shared" si="172"/>
        <v>2015</v>
      </c>
      <c r="E1104" s="3">
        <f t="shared" si="173"/>
        <v>42286</v>
      </c>
      <c r="F1104" s="5">
        <f t="shared" si="177"/>
        <v>30</v>
      </c>
      <c r="G1104" s="5">
        <v>25522.87</v>
      </c>
      <c r="H1104" s="6">
        <v>25648.67</v>
      </c>
      <c r="I1104" s="6">
        <v>25669</v>
      </c>
      <c r="J1104" s="6">
        <v>25766.67</v>
      </c>
      <c r="K1104" s="6">
        <v>25799.33</v>
      </c>
      <c r="L1104" s="6">
        <v>25940</v>
      </c>
      <c r="M1104" s="6">
        <v>26010</v>
      </c>
      <c r="N1104" s="6">
        <v>26069.33</v>
      </c>
      <c r="O1104" s="6">
        <v>26132</v>
      </c>
      <c r="P1104" s="6">
        <v>26193.33</v>
      </c>
      <c r="Q1104" s="6">
        <v>26243.33</v>
      </c>
      <c r="R1104" s="6">
        <v>26398.33</v>
      </c>
      <c r="S1104" s="6">
        <v>26450</v>
      </c>
      <c r="T1104" s="6">
        <v>26479</v>
      </c>
      <c r="U1104" s="6">
        <v>26538.67</v>
      </c>
      <c r="V1104" s="6">
        <v>26582.67</v>
      </c>
      <c r="W1104" s="6">
        <v>26628.67</v>
      </c>
      <c r="X1104" s="6">
        <v>26742.33</v>
      </c>
      <c r="Y1104" s="6">
        <v>26782</v>
      </c>
      <c r="Z1104" s="8" t="s">
        <v>17</v>
      </c>
      <c r="AA1104" s="11">
        <f t="shared" si="178"/>
        <v>1.0964083175803996E-3</v>
      </c>
      <c r="AB1104" s="10">
        <f t="shared" si="179"/>
        <v>5.7254532895398835E-3</v>
      </c>
      <c r="AC1104" s="10">
        <f t="shared" si="174"/>
        <v>1.8037321282480923E-2</v>
      </c>
      <c r="AD1104" s="10">
        <f t="shared" si="175"/>
        <v>1.3265396531264795E-2</v>
      </c>
      <c r="AE1104" s="13">
        <v>3.98</v>
      </c>
      <c r="AF1104" s="13">
        <v>0.88300000000000001</v>
      </c>
      <c r="AG1104" s="10">
        <f t="shared" si="176"/>
        <v>3.0698928461683428E-2</v>
      </c>
      <c r="AH1104" s="10">
        <f>+SUMPRODUCT(AB1104:AD1104,Regression_results!$M$17:$O$17)+Regression_results!$L$17</f>
        <v>3.0996803103297325E-2</v>
      </c>
    </row>
    <row r="1105" spans="1:34" ht="15" x14ac:dyDescent="0.25">
      <c r="A1105" s="3">
        <v>42315</v>
      </c>
      <c r="B1105" s="5">
        <f t="shared" si="170"/>
        <v>7</v>
      </c>
      <c r="C1105" s="5">
        <f t="shared" si="171"/>
        <v>11</v>
      </c>
      <c r="D1105" s="5">
        <f t="shared" si="172"/>
        <v>2015</v>
      </c>
      <c r="E1105" s="3">
        <f t="shared" si="173"/>
        <v>42286</v>
      </c>
      <c r="F1105" s="5">
        <f t="shared" si="177"/>
        <v>29</v>
      </c>
      <c r="G1105" s="5">
        <v>25518.77</v>
      </c>
      <c r="H1105" s="6">
        <v>25648.67</v>
      </c>
      <c r="I1105" s="6">
        <v>25669</v>
      </c>
      <c r="J1105" s="6">
        <v>25766.67</v>
      </c>
      <c r="K1105" s="6">
        <v>25799.33</v>
      </c>
      <c r="L1105" s="6">
        <v>25940</v>
      </c>
      <c r="M1105" s="6">
        <v>26010</v>
      </c>
      <c r="N1105" s="6">
        <v>26069.33</v>
      </c>
      <c r="O1105" s="6">
        <v>26132</v>
      </c>
      <c r="P1105" s="6">
        <v>26193.33</v>
      </c>
      <c r="Q1105" s="6">
        <v>26243.33</v>
      </c>
      <c r="R1105" s="6">
        <v>26398.33</v>
      </c>
      <c r="S1105" s="6">
        <v>26450</v>
      </c>
      <c r="T1105" s="6">
        <v>26479</v>
      </c>
      <c r="U1105" s="6">
        <v>26542.67</v>
      </c>
      <c r="V1105" s="6">
        <v>26586.67</v>
      </c>
      <c r="W1105" s="6">
        <v>26632.67</v>
      </c>
      <c r="X1105" s="6">
        <v>26746.33</v>
      </c>
      <c r="Y1105" s="6">
        <v>26786</v>
      </c>
      <c r="Z1105" s="8" t="s">
        <v>17</v>
      </c>
      <c r="AA1105" s="11">
        <f t="shared" si="178"/>
        <v>1.0598613736610529E-3</v>
      </c>
      <c r="AB1105" s="10">
        <f t="shared" si="179"/>
        <v>5.8870392264203097E-3</v>
      </c>
      <c r="AC1105" s="10">
        <f t="shared" si="174"/>
        <v>1.8037321282480923E-2</v>
      </c>
      <c r="AD1105" s="10">
        <f t="shared" si="175"/>
        <v>1.3228849587345447E-2</v>
      </c>
      <c r="AE1105" s="13">
        <v>3.98</v>
      </c>
      <c r="AF1105" s="13">
        <v>0.88300000000000001</v>
      </c>
      <c r="AG1105" s="10">
        <f t="shared" si="176"/>
        <v>3.0698928461683428E-2</v>
      </c>
      <c r="AH1105" s="10">
        <f>+SUMPRODUCT(AB1105:AD1105,Regression_results!$M$17:$O$17)+Regression_results!$L$17</f>
        <v>3.1067722080309619E-2</v>
      </c>
    </row>
    <row r="1106" spans="1:34" ht="15" x14ac:dyDescent="0.25">
      <c r="A1106" s="3">
        <v>42314</v>
      </c>
      <c r="B1106" s="5">
        <f t="shared" si="170"/>
        <v>6</v>
      </c>
      <c r="C1106" s="5">
        <f t="shared" si="171"/>
        <v>11</v>
      </c>
      <c r="D1106" s="5">
        <f t="shared" si="172"/>
        <v>2015</v>
      </c>
      <c r="E1106" s="3">
        <f t="shared" si="173"/>
        <v>42286</v>
      </c>
      <c r="F1106" s="5">
        <f t="shared" si="177"/>
        <v>28</v>
      </c>
      <c r="G1106" s="5">
        <v>25514.66</v>
      </c>
      <c r="H1106" s="6">
        <v>25648.67</v>
      </c>
      <c r="I1106" s="6">
        <v>25669</v>
      </c>
      <c r="J1106" s="6">
        <v>25766.67</v>
      </c>
      <c r="K1106" s="6">
        <v>25799.33</v>
      </c>
      <c r="L1106" s="6">
        <v>25940</v>
      </c>
      <c r="M1106" s="6">
        <v>26010</v>
      </c>
      <c r="N1106" s="6">
        <v>26069.33</v>
      </c>
      <c r="O1106" s="6">
        <v>26132</v>
      </c>
      <c r="P1106" s="6">
        <v>26193.33</v>
      </c>
      <c r="Q1106" s="6">
        <v>26243.33</v>
      </c>
      <c r="R1106" s="6">
        <v>26398.33</v>
      </c>
      <c r="S1106" s="6">
        <v>26450</v>
      </c>
      <c r="T1106" s="6">
        <v>26479</v>
      </c>
      <c r="U1106" s="6">
        <v>26542.67</v>
      </c>
      <c r="V1106" s="6">
        <v>26586.67</v>
      </c>
      <c r="W1106" s="6">
        <v>26633.33</v>
      </c>
      <c r="X1106" s="6">
        <v>26755.67</v>
      </c>
      <c r="Y1106" s="6">
        <v>26794.33</v>
      </c>
      <c r="Z1106" s="8" t="s">
        <v>17</v>
      </c>
      <c r="AA1106" s="11">
        <f t="shared" si="178"/>
        <v>1.0233144297417062E-3</v>
      </c>
      <c r="AB1106" s="10">
        <f t="shared" si="179"/>
        <v>6.0490713966010468E-3</v>
      </c>
      <c r="AC1106" s="10">
        <f t="shared" si="174"/>
        <v>1.8037321282480923E-2</v>
      </c>
      <c r="AD1106" s="10">
        <f t="shared" si="175"/>
        <v>1.3192302643426102E-2</v>
      </c>
      <c r="AE1106" s="13">
        <v>3.98</v>
      </c>
      <c r="AF1106" s="13">
        <v>0.88300000000000001</v>
      </c>
      <c r="AG1106" s="10">
        <f t="shared" si="176"/>
        <v>3.0698928461683428E-2</v>
      </c>
      <c r="AH1106" s="10">
        <f>+SUMPRODUCT(AB1106:AD1106,Regression_results!$M$17:$O$17)+Regression_results!$L$17</f>
        <v>3.1138882289695691E-2</v>
      </c>
    </row>
    <row r="1107" spans="1:34" ht="15" x14ac:dyDescent="0.25">
      <c r="A1107" s="3">
        <v>42313</v>
      </c>
      <c r="B1107" s="5">
        <f t="shared" si="170"/>
        <v>5</v>
      </c>
      <c r="C1107" s="5">
        <f t="shared" si="171"/>
        <v>11</v>
      </c>
      <c r="D1107" s="5">
        <f t="shared" si="172"/>
        <v>2015</v>
      </c>
      <c r="E1107" s="3">
        <f t="shared" si="173"/>
        <v>42286</v>
      </c>
      <c r="F1107" s="5">
        <f t="shared" si="177"/>
        <v>27</v>
      </c>
      <c r="G1107" s="5">
        <v>25510.560000000001</v>
      </c>
      <c r="H1107" s="6">
        <v>25590.67</v>
      </c>
      <c r="I1107" s="6">
        <v>25600</v>
      </c>
      <c r="J1107" s="6">
        <v>25614.33</v>
      </c>
      <c r="K1107" s="6">
        <v>25715</v>
      </c>
      <c r="L1107" s="6">
        <v>25749</v>
      </c>
      <c r="M1107" s="6">
        <v>25896</v>
      </c>
      <c r="N1107" s="6">
        <v>25961.33</v>
      </c>
      <c r="O1107" s="6">
        <v>26016.67</v>
      </c>
      <c r="P1107" s="6">
        <v>26087.33</v>
      </c>
      <c r="Q1107" s="6">
        <v>26151.67</v>
      </c>
      <c r="R1107" s="6">
        <v>26201.67</v>
      </c>
      <c r="S1107" s="6">
        <v>26356.67</v>
      </c>
      <c r="T1107" s="6">
        <v>26410.67</v>
      </c>
      <c r="U1107" s="6">
        <v>26542.67</v>
      </c>
      <c r="V1107" s="6">
        <v>26586.67</v>
      </c>
      <c r="W1107" s="6">
        <v>26633.33</v>
      </c>
      <c r="X1107" s="6">
        <v>26755.67</v>
      </c>
      <c r="Y1107" s="6">
        <v>26794.33</v>
      </c>
      <c r="Z1107" s="8" t="s">
        <v>17</v>
      </c>
      <c r="AA1107" s="11">
        <f t="shared" si="178"/>
        <v>1.843935519927209E-3</v>
      </c>
      <c r="AB1107" s="10">
        <f t="shared" si="179"/>
        <v>3.5059990843007149E-3</v>
      </c>
      <c r="AC1107" s="10">
        <f t="shared" si="174"/>
        <v>1.6276171874999967E-2</v>
      </c>
      <c r="AD1107" s="10">
        <f t="shared" si="175"/>
        <v>1.4912479649518006E-2</v>
      </c>
      <c r="AE1107" s="13">
        <v>3.92</v>
      </c>
      <c r="AF1107" s="13">
        <v>0.91</v>
      </c>
      <c r="AG1107" s="10">
        <f t="shared" si="176"/>
        <v>2.9828560103061896E-2</v>
      </c>
      <c r="AH1107" s="10">
        <f>+SUMPRODUCT(AB1107:AD1107,Regression_results!$M$17:$O$17)+Regression_results!$L$17</f>
        <v>2.9476262120352016E-2</v>
      </c>
    </row>
    <row r="1108" spans="1:34" ht="15" x14ac:dyDescent="0.25">
      <c r="A1108" s="3">
        <v>42312</v>
      </c>
      <c r="B1108" s="5">
        <f t="shared" si="170"/>
        <v>4</v>
      </c>
      <c r="C1108" s="5">
        <f t="shared" si="171"/>
        <v>11</v>
      </c>
      <c r="D1108" s="5">
        <f t="shared" si="172"/>
        <v>2015</v>
      </c>
      <c r="E1108" s="3">
        <f t="shared" si="173"/>
        <v>42286</v>
      </c>
      <c r="F1108" s="5">
        <f t="shared" si="177"/>
        <v>26</v>
      </c>
      <c r="G1108" s="5">
        <v>25506.45</v>
      </c>
      <c r="H1108" s="6">
        <v>25584</v>
      </c>
      <c r="I1108" s="6">
        <v>25596</v>
      </c>
      <c r="J1108" s="6">
        <v>25609.33</v>
      </c>
      <c r="K1108" s="6">
        <v>25709.67</v>
      </c>
      <c r="L1108" s="6">
        <v>25741.33</v>
      </c>
      <c r="M1108" s="6">
        <v>25889.67</v>
      </c>
      <c r="N1108" s="6">
        <v>25953.67</v>
      </c>
      <c r="O1108" s="6">
        <v>26012</v>
      </c>
      <c r="P1108" s="6">
        <v>26076.67</v>
      </c>
      <c r="Q1108" s="6">
        <v>26146.33</v>
      </c>
      <c r="R1108" s="6">
        <v>26194.33</v>
      </c>
      <c r="S1108" s="6">
        <v>26351</v>
      </c>
      <c r="T1108" s="6">
        <v>26403</v>
      </c>
      <c r="U1108" s="6">
        <v>26542.67</v>
      </c>
      <c r="V1108" s="6">
        <v>26586.67</v>
      </c>
      <c r="W1108" s="6">
        <v>26633.33</v>
      </c>
      <c r="X1108" s="6">
        <v>26755.67</v>
      </c>
      <c r="Y1108" s="6">
        <v>26794.33</v>
      </c>
      <c r="Z1108" s="8" t="s">
        <v>17</v>
      </c>
      <c r="AA1108" s="11">
        <f t="shared" si="178"/>
        <v>1.7102450254892431E-3</v>
      </c>
      <c r="AB1108" s="10">
        <f t="shared" si="179"/>
        <v>3.5108766606093411E-3</v>
      </c>
      <c r="AC1108" s="10">
        <f t="shared" si="174"/>
        <v>1.6252539459290505E-2</v>
      </c>
      <c r="AD1108" s="10">
        <f t="shared" si="175"/>
        <v>1.4742691588613877E-2</v>
      </c>
      <c r="AE1108" s="13">
        <v>3.89</v>
      </c>
      <c r="AF1108" s="13">
        <v>0.91</v>
      </c>
      <c r="AG1108" s="10">
        <f t="shared" si="176"/>
        <v>2.953126548409446E-2</v>
      </c>
      <c r="AH1108" s="10">
        <f>+SUMPRODUCT(AB1108:AD1108,Regression_results!$M$17:$O$17)+Regression_results!$L$17</f>
        <v>2.9388309182024237E-2</v>
      </c>
    </row>
    <row r="1109" spans="1:34" ht="15" x14ac:dyDescent="0.25">
      <c r="A1109" s="3">
        <v>42311</v>
      </c>
      <c r="B1109" s="5">
        <f t="shared" si="170"/>
        <v>3</v>
      </c>
      <c r="C1109" s="5">
        <f t="shared" si="171"/>
        <v>11</v>
      </c>
      <c r="D1109" s="5">
        <f t="shared" si="172"/>
        <v>2015</v>
      </c>
      <c r="E1109" s="3">
        <f t="shared" si="173"/>
        <v>42286</v>
      </c>
      <c r="F1109" s="5">
        <f t="shared" si="177"/>
        <v>25</v>
      </c>
      <c r="G1109" s="5">
        <v>25502.35</v>
      </c>
      <c r="H1109" s="6">
        <v>25583</v>
      </c>
      <c r="I1109" s="6">
        <v>25600.67</v>
      </c>
      <c r="J1109" s="6">
        <v>25614</v>
      </c>
      <c r="K1109" s="6">
        <v>25714</v>
      </c>
      <c r="L1109" s="6">
        <v>25748</v>
      </c>
      <c r="M1109" s="6">
        <v>25900.67</v>
      </c>
      <c r="N1109" s="6">
        <v>25964</v>
      </c>
      <c r="O1109" s="6">
        <v>26025.33</v>
      </c>
      <c r="P1109" s="6">
        <v>26085.67</v>
      </c>
      <c r="Q1109" s="6">
        <v>26152.67</v>
      </c>
      <c r="R1109" s="6">
        <v>26200.33</v>
      </c>
      <c r="S1109" s="6">
        <v>26358.33</v>
      </c>
      <c r="T1109" s="6">
        <v>26411</v>
      </c>
      <c r="U1109" s="6">
        <v>26436</v>
      </c>
      <c r="V1109" s="6">
        <v>26499.67</v>
      </c>
      <c r="W1109" s="6">
        <v>26543.67</v>
      </c>
      <c r="X1109" s="6">
        <v>26590.33</v>
      </c>
      <c r="Y1109" s="6">
        <v>26711.67</v>
      </c>
      <c r="Z1109" s="8" t="s">
        <v>17</v>
      </c>
      <c r="AA1109" s="11">
        <f t="shared" si="178"/>
        <v>1.6651914846906497E-3</v>
      </c>
      <c r="AB1109" s="10">
        <f t="shared" si="179"/>
        <v>3.8553309793019075E-3</v>
      </c>
      <c r="AC1109" s="10">
        <f t="shared" si="174"/>
        <v>1.6587847114938992E-2</v>
      </c>
      <c r="AD1109" s="10">
        <f t="shared" si="175"/>
        <v>1.44604182887312E-2</v>
      </c>
      <c r="AE1109" s="13">
        <v>3.895</v>
      </c>
      <c r="AF1109" s="13">
        <v>0.91500000000000004</v>
      </c>
      <c r="AG1109" s="10">
        <f t="shared" si="176"/>
        <v>2.952980230887392E-2</v>
      </c>
      <c r="AH1109" s="10">
        <f>+SUMPRODUCT(AB1109:AD1109,Regression_results!$M$17:$O$17)+Regression_results!$L$17</f>
        <v>2.9649662926612093E-2</v>
      </c>
    </row>
    <row r="1110" spans="1:34" ht="15" x14ac:dyDescent="0.25">
      <c r="A1110" s="3">
        <v>42310</v>
      </c>
      <c r="B1110" s="5">
        <f t="shared" si="170"/>
        <v>2</v>
      </c>
      <c r="C1110" s="5">
        <f t="shared" si="171"/>
        <v>11</v>
      </c>
      <c r="D1110" s="5">
        <f t="shared" si="172"/>
        <v>2015</v>
      </c>
      <c r="E1110" s="3">
        <f t="shared" si="173"/>
        <v>42286</v>
      </c>
      <c r="F1110" s="5">
        <f t="shared" si="177"/>
        <v>24</v>
      </c>
      <c r="G1110" s="5">
        <v>25498.25</v>
      </c>
      <c r="H1110" s="6">
        <v>25588</v>
      </c>
      <c r="I1110" s="6">
        <v>25609.33</v>
      </c>
      <c r="J1110" s="6">
        <v>25627.33</v>
      </c>
      <c r="K1110" s="6">
        <v>25721.67</v>
      </c>
      <c r="L1110" s="6">
        <v>25760.67</v>
      </c>
      <c r="M1110" s="6">
        <v>25923.67</v>
      </c>
      <c r="N1110" s="6">
        <v>25977.67</v>
      </c>
      <c r="O1110" s="6">
        <v>26038.33</v>
      </c>
      <c r="P1110" s="6">
        <v>26099</v>
      </c>
      <c r="Q1110" s="6">
        <v>26165.67</v>
      </c>
      <c r="R1110" s="6">
        <v>26213</v>
      </c>
      <c r="S1110" s="6">
        <v>26371.67</v>
      </c>
      <c r="T1110" s="6">
        <v>26424.33</v>
      </c>
      <c r="U1110" s="6">
        <v>26430</v>
      </c>
      <c r="V1110" s="6">
        <v>26492</v>
      </c>
      <c r="W1110" s="6">
        <v>26535</v>
      </c>
      <c r="X1110" s="6">
        <v>26581.67</v>
      </c>
      <c r="Y1110" s="6">
        <v>26705</v>
      </c>
      <c r="Z1110" s="8" t="s">
        <v>17</v>
      </c>
      <c r="AA1110" s="11">
        <f t="shared" si="178"/>
        <v>1.5974718324628157E-3</v>
      </c>
      <c r="AB1110" s="10">
        <f t="shared" si="179"/>
        <v>4.3563773984489629E-3</v>
      </c>
      <c r="AC1110" s="10">
        <f t="shared" si="174"/>
        <v>1.675170728792974E-2</v>
      </c>
      <c r="AD1110" s="10">
        <f t="shared" si="175"/>
        <v>1.4399368113829336E-2</v>
      </c>
      <c r="AE1110" s="13">
        <v>3.94</v>
      </c>
      <c r="AF1110" s="13">
        <v>0.90700000000000003</v>
      </c>
      <c r="AG1110" s="10">
        <f t="shared" si="176"/>
        <v>3.005737956732446E-2</v>
      </c>
      <c r="AH1110" s="10">
        <f>+SUMPRODUCT(AB1110:AD1110,Regression_results!$M$17:$O$17)+Regression_results!$L$17</f>
        <v>2.9991824380439201E-2</v>
      </c>
    </row>
    <row r="1111" spans="1:34" ht="15" x14ac:dyDescent="0.25">
      <c r="A1111" s="3">
        <v>42309</v>
      </c>
      <c r="B1111" s="5">
        <f t="shared" si="170"/>
        <v>1</v>
      </c>
      <c r="C1111" s="5">
        <f t="shared" si="171"/>
        <v>11</v>
      </c>
      <c r="D1111" s="5">
        <f t="shared" si="172"/>
        <v>2015</v>
      </c>
      <c r="E1111" s="3">
        <f t="shared" si="173"/>
        <v>42286</v>
      </c>
      <c r="F1111" s="5">
        <f t="shared" si="177"/>
        <v>23</v>
      </c>
      <c r="G1111" s="5">
        <v>25494.15</v>
      </c>
      <c r="H1111" s="6">
        <v>25592.67</v>
      </c>
      <c r="I1111" s="6">
        <v>25611.67</v>
      </c>
      <c r="J1111" s="6">
        <v>25632.33</v>
      </c>
      <c r="K1111" s="6">
        <v>25722</v>
      </c>
      <c r="L1111" s="6">
        <v>25760</v>
      </c>
      <c r="M1111" s="6">
        <v>25925</v>
      </c>
      <c r="N1111" s="6">
        <v>25977.67</v>
      </c>
      <c r="O1111" s="6">
        <v>26038.33</v>
      </c>
      <c r="P1111" s="6">
        <v>26091.67</v>
      </c>
      <c r="Q1111" s="6">
        <v>26155.33</v>
      </c>
      <c r="R1111" s="6">
        <v>26206</v>
      </c>
      <c r="S1111" s="6">
        <v>26367.67</v>
      </c>
      <c r="T1111" s="6">
        <v>26420.33</v>
      </c>
      <c r="U1111" s="6">
        <v>26435.67</v>
      </c>
      <c r="V1111" s="6">
        <v>26489</v>
      </c>
      <c r="W1111" s="6">
        <v>26530.67</v>
      </c>
      <c r="X1111" s="6">
        <v>26580.67</v>
      </c>
      <c r="Y1111" s="6">
        <v>26703.67</v>
      </c>
      <c r="Z1111" s="8" t="s">
        <v>17</v>
      </c>
      <c r="AA1111" s="11">
        <f t="shared" si="178"/>
        <v>1.5311427466541867E-3</v>
      </c>
      <c r="AB1111" s="10">
        <f t="shared" si="179"/>
        <v>4.6096849669432505E-3</v>
      </c>
      <c r="AC1111" s="10">
        <f t="shared" si="174"/>
        <v>1.6658812174294102E-2</v>
      </c>
      <c r="AD1111" s="10">
        <f t="shared" si="175"/>
        <v>1.4179419345038155E-2</v>
      </c>
      <c r="AE1111" s="13">
        <v>3.91</v>
      </c>
      <c r="AF1111" s="13">
        <v>0.96199999999999997</v>
      </c>
      <c r="AG1111" s="10">
        <f t="shared" si="176"/>
        <v>2.9199104613616855E-2</v>
      </c>
      <c r="AH1111" s="10">
        <f>+SUMPRODUCT(AB1111:AD1111,Regression_results!$M$17:$O$17)+Regression_results!$L$17</f>
        <v>2.9973875637676325E-2</v>
      </c>
    </row>
    <row r="1112" spans="1:34" ht="15" x14ac:dyDescent="0.25">
      <c r="A1112" s="3">
        <v>42308</v>
      </c>
      <c r="B1112" s="5">
        <f t="shared" si="170"/>
        <v>31</v>
      </c>
      <c r="C1112" s="5">
        <f t="shared" si="171"/>
        <v>10</v>
      </c>
      <c r="D1112" s="5">
        <f t="shared" si="172"/>
        <v>2015</v>
      </c>
      <c r="E1112" s="3">
        <f t="shared" si="173"/>
        <v>42286</v>
      </c>
      <c r="F1112" s="5">
        <f t="shared" si="177"/>
        <v>22</v>
      </c>
      <c r="G1112" s="5">
        <v>25490.04</v>
      </c>
      <c r="H1112" s="6">
        <v>25592.67</v>
      </c>
      <c r="I1112" s="6">
        <v>25611.67</v>
      </c>
      <c r="J1112" s="6">
        <v>25632.33</v>
      </c>
      <c r="K1112" s="6">
        <v>25722</v>
      </c>
      <c r="L1112" s="6">
        <v>25760</v>
      </c>
      <c r="M1112" s="6">
        <v>25925</v>
      </c>
      <c r="N1112" s="6">
        <v>25977.67</v>
      </c>
      <c r="O1112" s="6">
        <v>26038.33</v>
      </c>
      <c r="P1112" s="6">
        <v>26091.67</v>
      </c>
      <c r="Q1112" s="6">
        <v>26155.33</v>
      </c>
      <c r="R1112" s="6">
        <v>26206</v>
      </c>
      <c r="S1112" s="6">
        <v>26367.67</v>
      </c>
      <c r="T1112" s="6">
        <v>26420.33</v>
      </c>
      <c r="U1112" s="6">
        <v>26450.67</v>
      </c>
      <c r="V1112" s="6">
        <v>26504</v>
      </c>
      <c r="W1112" s="6">
        <v>26545.67</v>
      </c>
      <c r="X1112" s="6">
        <v>26595.67</v>
      </c>
      <c r="Y1112" s="6">
        <v>26718.67</v>
      </c>
      <c r="Z1112" s="8" t="s">
        <v>17</v>
      </c>
      <c r="AA1112" s="11">
        <f t="shared" si="178"/>
        <v>1.4645713228866135E-3</v>
      </c>
      <c r="AB1112" s="10">
        <f t="shared" si="179"/>
        <v>4.77166767882653E-3</v>
      </c>
      <c r="AC1112" s="10">
        <f t="shared" si="174"/>
        <v>1.6658812174294102E-2</v>
      </c>
      <c r="AD1112" s="10">
        <f t="shared" si="175"/>
        <v>1.411284792127058E-2</v>
      </c>
      <c r="AE1112" s="13">
        <v>3.91</v>
      </c>
      <c r="AF1112" s="13">
        <v>0.96199999999999997</v>
      </c>
      <c r="AG1112" s="10">
        <f t="shared" si="176"/>
        <v>2.9199104613616855E-2</v>
      </c>
      <c r="AH1112" s="10">
        <f>+SUMPRODUCT(AB1112:AD1112,Regression_results!$M$17:$O$17)+Regression_results!$L$17</f>
        <v>3.0031508143561751E-2</v>
      </c>
    </row>
    <row r="1113" spans="1:34" ht="15" x14ac:dyDescent="0.25">
      <c r="A1113" s="3">
        <v>42307</v>
      </c>
      <c r="B1113" s="5">
        <f t="shared" si="170"/>
        <v>30</v>
      </c>
      <c r="C1113" s="5">
        <f t="shared" si="171"/>
        <v>10</v>
      </c>
      <c r="D1113" s="5">
        <f t="shared" si="172"/>
        <v>2015</v>
      </c>
      <c r="E1113" s="3">
        <f t="shared" si="173"/>
        <v>42286</v>
      </c>
      <c r="F1113" s="5">
        <f t="shared" si="177"/>
        <v>21</v>
      </c>
      <c r="G1113" s="5">
        <v>25485.94</v>
      </c>
      <c r="H1113" s="6">
        <v>25592.67</v>
      </c>
      <c r="I1113" s="6">
        <v>25611.67</v>
      </c>
      <c r="J1113" s="6">
        <v>25632.33</v>
      </c>
      <c r="K1113" s="6">
        <v>25722</v>
      </c>
      <c r="L1113" s="6">
        <v>25760</v>
      </c>
      <c r="M1113" s="6">
        <v>25925</v>
      </c>
      <c r="N1113" s="6">
        <v>25977.67</v>
      </c>
      <c r="O1113" s="6">
        <v>26038.33</v>
      </c>
      <c r="P1113" s="6">
        <v>26091.67</v>
      </c>
      <c r="Q1113" s="6">
        <v>26155.33</v>
      </c>
      <c r="R1113" s="6">
        <v>26206</v>
      </c>
      <c r="S1113" s="6">
        <v>26367.67</v>
      </c>
      <c r="T1113" s="6">
        <v>26420.33</v>
      </c>
      <c r="U1113" s="6">
        <v>26446.67</v>
      </c>
      <c r="V1113" s="6">
        <v>26500</v>
      </c>
      <c r="W1113" s="6">
        <v>26541.67</v>
      </c>
      <c r="X1113" s="6">
        <v>26592.67</v>
      </c>
      <c r="Y1113" s="6">
        <v>26714</v>
      </c>
      <c r="Z1113" s="8" t="s">
        <v>17</v>
      </c>
      <c r="AA1113" s="11">
        <f t="shared" si="178"/>
        <v>1.3979998991190401E-3</v>
      </c>
      <c r="AB1113" s="10">
        <f t="shared" si="179"/>
        <v>4.9333083260809651E-3</v>
      </c>
      <c r="AC1113" s="10">
        <f t="shared" si="174"/>
        <v>1.6658812174294102E-2</v>
      </c>
      <c r="AD1113" s="10">
        <f t="shared" si="175"/>
        <v>1.4046276497503007E-2</v>
      </c>
      <c r="AE1113" s="13">
        <v>3.91</v>
      </c>
      <c r="AF1113" s="13">
        <v>0.96199999999999997</v>
      </c>
      <c r="AG1113" s="10">
        <f t="shared" si="176"/>
        <v>2.9199104613616855E-2</v>
      </c>
      <c r="AH1113" s="10">
        <f>+SUMPRODUCT(AB1113:AD1113,Regression_results!$M$17:$O$17)+Regression_results!$L$17</f>
        <v>3.008895573034244E-2</v>
      </c>
    </row>
    <row r="1114" spans="1:34" ht="15" x14ac:dyDescent="0.25">
      <c r="A1114" s="3">
        <v>42306</v>
      </c>
      <c r="B1114" s="5">
        <f t="shared" si="170"/>
        <v>29</v>
      </c>
      <c r="C1114" s="5">
        <f t="shared" si="171"/>
        <v>10</v>
      </c>
      <c r="D1114" s="5">
        <f t="shared" si="172"/>
        <v>2015</v>
      </c>
      <c r="E1114" s="3">
        <f t="shared" si="173"/>
        <v>42286</v>
      </c>
      <c r="F1114" s="5">
        <f t="shared" si="177"/>
        <v>20</v>
      </c>
      <c r="G1114" s="5">
        <v>25481.84</v>
      </c>
      <c r="H1114" s="6">
        <v>25593.67</v>
      </c>
      <c r="I1114" s="6">
        <v>25615</v>
      </c>
      <c r="J1114" s="6">
        <v>25644.67</v>
      </c>
      <c r="K1114" s="6">
        <v>25728</v>
      </c>
      <c r="L1114" s="6">
        <v>25762.67</v>
      </c>
      <c r="M1114" s="6">
        <v>25920</v>
      </c>
      <c r="N1114" s="6">
        <v>25976.67</v>
      </c>
      <c r="O1114" s="6">
        <v>26030.67</v>
      </c>
      <c r="P1114" s="6">
        <v>26090</v>
      </c>
      <c r="Q1114" s="6">
        <v>26152.67</v>
      </c>
      <c r="R1114" s="6">
        <v>26202.67</v>
      </c>
      <c r="S1114" s="6">
        <v>26365</v>
      </c>
      <c r="T1114" s="6">
        <v>26418.67</v>
      </c>
      <c r="U1114" s="6">
        <v>26446.67</v>
      </c>
      <c r="V1114" s="6">
        <v>26500</v>
      </c>
      <c r="W1114" s="6">
        <v>26541.67</v>
      </c>
      <c r="X1114" s="6">
        <v>26592.67</v>
      </c>
      <c r="Y1114" s="6">
        <v>26714</v>
      </c>
      <c r="Z1114" s="8" t="s">
        <v>17</v>
      </c>
      <c r="AA1114" s="11">
        <f t="shared" si="178"/>
        <v>1.3571022188507698E-3</v>
      </c>
      <c r="AB1114" s="10">
        <f t="shared" si="179"/>
        <v>5.2256822898189004E-3</v>
      </c>
      <c r="AC1114" s="10">
        <f t="shared" si="174"/>
        <v>1.622760101503018E-2</v>
      </c>
      <c r="AD1114" s="10">
        <f t="shared" si="175"/>
        <v>1.4200797751851013E-2</v>
      </c>
      <c r="AE1114" s="13">
        <v>3.87</v>
      </c>
      <c r="AF1114" s="13">
        <v>0.95</v>
      </c>
      <c r="AG1114" s="10">
        <f t="shared" si="176"/>
        <v>2.8925210500247545E-2</v>
      </c>
      <c r="AH1114" s="10">
        <f>+SUMPRODUCT(AB1114:AD1114,Regression_results!$M$17:$O$17)+Regression_results!$L$17</f>
        <v>3.0056628059119246E-2</v>
      </c>
    </row>
    <row r="1115" spans="1:34" ht="15" x14ac:dyDescent="0.25">
      <c r="A1115" s="3">
        <v>42305</v>
      </c>
      <c r="B1115" s="5">
        <f t="shared" si="170"/>
        <v>28</v>
      </c>
      <c r="C1115" s="5">
        <f t="shared" si="171"/>
        <v>10</v>
      </c>
      <c r="D1115" s="5">
        <f t="shared" si="172"/>
        <v>2015</v>
      </c>
      <c r="E1115" s="3">
        <f t="shared" si="173"/>
        <v>42286</v>
      </c>
      <c r="F1115" s="5">
        <f t="shared" si="177"/>
        <v>19</v>
      </c>
      <c r="G1115" s="5">
        <v>25477.74</v>
      </c>
      <c r="H1115" s="6">
        <v>25592.33</v>
      </c>
      <c r="I1115" s="6">
        <v>25612</v>
      </c>
      <c r="J1115" s="6">
        <v>25638.67</v>
      </c>
      <c r="K1115" s="6">
        <v>25724.67</v>
      </c>
      <c r="L1115" s="6">
        <v>25759.33</v>
      </c>
      <c r="M1115" s="6">
        <v>25905</v>
      </c>
      <c r="N1115" s="6">
        <v>25960</v>
      </c>
      <c r="O1115" s="6">
        <v>26013.33</v>
      </c>
      <c r="P1115" s="6">
        <v>26065</v>
      </c>
      <c r="Q1115" s="6">
        <v>26128.67</v>
      </c>
      <c r="R1115" s="6">
        <v>26181</v>
      </c>
      <c r="S1115" s="6">
        <v>26340.67</v>
      </c>
      <c r="T1115" s="6">
        <v>26396.67</v>
      </c>
      <c r="U1115" s="6">
        <v>26446.67</v>
      </c>
      <c r="V1115" s="6">
        <v>26500</v>
      </c>
      <c r="W1115" s="6">
        <v>26541.67</v>
      </c>
      <c r="X1115" s="6">
        <v>26592.67</v>
      </c>
      <c r="Y1115" s="6">
        <v>26714</v>
      </c>
      <c r="Z1115" s="8" t="s">
        <v>17</v>
      </c>
      <c r="AA1115" s="11">
        <f t="shared" si="178"/>
        <v>1.3464603089695733E-3</v>
      </c>
      <c r="AB1115" s="10">
        <f t="shared" si="179"/>
        <v>5.2696981757407446E-3</v>
      </c>
      <c r="AC1115" s="10">
        <f t="shared" si="174"/>
        <v>1.5669607996251722E-2</v>
      </c>
      <c r="AD1115" s="10">
        <f t="shared" si="175"/>
        <v>1.3930008820444047E-2</v>
      </c>
      <c r="AE1115" s="13">
        <v>3.835</v>
      </c>
      <c r="AF1115" s="13">
        <v>0.91</v>
      </c>
      <c r="AG1115" s="10">
        <f t="shared" si="176"/>
        <v>2.898622534932116E-2</v>
      </c>
      <c r="AH1115" s="10">
        <f>+SUMPRODUCT(AB1115:AD1115,Regression_results!$M$17:$O$17)+Regression_results!$L$17</f>
        <v>2.9622387152909324E-2</v>
      </c>
    </row>
    <row r="1116" spans="1:34" ht="15" x14ac:dyDescent="0.25">
      <c r="A1116" s="3">
        <v>42304</v>
      </c>
      <c r="B1116" s="5">
        <f t="shared" si="170"/>
        <v>27</v>
      </c>
      <c r="C1116" s="5">
        <f t="shared" si="171"/>
        <v>10</v>
      </c>
      <c r="D1116" s="5">
        <f t="shared" si="172"/>
        <v>2015</v>
      </c>
      <c r="E1116" s="3">
        <f t="shared" si="173"/>
        <v>42286</v>
      </c>
      <c r="F1116" s="5">
        <f t="shared" si="177"/>
        <v>18</v>
      </c>
      <c r="G1116" s="5">
        <v>25473.64</v>
      </c>
      <c r="H1116" s="6">
        <v>25591.67</v>
      </c>
      <c r="I1116" s="6">
        <v>25613.67</v>
      </c>
      <c r="J1116" s="6">
        <v>25640</v>
      </c>
      <c r="K1116" s="6">
        <v>25722.67</v>
      </c>
      <c r="L1116" s="6">
        <v>25760</v>
      </c>
      <c r="M1116" s="6">
        <v>25904.67</v>
      </c>
      <c r="N1116" s="6">
        <v>25959.67</v>
      </c>
      <c r="O1116" s="6">
        <v>26005.33</v>
      </c>
      <c r="P1116" s="6">
        <v>26058.67</v>
      </c>
      <c r="Q1116" s="6">
        <v>26122</v>
      </c>
      <c r="R1116" s="6">
        <v>26174</v>
      </c>
      <c r="S1116" s="6">
        <v>26341</v>
      </c>
      <c r="T1116" s="6">
        <v>26395</v>
      </c>
      <c r="U1116" s="6">
        <v>26445</v>
      </c>
      <c r="V1116" s="6">
        <v>26498.33</v>
      </c>
      <c r="W1116" s="6">
        <v>26540</v>
      </c>
      <c r="X1116" s="6">
        <v>26591</v>
      </c>
      <c r="Y1116" s="6">
        <v>26711.67</v>
      </c>
      <c r="Z1116" s="8" t="s">
        <v>17</v>
      </c>
      <c r="AA1116" s="11">
        <f t="shared" si="178"/>
        <v>1.2300216392696407E-3</v>
      </c>
      <c r="AB1116" s="10">
        <f t="shared" si="179"/>
        <v>5.4970549948887282E-3</v>
      </c>
      <c r="AC1116" s="10">
        <f t="shared" si="174"/>
        <v>1.5291053566318435E-2</v>
      </c>
      <c r="AD1116" s="10">
        <f t="shared" si="175"/>
        <v>1.413776016825583E-2</v>
      </c>
      <c r="AE1116" s="13">
        <v>3.86</v>
      </c>
      <c r="AF1116" s="13">
        <v>0.94699999999999995</v>
      </c>
      <c r="AG1116" s="10">
        <f t="shared" si="176"/>
        <v>2.885672679723017E-2</v>
      </c>
      <c r="AH1116" s="10">
        <f>+SUMPRODUCT(AB1116:AD1116,Regression_results!$M$17:$O$17)+Regression_results!$L$17</f>
        <v>2.9610580419222349E-2</v>
      </c>
    </row>
    <row r="1117" spans="1:34" ht="15" x14ac:dyDescent="0.25">
      <c r="A1117" s="3">
        <v>42303</v>
      </c>
      <c r="B1117" s="5">
        <f t="shared" si="170"/>
        <v>26</v>
      </c>
      <c r="C1117" s="5">
        <f t="shared" si="171"/>
        <v>10</v>
      </c>
      <c r="D1117" s="5">
        <f t="shared" si="172"/>
        <v>2015</v>
      </c>
      <c r="E1117" s="3">
        <f t="shared" si="173"/>
        <v>42286</v>
      </c>
      <c r="F1117" s="5">
        <f t="shared" si="177"/>
        <v>17</v>
      </c>
      <c r="G1117" s="5">
        <v>25469.55</v>
      </c>
      <c r="H1117" s="6">
        <v>25589.33</v>
      </c>
      <c r="I1117" s="6">
        <v>25615.33</v>
      </c>
      <c r="J1117" s="6">
        <v>25642</v>
      </c>
      <c r="K1117" s="6">
        <v>25728.67</v>
      </c>
      <c r="L1117" s="6">
        <v>25765.67</v>
      </c>
      <c r="M1117" s="6">
        <v>25913</v>
      </c>
      <c r="N1117" s="6">
        <v>25967.33</v>
      </c>
      <c r="O1117" s="6">
        <v>26008.33</v>
      </c>
      <c r="P1117" s="6">
        <v>26065</v>
      </c>
      <c r="Q1117" s="6">
        <v>26130</v>
      </c>
      <c r="R1117" s="6">
        <v>26181.33</v>
      </c>
      <c r="S1117" s="6">
        <v>26347</v>
      </c>
      <c r="T1117" s="6">
        <v>26405</v>
      </c>
      <c r="U1117" s="6">
        <v>26423.33</v>
      </c>
      <c r="V1117" s="6">
        <v>26476</v>
      </c>
      <c r="W1117" s="6">
        <v>26520</v>
      </c>
      <c r="X1117" s="6">
        <v>26571</v>
      </c>
      <c r="Y1117" s="6">
        <v>26691.67</v>
      </c>
      <c r="Z1117" s="8" t="s">
        <v>17</v>
      </c>
      <c r="AA1117" s="11">
        <f t="shared" si="178"/>
        <v>1.2474538530636476E-3</v>
      </c>
      <c r="AB1117" s="10">
        <f t="shared" si="179"/>
        <v>5.7236975133052592E-3</v>
      </c>
      <c r="AC1117" s="10">
        <f t="shared" si="174"/>
        <v>1.5342375054313129E-2</v>
      </c>
      <c r="AD1117" s="10">
        <f t="shared" si="175"/>
        <v>1.4269051164386445E-2</v>
      </c>
      <c r="AE1117" s="13">
        <v>3.86</v>
      </c>
      <c r="AF1117" s="13">
        <v>0.85</v>
      </c>
      <c r="AG1117" s="10">
        <f t="shared" si="176"/>
        <v>2.9846306395637123E-2</v>
      </c>
      <c r="AH1117" s="10">
        <f>+SUMPRODUCT(AB1117:AD1117,Regression_results!$M$17:$O$17)+Regression_results!$L$17</f>
        <v>2.9823068292124812E-2</v>
      </c>
    </row>
    <row r="1118" spans="1:34" ht="15" x14ac:dyDescent="0.25">
      <c r="A1118" s="3">
        <v>42302</v>
      </c>
      <c r="B1118" s="5">
        <f t="shared" si="170"/>
        <v>25</v>
      </c>
      <c r="C1118" s="5">
        <f t="shared" si="171"/>
        <v>10</v>
      </c>
      <c r="D1118" s="5">
        <f t="shared" si="172"/>
        <v>2015</v>
      </c>
      <c r="E1118" s="3">
        <f t="shared" si="173"/>
        <v>42286</v>
      </c>
      <c r="F1118" s="5">
        <f t="shared" si="177"/>
        <v>16</v>
      </c>
      <c r="G1118" s="5">
        <v>25465.45</v>
      </c>
      <c r="H1118" s="6">
        <v>25589</v>
      </c>
      <c r="I1118" s="6">
        <v>25620</v>
      </c>
      <c r="J1118" s="6">
        <v>25649.33</v>
      </c>
      <c r="K1118" s="6">
        <v>25751</v>
      </c>
      <c r="L1118" s="6">
        <v>25786.67</v>
      </c>
      <c r="M1118" s="6">
        <v>25934.33</v>
      </c>
      <c r="N1118" s="6">
        <v>25990</v>
      </c>
      <c r="O1118" s="6">
        <v>26035</v>
      </c>
      <c r="P1118" s="6">
        <v>26092</v>
      </c>
      <c r="Q1118" s="6">
        <v>26152.67</v>
      </c>
      <c r="R1118" s="6">
        <v>26200</v>
      </c>
      <c r="S1118" s="6">
        <v>26360</v>
      </c>
      <c r="T1118" s="6">
        <v>26416.67</v>
      </c>
      <c r="U1118" s="6">
        <v>26415.67</v>
      </c>
      <c r="V1118" s="6">
        <v>26463.67</v>
      </c>
      <c r="W1118" s="6">
        <v>26504</v>
      </c>
      <c r="X1118" s="6">
        <v>26555</v>
      </c>
      <c r="Y1118" s="6">
        <v>26675.67</v>
      </c>
      <c r="Z1118" s="8" t="s">
        <v>17</v>
      </c>
      <c r="AA1118" s="11">
        <f t="shared" si="178"/>
        <v>1.1465857359635122E-3</v>
      </c>
      <c r="AB1118" s="10">
        <f t="shared" si="179"/>
        <v>6.0690072235125569E-3</v>
      </c>
      <c r="AC1118" s="10">
        <f t="shared" si="174"/>
        <v>1.6198282591725288E-2</v>
      </c>
      <c r="AD1118" s="10">
        <f t="shared" si="175"/>
        <v>1.362978143406215E-2</v>
      </c>
      <c r="AE1118" s="13">
        <v>3.86</v>
      </c>
      <c r="AF1118" s="13">
        <v>0.81</v>
      </c>
      <c r="AG1118" s="10">
        <f t="shared" si="176"/>
        <v>3.0254935026287066E-2</v>
      </c>
      <c r="AH1118" s="10">
        <f>+SUMPRODUCT(AB1118:AD1118,Regression_results!$M$17:$O$17)+Regression_results!$L$17</f>
        <v>3.0238092166704533E-2</v>
      </c>
    </row>
    <row r="1119" spans="1:34" ht="15" x14ac:dyDescent="0.25">
      <c r="A1119" s="3">
        <v>42301</v>
      </c>
      <c r="B1119" s="5">
        <f t="shared" si="170"/>
        <v>24</v>
      </c>
      <c r="C1119" s="5">
        <f t="shared" si="171"/>
        <v>10</v>
      </c>
      <c r="D1119" s="5">
        <f t="shared" si="172"/>
        <v>2015</v>
      </c>
      <c r="E1119" s="3">
        <f t="shared" si="173"/>
        <v>42286</v>
      </c>
      <c r="F1119" s="5">
        <f t="shared" si="177"/>
        <v>15</v>
      </c>
      <c r="G1119" s="5">
        <v>25461.35</v>
      </c>
      <c r="H1119" s="6">
        <v>25589</v>
      </c>
      <c r="I1119" s="6">
        <v>25620</v>
      </c>
      <c r="J1119" s="6">
        <v>25649.33</v>
      </c>
      <c r="K1119" s="6">
        <v>25751</v>
      </c>
      <c r="L1119" s="6">
        <v>25786.67</v>
      </c>
      <c r="M1119" s="6">
        <v>25934.33</v>
      </c>
      <c r="N1119" s="6">
        <v>25990</v>
      </c>
      <c r="O1119" s="6">
        <v>26035</v>
      </c>
      <c r="P1119" s="6">
        <v>26092</v>
      </c>
      <c r="Q1119" s="6">
        <v>26152.67</v>
      </c>
      <c r="R1119" s="6">
        <v>26200</v>
      </c>
      <c r="S1119" s="6">
        <v>26360</v>
      </c>
      <c r="T1119" s="6">
        <v>26416.67</v>
      </c>
      <c r="U1119" s="6">
        <v>26428</v>
      </c>
      <c r="V1119" s="6">
        <v>26476.33</v>
      </c>
      <c r="W1119" s="6">
        <v>26512</v>
      </c>
      <c r="X1119" s="6">
        <v>26571</v>
      </c>
      <c r="Y1119" s="6">
        <v>26690</v>
      </c>
      <c r="Z1119" s="8" t="s">
        <v>17</v>
      </c>
      <c r="AA1119" s="11">
        <f t="shared" si="178"/>
        <v>1.0749241274657928E-3</v>
      </c>
      <c r="AB1119" s="10">
        <f t="shared" si="179"/>
        <v>6.2310128881619686E-3</v>
      </c>
      <c r="AC1119" s="10">
        <f t="shared" si="174"/>
        <v>1.6198282591725288E-2</v>
      </c>
      <c r="AD1119" s="10">
        <f t="shared" si="175"/>
        <v>1.355811982556443E-2</v>
      </c>
      <c r="AE1119" s="13">
        <v>3.86</v>
      </c>
      <c r="AF1119" s="13">
        <v>0.81</v>
      </c>
      <c r="AG1119" s="10">
        <f t="shared" si="176"/>
        <v>3.0254935026287066E-2</v>
      </c>
      <c r="AH1119" s="10">
        <f>+SUMPRODUCT(AB1119:AD1119,Regression_results!$M$17:$O$17)+Regression_results!$L$17</f>
        <v>3.029344820138357E-2</v>
      </c>
    </row>
    <row r="1120" spans="1:34" ht="15" x14ac:dyDescent="0.25">
      <c r="A1120" s="3">
        <v>42300</v>
      </c>
      <c r="B1120" s="5">
        <f t="shared" si="170"/>
        <v>23</v>
      </c>
      <c r="C1120" s="5">
        <f t="shared" si="171"/>
        <v>10</v>
      </c>
      <c r="D1120" s="5">
        <f t="shared" si="172"/>
        <v>2015</v>
      </c>
      <c r="E1120" s="3">
        <f t="shared" si="173"/>
        <v>42286</v>
      </c>
      <c r="F1120" s="5">
        <f t="shared" si="177"/>
        <v>14</v>
      </c>
      <c r="G1120" s="5">
        <v>25457.26</v>
      </c>
      <c r="H1120" s="6">
        <v>25589</v>
      </c>
      <c r="I1120" s="6">
        <v>25620</v>
      </c>
      <c r="J1120" s="6">
        <v>25649.33</v>
      </c>
      <c r="K1120" s="6">
        <v>25751</v>
      </c>
      <c r="L1120" s="6">
        <v>25786.67</v>
      </c>
      <c r="M1120" s="6">
        <v>25934.33</v>
      </c>
      <c r="N1120" s="6">
        <v>25990</v>
      </c>
      <c r="O1120" s="6">
        <v>26035</v>
      </c>
      <c r="P1120" s="6">
        <v>26092</v>
      </c>
      <c r="Q1120" s="6">
        <v>26152.67</v>
      </c>
      <c r="R1120" s="6">
        <v>26200</v>
      </c>
      <c r="S1120" s="6">
        <v>26360</v>
      </c>
      <c r="T1120" s="6">
        <v>26416.67</v>
      </c>
      <c r="U1120" s="6">
        <v>26441.67</v>
      </c>
      <c r="V1120" s="6">
        <v>26490.33</v>
      </c>
      <c r="W1120" s="6">
        <v>26529.33</v>
      </c>
      <c r="X1120" s="6">
        <v>26588.33</v>
      </c>
      <c r="Y1120" s="6">
        <v>26708.67</v>
      </c>
      <c r="Z1120" s="8" t="s">
        <v>17</v>
      </c>
      <c r="AA1120" s="11">
        <f t="shared" si="178"/>
        <v>1.0032625189680734E-3</v>
      </c>
      <c r="AB1120" s="10">
        <f t="shared" si="179"/>
        <v>6.3926754096867988E-3</v>
      </c>
      <c r="AC1120" s="10">
        <f t="shared" si="174"/>
        <v>1.6198282591725288E-2</v>
      </c>
      <c r="AD1120" s="10">
        <f t="shared" si="175"/>
        <v>1.348645821706671E-2</v>
      </c>
      <c r="AE1120" s="13">
        <v>3.86</v>
      </c>
      <c r="AF1120" s="13">
        <v>0.81</v>
      </c>
      <c r="AG1120" s="10">
        <f t="shared" si="176"/>
        <v>3.0254935026287066E-2</v>
      </c>
      <c r="AH1120" s="10">
        <f>+SUMPRODUCT(AB1120:AD1120,Regression_results!$M$17:$O$17)+Regression_results!$L$17</f>
        <v>3.0348618733926337E-2</v>
      </c>
    </row>
    <row r="1121" spans="1:34" ht="15" x14ac:dyDescent="0.25">
      <c r="A1121" s="3">
        <v>42299</v>
      </c>
      <c r="B1121" s="5">
        <f t="shared" si="170"/>
        <v>22</v>
      </c>
      <c r="C1121" s="5">
        <f t="shared" si="171"/>
        <v>10</v>
      </c>
      <c r="D1121" s="5">
        <f t="shared" si="172"/>
        <v>2015</v>
      </c>
      <c r="E1121" s="3">
        <f t="shared" si="173"/>
        <v>42286</v>
      </c>
      <c r="F1121" s="5">
        <f t="shared" si="177"/>
        <v>13</v>
      </c>
      <c r="G1121" s="5">
        <v>25453.16</v>
      </c>
      <c r="H1121" s="6">
        <v>25589</v>
      </c>
      <c r="I1121" s="6">
        <v>25623.33</v>
      </c>
      <c r="J1121" s="6">
        <v>25651.33</v>
      </c>
      <c r="K1121" s="6">
        <v>25765.67</v>
      </c>
      <c r="L1121" s="6">
        <v>25802.67</v>
      </c>
      <c r="M1121" s="6">
        <v>25949.67</v>
      </c>
      <c r="N1121" s="6">
        <v>26005</v>
      </c>
      <c r="O1121" s="6">
        <v>26047</v>
      </c>
      <c r="P1121" s="6">
        <v>26109</v>
      </c>
      <c r="Q1121" s="6">
        <v>26168.33</v>
      </c>
      <c r="R1121" s="6">
        <v>26213.33</v>
      </c>
      <c r="S1121" s="6">
        <v>26373</v>
      </c>
      <c r="T1121" s="6">
        <v>26423.67</v>
      </c>
      <c r="U1121" s="6">
        <v>26441.67</v>
      </c>
      <c r="V1121" s="6">
        <v>26490.33</v>
      </c>
      <c r="W1121" s="6">
        <v>26529.33</v>
      </c>
      <c r="X1121" s="6">
        <v>26588.33</v>
      </c>
      <c r="Y1121" s="6">
        <v>26708.67</v>
      </c>
      <c r="Z1121" s="8" t="s">
        <v>17</v>
      </c>
      <c r="AA1121" s="11">
        <f t="shared" si="178"/>
        <v>8.325560232055033E-4</v>
      </c>
      <c r="AB1121" s="10">
        <f t="shared" si="179"/>
        <v>6.6856138884130445E-3</v>
      </c>
      <c r="AC1121" s="10">
        <f t="shared" si="174"/>
        <v>1.6534540982768409E-2</v>
      </c>
      <c r="AD1121" s="10">
        <f t="shared" si="175"/>
        <v>1.3348392779837763E-2</v>
      </c>
      <c r="AE1121" s="13">
        <v>3.87</v>
      </c>
      <c r="AF1121" s="13">
        <v>0.77</v>
      </c>
      <c r="AG1121" s="10">
        <f t="shared" si="176"/>
        <v>3.0763123945618753E-2</v>
      </c>
      <c r="AH1121" s="10">
        <f>+SUMPRODUCT(AB1121:AD1121,Regression_results!$M$17:$O$17)+Regression_results!$L$17</f>
        <v>3.064754139712135E-2</v>
      </c>
    </row>
    <row r="1122" spans="1:34" ht="15" x14ac:dyDescent="0.25">
      <c r="A1122" s="3">
        <v>42298</v>
      </c>
      <c r="B1122" s="5">
        <f t="shared" si="170"/>
        <v>21</v>
      </c>
      <c r="C1122" s="5">
        <f t="shared" si="171"/>
        <v>10</v>
      </c>
      <c r="D1122" s="5">
        <f t="shared" si="172"/>
        <v>2015</v>
      </c>
      <c r="E1122" s="3">
        <f t="shared" si="173"/>
        <v>42286</v>
      </c>
      <c r="F1122" s="5">
        <f t="shared" si="177"/>
        <v>12</v>
      </c>
      <c r="G1122" s="5">
        <v>25449.07</v>
      </c>
      <c r="H1122" s="6">
        <v>25588</v>
      </c>
      <c r="I1122" s="6">
        <v>25625.67</v>
      </c>
      <c r="J1122" s="6">
        <v>25659</v>
      </c>
      <c r="K1122" s="6">
        <v>25775</v>
      </c>
      <c r="L1122" s="6">
        <v>25815</v>
      </c>
      <c r="M1122" s="6">
        <v>25960.67</v>
      </c>
      <c r="N1122" s="6">
        <v>26015.67</v>
      </c>
      <c r="O1122" s="6">
        <v>26056.67</v>
      </c>
      <c r="P1122" s="6">
        <v>26122.33</v>
      </c>
      <c r="Q1122" s="6">
        <v>26180</v>
      </c>
      <c r="R1122" s="6">
        <v>26225</v>
      </c>
      <c r="S1122" s="6">
        <v>26383.67</v>
      </c>
      <c r="T1122" s="6">
        <v>26435.67</v>
      </c>
      <c r="U1122" s="6">
        <v>26441.67</v>
      </c>
      <c r="V1122" s="6">
        <v>26490.33</v>
      </c>
      <c r="W1122" s="6">
        <v>26529.33</v>
      </c>
      <c r="X1122" s="6">
        <v>26588.33</v>
      </c>
      <c r="Y1122" s="6">
        <v>26708.67</v>
      </c>
      <c r="Z1122" s="8" t="s">
        <v>17</v>
      </c>
      <c r="AA1122" s="11">
        <f t="shared" si="178"/>
        <v>7.883664403019353E-4</v>
      </c>
      <c r="AB1122" s="10">
        <f t="shared" si="179"/>
        <v>6.9393498465759595E-3</v>
      </c>
      <c r="AC1122" s="10">
        <f t="shared" si="174"/>
        <v>1.681907243791092E-2</v>
      </c>
      <c r="AD1122" s="10">
        <f t="shared" si="175"/>
        <v>1.3337936281728347E-2</v>
      </c>
      <c r="AE1122" s="13">
        <v>3.895</v>
      </c>
      <c r="AF1122" s="13">
        <v>0.78</v>
      </c>
      <c r="AG1122" s="10">
        <f t="shared" si="176"/>
        <v>3.0908910498114617E-2</v>
      </c>
      <c r="AH1122" s="10">
        <f>+SUMPRODUCT(AB1122:AD1122,Regression_results!$M$17:$O$17)+Regression_results!$L$17</f>
        <v>3.0951479657905387E-2</v>
      </c>
    </row>
    <row r="1123" spans="1:34" ht="15" x14ac:dyDescent="0.25">
      <c r="A1123" s="3">
        <v>42297</v>
      </c>
      <c r="B1123" s="5">
        <f t="shared" si="170"/>
        <v>20</v>
      </c>
      <c r="C1123" s="5">
        <f t="shared" si="171"/>
        <v>10</v>
      </c>
      <c r="D1123" s="5">
        <f t="shared" si="172"/>
        <v>2015</v>
      </c>
      <c r="E1123" s="3">
        <f t="shared" si="173"/>
        <v>42286</v>
      </c>
      <c r="F1123" s="5">
        <f t="shared" si="177"/>
        <v>11</v>
      </c>
      <c r="G1123" s="5">
        <v>25444.97</v>
      </c>
      <c r="H1123" s="6">
        <v>25587</v>
      </c>
      <c r="I1123" s="6">
        <v>25615</v>
      </c>
      <c r="J1123" s="6">
        <v>25644.67</v>
      </c>
      <c r="K1123" s="6">
        <v>25757.67</v>
      </c>
      <c r="L1123" s="6">
        <v>25796.33</v>
      </c>
      <c r="M1123" s="6">
        <v>25945</v>
      </c>
      <c r="N1123" s="6">
        <v>26000</v>
      </c>
      <c r="O1123" s="6">
        <v>26040.67</v>
      </c>
      <c r="P1123" s="6">
        <v>26100</v>
      </c>
      <c r="Q1123" s="6">
        <v>26163.67</v>
      </c>
      <c r="R1123" s="6">
        <v>26209.67</v>
      </c>
      <c r="S1123" s="6">
        <v>26363.67</v>
      </c>
      <c r="T1123" s="6">
        <v>26416.67</v>
      </c>
      <c r="U1123" s="6">
        <v>26455.67</v>
      </c>
      <c r="V1123" s="6">
        <v>26500</v>
      </c>
      <c r="W1123" s="6">
        <v>26538.67</v>
      </c>
      <c r="X1123" s="6">
        <v>26596</v>
      </c>
      <c r="Y1123" s="6">
        <v>26714.67</v>
      </c>
      <c r="Z1123" s="8" t="s">
        <v>17</v>
      </c>
      <c r="AA1123" s="11">
        <f t="shared" si="178"/>
        <v>7.3712549631113069E-4</v>
      </c>
      <c r="AB1123" s="10">
        <f t="shared" si="179"/>
        <v>6.6822637244217109E-3</v>
      </c>
      <c r="AC1123" s="10">
        <f t="shared" si="174"/>
        <v>1.6617997267226237E-2</v>
      </c>
      <c r="AD1123" s="10">
        <f t="shared" si="175"/>
        <v>1.3140800209749748E-2</v>
      </c>
      <c r="AE1123" s="13">
        <v>3.8650000000000002</v>
      </c>
      <c r="AF1123" s="13">
        <v>0.8</v>
      </c>
      <c r="AG1123" s="10">
        <f t="shared" si="176"/>
        <v>3.040674603174609E-2</v>
      </c>
      <c r="AH1123" s="10">
        <f>+SUMPRODUCT(AB1123:AD1123,Regression_results!$M$17:$O$17)+Regression_results!$L$17</f>
        <v>3.0602677598827302E-2</v>
      </c>
    </row>
    <row r="1124" spans="1:34" ht="15" x14ac:dyDescent="0.25">
      <c r="A1124" s="3">
        <v>42296</v>
      </c>
      <c r="B1124" s="5">
        <f t="shared" si="170"/>
        <v>19</v>
      </c>
      <c r="C1124" s="5">
        <f t="shared" si="171"/>
        <v>10</v>
      </c>
      <c r="D1124" s="5">
        <f t="shared" si="172"/>
        <v>2015</v>
      </c>
      <c r="E1124" s="3">
        <f t="shared" si="173"/>
        <v>42286</v>
      </c>
      <c r="F1124" s="5">
        <f t="shared" si="177"/>
        <v>10</v>
      </c>
      <c r="G1124" s="5">
        <v>25440.880000000001</v>
      </c>
      <c r="H1124" s="6">
        <v>25585</v>
      </c>
      <c r="I1124" s="6">
        <v>25610</v>
      </c>
      <c r="J1124" s="6">
        <v>25636.67</v>
      </c>
      <c r="K1124" s="6">
        <v>25745.67</v>
      </c>
      <c r="L1124" s="6">
        <v>25783.67</v>
      </c>
      <c r="M1124" s="6">
        <v>25930</v>
      </c>
      <c r="N1124" s="6">
        <v>25987</v>
      </c>
      <c r="O1124" s="6">
        <v>26035</v>
      </c>
      <c r="P1124" s="6">
        <v>26094</v>
      </c>
      <c r="Q1124" s="6">
        <v>26151.33</v>
      </c>
      <c r="R1124" s="6">
        <v>26192</v>
      </c>
      <c r="S1124" s="6">
        <v>26347.33</v>
      </c>
      <c r="T1124" s="6">
        <v>26407.33</v>
      </c>
      <c r="U1124" s="6">
        <v>26464.67</v>
      </c>
      <c r="V1124" s="6">
        <v>26509</v>
      </c>
      <c r="W1124" s="6">
        <v>26547.67</v>
      </c>
      <c r="X1124" s="6">
        <v>26605</v>
      </c>
      <c r="Y1124" s="6">
        <v>26721.67</v>
      </c>
      <c r="Z1124" s="8" t="s">
        <v>17</v>
      </c>
      <c r="AA1124" s="11">
        <f t="shared" si="178"/>
        <v>7.590902000316202E-4</v>
      </c>
      <c r="AB1124" s="10">
        <f t="shared" si="179"/>
        <v>6.6475687947900042E-3</v>
      </c>
      <c r="AC1124" s="10">
        <f t="shared" si="174"/>
        <v>1.6595080046856614E-2</v>
      </c>
      <c r="AD1124" s="10">
        <f t="shared" si="175"/>
        <v>1.2755633315069126E-2</v>
      </c>
      <c r="AE1124" s="13">
        <v>3.81</v>
      </c>
      <c r="AF1124" s="13">
        <v>0.72699999999999998</v>
      </c>
      <c r="AG1124" s="10">
        <f t="shared" si="176"/>
        <v>3.0607483594269569E-2</v>
      </c>
      <c r="AH1124" s="10">
        <f>+SUMPRODUCT(AB1124:AD1124,Regression_results!$M$17:$O$17)+Regression_results!$L$17</f>
        <v>3.0396914505687038E-2</v>
      </c>
    </row>
    <row r="1125" spans="1:34" ht="15" x14ac:dyDescent="0.25">
      <c r="A1125" s="3">
        <v>42295</v>
      </c>
      <c r="B1125" s="5">
        <f t="shared" si="170"/>
        <v>18</v>
      </c>
      <c r="C1125" s="5">
        <f t="shared" si="171"/>
        <v>10</v>
      </c>
      <c r="D1125" s="5">
        <f t="shared" si="172"/>
        <v>2015</v>
      </c>
      <c r="E1125" s="3">
        <f t="shared" si="173"/>
        <v>42286</v>
      </c>
      <c r="F1125" s="5">
        <f t="shared" si="177"/>
        <v>9</v>
      </c>
      <c r="G1125" s="5">
        <v>25436.79</v>
      </c>
      <c r="H1125" s="6">
        <v>25584</v>
      </c>
      <c r="I1125" s="6">
        <v>25605.67</v>
      </c>
      <c r="J1125" s="6">
        <v>25632.67</v>
      </c>
      <c r="K1125" s="6">
        <v>25745</v>
      </c>
      <c r="L1125" s="6">
        <v>25782</v>
      </c>
      <c r="M1125" s="6">
        <v>25921</v>
      </c>
      <c r="N1125" s="6">
        <v>25975</v>
      </c>
      <c r="O1125" s="6">
        <v>26028</v>
      </c>
      <c r="P1125" s="6">
        <v>26085.33</v>
      </c>
      <c r="Q1125" s="6">
        <v>26141.67</v>
      </c>
      <c r="R1125" s="6">
        <v>26184.33</v>
      </c>
      <c r="S1125" s="6">
        <v>26338.67</v>
      </c>
      <c r="T1125" s="6">
        <v>26401.33</v>
      </c>
      <c r="U1125" s="6">
        <v>26449</v>
      </c>
      <c r="V1125" s="6">
        <v>26490.67</v>
      </c>
      <c r="W1125" s="6">
        <v>26529</v>
      </c>
      <c r="X1125" s="6">
        <v>26585</v>
      </c>
      <c r="Y1125" s="6">
        <v>26704.33</v>
      </c>
      <c r="Z1125" s="8" t="s">
        <v>17</v>
      </c>
      <c r="AA1125" s="11">
        <f t="shared" si="178"/>
        <v>7.1370346338675008E-4</v>
      </c>
      <c r="AB1125" s="10">
        <f t="shared" si="179"/>
        <v>6.6392025094359486E-3</v>
      </c>
      <c r="AC1125" s="10">
        <f t="shared" si="174"/>
        <v>1.6493612547533454E-2</v>
      </c>
      <c r="AD1125" s="10">
        <f t="shared" si="175"/>
        <v>1.2649695471992706E-2</v>
      </c>
      <c r="AE1125" s="13">
        <v>3.77</v>
      </c>
      <c r="AF1125" s="13">
        <v>0.69499999999999995</v>
      </c>
      <c r="AG1125" s="10">
        <f t="shared" si="176"/>
        <v>3.0537762550275627E-2</v>
      </c>
      <c r="AH1125" s="10">
        <f>+SUMPRODUCT(AB1125:AD1125,Regression_results!$M$17:$O$17)+Regression_results!$L$17</f>
        <v>3.0283606324045149E-2</v>
      </c>
    </row>
    <row r="1126" spans="1:34" ht="15" x14ac:dyDescent="0.25">
      <c r="A1126" s="3">
        <v>42294</v>
      </c>
      <c r="B1126" s="5">
        <f t="shared" si="170"/>
        <v>17</v>
      </c>
      <c r="C1126" s="5">
        <f t="shared" si="171"/>
        <v>10</v>
      </c>
      <c r="D1126" s="5">
        <f t="shared" si="172"/>
        <v>2015</v>
      </c>
      <c r="E1126" s="3">
        <f t="shared" si="173"/>
        <v>42286</v>
      </c>
      <c r="F1126" s="5">
        <f t="shared" si="177"/>
        <v>8</v>
      </c>
      <c r="G1126" s="5">
        <v>25432.69</v>
      </c>
      <c r="H1126" s="6">
        <v>25584</v>
      </c>
      <c r="I1126" s="6">
        <v>25605.67</v>
      </c>
      <c r="J1126" s="6">
        <v>25632.67</v>
      </c>
      <c r="K1126" s="6">
        <v>25745</v>
      </c>
      <c r="L1126" s="6">
        <v>25782</v>
      </c>
      <c r="M1126" s="6">
        <v>25921</v>
      </c>
      <c r="N1126" s="6">
        <v>25975</v>
      </c>
      <c r="O1126" s="6">
        <v>26028</v>
      </c>
      <c r="P1126" s="6">
        <v>26085.33</v>
      </c>
      <c r="Q1126" s="6">
        <v>26141.67</v>
      </c>
      <c r="R1126" s="6">
        <v>26184.33</v>
      </c>
      <c r="S1126" s="6">
        <v>26338.67</v>
      </c>
      <c r="T1126" s="6">
        <v>26401.33</v>
      </c>
      <c r="U1126" s="6">
        <v>26440.67</v>
      </c>
      <c r="V1126" s="6">
        <v>26485.67</v>
      </c>
      <c r="W1126" s="6">
        <v>26533</v>
      </c>
      <c r="X1126" s="6">
        <v>26577</v>
      </c>
      <c r="Y1126" s="6">
        <v>26703.67</v>
      </c>
      <c r="Z1126" s="8" t="s">
        <v>17</v>
      </c>
      <c r="AA1126" s="11">
        <f t="shared" si="178"/>
        <v>6.3440307856600002E-4</v>
      </c>
      <c r="AB1126" s="10">
        <f t="shared" si="179"/>
        <v>6.8014826587357025E-3</v>
      </c>
      <c r="AC1126" s="10">
        <f t="shared" si="174"/>
        <v>1.6493612547533454E-2</v>
      </c>
      <c r="AD1126" s="10">
        <f t="shared" si="175"/>
        <v>1.2570395087171955E-2</v>
      </c>
      <c r="AE1126" s="13">
        <v>3.77</v>
      </c>
      <c r="AF1126" s="13">
        <v>0.69499999999999995</v>
      </c>
      <c r="AG1126" s="10">
        <f t="shared" si="176"/>
        <v>3.0537762550275627E-2</v>
      </c>
      <c r="AH1126" s="10">
        <f>+SUMPRODUCT(AB1126:AD1126,Regression_results!$M$17:$O$17)+Regression_results!$L$17</f>
        <v>3.0335675851711867E-2</v>
      </c>
    </row>
    <row r="1127" spans="1:34" ht="15" x14ac:dyDescent="0.25">
      <c r="A1127" s="3">
        <v>42293</v>
      </c>
      <c r="B1127" s="5">
        <f t="shared" si="170"/>
        <v>16</v>
      </c>
      <c r="C1127" s="5">
        <f t="shared" si="171"/>
        <v>10</v>
      </c>
      <c r="D1127" s="5">
        <f t="shared" si="172"/>
        <v>2015</v>
      </c>
      <c r="E1127" s="3">
        <f t="shared" si="173"/>
        <v>42286</v>
      </c>
      <c r="F1127" s="5">
        <f t="shared" si="177"/>
        <v>7</v>
      </c>
      <c r="G1127" s="5">
        <v>25428.6</v>
      </c>
      <c r="H1127" s="6">
        <v>25584</v>
      </c>
      <c r="I1127" s="6">
        <v>25605.67</v>
      </c>
      <c r="J1127" s="6">
        <v>25632.67</v>
      </c>
      <c r="K1127" s="6">
        <v>25745</v>
      </c>
      <c r="L1127" s="6">
        <v>25782</v>
      </c>
      <c r="M1127" s="6">
        <v>25921</v>
      </c>
      <c r="N1127" s="6">
        <v>25975</v>
      </c>
      <c r="O1127" s="6">
        <v>26028</v>
      </c>
      <c r="P1127" s="6">
        <v>26085.33</v>
      </c>
      <c r="Q1127" s="6">
        <v>26141.67</v>
      </c>
      <c r="R1127" s="6">
        <v>26184.33</v>
      </c>
      <c r="S1127" s="6">
        <v>26338.67</v>
      </c>
      <c r="T1127" s="6">
        <v>26401.33</v>
      </c>
      <c r="U1127" s="6">
        <v>26437.33</v>
      </c>
      <c r="V1127" s="6">
        <v>26482.33</v>
      </c>
      <c r="W1127" s="6">
        <v>26529.67</v>
      </c>
      <c r="X1127" s="6">
        <v>26578.33</v>
      </c>
      <c r="Y1127" s="6">
        <v>26703.67</v>
      </c>
      <c r="Z1127" s="8" t="s">
        <v>17</v>
      </c>
      <c r="AA1127" s="11">
        <f t="shared" si="178"/>
        <v>5.5510269374525007E-4</v>
      </c>
      <c r="AB1127" s="10">
        <f t="shared" si="179"/>
        <v>6.9634191422256464E-3</v>
      </c>
      <c r="AC1127" s="10">
        <f t="shared" si="174"/>
        <v>1.6493612547533454E-2</v>
      </c>
      <c r="AD1127" s="10">
        <f t="shared" si="175"/>
        <v>1.2491094702351206E-2</v>
      </c>
      <c r="AE1127" s="13">
        <v>3.77</v>
      </c>
      <c r="AF1127" s="13">
        <v>0.69499999999999995</v>
      </c>
      <c r="AG1127" s="10">
        <f t="shared" si="176"/>
        <v>3.0537762550275627E-2</v>
      </c>
      <c r="AH1127" s="10">
        <f>+SUMPRODUCT(AB1127:AD1127,Regression_results!$M$17:$O$17)+Regression_results!$L$17</f>
        <v>3.0387559594680251E-2</v>
      </c>
    </row>
    <row r="1128" spans="1:34" ht="15" x14ac:dyDescent="0.25">
      <c r="A1128" s="3">
        <v>42292</v>
      </c>
      <c r="B1128" s="5">
        <f t="shared" si="170"/>
        <v>15</v>
      </c>
      <c r="C1128" s="5">
        <f t="shared" si="171"/>
        <v>10</v>
      </c>
      <c r="D1128" s="5">
        <f t="shared" si="172"/>
        <v>2015</v>
      </c>
      <c r="E1128" s="3">
        <f t="shared" si="173"/>
        <v>42286</v>
      </c>
      <c r="F1128" s="5">
        <f t="shared" si="177"/>
        <v>6</v>
      </c>
      <c r="G1128" s="5">
        <v>25424.51</v>
      </c>
      <c r="H1128" s="6">
        <v>25585</v>
      </c>
      <c r="I1128" s="6">
        <v>25606.33</v>
      </c>
      <c r="J1128" s="6">
        <v>25636.67</v>
      </c>
      <c r="K1128" s="6">
        <v>25750</v>
      </c>
      <c r="L1128" s="6">
        <v>25788.67</v>
      </c>
      <c r="M1128" s="6">
        <v>25928</v>
      </c>
      <c r="N1128" s="6">
        <v>25984</v>
      </c>
      <c r="O1128" s="6">
        <v>26039</v>
      </c>
      <c r="P1128" s="6">
        <v>26096</v>
      </c>
      <c r="Q1128" s="6">
        <v>26152.67</v>
      </c>
      <c r="R1128" s="6">
        <v>26196</v>
      </c>
      <c r="S1128" s="6">
        <v>26352.33</v>
      </c>
      <c r="T1128" s="6">
        <v>26413.67</v>
      </c>
      <c r="U1128" s="6">
        <v>26437.33</v>
      </c>
      <c r="V1128" s="6">
        <v>26482.33</v>
      </c>
      <c r="W1128" s="6">
        <v>26529.67</v>
      </c>
      <c r="X1128" s="6">
        <v>26578.33</v>
      </c>
      <c r="Y1128" s="6">
        <v>26703.67</v>
      </c>
      <c r="Z1128" s="8" t="s">
        <v>17</v>
      </c>
      <c r="AA1128" s="11">
        <f t="shared" si="178"/>
        <v>4.6553758244525232E-4</v>
      </c>
      <c r="AB1128" s="10">
        <f t="shared" si="179"/>
        <v>7.1513669289988702E-3</v>
      </c>
      <c r="AC1128" s="10">
        <f t="shared" si="174"/>
        <v>1.6896993829260021E-2</v>
      </c>
      <c r="AD1128" s="10">
        <f t="shared" si="175"/>
        <v>1.2498641772314389E-2</v>
      </c>
      <c r="AE1128" s="13">
        <v>3.7</v>
      </c>
      <c r="AF1128" s="13">
        <v>0.64</v>
      </c>
      <c r="AG1128" s="10">
        <f t="shared" si="176"/>
        <v>3.0405405405405261E-2</v>
      </c>
      <c r="AH1128" s="10">
        <f>+SUMPRODUCT(AB1128:AD1128,Regression_results!$M$17:$O$17)+Regression_results!$L$17</f>
        <v>3.0735652732896482E-2</v>
      </c>
    </row>
    <row r="1129" spans="1:34" ht="15" x14ac:dyDescent="0.25">
      <c r="A1129" s="3">
        <v>42291</v>
      </c>
      <c r="B1129" s="5">
        <f t="shared" si="170"/>
        <v>14</v>
      </c>
      <c r="C1129" s="5">
        <f t="shared" si="171"/>
        <v>10</v>
      </c>
      <c r="D1129" s="5">
        <f t="shared" si="172"/>
        <v>2015</v>
      </c>
      <c r="E1129" s="3">
        <f t="shared" si="173"/>
        <v>42286</v>
      </c>
      <c r="F1129" s="5">
        <f t="shared" si="177"/>
        <v>5</v>
      </c>
      <c r="G1129" s="5">
        <v>25420.42</v>
      </c>
      <c r="H1129" s="6">
        <v>25585</v>
      </c>
      <c r="I1129" s="6">
        <v>25606.33</v>
      </c>
      <c r="J1129" s="6">
        <v>25642.67</v>
      </c>
      <c r="K1129" s="6">
        <v>25752.67</v>
      </c>
      <c r="L1129" s="6">
        <v>25791.67</v>
      </c>
      <c r="M1129" s="6">
        <v>25931</v>
      </c>
      <c r="N1129" s="6">
        <v>25987</v>
      </c>
      <c r="O1129" s="6">
        <v>26043.67</v>
      </c>
      <c r="P1129" s="6">
        <v>26100</v>
      </c>
      <c r="Q1129" s="6">
        <v>26157</v>
      </c>
      <c r="R1129" s="6">
        <v>26204</v>
      </c>
      <c r="S1129" s="6">
        <v>26359.33</v>
      </c>
      <c r="T1129" s="6">
        <v>26419.67</v>
      </c>
      <c r="U1129" s="6">
        <v>26437.33</v>
      </c>
      <c r="V1129" s="6">
        <v>26482.33</v>
      </c>
      <c r="W1129" s="6">
        <v>26529.67</v>
      </c>
      <c r="X1129" s="6">
        <v>26578.33</v>
      </c>
      <c r="Y1129" s="6">
        <v>26703.67</v>
      </c>
      <c r="Z1129" s="8" t="s">
        <v>17</v>
      </c>
      <c r="AA1129" s="11">
        <f t="shared" si="178"/>
        <v>3.8152208977489571E-4</v>
      </c>
      <c r="AB1129" s="10">
        <f t="shared" si="179"/>
        <v>7.3134118161699568E-3</v>
      </c>
      <c r="AC1129" s="10">
        <f t="shared" si="174"/>
        <v>1.7079370608751754E-2</v>
      </c>
      <c r="AD1129" s="10">
        <f t="shared" si="175"/>
        <v>1.250193369075144E-2</v>
      </c>
      <c r="AE1129" s="13">
        <v>3.718</v>
      </c>
      <c r="AF1129" s="13">
        <v>0.65</v>
      </c>
      <c r="AG1129" s="10">
        <f t="shared" si="176"/>
        <v>3.0481867858917155E-2</v>
      </c>
      <c r="AH1129" s="10">
        <f>+SUMPRODUCT(AB1129:AD1129,Regression_results!$M$17:$O$17)+Regression_results!$L$17</f>
        <v>3.0934642318593664E-2</v>
      </c>
    </row>
    <row r="1130" spans="1:34" ht="15" x14ac:dyDescent="0.25">
      <c r="A1130" s="3">
        <v>42290</v>
      </c>
      <c r="B1130" s="5">
        <f t="shared" si="170"/>
        <v>13</v>
      </c>
      <c r="C1130" s="5">
        <f t="shared" si="171"/>
        <v>10</v>
      </c>
      <c r="D1130" s="5">
        <f t="shared" si="172"/>
        <v>2015</v>
      </c>
      <c r="E1130" s="3">
        <f t="shared" si="173"/>
        <v>42286</v>
      </c>
      <c r="F1130" s="5">
        <f t="shared" si="177"/>
        <v>4</v>
      </c>
      <c r="G1130" s="5">
        <v>25416.33</v>
      </c>
      <c r="H1130" s="6">
        <v>25594.33</v>
      </c>
      <c r="I1130" s="6">
        <v>25614</v>
      </c>
      <c r="J1130" s="6">
        <v>25652.67</v>
      </c>
      <c r="K1130" s="6">
        <v>25758</v>
      </c>
      <c r="L1130" s="6">
        <v>25800</v>
      </c>
      <c r="M1130" s="6">
        <v>25940</v>
      </c>
      <c r="N1130" s="6">
        <v>25995.33</v>
      </c>
      <c r="O1130" s="6">
        <v>26050</v>
      </c>
      <c r="P1130" s="6">
        <v>26110</v>
      </c>
      <c r="Q1130" s="6">
        <v>26162.33</v>
      </c>
      <c r="R1130" s="6">
        <v>26212.67</v>
      </c>
      <c r="S1130" s="6">
        <v>26361.33</v>
      </c>
      <c r="T1130" s="6">
        <v>26424.67</v>
      </c>
      <c r="U1130" s="6">
        <v>26449.67</v>
      </c>
      <c r="V1130" s="6">
        <v>26495</v>
      </c>
      <c r="W1130" s="6">
        <v>26543.67</v>
      </c>
      <c r="X1130" s="6">
        <v>26593.33</v>
      </c>
      <c r="Y1130" s="6">
        <v>26720.33</v>
      </c>
      <c r="Z1130" s="8" t="s">
        <v>17</v>
      </c>
      <c r="AA1130" s="11">
        <f t="shared" si="178"/>
        <v>3.20368256583888E-4</v>
      </c>
      <c r="AB1130" s="10">
        <f t="shared" si="179"/>
        <v>7.777283344998942E-3</v>
      </c>
      <c r="AC1130" s="10">
        <f t="shared" si="174"/>
        <v>1.7021941125946682E-2</v>
      </c>
      <c r="AD1130" s="10">
        <f t="shared" si="175"/>
        <v>1.2271615857351599E-2</v>
      </c>
      <c r="AE1130" s="13">
        <v>3.76</v>
      </c>
      <c r="AF1130" s="13">
        <v>0.625</v>
      </c>
      <c r="AG1130" s="10">
        <f t="shared" si="176"/>
        <v>3.1155279503105593E-2</v>
      </c>
      <c r="AH1130" s="10">
        <f>+SUMPRODUCT(AB1130:AD1130,Regression_results!$M$17:$O$17)+Regression_results!$L$17</f>
        <v>3.1047234372468341E-2</v>
      </c>
    </row>
    <row r="1131" spans="1:34" ht="15" x14ac:dyDescent="0.25">
      <c r="A1131" s="3">
        <v>42289</v>
      </c>
      <c r="B1131" s="5">
        <f t="shared" si="170"/>
        <v>12</v>
      </c>
      <c r="C1131" s="5">
        <f t="shared" si="171"/>
        <v>10</v>
      </c>
      <c r="D1131" s="5">
        <f t="shared" si="172"/>
        <v>2015</v>
      </c>
      <c r="E1131" s="3">
        <f t="shared" si="173"/>
        <v>42286</v>
      </c>
      <c r="F1131" s="5">
        <f t="shared" si="177"/>
        <v>3</v>
      </c>
      <c r="G1131" s="5">
        <v>25412.240000000002</v>
      </c>
      <c r="H1131" s="6">
        <v>25591</v>
      </c>
      <c r="I1131" s="6">
        <v>25612</v>
      </c>
      <c r="J1131" s="6">
        <v>25644</v>
      </c>
      <c r="K1131" s="6">
        <v>25752</v>
      </c>
      <c r="L1131" s="6">
        <v>25796.67</v>
      </c>
      <c r="M1131" s="6">
        <v>25939</v>
      </c>
      <c r="N1131" s="6">
        <v>25993.33</v>
      </c>
      <c r="O1131" s="6">
        <v>26047</v>
      </c>
      <c r="P1131" s="6">
        <v>26109.33</v>
      </c>
      <c r="Q1131" s="6">
        <v>26160</v>
      </c>
      <c r="R1131" s="6">
        <v>26211</v>
      </c>
      <c r="S1131" s="6">
        <v>26360.67</v>
      </c>
      <c r="T1131" s="6">
        <v>26424.67</v>
      </c>
      <c r="U1131" s="6">
        <v>26457.67</v>
      </c>
      <c r="V1131" s="6">
        <v>26508.67</v>
      </c>
      <c r="W1131" s="6">
        <v>26554.33</v>
      </c>
      <c r="X1131" s="6">
        <v>26610</v>
      </c>
      <c r="Y1131" s="6">
        <v>26735.33</v>
      </c>
      <c r="Z1131" s="8" t="s">
        <v>17</v>
      </c>
      <c r="AA1131" s="11">
        <f t="shared" si="178"/>
        <v>2.42785938293677E-4</v>
      </c>
      <c r="AB1131" s="10">
        <f t="shared" si="179"/>
        <v>7.8607789002465012E-3</v>
      </c>
      <c r="AC1131" s="10">
        <f t="shared" si="174"/>
        <v>1.6984226143994974E-2</v>
      </c>
      <c r="AD1131" s="10">
        <f t="shared" si="175"/>
        <v>1.2285247642136721E-2</v>
      </c>
      <c r="AE1131" s="13">
        <v>3.7349999999999999</v>
      </c>
      <c r="AF1131" s="13">
        <v>0.61</v>
      </c>
      <c r="AG1131" s="10">
        <f t="shared" si="176"/>
        <v>3.1060530762349714E-2</v>
      </c>
      <c r="AH1131" s="10">
        <f>+SUMPRODUCT(AB1131:AD1131,Regression_results!$M$17:$O$17)+Regression_results!$L$17</f>
        <v>3.1075772834528143E-2</v>
      </c>
    </row>
    <row r="1132" spans="1:34" ht="15" x14ac:dyDescent="0.25">
      <c r="A1132" s="3">
        <v>42288</v>
      </c>
      <c r="B1132" s="5">
        <f t="shared" si="170"/>
        <v>11</v>
      </c>
      <c r="C1132" s="5">
        <f t="shared" si="171"/>
        <v>10</v>
      </c>
      <c r="D1132" s="5">
        <f t="shared" si="172"/>
        <v>2015</v>
      </c>
      <c r="E1132" s="3">
        <f t="shared" si="173"/>
        <v>42286</v>
      </c>
      <c r="F1132" s="5">
        <f t="shared" si="177"/>
        <v>2</v>
      </c>
      <c r="G1132" s="5">
        <v>25408.15</v>
      </c>
      <c r="H1132" s="6">
        <v>25591</v>
      </c>
      <c r="I1132" s="6">
        <v>25612</v>
      </c>
      <c r="J1132" s="6">
        <v>25644</v>
      </c>
      <c r="K1132" s="6">
        <v>25752</v>
      </c>
      <c r="L1132" s="6">
        <v>25796.67</v>
      </c>
      <c r="M1132" s="6">
        <v>25939</v>
      </c>
      <c r="N1132" s="6">
        <v>25993.33</v>
      </c>
      <c r="O1132" s="6">
        <v>26047</v>
      </c>
      <c r="P1132" s="6">
        <v>26109.33</v>
      </c>
      <c r="Q1132" s="6">
        <v>26160</v>
      </c>
      <c r="R1132" s="6">
        <v>26211</v>
      </c>
      <c r="S1132" s="6">
        <v>26360.67</v>
      </c>
      <c r="T1132" s="6">
        <v>26424.67</v>
      </c>
      <c r="U1132" s="6">
        <v>26464</v>
      </c>
      <c r="V1132" s="6">
        <v>26520</v>
      </c>
      <c r="W1132" s="6">
        <v>26563.33</v>
      </c>
      <c r="X1132" s="6">
        <v>26615.33</v>
      </c>
      <c r="Y1132" s="6">
        <v>26744.67</v>
      </c>
      <c r="Z1132" s="8" t="s">
        <v>17</v>
      </c>
      <c r="AA1132" s="11">
        <f t="shared" si="178"/>
        <v>1.6185729219578466E-4</v>
      </c>
      <c r="AB1132" s="10">
        <f t="shared" si="179"/>
        <v>8.0230162369161473E-3</v>
      </c>
      <c r="AC1132" s="10">
        <f t="shared" si="174"/>
        <v>1.6984226143994974E-2</v>
      </c>
      <c r="AD1132" s="10">
        <f t="shared" si="175"/>
        <v>1.2204318996038828E-2</v>
      </c>
      <c r="AE1132" s="13">
        <v>3.7349999999999999</v>
      </c>
      <c r="AF1132" s="13">
        <v>0.61</v>
      </c>
      <c r="AG1132" s="10">
        <f t="shared" si="176"/>
        <v>3.1060530762349714E-2</v>
      </c>
      <c r="AH1132" s="10">
        <f>+SUMPRODUCT(AB1132:AD1132,Regression_results!$M$17:$O$17)+Regression_results!$L$17</f>
        <v>3.1127087045233939E-2</v>
      </c>
    </row>
    <row r="1133" spans="1:34" ht="15" x14ac:dyDescent="0.25">
      <c r="A1133" s="3">
        <v>42287</v>
      </c>
      <c r="B1133" s="5">
        <f t="shared" si="170"/>
        <v>10</v>
      </c>
      <c r="C1133" s="5">
        <f t="shared" si="171"/>
        <v>10</v>
      </c>
      <c r="D1133" s="5">
        <f t="shared" si="172"/>
        <v>2015</v>
      </c>
      <c r="E1133" s="3">
        <f t="shared" si="173"/>
        <v>42286</v>
      </c>
      <c r="F1133" s="5">
        <f t="shared" si="177"/>
        <v>1</v>
      </c>
      <c r="G1133" s="5">
        <v>25404.07</v>
      </c>
      <c r="H1133" s="6">
        <v>25591</v>
      </c>
      <c r="I1133" s="6">
        <v>25612</v>
      </c>
      <c r="J1133" s="6">
        <v>25644</v>
      </c>
      <c r="K1133" s="6">
        <v>25752</v>
      </c>
      <c r="L1133" s="6">
        <v>25796.67</v>
      </c>
      <c r="M1133" s="6">
        <v>25939</v>
      </c>
      <c r="N1133" s="6">
        <v>25993.33</v>
      </c>
      <c r="O1133" s="6">
        <v>26047</v>
      </c>
      <c r="P1133" s="6">
        <v>26109.33</v>
      </c>
      <c r="Q1133" s="6">
        <v>26160</v>
      </c>
      <c r="R1133" s="6">
        <v>26211</v>
      </c>
      <c r="S1133" s="6">
        <v>26360.67</v>
      </c>
      <c r="T1133" s="6">
        <v>26424.67</v>
      </c>
      <c r="U1133" s="6">
        <v>26463</v>
      </c>
      <c r="V1133" s="6">
        <v>26518.33</v>
      </c>
      <c r="W1133" s="6">
        <v>26562.67</v>
      </c>
      <c r="X1133" s="6">
        <v>26615.33</v>
      </c>
      <c r="Y1133" s="6">
        <v>26744.67</v>
      </c>
      <c r="Z1133" s="8" t="s">
        <v>17</v>
      </c>
      <c r="AA1133" s="11">
        <f t="shared" si="178"/>
        <v>8.0928646097892332E-5</v>
      </c>
      <c r="AB1133" s="10">
        <f t="shared" si="179"/>
        <v>8.184908953565273E-3</v>
      </c>
      <c r="AC1133" s="10">
        <f t="shared" si="174"/>
        <v>1.6984226143994974E-2</v>
      </c>
      <c r="AD1133" s="10">
        <f t="shared" si="175"/>
        <v>1.2123390349940937E-2</v>
      </c>
      <c r="AE1133" s="13">
        <v>3.7349999999999999</v>
      </c>
      <c r="AF1133" s="13">
        <v>0.61</v>
      </c>
      <c r="AG1133" s="10">
        <f t="shared" si="176"/>
        <v>3.1060530762349714E-2</v>
      </c>
      <c r="AH1133" s="10">
        <f>+SUMPRODUCT(AB1133:AD1133,Regression_results!$M$17:$O$17)+Regression_results!$L$17</f>
        <v>3.1178214955397986E-2</v>
      </c>
    </row>
    <row r="1134" spans="1:34" ht="15" x14ac:dyDescent="0.25">
      <c r="A1134" s="3">
        <v>42286</v>
      </c>
      <c r="B1134" s="5">
        <f t="shared" si="170"/>
        <v>9</v>
      </c>
      <c r="C1134" s="5">
        <f t="shared" si="171"/>
        <v>10</v>
      </c>
      <c r="D1134" s="5">
        <f t="shared" si="172"/>
        <v>2015</v>
      </c>
      <c r="E1134" s="3">
        <f t="shared" si="173"/>
        <v>42286</v>
      </c>
      <c r="F1134" s="5">
        <f t="shared" si="177"/>
        <v>0</v>
      </c>
      <c r="G1134" s="5">
        <v>25399.98</v>
      </c>
      <c r="H1134" s="6">
        <v>25591</v>
      </c>
      <c r="I1134" s="6">
        <v>25612</v>
      </c>
      <c r="J1134" s="6">
        <v>25644</v>
      </c>
      <c r="K1134" s="6">
        <v>25752</v>
      </c>
      <c r="L1134" s="6">
        <v>25796.67</v>
      </c>
      <c r="M1134" s="6">
        <v>25939</v>
      </c>
      <c r="N1134" s="6">
        <v>25993.33</v>
      </c>
      <c r="O1134" s="6">
        <v>26047</v>
      </c>
      <c r="P1134" s="6">
        <v>26109.33</v>
      </c>
      <c r="Q1134" s="6">
        <v>26160</v>
      </c>
      <c r="R1134" s="6">
        <v>26211</v>
      </c>
      <c r="S1134" s="6">
        <v>26360.67</v>
      </c>
      <c r="T1134" s="6">
        <v>26424.67</v>
      </c>
      <c r="U1134" s="6">
        <v>26463</v>
      </c>
      <c r="V1134" s="6">
        <v>26518.33</v>
      </c>
      <c r="W1134" s="6">
        <v>26562.67</v>
      </c>
      <c r="X1134" s="6">
        <v>26615.33</v>
      </c>
      <c r="Y1134" s="6">
        <v>26744.67</v>
      </c>
      <c r="Z1134" s="8" t="s">
        <v>17</v>
      </c>
      <c r="AA1134" s="11">
        <f t="shared" si="178"/>
        <v>0</v>
      </c>
      <c r="AB1134" s="10">
        <f t="shared" si="179"/>
        <v>8.3472506671264934E-3</v>
      </c>
      <c r="AC1134" s="10">
        <f t="shared" si="174"/>
        <v>1.6984226143994974E-2</v>
      </c>
      <c r="AD1134" s="10">
        <f t="shared" si="175"/>
        <v>1.2042461703843044E-2</v>
      </c>
      <c r="AE1134" s="13">
        <v>3.7349999999999999</v>
      </c>
      <c r="AF1134" s="13">
        <v>0.61</v>
      </c>
      <c r="AG1134" s="10">
        <f t="shared" si="176"/>
        <v>3.1060530762349714E-2</v>
      </c>
      <c r="AH1134" s="10">
        <f>+SUMPRODUCT(AB1134:AD1134,Regression_results!$M$17:$O$17)+Regression_results!$L$17</f>
        <v>3.1229585591935977E-2</v>
      </c>
    </row>
    <row r="1135" spans="1:34" ht="15" x14ac:dyDescent="0.25">
      <c r="A1135" s="3">
        <v>42285</v>
      </c>
      <c r="B1135" s="5">
        <f t="shared" si="170"/>
        <v>8</v>
      </c>
      <c r="C1135" s="5">
        <f t="shared" si="171"/>
        <v>10</v>
      </c>
      <c r="D1135" s="5">
        <f t="shared" si="172"/>
        <v>2015</v>
      </c>
      <c r="E1135" s="3">
        <f t="shared" si="173"/>
        <v>42256</v>
      </c>
      <c r="F1135" s="5">
        <f t="shared" si="177"/>
        <v>29</v>
      </c>
      <c r="G1135" s="5">
        <v>25394.080000000002</v>
      </c>
      <c r="H1135" s="6">
        <v>25590</v>
      </c>
      <c r="I1135" s="6">
        <v>25617.67</v>
      </c>
      <c r="J1135" s="6">
        <v>25648.33</v>
      </c>
      <c r="K1135" s="6">
        <v>25758</v>
      </c>
      <c r="L1135" s="6">
        <v>25799.67</v>
      </c>
      <c r="M1135" s="6">
        <v>25940</v>
      </c>
      <c r="N1135" s="6">
        <v>25994.33</v>
      </c>
      <c r="O1135" s="6">
        <v>26045.33</v>
      </c>
      <c r="P1135" s="6">
        <v>26103.33</v>
      </c>
      <c r="Q1135" s="6">
        <v>26150</v>
      </c>
      <c r="R1135" s="6">
        <v>26201</v>
      </c>
      <c r="S1135" s="6">
        <v>26349.67</v>
      </c>
      <c r="T1135" s="6">
        <v>26410.33</v>
      </c>
      <c r="U1135" s="6">
        <v>26463</v>
      </c>
      <c r="V1135" s="6">
        <v>26518.33</v>
      </c>
      <c r="W1135" s="6">
        <v>26562.67</v>
      </c>
      <c r="X1135" s="6">
        <v>26615.33</v>
      </c>
      <c r="Y1135" s="6">
        <v>26744.67</v>
      </c>
      <c r="Z1135" s="8" t="s">
        <v>17</v>
      </c>
      <c r="AA1135" s="11">
        <f t="shared" si="178"/>
        <v>2.2253789136639076E-3</v>
      </c>
      <c r="AB1135" s="10">
        <f t="shared" si="179"/>
        <v>8.8048080497500347E-3</v>
      </c>
      <c r="AC1135" s="10">
        <f t="shared" si="174"/>
        <v>1.6693946014606498E-2</v>
      </c>
      <c r="AD1135" s="10">
        <f t="shared" si="175"/>
        <v>1.3910391159621213E-2</v>
      </c>
      <c r="AE1135" s="13">
        <v>3.74</v>
      </c>
      <c r="AF1135" s="13">
        <v>0.60299999999999998</v>
      </c>
      <c r="AG1135" s="10">
        <f t="shared" si="176"/>
        <v>3.1181972704591443E-2</v>
      </c>
      <c r="AH1135" s="10">
        <f>+SUMPRODUCT(AB1135:AD1135,Regression_results!$M$17:$O$17)+Regression_results!$L$17</f>
        <v>3.2141947075113891E-2</v>
      </c>
    </row>
    <row r="1136" spans="1:34" ht="15" x14ac:dyDescent="0.25">
      <c r="A1136" s="3">
        <v>42284</v>
      </c>
      <c r="B1136" s="5">
        <f t="shared" si="170"/>
        <v>7</v>
      </c>
      <c r="C1136" s="5">
        <f t="shared" si="171"/>
        <v>10</v>
      </c>
      <c r="D1136" s="5">
        <f t="shared" si="172"/>
        <v>2015</v>
      </c>
      <c r="E1136" s="3">
        <f t="shared" si="173"/>
        <v>42256</v>
      </c>
      <c r="F1136" s="5">
        <f t="shared" si="177"/>
        <v>28</v>
      </c>
      <c r="G1136" s="5">
        <v>25388.17</v>
      </c>
      <c r="H1136" s="6">
        <v>25587.67</v>
      </c>
      <c r="I1136" s="6">
        <v>25663</v>
      </c>
      <c r="J1136" s="6">
        <v>25699</v>
      </c>
      <c r="K1136" s="6">
        <v>25734.67</v>
      </c>
      <c r="L1136" s="6">
        <v>25849.67</v>
      </c>
      <c r="M1136" s="6">
        <v>25897.33</v>
      </c>
      <c r="N1136" s="6">
        <v>26035.33</v>
      </c>
      <c r="O1136" s="6">
        <v>26088.33</v>
      </c>
      <c r="P1136" s="6">
        <v>26137.33</v>
      </c>
      <c r="Q1136" s="6">
        <v>26189</v>
      </c>
      <c r="R1136" s="6">
        <v>26240</v>
      </c>
      <c r="S1136" s="6">
        <v>26291.67</v>
      </c>
      <c r="T1136" s="6">
        <v>26441.67</v>
      </c>
      <c r="U1136" s="6">
        <v>26463</v>
      </c>
      <c r="V1136" s="6">
        <v>26518.33</v>
      </c>
      <c r="W1136" s="6">
        <v>26562.67</v>
      </c>
      <c r="X1136" s="6">
        <v>26615.33</v>
      </c>
      <c r="Y1136" s="6">
        <v>26744.67</v>
      </c>
      <c r="Z1136" s="8" t="s">
        <v>17</v>
      </c>
      <c r="AA1136" s="11">
        <f t="shared" si="178"/>
        <v>5.3248804659423495E-3</v>
      </c>
      <c r="AB1136" s="10">
        <f t="shared" si="179"/>
        <v>1.0825120518729747E-2</v>
      </c>
      <c r="AC1136" s="10">
        <f t="shared" si="174"/>
        <v>1.657366636792279E-2</v>
      </c>
      <c r="AD1136" s="10">
        <f t="shared" si="175"/>
        <v>1.3119170096593224E-2</v>
      </c>
      <c r="AE1136" s="13">
        <v>3.8050000000000002</v>
      </c>
      <c r="AF1136" s="13">
        <v>0.54</v>
      </c>
      <c r="AG1136" s="10">
        <f t="shared" si="176"/>
        <v>3.2474636960413639E-2</v>
      </c>
      <c r="AH1136" s="10">
        <f>+SUMPRODUCT(AB1136:AD1136,Regression_results!$M$17:$O$17)+Regression_results!$L$17</f>
        <v>3.2805851383363047E-2</v>
      </c>
    </row>
    <row r="1137" spans="1:34" ht="15" x14ac:dyDescent="0.25">
      <c r="A1137" s="3">
        <v>42283</v>
      </c>
      <c r="B1137" s="5">
        <f t="shared" si="170"/>
        <v>6</v>
      </c>
      <c r="C1137" s="5">
        <f t="shared" si="171"/>
        <v>10</v>
      </c>
      <c r="D1137" s="5">
        <f t="shared" si="172"/>
        <v>2015</v>
      </c>
      <c r="E1137" s="3">
        <f t="shared" si="173"/>
        <v>42256</v>
      </c>
      <c r="F1137" s="5">
        <f t="shared" si="177"/>
        <v>27</v>
      </c>
      <c r="G1137" s="5">
        <v>25382.27</v>
      </c>
      <c r="H1137" s="6">
        <v>25579</v>
      </c>
      <c r="I1137" s="6">
        <v>25657</v>
      </c>
      <c r="J1137" s="6">
        <v>25694.33</v>
      </c>
      <c r="K1137" s="6">
        <v>25724.67</v>
      </c>
      <c r="L1137" s="6">
        <v>25840</v>
      </c>
      <c r="M1137" s="6">
        <v>25889</v>
      </c>
      <c r="N1137" s="6">
        <v>26025.67</v>
      </c>
      <c r="O1137" s="6">
        <v>26082.67</v>
      </c>
      <c r="P1137" s="6">
        <v>26133.33</v>
      </c>
      <c r="Q1137" s="6">
        <v>26183.67</v>
      </c>
      <c r="R1137" s="6">
        <v>26234.67</v>
      </c>
      <c r="S1137" s="6">
        <v>26286.33</v>
      </c>
      <c r="T1137" s="6">
        <v>26436.33</v>
      </c>
      <c r="U1137" s="6">
        <v>26452.33</v>
      </c>
      <c r="V1137" s="6">
        <v>26511</v>
      </c>
      <c r="W1137" s="6">
        <v>26553.33</v>
      </c>
      <c r="X1137" s="6">
        <v>26606</v>
      </c>
      <c r="Y1137" s="6">
        <v>26735.33</v>
      </c>
      <c r="Z1137" s="8" t="s">
        <v>17</v>
      </c>
      <c r="AA1137" s="11">
        <f t="shared" si="178"/>
        <v>5.1357492658732126E-3</v>
      </c>
      <c r="AB1137" s="10">
        <f t="shared" si="179"/>
        <v>1.0823697013702782E-2</v>
      </c>
      <c r="AC1137" s="10">
        <f t="shared" si="174"/>
        <v>1.6590793935378212E-2</v>
      </c>
      <c r="AD1137" s="10">
        <f t="shared" si="175"/>
        <v>1.2943998958101921E-2</v>
      </c>
      <c r="AE1137" s="13">
        <v>3.8250000000000002</v>
      </c>
      <c r="AF1137" s="13">
        <v>0.57999999999999996</v>
      </c>
      <c r="AG1137" s="10">
        <f t="shared" si="176"/>
        <v>3.2262875323125773E-2</v>
      </c>
      <c r="AH1137" s="10">
        <f>+SUMPRODUCT(AB1137:AD1137,Regression_results!$M$17:$O$17)+Regression_results!$L$17</f>
        <v>3.2736635292624924E-2</v>
      </c>
    </row>
    <row r="1138" spans="1:34" ht="15" x14ac:dyDescent="0.25">
      <c r="A1138" s="3">
        <v>42282</v>
      </c>
      <c r="B1138" s="5">
        <f t="shared" si="170"/>
        <v>5</v>
      </c>
      <c r="C1138" s="5">
        <f t="shared" si="171"/>
        <v>10</v>
      </c>
      <c r="D1138" s="5">
        <f t="shared" si="172"/>
        <v>2015</v>
      </c>
      <c r="E1138" s="3">
        <f t="shared" si="173"/>
        <v>42256</v>
      </c>
      <c r="F1138" s="5">
        <f t="shared" si="177"/>
        <v>26</v>
      </c>
      <c r="G1138" s="5">
        <v>25376.37</v>
      </c>
      <c r="H1138" s="6">
        <v>25575.67</v>
      </c>
      <c r="I1138" s="6">
        <v>25658.67</v>
      </c>
      <c r="J1138" s="6">
        <v>25696.33</v>
      </c>
      <c r="K1138" s="6">
        <v>25727.67</v>
      </c>
      <c r="L1138" s="6">
        <v>25844</v>
      </c>
      <c r="M1138" s="6">
        <v>25895.33</v>
      </c>
      <c r="N1138" s="6">
        <v>26029.67</v>
      </c>
      <c r="O1138" s="6">
        <v>26085</v>
      </c>
      <c r="P1138" s="6">
        <v>26135</v>
      </c>
      <c r="Q1138" s="6">
        <v>26185.33</v>
      </c>
      <c r="R1138" s="6">
        <v>26235</v>
      </c>
      <c r="S1138" s="6">
        <v>26286.33</v>
      </c>
      <c r="T1138" s="6">
        <v>26436.33</v>
      </c>
      <c r="U1138" s="6">
        <v>26500.33</v>
      </c>
      <c r="V1138" s="6">
        <v>26540.67</v>
      </c>
      <c r="W1138" s="6">
        <v>26586</v>
      </c>
      <c r="X1138" s="6">
        <v>26627</v>
      </c>
      <c r="Y1138" s="6">
        <v>26680.67</v>
      </c>
      <c r="Z1138" s="8" t="s">
        <v>17</v>
      </c>
      <c r="AA1138" s="11">
        <f t="shared" si="178"/>
        <v>4.9455363301001308E-3</v>
      </c>
      <c r="AB1138" s="10">
        <f t="shared" si="179"/>
        <v>1.1124522538093373E-2</v>
      </c>
      <c r="AC1138" s="10">
        <f t="shared" si="174"/>
        <v>1.6615436419736618E-2</v>
      </c>
      <c r="AD1138" s="10">
        <f t="shared" si="175"/>
        <v>1.2663765197265243E-2</v>
      </c>
      <c r="AE1138" s="13">
        <v>3.8449999999999998</v>
      </c>
      <c r="AF1138" s="13">
        <v>0.61499999999999999</v>
      </c>
      <c r="AG1138" s="10">
        <f t="shared" si="176"/>
        <v>3.2102569199423447E-2</v>
      </c>
      <c r="AH1138" s="10">
        <f>+SUMPRODUCT(AB1138:AD1138,Regression_results!$M$17:$O$17)+Regression_results!$L$17</f>
        <v>3.2788099921861179E-2</v>
      </c>
    </row>
    <row r="1139" spans="1:34" ht="15" x14ac:dyDescent="0.25">
      <c r="A1139" s="3">
        <v>42281</v>
      </c>
      <c r="B1139" s="5">
        <f t="shared" si="170"/>
        <v>4</v>
      </c>
      <c r="C1139" s="5">
        <f t="shared" si="171"/>
        <v>10</v>
      </c>
      <c r="D1139" s="5">
        <f t="shared" si="172"/>
        <v>2015</v>
      </c>
      <c r="E1139" s="3">
        <f t="shared" si="173"/>
        <v>42256</v>
      </c>
      <c r="F1139" s="5">
        <f t="shared" si="177"/>
        <v>25</v>
      </c>
      <c r="G1139" s="5">
        <v>25370.47</v>
      </c>
      <c r="H1139" s="6">
        <v>25577.67</v>
      </c>
      <c r="I1139" s="6">
        <v>25661.33</v>
      </c>
      <c r="J1139" s="6">
        <v>25698.67</v>
      </c>
      <c r="K1139" s="6">
        <v>25730</v>
      </c>
      <c r="L1139" s="6">
        <v>25847.33</v>
      </c>
      <c r="M1139" s="6">
        <v>25899.33</v>
      </c>
      <c r="N1139" s="6">
        <v>26032</v>
      </c>
      <c r="O1139" s="6">
        <v>26091.67</v>
      </c>
      <c r="P1139" s="6">
        <v>26140</v>
      </c>
      <c r="Q1139" s="6">
        <v>26190.33</v>
      </c>
      <c r="R1139" s="6">
        <v>26239.33</v>
      </c>
      <c r="S1139" s="6">
        <v>26290.67</v>
      </c>
      <c r="T1139" s="6">
        <v>26440.67</v>
      </c>
      <c r="U1139" s="6">
        <v>26495</v>
      </c>
      <c r="V1139" s="6">
        <v>26535.33</v>
      </c>
      <c r="W1139" s="6">
        <v>26580.67</v>
      </c>
      <c r="X1139" s="6">
        <v>26621.67</v>
      </c>
      <c r="Y1139" s="6">
        <v>26675.33</v>
      </c>
      <c r="Z1139" s="8" t="s">
        <v>17</v>
      </c>
      <c r="AA1139" s="11">
        <f t="shared" si="178"/>
        <v>4.7545383970815092E-3</v>
      </c>
      <c r="AB1139" s="10">
        <f t="shared" si="179"/>
        <v>1.1464509723312144E-2</v>
      </c>
      <c r="AC1139" s="10">
        <f t="shared" si="174"/>
        <v>1.6769980355655578E-2</v>
      </c>
      <c r="AD1139" s="10">
        <f t="shared" si="175"/>
        <v>1.2381493666713483E-2</v>
      </c>
      <c r="AE1139" s="13">
        <v>3.88</v>
      </c>
      <c r="AF1139" s="13">
        <v>0.63</v>
      </c>
      <c r="AG1139" s="10">
        <f t="shared" si="176"/>
        <v>3.2296531849349108E-2</v>
      </c>
      <c r="AH1139" s="10">
        <f>+SUMPRODUCT(AB1139:AD1139,Regression_results!$M$17:$O$17)+Regression_results!$L$17</f>
        <v>3.2938103296782428E-2</v>
      </c>
    </row>
    <row r="1140" spans="1:34" ht="15" x14ac:dyDescent="0.25">
      <c r="A1140" s="3">
        <v>42280</v>
      </c>
      <c r="B1140" s="5">
        <f t="shared" si="170"/>
        <v>3</v>
      </c>
      <c r="C1140" s="5">
        <f t="shared" si="171"/>
        <v>10</v>
      </c>
      <c r="D1140" s="5">
        <f t="shared" si="172"/>
        <v>2015</v>
      </c>
      <c r="E1140" s="3">
        <f t="shared" si="173"/>
        <v>42256</v>
      </c>
      <c r="F1140" s="5">
        <f t="shared" si="177"/>
        <v>24</v>
      </c>
      <c r="G1140" s="5">
        <v>25364.57</v>
      </c>
      <c r="H1140" s="6">
        <v>25577.67</v>
      </c>
      <c r="I1140" s="6">
        <v>25661.33</v>
      </c>
      <c r="J1140" s="6">
        <v>25698.67</v>
      </c>
      <c r="K1140" s="6">
        <v>25730</v>
      </c>
      <c r="L1140" s="6">
        <v>25847.33</v>
      </c>
      <c r="M1140" s="6">
        <v>25899.33</v>
      </c>
      <c r="N1140" s="6">
        <v>26032</v>
      </c>
      <c r="O1140" s="6">
        <v>26091.67</v>
      </c>
      <c r="P1140" s="6">
        <v>26140</v>
      </c>
      <c r="Q1140" s="6">
        <v>26190.33</v>
      </c>
      <c r="R1140" s="6">
        <v>26239.33</v>
      </c>
      <c r="S1140" s="6">
        <v>26290.67</v>
      </c>
      <c r="T1140" s="6">
        <v>26440.67</v>
      </c>
      <c r="U1140" s="6">
        <v>26495</v>
      </c>
      <c r="V1140" s="6">
        <v>26535.33</v>
      </c>
      <c r="W1140" s="6">
        <v>26580.67</v>
      </c>
      <c r="X1140" s="6">
        <v>26621.67</v>
      </c>
      <c r="Y1140" s="6">
        <v>26674.33</v>
      </c>
      <c r="Z1140" s="8" t="s">
        <v>17</v>
      </c>
      <c r="AA1140" s="11">
        <f t="shared" si="178"/>
        <v>4.5643568611982484E-3</v>
      </c>
      <c r="AB1140" s="10">
        <f t="shared" si="179"/>
        <v>1.1699784384280987E-2</v>
      </c>
      <c r="AC1140" s="10">
        <f t="shared" si="174"/>
        <v>1.6769980355655578E-2</v>
      </c>
      <c r="AD1140" s="10">
        <f t="shared" si="175"/>
        <v>1.2191312130830223E-2</v>
      </c>
      <c r="AE1140" s="13">
        <v>3.88</v>
      </c>
      <c r="AF1140" s="13">
        <v>0.63</v>
      </c>
      <c r="AG1140" s="10">
        <f t="shared" si="176"/>
        <v>3.2296531849349108E-2</v>
      </c>
      <c r="AH1140" s="10">
        <f>+SUMPRODUCT(AB1140:AD1140,Regression_results!$M$17:$O$17)+Regression_results!$L$17</f>
        <v>3.297977403173518E-2</v>
      </c>
    </row>
    <row r="1141" spans="1:34" ht="15" x14ac:dyDescent="0.25">
      <c r="A1141" s="3">
        <v>42279</v>
      </c>
      <c r="B1141" s="5">
        <f t="shared" si="170"/>
        <v>2</v>
      </c>
      <c r="C1141" s="5">
        <f t="shared" si="171"/>
        <v>10</v>
      </c>
      <c r="D1141" s="5">
        <f t="shared" si="172"/>
        <v>2015</v>
      </c>
      <c r="E1141" s="3">
        <f t="shared" si="173"/>
        <v>42256</v>
      </c>
      <c r="F1141" s="5">
        <f t="shared" si="177"/>
        <v>23</v>
      </c>
      <c r="G1141" s="5">
        <v>25358.68</v>
      </c>
      <c r="H1141" s="6">
        <v>25577.67</v>
      </c>
      <c r="I1141" s="6">
        <v>25661.33</v>
      </c>
      <c r="J1141" s="6">
        <v>25698.67</v>
      </c>
      <c r="K1141" s="6">
        <v>25730</v>
      </c>
      <c r="L1141" s="6">
        <v>25847.33</v>
      </c>
      <c r="M1141" s="6">
        <v>25899.33</v>
      </c>
      <c r="N1141" s="6">
        <v>26032</v>
      </c>
      <c r="O1141" s="6">
        <v>26091.67</v>
      </c>
      <c r="P1141" s="6">
        <v>26140</v>
      </c>
      <c r="Q1141" s="6">
        <v>26190.33</v>
      </c>
      <c r="R1141" s="6">
        <v>26239.33</v>
      </c>
      <c r="S1141" s="6">
        <v>26290.67</v>
      </c>
      <c r="T1141" s="6">
        <v>26440.67</v>
      </c>
      <c r="U1141" s="6">
        <v>26498.67</v>
      </c>
      <c r="V1141" s="6">
        <v>26537.33</v>
      </c>
      <c r="W1141" s="6">
        <v>26585</v>
      </c>
      <c r="X1141" s="6">
        <v>26627.33</v>
      </c>
      <c r="Y1141" s="6">
        <v>26679</v>
      </c>
      <c r="Z1141" s="8" t="s">
        <v>17</v>
      </c>
      <c r="AA1141" s="11">
        <f t="shared" si="178"/>
        <v>4.3741753253149886E-3</v>
      </c>
      <c r="AB1141" s="10">
        <f t="shared" si="179"/>
        <v>1.1934769475382856E-2</v>
      </c>
      <c r="AC1141" s="10">
        <f t="shared" si="174"/>
        <v>1.6769980355655578E-2</v>
      </c>
      <c r="AD1141" s="10">
        <f t="shared" si="175"/>
        <v>1.2001130594946962E-2</v>
      </c>
      <c r="AE1141" s="13">
        <v>3.88</v>
      </c>
      <c r="AF1141" s="13">
        <v>0.63</v>
      </c>
      <c r="AG1141" s="10">
        <f t="shared" si="176"/>
        <v>3.2296531849349108E-2</v>
      </c>
      <c r="AH1141" s="10">
        <f>+SUMPRODUCT(AB1141:AD1141,Regression_results!$M$17:$O$17)+Regression_results!$L$17</f>
        <v>3.3021288226092828E-2</v>
      </c>
    </row>
    <row r="1142" spans="1:34" ht="15" x14ac:dyDescent="0.25">
      <c r="A1142" s="3">
        <v>42278</v>
      </c>
      <c r="B1142" s="5">
        <f t="shared" si="170"/>
        <v>1</v>
      </c>
      <c r="C1142" s="5">
        <f t="shared" si="171"/>
        <v>10</v>
      </c>
      <c r="D1142" s="5">
        <f t="shared" si="172"/>
        <v>2015</v>
      </c>
      <c r="E1142" s="3">
        <f t="shared" si="173"/>
        <v>42256</v>
      </c>
      <c r="F1142" s="5">
        <f t="shared" si="177"/>
        <v>22</v>
      </c>
      <c r="G1142" s="5">
        <v>25352.78</v>
      </c>
      <c r="H1142" s="6">
        <v>25578</v>
      </c>
      <c r="I1142" s="6">
        <v>25661.33</v>
      </c>
      <c r="J1142" s="6">
        <v>25705</v>
      </c>
      <c r="K1142" s="6">
        <v>25735.67</v>
      </c>
      <c r="L1142" s="6">
        <v>25861.33</v>
      </c>
      <c r="M1142" s="6">
        <v>25912.33</v>
      </c>
      <c r="N1142" s="6">
        <v>26044</v>
      </c>
      <c r="O1142" s="6">
        <v>26104.33</v>
      </c>
      <c r="P1142" s="6">
        <v>26155</v>
      </c>
      <c r="Q1142" s="6">
        <v>26200.67</v>
      </c>
      <c r="R1142" s="6">
        <v>26249.33</v>
      </c>
      <c r="S1142" s="6">
        <v>26301.33</v>
      </c>
      <c r="T1142" s="6">
        <v>26445</v>
      </c>
      <c r="U1142" s="6">
        <v>26498.67</v>
      </c>
      <c r="V1142" s="6">
        <v>26537.33</v>
      </c>
      <c r="W1142" s="6">
        <v>26585</v>
      </c>
      <c r="X1142" s="6">
        <v>26627.33</v>
      </c>
      <c r="Y1142" s="6">
        <v>26679</v>
      </c>
      <c r="Z1142" s="8" t="s">
        <v>17</v>
      </c>
      <c r="AA1142" s="11">
        <f t="shared" si="178"/>
        <v>4.0058050296315709E-3</v>
      </c>
      <c r="AB1142" s="10">
        <f t="shared" si="179"/>
        <v>1.2170262984966707E-2</v>
      </c>
      <c r="AC1142" s="10">
        <f t="shared" si="174"/>
        <v>1.7263329687120743E-2</v>
      </c>
      <c r="AD1142" s="10">
        <f t="shared" si="175"/>
        <v>1.1552445759349573E-2</v>
      </c>
      <c r="AE1142" s="13">
        <v>3.96</v>
      </c>
      <c r="AF1142" s="13">
        <v>0.65</v>
      </c>
      <c r="AG1142" s="10">
        <f t="shared" si="176"/>
        <v>3.2886239443616683E-2</v>
      </c>
      <c r="AH1142" s="10">
        <f>+SUMPRODUCT(AB1142:AD1142,Regression_results!$M$17:$O$17)+Regression_results!$L$17</f>
        <v>3.324415152825979E-2</v>
      </c>
    </row>
    <row r="1143" spans="1:34" ht="15" x14ac:dyDescent="0.25">
      <c r="A1143" s="3">
        <v>42277</v>
      </c>
      <c r="B1143" s="5">
        <f t="shared" si="170"/>
        <v>30</v>
      </c>
      <c r="C1143" s="5">
        <f t="shared" si="171"/>
        <v>9</v>
      </c>
      <c r="D1143" s="5">
        <f t="shared" si="172"/>
        <v>2015</v>
      </c>
      <c r="E1143" s="3">
        <f t="shared" si="173"/>
        <v>42256</v>
      </c>
      <c r="F1143" s="5">
        <f t="shared" si="177"/>
        <v>21</v>
      </c>
      <c r="G1143" s="5">
        <v>25346.89</v>
      </c>
      <c r="H1143" s="6">
        <v>25579</v>
      </c>
      <c r="I1143" s="6">
        <v>25663.67</v>
      </c>
      <c r="J1143" s="6">
        <v>25706.67</v>
      </c>
      <c r="K1143" s="6">
        <v>25736.33</v>
      </c>
      <c r="L1143" s="6">
        <v>25862</v>
      </c>
      <c r="M1143" s="6">
        <v>25914</v>
      </c>
      <c r="N1143" s="6">
        <v>26050.67</v>
      </c>
      <c r="O1143" s="6">
        <v>26109.33</v>
      </c>
      <c r="P1143" s="6">
        <v>26157.67</v>
      </c>
      <c r="Q1143" s="6">
        <v>26203.67</v>
      </c>
      <c r="R1143" s="6">
        <v>26252.67</v>
      </c>
      <c r="S1143" s="6">
        <v>26304.67</v>
      </c>
      <c r="T1143" s="6">
        <v>26448.33</v>
      </c>
      <c r="U1143" s="6">
        <v>26498.67</v>
      </c>
      <c r="V1143" s="6">
        <v>26537.33</v>
      </c>
      <c r="W1143" s="6">
        <v>26585</v>
      </c>
      <c r="X1143" s="6">
        <v>26627.33</v>
      </c>
      <c r="Y1143" s="6">
        <v>26679</v>
      </c>
      <c r="Z1143" s="8" t="s">
        <v>17</v>
      </c>
      <c r="AA1143" s="11">
        <f t="shared" si="178"/>
        <v>3.8229713583178616E-3</v>
      </c>
      <c r="AB1143" s="10">
        <f t="shared" si="179"/>
        <v>1.249778572440241E-2</v>
      </c>
      <c r="AC1143" s="10">
        <f t="shared" si="174"/>
        <v>1.7365404090685432E-2</v>
      </c>
      <c r="AD1143" s="10">
        <f t="shared" si="175"/>
        <v>1.1304588083066979E-2</v>
      </c>
      <c r="AE1143" s="13">
        <v>4.0350000000000001</v>
      </c>
      <c r="AF1143" s="13">
        <v>0.57299999999999995</v>
      </c>
      <c r="AG1143" s="10">
        <f t="shared" si="176"/>
        <v>3.4422757598957965E-2</v>
      </c>
      <c r="AH1143" s="10">
        <f>+SUMPRODUCT(AB1143:AD1143,Regression_results!$M$17:$O$17)+Regression_results!$L$17</f>
        <v>3.3371270906564908E-2</v>
      </c>
    </row>
    <row r="1144" spans="1:34" ht="15" x14ac:dyDescent="0.25">
      <c r="A1144" s="3">
        <v>42276</v>
      </c>
      <c r="B1144" s="5">
        <f t="shared" si="170"/>
        <v>29</v>
      </c>
      <c r="C1144" s="5">
        <f t="shared" si="171"/>
        <v>9</v>
      </c>
      <c r="D1144" s="5">
        <f t="shared" si="172"/>
        <v>2015</v>
      </c>
      <c r="E1144" s="3">
        <f t="shared" si="173"/>
        <v>42256</v>
      </c>
      <c r="F1144" s="5">
        <f t="shared" si="177"/>
        <v>20</v>
      </c>
      <c r="G1144" s="5">
        <v>25340.99</v>
      </c>
      <c r="H1144" s="6">
        <v>25584</v>
      </c>
      <c r="I1144" s="6">
        <v>25680</v>
      </c>
      <c r="J1144" s="6">
        <v>25720.33</v>
      </c>
      <c r="K1144" s="6">
        <v>25750.33</v>
      </c>
      <c r="L1144" s="6">
        <v>25874.33</v>
      </c>
      <c r="M1144" s="6">
        <v>25930</v>
      </c>
      <c r="N1144" s="6">
        <v>26059</v>
      </c>
      <c r="O1144" s="6">
        <v>26121.33</v>
      </c>
      <c r="P1144" s="6">
        <v>26167.67</v>
      </c>
      <c r="Q1144" s="6">
        <v>26213.67</v>
      </c>
      <c r="R1144" s="6">
        <v>26261</v>
      </c>
      <c r="S1144" s="6">
        <v>26315</v>
      </c>
      <c r="T1144" s="6">
        <v>26456.67</v>
      </c>
      <c r="U1144" s="6">
        <v>26501.67</v>
      </c>
      <c r="V1144" s="6">
        <v>26546.67</v>
      </c>
      <c r="W1144" s="6">
        <v>26594.67</v>
      </c>
      <c r="X1144" s="6">
        <v>26638.67</v>
      </c>
      <c r="Y1144" s="6">
        <v>26692</v>
      </c>
      <c r="Z1144" s="8" t="s">
        <v>17</v>
      </c>
      <c r="AA1144" s="11">
        <f t="shared" si="178"/>
        <v>3.5890810057634206E-3</v>
      </c>
      <c r="AB1144" s="10">
        <f t="shared" si="179"/>
        <v>1.3377930380778169E-2</v>
      </c>
      <c r="AC1144" s="10">
        <f t="shared" si="174"/>
        <v>1.7185747663551521E-2</v>
      </c>
      <c r="AD1144" s="10">
        <f t="shared" si="175"/>
        <v>1.1003328289496498E-2</v>
      </c>
      <c r="AE1144" s="13">
        <v>4.0250000000000004</v>
      </c>
      <c r="AF1144" s="13">
        <v>0.51</v>
      </c>
      <c r="AG1144" s="10">
        <f t="shared" si="176"/>
        <v>3.4971644612476149E-2</v>
      </c>
      <c r="AH1144" s="10">
        <f>+SUMPRODUCT(AB1144:AD1144,Regression_results!$M$17:$O$17)+Regression_results!$L$17</f>
        <v>3.3603339432566243E-2</v>
      </c>
    </row>
    <row r="1145" spans="1:34" ht="15" x14ac:dyDescent="0.25">
      <c r="A1145" s="3">
        <v>42275</v>
      </c>
      <c r="B1145" s="5">
        <f t="shared" si="170"/>
        <v>28</v>
      </c>
      <c r="C1145" s="5">
        <f t="shared" si="171"/>
        <v>9</v>
      </c>
      <c r="D1145" s="5">
        <f t="shared" si="172"/>
        <v>2015</v>
      </c>
      <c r="E1145" s="3">
        <f t="shared" si="173"/>
        <v>42256</v>
      </c>
      <c r="F1145" s="5">
        <f t="shared" si="177"/>
        <v>19</v>
      </c>
      <c r="G1145" s="5">
        <v>25335.1</v>
      </c>
      <c r="H1145" s="6">
        <v>25587</v>
      </c>
      <c r="I1145" s="6">
        <v>25696</v>
      </c>
      <c r="J1145" s="6">
        <v>25740</v>
      </c>
      <c r="K1145" s="6">
        <v>25766</v>
      </c>
      <c r="L1145" s="6">
        <v>25895</v>
      </c>
      <c r="M1145" s="6">
        <v>25950</v>
      </c>
      <c r="N1145" s="6">
        <v>26074</v>
      </c>
      <c r="O1145" s="6">
        <v>26134</v>
      </c>
      <c r="P1145" s="6">
        <v>26184</v>
      </c>
      <c r="Q1145" s="6">
        <v>26230</v>
      </c>
      <c r="R1145" s="6">
        <v>26278</v>
      </c>
      <c r="S1145" s="6">
        <v>26330</v>
      </c>
      <c r="T1145" s="6">
        <v>26473</v>
      </c>
      <c r="U1145" s="6">
        <v>26503.33</v>
      </c>
      <c r="V1145" s="6">
        <v>26548.33</v>
      </c>
      <c r="W1145" s="6">
        <v>26595.67</v>
      </c>
      <c r="X1145" s="6">
        <v>26638.67</v>
      </c>
      <c r="Y1145" s="6">
        <v>26690.33</v>
      </c>
      <c r="Z1145" s="8" t="s">
        <v>17</v>
      </c>
      <c r="AA1145" s="11">
        <f t="shared" si="178"/>
        <v>3.4396759083428503E-3</v>
      </c>
      <c r="AB1145" s="10">
        <f t="shared" si="179"/>
        <v>1.424505922613295E-2</v>
      </c>
      <c r="AC1145" s="10">
        <f t="shared" si="174"/>
        <v>1.7045454545454586E-2</v>
      </c>
      <c r="AD1145" s="10">
        <f t="shared" si="175"/>
        <v>1.0939484586692834E-2</v>
      </c>
      <c r="AE1145" s="13">
        <v>4.03</v>
      </c>
      <c r="AF1145" s="13">
        <v>0.48699999999999999</v>
      </c>
      <c r="AG1145" s="10">
        <f t="shared" si="176"/>
        <v>3.525829211738829E-2</v>
      </c>
      <c r="AH1145" s="10">
        <f>+SUMPRODUCT(AB1145:AD1145,Regression_results!$M$17:$O$17)+Regression_results!$L$17</f>
        <v>3.3958851504620087E-2</v>
      </c>
    </row>
    <row r="1146" spans="1:34" ht="15" x14ac:dyDescent="0.25">
      <c r="A1146" s="3">
        <v>42274</v>
      </c>
      <c r="B1146" s="5">
        <f t="shared" si="170"/>
        <v>27</v>
      </c>
      <c r="C1146" s="5">
        <f t="shared" si="171"/>
        <v>9</v>
      </c>
      <c r="D1146" s="5">
        <f t="shared" si="172"/>
        <v>2015</v>
      </c>
      <c r="E1146" s="3">
        <f t="shared" si="173"/>
        <v>42256</v>
      </c>
      <c r="F1146" s="5">
        <f t="shared" si="177"/>
        <v>18</v>
      </c>
      <c r="G1146" s="5">
        <v>25329.21</v>
      </c>
      <c r="H1146" s="6">
        <v>25589.33</v>
      </c>
      <c r="I1146" s="6">
        <v>25698.33</v>
      </c>
      <c r="J1146" s="6">
        <v>25740.67</v>
      </c>
      <c r="K1146" s="6">
        <v>25760</v>
      </c>
      <c r="L1146" s="6">
        <v>25889.67</v>
      </c>
      <c r="M1146" s="6">
        <v>25936.67</v>
      </c>
      <c r="N1146" s="6">
        <v>26062.67</v>
      </c>
      <c r="O1146" s="6">
        <v>26120</v>
      </c>
      <c r="P1146" s="6">
        <v>26161</v>
      </c>
      <c r="Q1146" s="6">
        <v>26209.33</v>
      </c>
      <c r="R1146" s="6">
        <v>26260.67</v>
      </c>
      <c r="S1146" s="6">
        <v>26316</v>
      </c>
      <c r="T1146" s="6">
        <v>26457.33</v>
      </c>
      <c r="U1146" s="6">
        <v>26511</v>
      </c>
      <c r="V1146" s="6">
        <v>26557</v>
      </c>
      <c r="W1146" s="6">
        <v>26602.67</v>
      </c>
      <c r="X1146" s="6">
        <v>26645.67</v>
      </c>
      <c r="Y1146" s="6">
        <v>26697.33</v>
      </c>
      <c r="Z1146" s="8" t="s">
        <v>17</v>
      </c>
      <c r="AA1146" s="11">
        <f t="shared" si="178"/>
        <v>3.2222982216142614E-3</v>
      </c>
      <c r="AB1146" s="10">
        <f t="shared" si="179"/>
        <v>1.4572898246727917E-2</v>
      </c>
      <c r="AC1146" s="10">
        <f t="shared" si="174"/>
        <v>1.6408459226727956E-2</v>
      </c>
      <c r="AD1146" s="10">
        <f t="shared" si="175"/>
        <v>1.0726126705534656E-2</v>
      </c>
      <c r="AE1146" s="13">
        <v>4.0049999999999999</v>
      </c>
      <c r="AF1146" s="13">
        <v>0.46</v>
      </c>
      <c r="AG1146" s="10">
        <f t="shared" si="176"/>
        <v>3.5287676687238756E-2</v>
      </c>
      <c r="AH1146" s="10">
        <f>+SUMPRODUCT(AB1146:AD1146,Regression_results!$M$17:$O$17)+Regression_results!$L$17</f>
        <v>3.365625898240486E-2</v>
      </c>
    </row>
    <row r="1147" spans="1:34" ht="15" x14ac:dyDescent="0.25">
      <c r="A1147" s="3">
        <v>42273</v>
      </c>
      <c r="B1147" s="5">
        <f t="shared" si="170"/>
        <v>26</v>
      </c>
      <c r="C1147" s="5">
        <f t="shared" si="171"/>
        <v>9</v>
      </c>
      <c r="D1147" s="5">
        <f t="shared" si="172"/>
        <v>2015</v>
      </c>
      <c r="E1147" s="3">
        <f t="shared" si="173"/>
        <v>42256</v>
      </c>
      <c r="F1147" s="5">
        <f t="shared" si="177"/>
        <v>17</v>
      </c>
      <c r="G1147" s="5">
        <v>25323.32</v>
      </c>
      <c r="H1147" s="6">
        <v>25589.33</v>
      </c>
      <c r="I1147" s="6">
        <v>25698.33</v>
      </c>
      <c r="J1147" s="6">
        <v>25740.67</v>
      </c>
      <c r="K1147" s="6">
        <v>25760</v>
      </c>
      <c r="L1147" s="6">
        <v>25889.67</v>
      </c>
      <c r="M1147" s="6">
        <v>25936.67</v>
      </c>
      <c r="N1147" s="6">
        <v>26062.67</v>
      </c>
      <c r="O1147" s="6">
        <v>26120</v>
      </c>
      <c r="P1147" s="6">
        <v>26161</v>
      </c>
      <c r="Q1147" s="6">
        <v>26209.33</v>
      </c>
      <c r="R1147" s="6">
        <v>26260.67</v>
      </c>
      <c r="S1147" s="6">
        <v>26316</v>
      </c>
      <c r="T1147" s="6">
        <v>26457.33</v>
      </c>
      <c r="U1147" s="6">
        <v>26526</v>
      </c>
      <c r="V1147" s="6">
        <v>26571</v>
      </c>
      <c r="W1147" s="6">
        <v>26614.33</v>
      </c>
      <c r="X1147" s="6">
        <v>26655.67</v>
      </c>
      <c r="Y1147" s="6">
        <v>26705.33</v>
      </c>
      <c r="Z1147" s="8" t="s">
        <v>17</v>
      </c>
      <c r="AA1147" s="11">
        <f t="shared" si="178"/>
        <v>3.0432816537468025E-3</v>
      </c>
      <c r="AB1147" s="10">
        <f t="shared" si="179"/>
        <v>1.4808879720352719E-2</v>
      </c>
      <c r="AC1147" s="10">
        <f t="shared" si="174"/>
        <v>1.6408459226727956E-2</v>
      </c>
      <c r="AD1147" s="10">
        <f t="shared" si="175"/>
        <v>1.0547110137667196E-2</v>
      </c>
      <c r="AE1147" s="13">
        <v>4.0049999999999999</v>
      </c>
      <c r="AF1147" s="13">
        <v>0.46</v>
      </c>
      <c r="AG1147" s="10">
        <f t="shared" si="176"/>
        <v>3.5287676687238756E-2</v>
      </c>
      <c r="AH1147" s="10">
        <f>+SUMPRODUCT(AB1147:AD1147,Regression_results!$M$17:$O$17)+Regression_results!$L$17</f>
        <v>3.3703332316745313E-2</v>
      </c>
    </row>
    <row r="1148" spans="1:34" ht="15" x14ac:dyDescent="0.25">
      <c r="A1148" s="3">
        <v>42272</v>
      </c>
      <c r="B1148" s="5">
        <f t="shared" si="170"/>
        <v>25</v>
      </c>
      <c r="C1148" s="5">
        <f t="shared" si="171"/>
        <v>9</v>
      </c>
      <c r="D1148" s="5">
        <f t="shared" si="172"/>
        <v>2015</v>
      </c>
      <c r="E1148" s="3">
        <f t="shared" si="173"/>
        <v>42256</v>
      </c>
      <c r="F1148" s="5">
        <f t="shared" si="177"/>
        <v>16</v>
      </c>
      <c r="G1148" s="5">
        <v>25317.43</v>
      </c>
      <c r="H1148" s="6">
        <v>25589.33</v>
      </c>
      <c r="I1148" s="6">
        <v>25698.33</v>
      </c>
      <c r="J1148" s="6">
        <v>25740.67</v>
      </c>
      <c r="K1148" s="6">
        <v>25760</v>
      </c>
      <c r="L1148" s="6">
        <v>25889.67</v>
      </c>
      <c r="M1148" s="6">
        <v>25936.67</v>
      </c>
      <c r="N1148" s="6">
        <v>26062.67</v>
      </c>
      <c r="O1148" s="6">
        <v>26120</v>
      </c>
      <c r="P1148" s="6">
        <v>26161</v>
      </c>
      <c r="Q1148" s="6">
        <v>26209.33</v>
      </c>
      <c r="R1148" s="6">
        <v>26260.67</v>
      </c>
      <c r="S1148" s="6">
        <v>26316</v>
      </c>
      <c r="T1148" s="6">
        <v>26457.33</v>
      </c>
      <c r="U1148" s="6">
        <v>26513.33</v>
      </c>
      <c r="V1148" s="6">
        <v>26556</v>
      </c>
      <c r="W1148" s="6">
        <v>26599.33</v>
      </c>
      <c r="X1148" s="6">
        <v>26640.67</v>
      </c>
      <c r="Y1148" s="6">
        <v>26690.33</v>
      </c>
      <c r="Z1148" s="8" t="s">
        <v>17</v>
      </c>
      <c r="AA1148" s="11">
        <f t="shared" si="178"/>
        <v>2.8642650858793435E-3</v>
      </c>
      <c r="AB1148" s="10">
        <f t="shared" si="179"/>
        <v>1.5044970994291251E-2</v>
      </c>
      <c r="AC1148" s="10">
        <f t="shared" si="174"/>
        <v>1.6408459226727956E-2</v>
      </c>
      <c r="AD1148" s="10">
        <f t="shared" si="175"/>
        <v>1.0368093569799737E-2</v>
      </c>
      <c r="AE1148" s="13">
        <v>4.0049999999999999</v>
      </c>
      <c r="AF1148" s="13">
        <v>0.46</v>
      </c>
      <c r="AG1148" s="10">
        <f t="shared" si="176"/>
        <v>3.5287676687238756E-2</v>
      </c>
      <c r="AH1148" s="10">
        <f>+SUMPRODUCT(AB1148:AD1148,Regression_results!$M$17:$O$17)+Regression_results!$L$17</f>
        <v>3.3750465008803583E-2</v>
      </c>
    </row>
    <row r="1149" spans="1:34" ht="15" x14ac:dyDescent="0.25">
      <c r="A1149" s="3">
        <v>42271</v>
      </c>
      <c r="B1149" s="5">
        <f t="shared" si="170"/>
        <v>24</v>
      </c>
      <c r="C1149" s="5">
        <f t="shared" si="171"/>
        <v>9</v>
      </c>
      <c r="D1149" s="5">
        <f t="shared" si="172"/>
        <v>2015</v>
      </c>
      <c r="E1149" s="3">
        <f t="shared" si="173"/>
        <v>42256</v>
      </c>
      <c r="F1149" s="5">
        <f t="shared" si="177"/>
        <v>15</v>
      </c>
      <c r="G1149" s="5">
        <v>25311.55</v>
      </c>
      <c r="H1149" s="6">
        <v>25589.33</v>
      </c>
      <c r="I1149" s="6">
        <v>25700</v>
      </c>
      <c r="J1149" s="6">
        <v>25742.33</v>
      </c>
      <c r="K1149" s="6">
        <v>25762.67</v>
      </c>
      <c r="L1149" s="6">
        <v>25886</v>
      </c>
      <c r="M1149" s="6">
        <v>25935</v>
      </c>
      <c r="N1149" s="6">
        <v>26055.33</v>
      </c>
      <c r="O1149" s="6">
        <v>26114</v>
      </c>
      <c r="P1149" s="6">
        <v>26154</v>
      </c>
      <c r="Q1149" s="6">
        <v>26194.67</v>
      </c>
      <c r="R1149" s="6">
        <v>26247.67</v>
      </c>
      <c r="S1149" s="6">
        <v>26303</v>
      </c>
      <c r="T1149" s="6">
        <v>26451.67</v>
      </c>
      <c r="U1149" s="6">
        <v>26513.33</v>
      </c>
      <c r="V1149" s="6">
        <v>26556</v>
      </c>
      <c r="W1149" s="6">
        <v>26599.33</v>
      </c>
      <c r="X1149" s="6">
        <v>26640.67</v>
      </c>
      <c r="Y1149" s="6">
        <v>26690.33</v>
      </c>
      <c r="Z1149" s="8" t="s">
        <v>17</v>
      </c>
      <c r="AA1149" s="11">
        <f t="shared" si="178"/>
        <v>2.8261034862943069E-3</v>
      </c>
      <c r="AB1149" s="10">
        <f t="shared" si="179"/>
        <v>1.5346748816251976E-2</v>
      </c>
      <c r="AC1149" s="10">
        <f t="shared" si="174"/>
        <v>1.6108949416342444E-2</v>
      </c>
      <c r="AD1149" s="10">
        <f t="shared" si="175"/>
        <v>1.0063600614271695E-2</v>
      </c>
      <c r="AE1149" s="13">
        <v>4</v>
      </c>
      <c r="AF1149" s="13">
        <v>0.45</v>
      </c>
      <c r="AG1149" s="10">
        <f t="shared" si="176"/>
        <v>3.534096565455469E-2</v>
      </c>
      <c r="AH1149" s="10">
        <f>+SUMPRODUCT(AB1149:AD1149,Regression_results!$M$17:$O$17)+Regression_results!$L$17</f>
        <v>3.3596187358817364E-2</v>
      </c>
    </row>
    <row r="1150" spans="1:34" ht="15" x14ac:dyDescent="0.25">
      <c r="A1150" s="3">
        <v>42270</v>
      </c>
      <c r="B1150" s="5">
        <f t="shared" si="170"/>
        <v>23</v>
      </c>
      <c r="C1150" s="5">
        <f t="shared" si="171"/>
        <v>9</v>
      </c>
      <c r="D1150" s="5">
        <f t="shared" si="172"/>
        <v>2015</v>
      </c>
      <c r="E1150" s="3">
        <f t="shared" si="173"/>
        <v>42256</v>
      </c>
      <c r="F1150" s="5">
        <f t="shared" si="177"/>
        <v>14</v>
      </c>
      <c r="G1150" s="5">
        <v>25305.66</v>
      </c>
      <c r="H1150" s="6">
        <v>25590.33</v>
      </c>
      <c r="I1150" s="6">
        <v>25700</v>
      </c>
      <c r="J1150" s="6">
        <v>25729.67</v>
      </c>
      <c r="K1150" s="6">
        <v>25754</v>
      </c>
      <c r="L1150" s="6">
        <v>25878.67</v>
      </c>
      <c r="M1150" s="6">
        <v>25925</v>
      </c>
      <c r="N1150" s="6">
        <v>26041.33</v>
      </c>
      <c r="O1150" s="6">
        <v>26097</v>
      </c>
      <c r="P1150" s="6">
        <v>26139</v>
      </c>
      <c r="Q1150" s="6">
        <v>26176.67</v>
      </c>
      <c r="R1150" s="6">
        <v>26240</v>
      </c>
      <c r="S1150" s="6">
        <v>26288</v>
      </c>
      <c r="T1150" s="6">
        <v>26436.67</v>
      </c>
      <c r="U1150" s="6">
        <v>26513.33</v>
      </c>
      <c r="V1150" s="6">
        <v>26556</v>
      </c>
      <c r="W1150" s="6">
        <v>26599.33</v>
      </c>
      <c r="X1150" s="6">
        <v>26640.67</v>
      </c>
      <c r="Y1150" s="6">
        <v>26690.33</v>
      </c>
      <c r="Z1150" s="8" t="s">
        <v>17</v>
      </c>
      <c r="AA1150" s="11">
        <f t="shared" si="178"/>
        <v>2.6392016636234733E-3</v>
      </c>
      <c r="AB1150" s="10">
        <f t="shared" si="179"/>
        <v>1.5583075090710885E-2</v>
      </c>
      <c r="AC1150" s="10">
        <f t="shared" si="174"/>
        <v>1.5447470817120612E-2</v>
      </c>
      <c r="AD1150" s="10">
        <f t="shared" si="175"/>
        <v>9.9580505734598347E-3</v>
      </c>
      <c r="AE1150" s="13">
        <v>3.9699999999999998</v>
      </c>
      <c r="AF1150" s="13">
        <v>0.4</v>
      </c>
      <c r="AG1150" s="10">
        <f t="shared" si="176"/>
        <v>3.5557768924302957E-2</v>
      </c>
      <c r="AH1150" s="10">
        <f>+SUMPRODUCT(AB1150:AD1150,Regression_results!$M$17:$O$17)+Regression_results!$L$17</f>
        <v>3.3277846054269096E-2</v>
      </c>
    </row>
    <row r="1151" spans="1:34" ht="15" x14ac:dyDescent="0.25">
      <c r="A1151" s="3">
        <v>42269</v>
      </c>
      <c r="B1151" s="5">
        <f t="shared" si="170"/>
        <v>22</v>
      </c>
      <c r="C1151" s="5">
        <f t="shared" si="171"/>
        <v>9</v>
      </c>
      <c r="D1151" s="5">
        <f t="shared" si="172"/>
        <v>2015</v>
      </c>
      <c r="E1151" s="3">
        <f t="shared" si="173"/>
        <v>42256</v>
      </c>
      <c r="F1151" s="5">
        <f t="shared" si="177"/>
        <v>13</v>
      </c>
      <c r="G1151" s="5">
        <v>25299.78</v>
      </c>
      <c r="H1151" s="6">
        <v>25585</v>
      </c>
      <c r="I1151" s="6">
        <v>25697</v>
      </c>
      <c r="J1151" s="6">
        <v>25719.67</v>
      </c>
      <c r="K1151" s="6">
        <v>25738.67</v>
      </c>
      <c r="L1151" s="6">
        <v>25856.67</v>
      </c>
      <c r="M1151" s="6">
        <v>25888.67</v>
      </c>
      <c r="N1151" s="6">
        <v>26007.33</v>
      </c>
      <c r="O1151" s="6">
        <v>26060.33</v>
      </c>
      <c r="P1151" s="6">
        <v>26100.67</v>
      </c>
      <c r="Q1151" s="6">
        <v>26140</v>
      </c>
      <c r="R1151" s="6">
        <v>26199.67</v>
      </c>
      <c r="S1151" s="6">
        <v>26245</v>
      </c>
      <c r="T1151" s="6">
        <v>26389.67</v>
      </c>
      <c r="U1151" s="6">
        <v>26509.33</v>
      </c>
      <c r="V1151" s="6">
        <v>26553.33</v>
      </c>
      <c r="W1151" s="6">
        <v>26608</v>
      </c>
      <c r="X1151" s="6">
        <v>26647.33</v>
      </c>
      <c r="Y1151" s="6">
        <v>26696.67</v>
      </c>
      <c r="Z1151" s="8" t="s">
        <v>17</v>
      </c>
      <c r="AA1151" s="11">
        <f t="shared" si="178"/>
        <v>2.3886581571092393E-3</v>
      </c>
      <c r="AB1151" s="10">
        <f t="shared" si="179"/>
        <v>1.5700531783280347E-2</v>
      </c>
      <c r="AC1151" s="10">
        <f t="shared" si="174"/>
        <v>1.4139004553060719E-2</v>
      </c>
      <c r="AD1151" s="10">
        <f t="shared" si="175"/>
        <v>9.4749076405193176E-3</v>
      </c>
      <c r="AE1151" s="13">
        <v>3.95</v>
      </c>
      <c r="AF1151" s="13">
        <v>0.47</v>
      </c>
      <c r="AG1151" s="10">
        <f t="shared" si="176"/>
        <v>3.4637205135861659E-2</v>
      </c>
      <c r="AH1151" s="10">
        <f>+SUMPRODUCT(AB1151:AD1151,Regression_results!$M$17:$O$17)+Regression_results!$L$17</f>
        <v>3.2335550291074031E-2</v>
      </c>
    </row>
    <row r="1152" spans="1:34" ht="15" x14ac:dyDescent="0.25">
      <c r="A1152" s="3">
        <v>42268</v>
      </c>
      <c r="B1152" s="5">
        <f t="shared" si="170"/>
        <v>21</v>
      </c>
      <c r="C1152" s="5">
        <f t="shared" si="171"/>
        <v>9</v>
      </c>
      <c r="D1152" s="5">
        <f t="shared" si="172"/>
        <v>2015</v>
      </c>
      <c r="E1152" s="3">
        <f t="shared" si="173"/>
        <v>42256</v>
      </c>
      <c r="F1152" s="5">
        <f t="shared" si="177"/>
        <v>12</v>
      </c>
      <c r="G1152" s="5">
        <v>25293.9</v>
      </c>
      <c r="H1152" s="6">
        <v>25589</v>
      </c>
      <c r="I1152" s="6">
        <v>25698</v>
      </c>
      <c r="J1152" s="6">
        <v>25713.33</v>
      </c>
      <c r="K1152" s="6">
        <v>25726.33</v>
      </c>
      <c r="L1152" s="6">
        <v>25838.33</v>
      </c>
      <c r="M1152" s="6">
        <v>25868.33</v>
      </c>
      <c r="N1152" s="6">
        <v>25987.67</v>
      </c>
      <c r="O1152" s="6">
        <v>26030</v>
      </c>
      <c r="P1152" s="6">
        <v>26070</v>
      </c>
      <c r="Q1152" s="6">
        <v>26108.33</v>
      </c>
      <c r="R1152" s="6">
        <v>26169.33</v>
      </c>
      <c r="S1152" s="6">
        <v>26219.33</v>
      </c>
      <c r="T1152" s="6">
        <v>26368.33</v>
      </c>
      <c r="U1152" s="6">
        <v>26489.67</v>
      </c>
      <c r="V1152" s="6">
        <v>26531</v>
      </c>
      <c r="W1152" s="6">
        <v>26599</v>
      </c>
      <c r="X1152" s="6">
        <v>26640.33</v>
      </c>
      <c r="Y1152" s="6">
        <v>26687.67</v>
      </c>
      <c r="Z1152" s="8" t="s">
        <v>17</v>
      </c>
      <c r="AA1152" s="11">
        <f t="shared" si="178"/>
        <v>2.2731320746944839E-3</v>
      </c>
      <c r="AB1152" s="10">
        <f t="shared" si="179"/>
        <v>1.5976183981117886E-2</v>
      </c>
      <c r="AC1152" s="10">
        <f t="shared" si="174"/>
        <v>1.2919293330220238E-2</v>
      </c>
      <c r="AD1152" s="10">
        <f t="shared" si="175"/>
        <v>9.5466626163771551E-3</v>
      </c>
      <c r="AE1152" s="13">
        <v>3.9350000000000001</v>
      </c>
      <c r="AF1152" s="13">
        <v>0.53</v>
      </c>
      <c r="AG1152" s="10">
        <f t="shared" si="176"/>
        <v>3.3870486421963442E-2</v>
      </c>
      <c r="AH1152" s="10">
        <f>+SUMPRODUCT(AB1152:AD1152,Regression_results!$M$17:$O$17)+Regression_results!$L$17</f>
        <v>3.1781780600168744E-2</v>
      </c>
    </row>
    <row r="1153" spans="1:34" ht="15" x14ac:dyDescent="0.25">
      <c r="A1153" s="3">
        <v>42267</v>
      </c>
      <c r="B1153" s="5">
        <f t="shared" si="170"/>
        <v>20</v>
      </c>
      <c r="C1153" s="5">
        <f t="shared" si="171"/>
        <v>9</v>
      </c>
      <c r="D1153" s="5">
        <f t="shared" si="172"/>
        <v>2015</v>
      </c>
      <c r="E1153" s="3">
        <f t="shared" si="173"/>
        <v>42256</v>
      </c>
      <c r="F1153" s="5">
        <f t="shared" si="177"/>
        <v>11</v>
      </c>
      <c r="G1153" s="5">
        <v>25288.02</v>
      </c>
      <c r="H1153" s="6">
        <v>25591</v>
      </c>
      <c r="I1153" s="6">
        <v>25699.33</v>
      </c>
      <c r="J1153" s="6">
        <v>25710</v>
      </c>
      <c r="K1153" s="6">
        <v>25723</v>
      </c>
      <c r="L1153" s="6">
        <v>25836.33</v>
      </c>
      <c r="M1153" s="6">
        <v>25866</v>
      </c>
      <c r="N1153" s="6">
        <v>25987</v>
      </c>
      <c r="O1153" s="6">
        <v>26029.33</v>
      </c>
      <c r="P1153" s="6">
        <v>26069.33</v>
      </c>
      <c r="Q1153" s="6">
        <v>26107.67</v>
      </c>
      <c r="R1153" s="6">
        <v>26168.67</v>
      </c>
      <c r="S1153" s="6">
        <v>26221.67</v>
      </c>
      <c r="T1153" s="6">
        <v>26367</v>
      </c>
      <c r="U1153" s="6">
        <v>26442.67</v>
      </c>
      <c r="V1153" s="6">
        <v>26484</v>
      </c>
      <c r="W1153" s="6">
        <v>26554</v>
      </c>
      <c r="X1153" s="6">
        <v>26595.33</v>
      </c>
      <c r="Y1153" s="6">
        <v>26642.67</v>
      </c>
      <c r="Z1153" s="8" t="s">
        <v>17</v>
      </c>
      <c r="AA1153" s="11">
        <f t="shared" si="178"/>
        <v>2.0321995764063312E-3</v>
      </c>
      <c r="AB1153" s="10">
        <f t="shared" si="179"/>
        <v>1.6265014026404678E-2</v>
      </c>
      <c r="AC1153" s="10">
        <f t="shared" si="174"/>
        <v>1.2840801686269554E-2</v>
      </c>
      <c r="AD1153" s="10">
        <f t="shared" si="175"/>
        <v>9.421556121503645E-3</v>
      </c>
      <c r="AE1153" s="13">
        <v>3.9249999999999998</v>
      </c>
      <c r="AF1153" s="13">
        <v>0.56999999999999995</v>
      </c>
      <c r="AG1153" s="10">
        <f t="shared" si="176"/>
        <v>3.3359848861489461E-2</v>
      </c>
      <c r="AH1153" s="10">
        <f>+SUMPRODUCT(AB1153:AD1153,Regression_results!$M$17:$O$17)+Regression_results!$L$17</f>
        <v>3.1834362650391204E-2</v>
      </c>
    </row>
    <row r="1154" spans="1:34" ht="15" x14ac:dyDescent="0.25">
      <c r="A1154" s="3">
        <v>42266</v>
      </c>
      <c r="B1154" s="5">
        <f t="shared" ref="B1154:B1217" si="180">+DAY(A1154)</f>
        <v>19</v>
      </c>
      <c r="C1154" s="5">
        <f t="shared" ref="C1154:C1217" si="181">+MONTH(A1154)</f>
        <v>9</v>
      </c>
      <c r="D1154" s="5">
        <f t="shared" ref="D1154:D1217" si="182">+YEAR(A1154)</f>
        <v>2015</v>
      </c>
      <c r="E1154" s="3">
        <f t="shared" ref="E1154:E1217" si="183">+IF(DAY(A1154)&gt;=9, DATE(D1154,C1154,9), IF(MONTH(A1154)=1, DATE(D1154-1,12,9),DATE(D1154,C1154-1,9)))</f>
        <v>42256</v>
      </c>
      <c r="F1154" s="5">
        <f t="shared" si="177"/>
        <v>10</v>
      </c>
      <c r="G1154" s="5">
        <v>25282.14</v>
      </c>
      <c r="H1154" s="6">
        <v>25591</v>
      </c>
      <c r="I1154" s="6">
        <v>25699.33</v>
      </c>
      <c r="J1154" s="6">
        <v>25710</v>
      </c>
      <c r="K1154" s="6">
        <v>25723</v>
      </c>
      <c r="L1154" s="6">
        <v>25836.33</v>
      </c>
      <c r="M1154" s="6">
        <v>25866</v>
      </c>
      <c r="N1154" s="6">
        <v>25987</v>
      </c>
      <c r="O1154" s="6">
        <v>26029.33</v>
      </c>
      <c r="P1154" s="6">
        <v>26069.33</v>
      </c>
      <c r="Q1154" s="6">
        <v>26107.67</v>
      </c>
      <c r="R1154" s="6">
        <v>26168.67</v>
      </c>
      <c r="S1154" s="6">
        <v>26221.67</v>
      </c>
      <c r="T1154" s="6">
        <v>26367</v>
      </c>
      <c r="U1154" s="6">
        <v>26422</v>
      </c>
      <c r="V1154" s="6">
        <v>26463</v>
      </c>
      <c r="W1154" s="6">
        <v>26536</v>
      </c>
      <c r="X1154" s="6">
        <v>26575.67</v>
      </c>
      <c r="Y1154" s="6">
        <v>26623</v>
      </c>
      <c r="Z1154" s="8" t="s">
        <v>17</v>
      </c>
      <c r="AA1154" s="11">
        <f t="shared" si="178"/>
        <v>1.8474541603693921E-3</v>
      </c>
      <c r="AB1154" s="10">
        <f t="shared" si="179"/>
        <v>1.650137211486058E-2</v>
      </c>
      <c r="AC1154" s="10">
        <f t="shared" ref="AC1154:AC1217" si="184">+O1154/I1154-1</f>
        <v>1.2840801686269554E-2</v>
      </c>
      <c r="AD1154" s="10">
        <f t="shared" ref="AD1154:AD1217" si="185">+S1154/O1154-1+AA1154</f>
        <v>9.2368107054667057E-3</v>
      </c>
      <c r="AE1154" s="13">
        <v>3.9249999999999998</v>
      </c>
      <c r="AF1154" s="13">
        <v>0.56999999999999995</v>
      </c>
      <c r="AG1154" s="10">
        <f t="shared" ref="AG1154:AG1217" si="186">+(1+AE1154/100)/(1+AF1154/100)-1</f>
        <v>3.3359848861489461E-2</v>
      </c>
      <c r="AH1154" s="10">
        <f>+SUMPRODUCT(AB1154:AD1154,Regression_results!$M$17:$O$17)+Regression_results!$L$17</f>
        <v>3.187906351738707E-2</v>
      </c>
    </row>
    <row r="1155" spans="1:34" ht="15" x14ac:dyDescent="0.25">
      <c r="A1155" s="3">
        <v>42265</v>
      </c>
      <c r="B1155" s="5">
        <f t="shared" si="180"/>
        <v>18</v>
      </c>
      <c r="C1155" s="5">
        <f t="shared" si="181"/>
        <v>9</v>
      </c>
      <c r="D1155" s="5">
        <f t="shared" si="182"/>
        <v>2015</v>
      </c>
      <c r="E1155" s="3">
        <f t="shared" si="183"/>
        <v>42256</v>
      </c>
      <c r="F1155" s="5">
        <f t="shared" ref="F1155:F1218" si="187">+A1155-E1155</f>
        <v>9</v>
      </c>
      <c r="G1155" s="5">
        <v>25276.26</v>
      </c>
      <c r="H1155" s="6">
        <v>25591</v>
      </c>
      <c r="I1155" s="6">
        <v>25699.33</v>
      </c>
      <c r="J1155" s="6">
        <v>25710</v>
      </c>
      <c r="K1155" s="6">
        <v>25723</v>
      </c>
      <c r="L1155" s="6">
        <v>25836.33</v>
      </c>
      <c r="M1155" s="6">
        <v>25866</v>
      </c>
      <c r="N1155" s="6">
        <v>25987</v>
      </c>
      <c r="O1155" s="6">
        <v>26029.33</v>
      </c>
      <c r="P1155" s="6">
        <v>26069.33</v>
      </c>
      <c r="Q1155" s="6">
        <v>26107.67</v>
      </c>
      <c r="R1155" s="6">
        <v>26168.67</v>
      </c>
      <c r="S1155" s="6">
        <v>26221.67</v>
      </c>
      <c r="T1155" s="6">
        <v>26367</v>
      </c>
      <c r="U1155" s="6">
        <v>26419.67</v>
      </c>
      <c r="V1155" s="6">
        <v>26460.67</v>
      </c>
      <c r="W1155" s="6">
        <v>26529.33</v>
      </c>
      <c r="X1155" s="6">
        <v>26568</v>
      </c>
      <c r="Y1155" s="6">
        <v>26615</v>
      </c>
      <c r="Z1155" s="8" t="s">
        <v>17</v>
      </c>
      <c r="AA1155" s="11">
        <f t="shared" ref="AA1155:AA1218" si="188">+(T1155/S1155-1)*F1155/30</f>
        <v>1.6627087443324528E-3</v>
      </c>
      <c r="AB1155" s="10">
        <f t="shared" ref="AB1155:AB1218" si="189">+I1155/G1155-1</f>
        <v>1.6737840170974794E-2</v>
      </c>
      <c r="AC1155" s="10">
        <f t="shared" si="184"/>
        <v>1.2840801686269554E-2</v>
      </c>
      <c r="AD1155" s="10">
        <f t="shared" si="185"/>
        <v>9.0520652894297664E-3</v>
      </c>
      <c r="AE1155" s="13">
        <v>3.9249999999999998</v>
      </c>
      <c r="AF1155" s="13">
        <v>0.56999999999999995</v>
      </c>
      <c r="AG1155" s="10">
        <f t="shared" si="186"/>
        <v>3.3359848861489461E-2</v>
      </c>
      <c r="AH1155" s="10">
        <f>+SUMPRODUCT(AB1155:AD1155,Regression_results!$M$17:$O$17)+Regression_results!$L$17</f>
        <v>3.1923823832566742E-2</v>
      </c>
    </row>
    <row r="1156" spans="1:34" ht="15" x14ac:dyDescent="0.25">
      <c r="A1156" s="3">
        <v>42264</v>
      </c>
      <c r="B1156" s="5">
        <f t="shared" si="180"/>
        <v>17</v>
      </c>
      <c r="C1156" s="5">
        <f t="shared" si="181"/>
        <v>9</v>
      </c>
      <c r="D1156" s="5">
        <f t="shared" si="182"/>
        <v>2015</v>
      </c>
      <c r="E1156" s="3">
        <f t="shared" si="183"/>
        <v>42256</v>
      </c>
      <c r="F1156" s="5">
        <f t="shared" si="187"/>
        <v>8</v>
      </c>
      <c r="G1156" s="5">
        <v>25270.38</v>
      </c>
      <c r="H1156" s="6">
        <v>25591</v>
      </c>
      <c r="I1156" s="6">
        <v>25699.33</v>
      </c>
      <c r="J1156" s="6">
        <v>25710</v>
      </c>
      <c r="K1156" s="6">
        <v>25723</v>
      </c>
      <c r="L1156" s="6">
        <v>25836.33</v>
      </c>
      <c r="M1156" s="6">
        <v>25866</v>
      </c>
      <c r="N1156" s="6">
        <v>25987</v>
      </c>
      <c r="O1156" s="6">
        <v>26029.33</v>
      </c>
      <c r="P1156" s="6">
        <v>26069.33</v>
      </c>
      <c r="Q1156" s="6">
        <v>26107.67</v>
      </c>
      <c r="R1156" s="6">
        <v>26168.67</v>
      </c>
      <c r="S1156" s="6">
        <v>26221.67</v>
      </c>
      <c r="T1156" s="6">
        <v>26367</v>
      </c>
      <c r="U1156" s="6">
        <v>26419.67</v>
      </c>
      <c r="V1156" s="6">
        <v>26460.67</v>
      </c>
      <c r="W1156" s="6">
        <v>26529.33</v>
      </c>
      <c r="X1156" s="6">
        <v>26568</v>
      </c>
      <c r="Y1156" s="6">
        <v>26615</v>
      </c>
      <c r="Z1156" s="8" t="s">
        <v>17</v>
      </c>
      <c r="AA1156" s="11">
        <f t="shared" si="188"/>
        <v>1.4779633282955137E-3</v>
      </c>
      <c r="AB1156" s="10">
        <f t="shared" si="189"/>
        <v>1.6974418271509917E-2</v>
      </c>
      <c r="AC1156" s="10">
        <f t="shared" si="184"/>
        <v>1.2840801686269554E-2</v>
      </c>
      <c r="AD1156" s="10">
        <f t="shared" si="185"/>
        <v>8.8673198733928288E-3</v>
      </c>
      <c r="AE1156" s="13">
        <v>3.9249999999999998</v>
      </c>
      <c r="AF1156" s="13">
        <v>0.56999999999999995</v>
      </c>
      <c r="AG1156" s="10">
        <f t="shared" si="186"/>
        <v>3.3359848861489461E-2</v>
      </c>
      <c r="AH1156" s="10">
        <f>+SUMPRODUCT(AB1156:AD1156,Regression_results!$M$17:$O$17)+Regression_results!$L$17</f>
        <v>3.1968643637427838E-2</v>
      </c>
    </row>
    <row r="1157" spans="1:34" ht="15" x14ac:dyDescent="0.25">
      <c r="A1157" s="3">
        <v>42263</v>
      </c>
      <c r="B1157" s="5">
        <f t="shared" si="180"/>
        <v>16</v>
      </c>
      <c r="C1157" s="5">
        <f t="shared" si="181"/>
        <v>9</v>
      </c>
      <c r="D1157" s="5">
        <f t="shared" si="182"/>
        <v>2015</v>
      </c>
      <c r="E1157" s="3">
        <f t="shared" si="183"/>
        <v>42256</v>
      </c>
      <c r="F1157" s="5">
        <f t="shared" si="187"/>
        <v>7</v>
      </c>
      <c r="G1157" s="5">
        <v>25264.51</v>
      </c>
      <c r="H1157" s="6">
        <v>25588.67</v>
      </c>
      <c r="I1157" s="6">
        <v>25695</v>
      </c>
      <c r="J1157" s="6">
        <v>25704.67</v>
      </c>
      <c r="K1157" s="6">
        <v>25716.33</v>
      </c>
      <c r="L1157" s="6">
        <v>25826</v>
      </c>
      <c r="M1157" s="6">
        <v>25855</v>
      </c>
      <c r="N1157" s="6">
        <v>25973.67</v>
      </c>
      <c r="O1157" s="6">
        <v>26013.33</v>
      </c>
      <c r="P1157" s="6">
        <v>26052.33</v>
      </c>
      <c r="Q1157" s="6">
        <v>26095</v>
      </c>
      <c r="R1157" s="6">
        <v>26151</v>
      </c>
      <c r="S1157" s="6">
        <v>26205.67</v>
      </c>
      <c r="T1157" s="6">
        <v>26351</v>
      </c>
      <c r="U1157" s="6">
        <v>26419.67</v>
      </c>
      <c r="V1157" s="6">
        <v>26460.67</v>
      </c>
      <c r="W1157" s="6">
        <v>26529.33</v>
      </c>
      <c r="X1157" s="6">
        <v>26568</v>
      </c>
      <c r="Y1157" s="6">
        <v>26615</v>
      </c>
      <c r="Z1157" s="8" t="s">
        <v>17</v>
      </c>
      <c r="AA1157" s="11">
        <f t="shared" si="188"/>
        <v>1.2940074927805024E-3</v>
      </c>
      <c r="AB1157" s="10">
        <f t="shared" si="189"/>
        <v>1.7039317208210392E-2</v>
      </c>
      <c r="AC1157" s="10">
        <f t="shared" si="184"/>
        <v>1.2388791593695325E-2</v>
      </c>
      <c r="AD1157" s="10">
        <f t="shared" si="185"/>
        <v>8.687909004044125E-3</v>
      </c>
      <c r="AE1157" s="13">
        <v>3.94</v>
      </c>
      <c r="AF1157" s="13">
        <v>0.62</v>
      </c>
      <c r="AG1157" s="10">
        <f t="shared" si="186"/>
        <v>3.299542834426572E-2</v>
      </c>
      <c r="AH1157" s="10">
        <f>+SUMPRODUCT(AB1157:AD1157,Regression_results!$M$17:$O$17)+Regression_results!$L$17</f>
        <v>3.1650651607043848E-2</v>
      </c>
    </row>
    <row r="1158" spans="1:34" ht="15" x14ac:dyDescent="0.25">
      <c r="A1158" s="3">
        <v>42262</v>
      </c>
      <c r="B1158" s="5">
        <f t="shared" si="180"/>
        <v>15</v>
      </c>
      <c r="C1158" s="5">
        <f t="shared" si="181"/>
        <v>9</v>
      </c>
      <c r="D1158" s="5">
        <f t="shared" si="182"/>
        <v>2015</v>
      </c>
      <c r="E1158" s="3">
        <f t="shared" si="183"/>
        <v>42256</v>
      </c>
      <c r="F1158" s="5">
        <f t="shared" si="187"/>
        <v>6</v>
      </c>
      <c r="G1158" s="5">
        <v>25258.63</v>
      </c>
      <c r="H1158" s="6">
        <v>25585</v>
      </c>
      <c r="I1158" s="6">
        <v>25683.33</v>
      </c>
      <c r="J1158" s="6">
        <v>25698.33</v>
      </c>
      <c r="K1158" s="6">
        <v>25704.67</v>
      </c>
      <c r="L1158" s="6">
        <v>25810</v>
      </c>
      <c r="M1158" s="6">
        <v>25836.33</v>
      </c>
      <c r="N1158" s="6">
        <v>25956</v>
      </c>
      <c r="O1158" s="6">
        <v>25978.67</v>
      </c>
      <c r="P1158" s="6">
        <v>26019</v>
      </c>
      <c r="Q1158" s="6">
        <v>26065</v>
      </c>
      <c r="R1158" s="6">
        <v>26115.67</v>
      </c>
      <c r="S1158" s="6">
        <v>26169</v>
      </c>
      <c r="T1158" s="6">
        <v>26317.67</v>
      </c>
      <c r="U1158" s="6">
        <v>26419.67</v>
      </c>
      <c r="V1158" s="6">
        <v>26460.67</v>
      </c>
      <c r="W1158" s="6">
        <v>26529.33</v>
      </c>
      <c r="X1158" s="6">
        <v>26568</v>
      </c>
      <c r="Y1158" s="6">
        <v>26615</v>
      </c>
      <c r="Z1158" s="8" t="s">
        <v>17</v>
      </c>
      <c r="AA1158" s="11">
        <f t="shared" si="188"/>
        <v>1.1362298903282221E-3</v>
      </c>
      <c r="AB1158" s="10">
        <f t="shared" si="189"/>
        <v>1.681405523577495E-2</v>
      </c>
      <c r="AC1158" s="10">
        <f t="shared" si="184"/>
        <v>1.1499287670251324E-2</v>
      </c>
      <c r="AD1158" s="10">
        <f t="shared" si="185"/>
        <v>8.4626249675204598E-3</v>
      </c>
      <c r="AE1158" s="13">
        <v>3.93</v>
      </c>
      <c r="AF1158" s="13">
        <v>0.59</v>
      </c>
      <c r="AG1158" s="10">
        <f t="shared" si="186"/>
        <v>3.3204095834575842E-2</v>
      </c>
      <c r="AH1158" s="10">
        <f>+SUMPRODUCT(AB1158:AD1158,Regression_results!$M$17:$O$17)+Regression_results!$L$17</f>
        <v>3.0891518680383492E-2</v>
      </c>
    </row>
    <row r="1159" spans="1:34" ht="15" x14ac:dyDescent="0.25">
      <c r="A1159" s="3">
        <v>42261</v>
      </c>
      <c r="B1159" s="5">
        <f t="shared" si="180"/>
        <v>14</v>
      </c>
      <c r="C1159" s="5">
        <f t="shared" si="181"/>
        <v>9</v>
      </c>
      <c r="D1159" s="5">
        <f t="shared" si="182"/>
        <v>2015</v>
      </c>
      <c r="E1159" s="3">
        <f t="shared" si="183"/>
        <v>42256</v>
      </c>
      <c r="F1159" s="5">
        <f t="shared" si="187"/>
        <v>5</v>
      </c>
      <c r="G1159" s="5">
        <v>25252.76</v>
      </c>
      <c r="H1159" s="6">
        <v>25585</v>
      </c>
      <c r="I1159" s="6">
        <v>25685.33</v>
      </c>
      <c r="J1159" s="6">
        <v>25703.33</v>
      </c>
      <c r="K1159" s="6">
        <v>25706</v>
      </c>
      <c r="L1159" s="6">
        <v>25816.33</v>
      </c>
      <c r="M1159" s="6">
        <v>25840.67</v>
      </c>
      <c r="N1159" s="6">
        <v>25960</v>
      </c>
      <c r="O1159" s="6">
        <v>25983</v>
      </c>
      <c r="P1159" s="6">
        <v>26023.67</v>
      </c>
      <c r="Q1159" s="6">
        <v>26073</v>
      </c>
      <c r="R1159" s="6">
        <v>26122</v>
      </c>
      <c r="S1159" s="6">
        <v>26174.33</v>
      </c>
      <c r="T1159" s="6">
        <v>26323</v>
      </c>
      <c r="U1159" s="6">
        <v>26398.33</v>
      </c>
      <c r="V1159" s="6">
        <v>26443.33</v>
      </c>
      <c r="W1159" s="6">
        <v>26513</v>
      </c>
      <c r="X1159" s="6">
        <v>26553.33</v>
      </c>
      <c r="Y1159" s="6">
        <v>26600.33</v>
      </c>
      <c r="Z1159" s="8" t="s">
        <v>17</v>
      </c>
      <c r="AA1159" s="11">
        <f t="shared" si="188"/>
        <v>9.4666542881260973E-4</v>
      </c>
      <c r="AB1159" s="10">
        <f t="shared" si="189"/>
        <v>1.7129612763119972E-2</v>
      </c>
      <c r="AC1159" s="10">
        <f t="shared" si="184"/>
        <v>1.158910553222392E-2</v>
      </c>
      <c r="AD1159" s="10">
        <f t="shared" si="185"/>
        <v>8.3103262839872016E-3</v>
      </c>
      <c r="AE1159" s="13">
        <v>3.98</v>
      </c>
      <c r="AF1159" s="13">
        <v>0.56999999999999995</v>
      </c>
      <c r="AG1159" s="10">
        <f t="shared" si="186"/>
        <v>3.3906731629710585E-2</v>
      </c>
      <c r="AH1159" s="10">
        <f>+SUMPRODUCT(AB1159:AD1159,Regression_results!$M$17:$O$17)+Regression_results!$L$17</f>
        <v>3.1047752927196658E-2</v>
      </c>
    </row>
    <row r="1160" spans="1:34" ht="15" x14ac:dyDescent="0.25">
      <c r="A1160" s="3">
        <v>42260</v>
      </c>
      <c r="B1160" s="5">
        <f t="shared" si="180"/>
        <v>13</v>
      </c>
      <c r="C1160" s="5">
        <f t="shared" si="181"/>
        <v>9</v>
      </c>
      <c r="D1160" s="5">
        <f t="shared" si="182"/>
        <v>2015</v>
      </c>
      <c r="E1160" s="3">
        <f t="shared" si="183"/>
        <v>42256</v>
      </c>
      <c r="F1160" s="5">
        <f t="shared" si="187"/>
        <v>4</v>
      </c>
      <c r="G1160" s="5">
        <v>25246.89</v>
      </c>
      <c r="H1160" s="6">
        <v>25577.67</v>
      </c>
      <c r="I1160" s="6">
        <v>25677</v>
      </c>
      <c r="J1160" s="6">
        <v>25698</v>
      </c>
      <c r="K1160" s="6">
        <v>25701.67</v>
      </c>
      <c r="L1160" s="6">
        <v>25811.33</v>
      </c>
      <c r="M1160" s="6">
        <v>25842</v>
      </c>
      <c r="N1160" s="6">
        <v>25960</v>
      </c>
      <c r="O1160" s="6">
        <v>25983.67</v>
      </c>
      <c r="P1160" s="6">
        <v>26025.33</v>
      </c>
      <c r="Q1160" s="6">
        <v>26076.67</v>
      </c>
      <c r="R1160" s="6">
        <v>26125</v>
      </c>
      <c r="S1160" s="6">
        <v>26178.33</v>
      </c>
      <c r="T1160" s="6">
        <v>26328</v>
      </c>
      <c r="U1160" s="6">
        <v>26365.33</v>
      </c>
      <c r="V1160" s="6">
        <v>26415</v>
      </c>
      <c r="W1160" s="6">
        <v>26480</v>
      </c>
      <c r="X1160" s="6">
        <v>26523.33</v>
      </c>
      <c r="Y1160" s="6">
        <v>26570.33</v>
      </c>
      <c r="Z1160" s="8" t="s">
        <v>17</v>
      </c>
      <c r="AA1160" s="11">
        <f t="shared" si="188"/>
        <v>7.6230989524542399E-4</v>
      </c>
      <c r="AB1160" s="10">
        <f t="shared" si="189"/>
        <v>1.7036157720812461E-2</v>
      </c>
      <c r="AC1160" s="10">
        <f t="shared" si="184"/>
        <v>1.1943373447053762E-2</v>
      </c>
      <c r="AD1160" s="10">
        <f t="shared" si="185"/>
        <v>8.2539382910802612E-3</v>
      </c>
      <c r="AE1160" s="13">
        <v>3.94</v>
      </c>
      <c r="AF1160" s="13">
        <v>0.53</v>
      </c>
      <c r="AG1160" s="10">
        <f t="shared" si="186"/>
        <v>3.3920222819058932E-2</v>
      </c>
      <c r="AH1160" s="10">
        <f>+SUMPRODUCT(AB1160:AD1160,Regression_results!$M$17:$O$17)+Regression_results!$L$17</f>
        <v>3.1185373271273534E-2</v>
      </c>
    </row>
    <row r="1161" spans="1:34" ht="15" x14ac:dyDescent="0.25">
      <c r="A1161" s="3">
        <v>42259</v>
      </c>
      <c r="B1161" s="5">
        <f t="shared" si="180"/>
        <v>12</v>
      </c>
      <c r="C1161" s="5">
        <f t="shared" si="181"/>
        <v>9</v>
      </c>
      <c r="D1161" s="5">
        <f t="shared" si="182"/>
        <v>2015</v>
      </c>
      <c r="E1161" s="3">
        <f t="shared" si="183"/>
        <v>42256</v>
      </c>
      <c r="F1161" s="5">
        <f t="shared" si="187"/>
        <v>3</v>
      </c>
      <c r="G1161" s="5">
        <v>25241.02</v>
      </c>
      <c r="H1161" s="6">
        <v>25577.67</v>
      </c>
      <c r="I1161" s="6">
        <v>25677</v>
      </c>
      <c r="J1161" s="6">
        <v>25698</v>
      </c>
      <c r="K1161" s="6">
        <v>25701.67</v>
      </c>
      <c r="L1161" s="6">
        <v>25811.33</v>
      </c>
      <c r="M1161" s="6">
        <v>25842</v>
      </c>
      <c r="N1161" s="6">
        <v>25960</v>
      </c>
      <c r="O1161" s="6">
        <v>25983.67</v>
      </c>
      <c r="P1161" s="6">
        <v>26025.33</v>
      </c>
      <c r="Q1161" s="6">
        <v>26076.67</v>
      </c>
      <c r="R1161" s="6">
        <v>26125</v>
      </c>
      <c r="S1161" s="6">
        <v>26178.33</v>
      </c>
      <c r="T1161" s="6">
        <v>26328</v>
      </c>
      <c r="U1161" s="6">
        <v>26366.67</v>
      </c>
      <c r="V1161" s="6">
        <v>26420.33</v>
      </c>
      <c r="W1161" s="6">
        <v>26486.33</v>
      </c>
      <c r="X1161" s="6">
        <v>26531.67</v>
      </c>
      <c r="Y1161" s="6">
        <v>26577.33</v>
      </c>
      <c r="Z1161" s="8" t="s">
        <v>17</v>
      </c>
      <c r="AA1161" s="11">
        <f t="shared" si="188"/>
        <v>5.7173242143406802E-4</v>
      </c>
      <c r="AB1161" s="10">
        <f t="shared" si="189"/>
        <v>1.727267757008244E-2</v>
      </c>
      <c r="AC1161" s="10">
        <f t="shared" si="184"/>
        <v>1.1943373447053762E-2</v>
      </c>
      <c r="AD1161" s="10">
        <f t="shared" si="185"/>
        <v>8.0633608172689056E-3</v>
      </c>
      <c r="AE1161" s="13">
        <v>3.94</v>
      </c>
      <c r="AF1161" s="13">
        <v>0.53</v>
      </c>
      <c r="AG1161" s="10">
        <f t="shared" si="186"/>
        <v>3.3920222819058932E-2</v>
      </c>
      <c r="AH1161" s="10">
        <f>+SUMPRODUCT(AB1161:AD1161,Regression_results!$M$17:$O$17)+Regression_results!$L$17</f>
        <v>3.1227539111715316E-2</v>
      </c>
    </row>
    <row r="1162" spans="1:34" ht="15" x14ac:dyDescent="0.25">
      <c r="A1162" s="3">
        <v>42258</v>
      </c>
      <c r="B1162" s="5">
        <f t="shared" si="180"/>
        <v>11</v>
      </c>
      <c r="C1162" s="5">
        <f t="shared" si="181"/>
        <v>9</v>
      </c>
      <c r="D1162" s="5">
        <f t="shared" si="182"/>
        <v>2015</v>
      </c>
      <c r="E1162" s="3">
        <f t="shared" si="183"/>
        <v>42256</v>
      </c>
      <c r="F1162" s="5">
        <f t="shared" si="187"/>
        <v>2</v>
      </c>
      <c r="G1162" s="5">
        <v>25235.15</v>
      </c>
      <c r="H1162" s="6">
        <v>25577.67</v>
      </c>
      <c r="I1162" s="6">
        <v>25677</v>
      </c>
      <c r="J1162" s="6">
        <v>25698</v>
      </c>
      <c r="K1162" s="6">
        <v>25701.67</v>
      </c>
      <c r="L1162" s="6">
        <v>25811.33</v>
      </c>
      <c r="M1162" s="6">
        <v>25842</v>
      </c>
      <c r="N1162" s="6">
        <v>25960</v>
      </c>
      <c r="O1162" s="6">
        <v>25983.67</v>
      </c>
      <c r="P1162" s="6">
        <v>26025.33</v>
      </c>
      <c r="Q1162" s="6">
        <v>26076.67</v>
      </c>
      <c r="R1162" s="6">
        <v>26125</v>
      </c>
      <c r="S1162" s="6">
        <v>26178.33</v>
      </c>
      <c r="T1162" s="6">
        <v>26328</v>
      </c>
      <c r="U1162" s="6">
        <v>26373.33</v>
      </c>
      <c r="V1162" s="6">
        <v>26421.67</v>
      </c>
      <c r="W1162" s="6">
        <v>26494.33</v>
      </c>
      <c r="X1162" s="6">
        <v>26538.33</v>
      </c>
      <c r="Y1162" s="6">
        <v>26581.67</v>
      </c>
      <c r="Z1162" s="8" t="s">
        <v>17</v>
      </c>
      <c r="AA1162" s="11">
        <f t="shared" si="188"/>
        <v>3.8115494762271199E-4</v>
      </c>
      <c r="AB1162" s="10">
        <f t="shared" si="189"/>
        <v>1.7509307454086853E-2</v>
      </c>
      <c r="AC1162" s="10">
        <f t="shared" si="184"/>
        <v>1.1943373447053762E-2</v>
      </c>
      <c r="AD1162" s="10">
        <f t="shared" si="185"/>
        <v>7.8727833434575501E-3</v>
      </c>
      <c r="AE1162" s="13">
        <v>3.94</v>
      </c>
      <c r="AF1162" s="13">
        <v>0.53</v>
      </c>
      <c r="AG1162" s="10">
        <f t="shared" si="186"/>
        <v>3.3920222819058932E-2</v>
      </c>
      <c r="AH1162" s="10">
        <f>+SUMPRODUCT(AB1162:AD1162,Regression_results!$M$17:$O$17)+Regression_results!$L$17</f>
        <v>3.1269764436602045E-2</v>
      </c>
    </row>
    <row r="1163" spans="1:34" ht="15" x14ac:dyDescent="0.25">
      <c r="A1163" s="3">
        <v>42257</v>
      </c>
      <c r="B1163" s="5">
        <f t="shared" si="180"/>
        <v>10</v>
      </c>
      <c r="C1163" s="5">
        <f t="shared" si="181"/>
        <v>9</v>
      </c>
      <c r="D1163" s="5">
        <f t="shared" si="182"/>
        <v>2015</v>
      </c>
      <c r="E1163" s="3">
        <f t="shared" si="183"/>
        <v>42256</v>
      </c>
      <c r="F1163" s="5">
        <f t="shared" si="187"/>
        <v>1</v>
      </c>
      <c r="G1163" s="5">
        <v>25229.29</v>
      </c>
      <c r="H1163" s="6">
        <v>25574</v>
      </c>
      <c r="I1163" s="6">
        <v>25670</v>
      </c>
      <c r="J1163" s="6">
        <v>25683</v>
      </c>
      <c r="K1163" s="6">
        <v>25692</v>
      </c>
      <c r="L1163" s="6">
        <v>25797</v>
      </c>
      <c r="M1163" s="6">
        <v>25830.67</v>
      </c>
      <c r="N1163" s="6">
        <v>25949.67</v>
      </c>
      <c r="O1163" s="6">
        <v>25976.33</v>
      </c>
      <c r="P1163" s="6">
        <v>26015</v>
      </c>
      <c r="Q1163" s="6">
        <v>26065</v>
      </c>
      <c r="R1163" s="6">
        <v>26112.33</v>
      </c>
      <c r="S1163" s="6">
        <v>26166.33</v>
      </c>
      <c r="T1163" s="6">
        <v>26315.67</v>
      </c>
      <c r="U1163" s="6">
        <v>26373.33</v>
      </c>
      <c r="V1163" s="6">
        <v>26421.67</v>
      </c>
      <c r="W1163" s="6">
        <v>26494.33</v>
      </c>
      <c r="X1163" s="6">
        <v>26538.33</v>
      </c>
      <c r="Y1163" s="6">
        <v>26581.67</v>
      </c>
      <c r="Z1163" s="8" t="s">
        <v>17</v>
      </c>
      <c r="AA1163" s="11">
        <f t="shared" si="188"/>
        <v>1.9024448594816187E-4</v>
      </c>
      <c r="AB1163" s="10">
        <f t="shared" si="189"/>
        <v>1.7468188759969028E-2</v>
      </c>
      <c r="AC1163" s="10">
        <f t="shared" si="184"/>
        <v>1.1933385274639718E-2</v>
      </c>
      <c r="AD1163" s="10">
        <f t="shared" si="185"/>
        <v>7.5045956664266797E-3</v>
      </c>
      <c r="AE1163" s="13">
        <v>3.91</v>
      </c>
      <c r="AF1163" s="13">
        <v>0.51500000000000001</v>
      </c>
      <c r="AG1163" s="10">
        <f t="shared" si="186"/>
        <v>3.3776053325374145E-2</v>
      </c>
      <c r="AH1163" s="10">
        <f>+SUMPRODUCT(AB1163:AD1163,Regression_results!$M$17:$O$17)+Regression_results!$L$17</f>
        <v>3.1075955259213639E-2</v>
      </c>
    </row>
    <row r="1164" spans="1:34" ht="15" x14ac:dyDescent="0.25">
      <c r="A1164" s="3">
        <v>42256</v>
      </c>
      <c r="B1164" s="5">
        <f t="shared" si="180"/>
        <v>9</v>
      </c>
      <c r="C1164" s="5">
        <f t="shared" si="181"/>
        <v>9</v>
      </c>
      <c r="D1164" s="5">
        <f t="shared" si="182"/>
        <v>2015</v>
      </c>
      <c r="E1164" s="3">
        <f t="shared" si="183"/>
        <v>42256</v>
      </c>
      <c r="F1164" s="5">
        <f t="shared" si="187"/>
        <v>0</v>
      </c>
      <c r="G1164" s="5">
        <v>25223.42</v>
      </c>
      <c r="H1164" s="6">
        <v>25580</v>
      </c>
      <c r="I1164" s="6">
        <v>25674.33</v>
      </c>
      <c r="J1164" s="6">
        <v>25687</v>
      </c>
      <c r="K1164" s="6">
        <v>25700.33</v>
      </c>
      <c r="L1164" s="6">
        <v>25805.67</v>
      </c>
      <c r="M1164" s="6">
        <v>25843</v>
      </c>
      <c r="N1164" s="6">
        <v>25963.33</v>
      </c>
      <c r="O1164" s="6">
        <v>25986</v>
      </c>
      <c r="P1164" s="6">
        <v>26033</v>
      </c>
      <c r="Q1164" s="6">
        <v>26083.33</v>
      </c>
      <c r="R1164" s="6">
        <v>26131.33</v>
      </c>
      <c r="S1164" s="6">
        <v>26185</v>
      </c>
      <c r="T1164" s="6">
        <v>26336.67</v>
      </c>
      <c r="U1164" s="6">
        <v>26373.33</v>
      </c>
      <c r="V1164" s="6">
        <v>26421.67</v>
      </c>
      <c r="W1164" s="6">
        <v>26494.33</v>
      </c>
      <c r="X1164" s="6">
        <v>26538.33</v>
      </c>
      <c r="Y1164" s="6">
        <v>26581.67</v>
      </c>
      <c r="Z1164" s="8" t="s">
        <v>17</v>
      </c>
      <c r="AA1164" s="11">
        <f t="shared" si="188"/>
        <v>0</v>
      </c>
      <c r="AB1164" s="10">
        <f t="shared" si="189"/>
        <v>1.7876640043261505E-2</v>
      </c>
      <c r="AC1164" s="10">
        <f t="shared" si="184"/>
        <v>1.2139362546169652E-2</v>
      </c>
      <c r="AD1164" s="10">
        <f t="shared" si="185"/>
        <v>7.6579696759793148E-3</v>
      </c>
      <c r="AE1164" s="13">
        <v>3.95</v>
      </c>
      <c r="AF1164" s="13">
        <v>0.53</v>
      </c>
      <c r="AG1164" s="10">
        <f t="shared" si="186"/>
        <v>3.401969561324969E-2</v>
      </c>
      <c r="AH1164" s="10">
        <f>+SUMPRODUCT(AB1164:AD1164,Regression_results!$M$17:$O$17)+Regression_results!$L$17</f>
        <v>3.148986081015636E-2</v>
      </c>
    </row>
    <row r="1165" spans="1:34" ht="15" x14ac:dyDescent="0.25">
      <c r="A1165" s="3">
        <v>42255</v>
      </c>
      <c r="B1165" s="5">
        <f t="shared" si="180"/>
        <v>8</v>
      </c>
      <c r="C1165" s="5">
        <f t="shared" si="181"/>
        <v>9</v>
      </c>
      <c r="D1165" s="5">
        <f t="shared" si="182"/>
        <v>2015</v>
      </c>
      <c r="E1165" s="3">
        <f t="shared" si="183"/>
        <v>42225</v>
      </c>
      <c r="F1165" s="5">
        <f t="shared" si="187"/>
        <v>30</v>
      </c>
      <c r="G1165" s="5">
        <v>25220.17</v>
      </c>
      <c r="H1165" s="6">
        <v>25595.33</v>
      </c>
      <c r="I1165" s="6">
        <v>25684</v>
      </c>
      <c r="J1165" s="6">
        <v>25697</v>
      </c>
      <c r="K1165" s="6">
        <v>25720</v>
      </c>
      <c r="L1165" s="6">
        <v>25826.67</v>
      </c>
      <c r="M1165" s="6">
        <v>25869.33</v>
      </c>
      <c r="N1165" s="6">
        <v>25992</v>
      </c>
      <c r="O1165" s="6">
        <v>26010.33</v>
      </c>
      <c r="P1165" s="6">
        <v>26057</v>
      </c>
      <c r="Q1165" s="6">
        <v>26107.33</v>
      </c>
      <c r="R1165" s="6">
        <v>26155</v>
      </c>
      <c r="S1165" s="6">
        <v>26207.67</v>
      </c>
      <c r="T1165" s="6">
        <v>26365</v>
      </c>
      <c r="U1165" s="6">
        <v>26359</v>
      </c>
      <c r="V1165" s="6">
        <v>26412.33</v>
      </c>
      <c r="W1165" s="6">
        <v>26480.33</v>
      </c>
      <c r="X1165" s="6">
        <v>26529.67</v>
      </c>
      <c r="Y1165" s="6">
        <v>26567.67</v>
      </c>
      <c r="Z1165" s="8" t="s">
        <v>17</v>
      </c>
      <c r="AA1165" s="11">
        <f t="shared" si="188"/>
        <v>6.0032044054278977E-3</v>
      </c>
      <c r="AB1165" s="10">
        <f t="shared" si="189"/>
        <v>1.8391232097166643E-2</v>
      </c>
      <c r="AC1165" s="10">
        <f t="shared" si="184"/>
        <v>1.2705575455536522E-2</v>
      </c>
      <c r="AD1165" s="10">
        <f t="shared" si="185"/>
        <v>1.3590190037674699E-2</v>
      </c>
      <c r="AE1165" s="13">
        <v>3.9849999999999999</v>
      </c>
      <c r="AF1165" s="13">
        <v>0.53500000000000003</v>
      </c>
      <c r="AG1165" s="10">
        <f t="shared" si="186"/>
        <v>3.4316407221365752E-2</v>
      </c>
      <c r="AH1165" s="10">
        <f>+SUMPRODUCT(AB1165:AD1165,Regression_results!$M$17:$O$17)+Regression_results!$L$17</f>
        <v>3.4776786368428618E-2</v>
      </c>
    </row>
    <row r="1166" spans="1:34" ht="15" x14ac:dyDescent="0.25">
      <c r="A1166" s="3">
        <v>42254</v>
      </c>
      <c r="B1166" s="5">
        <f t="shared" si="180"/>
        <v>7</v>
      </c>
      <c r="C1166" s="5">
        <f t="shared" si="181"/>
        <v>9</v>
      </c>
      <c r="D1166" s="5">
        <f t="shared" si="182"/>
        <v>2015</v>
      </c>
      <c r="E1166" s="3">
        <f t="shared" si="183"/>
        <v>42225</v>
      </c>
      <c r="F1166" s="5">
        <f t="shared" si="187"/>
        <v>29</v>
      </c>
      <c r="G1166" s="5">
        <v>25216.93</v>
      </c>
      <c r="H1166" s="6">
        <v>25353</v>
      </c>
      <c r="I1166" s="6">
        <v>25523</v>
      </c>
      <c r="J1166" s="6">
        <v>25605</v>
      </c>
      <c r="K1166" s="6">
        <v>25616</v>
      </c>
      <c r="L1166" s="6">
        <v>25641</v>
      </c>
      <c r="M1166" s="6">
        <v>25745</v>
      </c>
      <c r="N1166" s="6">
        <v>25796</v>
      </c>
      <c r="O1166" s="6">
        <v>25916</v>
      </c>
      <c r="P1166" s="6">
        <v>25940</v>
      </c>
      <c r="Q1166" s="6">
        <v>25984.67</v>
      </c>
      <c r="R1166" s="6">
        <v>26038.33</v>
      </c>
      <c r="S1166" s="6">
        <v>26091.33</v>
      </c>
      <c r="T1166" s="6">
        <v>26149</v>
      </c>
      <c r="U1166" s="6">
        <v>26380</v>
      </c>
      <c r="V1166" s="6">
        <v>26442</v>
      </c>
      <c r="W1166" s="6">
        <v>26507</v>
      </c>
      <c r="X1166" s="6">
        <v>26556</v>
      </c>
      <c r="Y1166" s="6">
        <v>26594.33</v>
      </c>
      <c r="Z1166" s="8" t="s">
        <v>17</v>
      </c>
      <c r="AA1166" s="11">
        <f t="shared" si="188"/>
        <v>2.1366356819167618E-3</v>
      </c>
      <c r="AB1166" s="10">
        <f t="shared" si="189"/>
        <v>1.2137480652878896E-2</v>
      </c>
      <c r="AC1166" s="10">
        <f t="shared" si="184"/>
        <v>1.5397876425185197E-2</v>
      </c>
      <c r="AD1166" s="10">
        <f t="shared" si="185"/>
        <v>8.9019544039418887E-3</v>
      </c>
      <c r="AE1166" s="13">
        <v>3.96</v>
      </c>
      <c r="AF1166" s="13">
        <v>0.61</v>
      </c>
      <c r="AG1166" s="10">
        <f t="shared" si="186"/>
        <v>3.3296888977238925E-2</v>
      </c>
      <c r="AH1166" s="10">
        <f>+SUMPRODUCT(AB1166:AD1166,Regression_results!$M$17:$O$17)+Regression_results!$L$17</f>
        <v>3.091039053693688E-2</v>
      </c>
    </row>
    <row r="1167" spans="1:34" ht="15" x14ac:dyDescent="0.25">
      <c r="A1167" s="3">
        <v>42253</v>
      </c>
      <c r="B1167" s="5">
        <f t="shared" si="180"/>
        <v>6</v>
      </c>
      <c r="C1167" s="5">
        <f t="shared" si="181"/>
        <v>9</v>
      </c>
      <c r="D1167" s="5">
        <f t="shared" si="182"/>
        <v>2015</v>
      </c>
      <c r="E1167" s="3">
        <f t="shared" si="183"/>
        <v>42225</v>
      </c>
      <c r="F1167" s="5">
        <f t="shared" si="187"/>
        <v>28</v>
      </c>
      <c r="G1167" s="5">
        <v>25213.68</v>
      </c>
      <c r="H1167" s="6">
        <v>25344.67</v>
      </c>
      <c r="I1167" s="6">
        <v>25513.33</v>
      </c>
      <c r="J1167" s="6">
        <v>25588.67</v>
      </c>
      <c r="K1167" s="6">
        <v>25598.67</v>
      </c>
      <c r="L1167" s="6">
        <v>25624</v>
      </c>
      <c r="M1167" s="6">
        <v>25730</v>
      </c>
      <c r="N1167" s="6">
        <v>25779.67</v>
      </c>
      <c r="O1167" s="6">
        <v>25900</v>
      </c>
      <c r="P1167" s="6">
        <v>25921</v>
      </c>
      <c r="Q1167" s="6">
        <v>25967.67</v>
      </c>
      <c r="R1167" s="6">
        <v>26021.33</v>
      </c>
      <c r="S1167" s="6">
        <v>26074.33</v>
      </c>
      <c r="T1167" s="6">
        <v>26132</v>
      </c>
      <c r="U1167" s="6">
        <v>26406.67</v>
      </c>
      <c r="V1167" s="6">
        <v>26471.33</v>
      </c>
      <c r="W1167" s="6">
        <v>26540</v>
      </c>
      <c r="X1167" s="6">
        <v>26590</v>
      </c>
      <c r="Y1167" s="6">
        <v>26628.67</v>
      </c>
      <c r="Z1167" s="8" t="s">
        <v>17</v>
      </c>
      <c r="AA1167" s="11">
        <f t="shared" si="188"/>
        <v>2.0643036017926756E-3</v>
      </c>
      <c r="AB1167" s="10">
        <f t="shared" si="189"/>
        <v>1.1884421472787787E-2</v>
      </c>
      <c r="AC1167" s="10">
        <f t="shared" si="184"/>
        <v>1.5155606892553797E-2</v>
      </c>
      <c r="AD1167" s="10">
        <f t="shared" si="185"/>
        <v>8.795191632680735E-3</v>
      </c>
      <c r="AE1167" s="13">
        <v>3.88</v>
      </c>
      <c r="AF1167" s="13">
        <v>0.55000000000000004</v>
      </c>
      <c r="AG1167" s="10">
        <f t="shared" si="186"/>
        <v>3.3117851815017252E-2</v>
      </c>
      <c r="AH1167" s="10">
        <f>+SUMPRODUCT(AB1167:AD1167,Regression_results!$M$17:$O$17)+Regression_results!$L$17</f>
        <v>3.0579577614993386E-2</v>
      </c>
    </row>
    <row r="1168" spans="1:34" ht="15" x14ac:dyDescent="0.25">
      <c r="A1168" s="3">
        <v>42252</v>
      </c>
      <c r="B1168" s="5">
        <f t="shared" si="180"/>
        <v>5</v>
      </c>
      <c r="C1168" s="5">
        <f t="shared" si="181"/>
        <v>9</v>
      </c>
      <c r="D1168" s="5">
        <f t="shared" si="182"/>
        <v>2015</v>
      </c>
      <c r="E1168" s="3">
        <f t="shared" si="183"/>
        <v>42225</v>
      </c>
      <c r="F1168" s="5">
        <f t="shared" si="187"/>
        <v>27</v>
      </c>
      <c r="G1168" s="5">
        <v>25210.43</v>
      </c>
      <c r="H1168" s="6">
        <v>25344.67</v>
      </c>
      <c r="I1168" s="6">
        <v>25513.33</v>
      </c>
      <c r="J1168" s="6">
        <v>25588.67</v>
      </c>
      <c r="K1168" s="6">
        <v>25598.67</v>
      </c>
      <c r="L1168" s="6">
        <v>25624</v>
      </c>
      <c r="M1168" s="6">
        <v>25730</v>
      </c>
      <c r="N1168" s="6">
        <v>25779.67</v>
      </c>
      <c r="O1168" s="6">
        <v>25900</v>
      </c>
      <c r="P1168" s="6">
        <v>25921</v>
      </c>
      <c r="Q1168" s="6">
        <v>25967.67</v>
      </c>
      <c r="R1168" s="6">
        <v>26021.33</v>
      </c>
      <c r="S1168" s="6">
        <v>26074.33</v>
      </c>
      <c r="T1168" s="6">
        <v>26132</v>
      </c>
      <c r="U1168" s="6">
        <v>26312.67</v>
      </c>
      <c r="V1168" s="6">
        <v>26353.67</v>
      </c>
      <c r="W1168" s="6">
        <v>26418.33</v>
      </c>
      <c r="X1168" s="6">
        <v>26487</v>
      </c>
      <c r="Y1168" s="6">
        <v>26537</v>
      </c>
      <c r="Z1168" s="8" t="s">
        <v>17</v>
      </c>
      <c r="AA1168" s="11">
        <f t="shared" si="188"/>
        <v>1.9905784731572228E-3</v>
      </c>
      <c r="AB1168" s="10">
        <f t="shared" si="189"/>
        <v>1.2014868449288674E-2</v>
      </c>
      <c r="AC1168" s="10">
        <f t="shared" si="184"/>
        <v>1.5155606892553797E-2</v>
      </c>
      <c r="AD1168" s="10">
        <f t="shared" si="185"/>
        <v>8.7214665040452836E-3</v>
      </c>
      <c r="AE1168" s="13">
        <v>3.88</v>
      </c>
      <c r="AF1168" s="13">
        <v>0.55000000000000004</v>
      </c>
      <c r="AG1168" s="10">
        <f t="shared" si="186"/>
        <v>3.3117851815017252E-2</v>
      </c>
      <c r="AH1168" s="10">
        <f>+SUMPRODUCT(AB1168:AD1168,Regression_results!$M$17:$O$17)+Regression_results!$L$17</f>
        <v>3.0616945224834449E-2</v>
      </c>
    </row>
    <row r="1169" spans="1:34" ht="15" x14ac:dyDescent="0.25">
      <c r="A1169" s="3">
        <v>42251</v>
      </c>
      <c r="B1169" s="5">
        <f t="shared" si="180"/>
        <v>4</v>
      </c>
      <c r="C1169" s="5">
        <f t="shared" si="181"/>
        <v>9</v>
      </c>
      <c r="D1169" s="5">
        <f t="shared" si="182"/>
        <v>2015</v>
      </c>
      <c r="E1169" s="3">
        <f t="shared" si="183"/>
        <v>42225</v>
      </c>
      <c r="F1169" s="5">
        <f t="shared" si="187"/>
        <v>26</v>
      </c>
      <c r="G1169" s="5">
        <v>25207.19</v>
      </c>
      <c r="H1169" s="6">
        <v>25344.67</v>
      </c>
      <c r="I1169" s="6">
        <v>25513.33</v>
      </c>
      <c r="J1169" s="6">
        <v>25588.67</v>
      </c>
      <c r="K1169" s="6">
        <v>25598.67</v>
      </c>
      <c r="L1169" s="6">
        <v>25624</v>
      </c>
      <c r="M1169" s="6">
        <v>25730</v>
      </c>
      <c r="N1169" s="6">
        <v>25779.67</v>
      </c>
      <c r="O1169" s="6">
        <v>25900</v>
      </c>
      <c r="P1169" s="6">
        <v>25921</v>
      </c>
      <c r="Q1169" s="6">
        <v>25967.67</v>
      </c>
      <c r="R1169" s="6">
        <v>26021.33</v>
      </c>
      <c r="S1169" s="6">
        <v>26074.33</v>
      </c>
      <c r="T1169" s="6">
        <v>26132</v>
      </c>
      <c r="U1169" s="6">
        <v>26295.67</v>
      </c>
      <c r="V1169" s="6">
        <v>26336.67</v>
      </c>
      <c r="W1169" s="6">
        <v>26401.33</v>
      </c>
      <c r="X1169" s="6">
        <v>26470</v>
      </c>
      <c r="Y1169" s="6">
        <v>26520</v>
      </c>
      <c r="Z1169" s="8" t="s">
        <v>17</v>
      </c>
      <c r="AA1169" s="11">
        <f t="shared" si="188"/>
        <v>1.9168533445217703E-3</v>
      </c>
      <c r="AB1169" s="10">
        <f t="shared" si="189"/>
        <v>1.2144947532827022E-2</v>
      </c>
      <c r="AC1169" s="10">
        <f t="shared" si="184"/>
        <v>1.5155606892553797E-2</v>
      </c>
      <c r="AD1169" s="10">
        <f t="shared" si="185"/>
        <v>8.6477413754098304E-3</v>
      </c>
      <c r="AE1169" s="13">
        <v>3.88</v>
      </c>
      <c r="AF1169" s="13">
        <v>0.55000000000000004</v>
      </c>
      <c r="AG1169" s="10">
        <f t="shared" si="186"/>
        <v>3.3117851815017252E-2</v>
      </c>
      <c r="AH1169" s="10">
        <f>+SUMPRODUCT(AB1169:AD1169,Regression_results!$M$17:$O$17)+Regression_results!$L$17</f>
        <v>3.0654113952851628E-2</v>
      </c>
    </row>
    <row r="1170" spans="1:34" ht="15" x14ac:dyDescent="0.25">
      <c r="A1170" s="3">
        <v>42250</v>
      </c>
      <c r="B1170" s="5">
        <f t="shared" si="180"/>
        <v>3</v>
      </c>
      <c r="C1170" s="5">
        <f t="shared" si="181"/>
        <v>9</v>
      </c>
      <c r="D1170" s="5">
        <f t="shared" si="182"/>
        <v>2015</v>
      </c>
      <c r="E1170" s="3">
        <f t="shared" si="183"/>
        <v>42225</v>
      </c>
      <c r="F1170" s="5">
        <f t="shared" si="187"/>
        <v>25</v>
      </c>
      <c r="G1170" s="5">
        <v>25203.94</v>
      </c>
      <c r="H1170" s="6">
        <v>25342</v>
      </c>
      <c r="I1170" s="6">
        <v>25507</v>
      </c>
      <c r="J1170" s="6">
        <v>25589.67</v>
      </c>
      <c r="K1170" s="6">
        <v>25599</v>
      </c>
      <c r="L1170" s="6">
        <v>25623.67</v>
      </c>
      <c r="M1170" s="6">
        <v>25730</v>
      </c>
      <c r="N1170" s="6">
        <v>25780.67</v>
      </c>
      <c r="O1170" s="6">
        <v>25900</v>
      </c>
      <c r="P1170" s="6">
        <v>25921</v>
      </c>
      <c r="Q1170" s="6">
        <v>25967.67</v>
      </c>
      <c r="R1170" s="6">
        <v>26022</v>
      </c>
      <c r="S1170" s="6">
        <v>26075</v>
      </c>
      <c r="T1170" s="6">
        <v>26132.67</v>
      </c>
      <c r="U1170" s="6">
        <v>26295.67</v>
      </c>
      <c r="V1170" s="6">
        <v>26336.67</v>
      </c>
      <c r="W1170" s="6">
        <v>26401.33</v>
      </c>
      <c r="X1170" s="6">
        <v>26470</v>
      </c>
      <c r="Y1170" s="6">
        <v>26520</v>
      </c>
      <c r="Z1170" s="8" t="s">
        <v>17</v>
      </c>
      <c r="AA1170" s="11">
        <f t="shared" si="188"/>
        <v>1.8430808565036056E-3</v>
      </c>
      <c r="AB1170" s="10">
        <f t="shared" si="189"/>
        <v>1.2024310484789247E-2</v>
      </c>
      <c r="AC1170" s="10">
        <f t="shared" si="184"/>
        <v>1.5407535186419352E-2</v>
      </c>
      <c r="AD1170" s="10">
        <f t="shared" si="185"/>
        <v>8.5998376132604051E-3</v>
      </c>
      <c r="AE1170" s="13">
        <v>3.88</v>
      </c>
      <c r="AF1170" s="13">
        <v>0.54</v>
      </c>
      <c r="AG1170" s="10">
        <f t="shared" si="186"/>
        <v>3.3220608712949851E-2</v>
      </c>
      <c r="AH1170" s="10">
        <f>+SUMPRODUCT(AB1170:AD1170,Regression_results!$M$17:$O$17)+Regression_results!$L$17</f>
        <v>3.0719180449696654E-2</v>
      </c>
    </row>
    <row r="1171" spans="1:34" ht="15" x14ac:dyDescent="0.25">
      <c r="A1171" s="3">
        <v>42249</v>
      </c>
      <c r="B1171" s="5">
        <f t="shared" si="180"/>
        <v>2</v>
      </c>
      <c r="C1171" s="5">
        <f t="shared" si="181"/>
        <v>9</v>
      </c>
      <c r="D1171" s="5">
        <f t="shared" si="182"/>
        <v>2015</v>
      </c>
      <c r="E1171" s="3">
        <f t="shared" si="183"/>
        <v>42225</v>
      </c>
      <c r="F1171" s="5">
        <f t="shared" si="187"/>
        <v>24</v>
      </c>
      <c r="G1171" s="5">
        <v>25200.69</v>
      </c>
      <c r="H1171" s="6">
        <v>25336.33</v>
      </c>
      <c r="I1171" s="6">
        <v>25503.33</v>
      </c>
      <c r="J1171" s="6">
        <v>25581.33</v>
      </c>
      <c r="K1171" s="6">
        <v>25595.33</v>
      </c>
      <c r="L1171" s="6">
        <v>25618.67</v>
      </c>
      <c r="M1171" s="6">
        <v>25722.67</v>
      </c>
      <c r="N1171" s="6">
        <v>25774.67</v>
      </c>
      <c r="O1171" s="6">
        <v>25892.33</v>
      </c>
      <c r="P1171" s="6">
        <v>25913.67</v>
      </c>
      <c r="Q1171" s="6">
        <v>25961</v>
      </c>
      <c r="R1171" s="6">
        <v>26015</v>
      </c>
      <c r="S1171" s="6">
        <v>26069.33</v>
      </c>
      <c r="T1171" s="6">
        <v>26127.33</v>
      </c>
      <c r="U1171" s="6">
        <v>26295.67</v>
      </c>
      <c r="V1171" s="6">
        <v>26336.67</v>
      </c>
      <c r="W1171" s="6">
        <v>26401.33</v>
      </c>
      <c r="X1171" s="6">
        <v>26470</v>
      </c>
      <c r="Y1171" s="6">
        <v>26520</v>
      </c>
      <c r="Z1171" s="8" t="s">
        <v>17</v>
      </c>
      <c r="AA1171" s="11">
        <f t="shared" si="188"/>
        <v>1.7798692946845661E-3</v>
      </c>
      <c r="AB1171" s="10">
        <f t="shared" si="189"/>
        <v>1.2009194986327909E-2</v>
      </c>
      <c r="AC1171" s="10">
        <f t="shared" si="184"/>
        <v>1.5252910110169937E-2</v>
      </c>
      <c r="AD1171" s="10">
        <f t="shared" si="185"/>
        <v>8.6158705352063162E-3</v>
      </c>
      <c r="AE1171" s="13">
        <v>3.89</v>
      </c>
      <c r="AF1171" s="13">
        <v>0.505</v>
      </c>
      <c r="AG1171" s="10">
        <f t="shared" si="186"/>
        <v>3.3679916422068468E-2</v>
      </c>
      <c r="AH1171" s="10">
        <f>+SUMPRODUCT(AB1171:AD1171,Regression_results!$M$17:$O$17)+Regression_results!$L$17</f>
        <v>3.0625034566563805E-2</v>
      </c>
    </row>
    <row r="1172" spans="1:34" ht="15" x14ac:dyDescent="0.25">
      <c r="A1172" s="3">
        <v>42248</v>
      </c>
      <c r="B1172" s="5">
        <f t="shared" si="180"/>
        <v>1</v>
      </c>
      <c r="C1172" s="5">
        <f t="shared" si="181"/>
        <v>9</v>
      </c>
      <c r="D1172" s="5">
        <f t="shared" si="182"/>
        <v>2015</v>
      </c>
      <c r="E1172" s="3">
        <f t="shared" si="183"/>
        <v>42225</v>
      </c>
      <c r="F1172" s="5">
        <f t="shared" si="187"/>
        <v>23</v>
      </c>
      <c r="G1172" s="5">
        <v>25197.45</v>
      </c>
      <c r="H1172" s="6">
        <v>25337</v>
      </c>
      <c r="I1172" s="6">
        <v>25504</v>
      </c>
      <c r="J1172" s="6">
        <v>25585</v>
      </c>
      <c r="K1172" s="6">
        <v>25600</v>
      </c>
      <c r="L1172" s="6">
        <v>25625</v>
      </c>
      <c r="M1172" s="6">
        <v>25734</v>
      </c>
      <c r="N1172" s="6">
        <v>25788</v>
      </c>
      <c r="O1172" s="6">
        <v>25908</v>
      </c>
      <c r="P1172" s="6">
        <v>25931</v>
      </c>
      <c r="Q1172" s="6">
        <v>25981</v>
      </c>
      <c r="R1172" s="6">
        <v>26034</v>
      </c>
      <c r="S1172" s="6">
        <v>26087</v>
      </c>
      <c r="T1172" s="6">
        <v>26145</v>
      </c>
      <c r="U1172" s="6">
        <v>26296.33</v>
      </c>
      <c r="V1172" s="6">
        <v>26337.33</v>
      </c>
      <c r="W1172" s="6">
        <v>26402</v>
      </c>
      <c r="X1172" s="6">
        <v>26470</v>
      </c>
      <c r="Y1172" s="6">
        <v>26525.33</v>
      </c>
      <c r="Z1172" s="8" t="s">
        <v>17</v>
      </c>
      <c r="AA1172" s="11">
        <f t="shared" si="188"/>
        <v>1.704552714634433E-3</v>
      </c>
      <c r="AB1172" s="10">
        <f t="shared" si="189"/>
        <v>1.2165913614274437E-2</v>
      </c>
      <c r="AC1172" s="10">
        <f t="shared" si="184"/>
        <v>1.5840652446674985E-2</v>
      </c>
      <c r="AD1172" s="10">
        <f t="shared" si="185"/>
        <v>8.6136155523679481E-3</v>
      </c>
      <c r="AE1172" s="13">
        <v>3.7650000000000001</v>
      </c>
      <c r="AF1172" s="13">
        <v>0.35</v>
      </c>
      <c r="AG1172" s="10">
        <f t="shared" si="186"/>
        <v>3.403089187842534E-2</v>
      </c>
      <c r="AH1172" s="10">
        <f>+SUMPRODUCT(AB1172:AD1172,Regression_results!$M$17:$O$17)+Regression_results!$L$17</f>
        <v>3.1062941833246156E-2</v>
      </c>
    </row>
    <row r="1173" spans="1:34" ht="15" x14ac:dyDescent="0.25">
      <c r="A1173" s="3">
        <v>42247</v>
      </c>
      <c r="B1173" s="5">
        <f t="shared" si="180"/>
        <v>31</v>
      </c>
      <c r="C1173" s="5">
        <f t="shared" si="181"/>
        <v>8</v>
      </c>
      <c r="D1173" s="5">
        <f t="shared" si="182"/>
        <v>2015</v>
      </c>
      <c r="E1173" s="3">
        <f t="shared" si="183"/>
        <v>42225</v>
      </c>
      <c r="F1173" s="5">
        <f t="shared" si="187"/>
        <v>22</v>
      </c>
      <c r="G1173" s="5">
        <v>25194.21</v>
      </c>
      <c r="H1173" s="6">
        <v>25337</v>
      </c>
      <c r="I1173" s="6">
        <v>25504</v>
      </c>
      <c r="J1173" s="6">
        <v>25588</v>
      </c>
      <c r="K1173" s="6">
        <v>25605</v>
      </c>
      <c r="L1173" s="6">
        <v>25633</v>
      </c>
      <c r="M1173" s="6">
        <v>25737</v>
      </c>
      <c r="N1173" s="6">
        <v>25796</v>
      </c>
      <c r="O1173" s="6">
        <v>25911</v>
      </c>
      <c r="P1173" s="6">
        <v>25934</v>
      </c>
      <c r="Q1173" s="6">
        <v>25995</v>
      </c>
      <c r="R1173" s="6">
        <v>26046</v>
      </c>
      <c r="S1173" s="6">
        <v>26092</v>
      </c>
      <c r="T1173" s="6">
        <v>26156</v>
      </c>
      <c r="U1173" s="6">
        <v>26290.33</v>
      </c>
      <c r="V1173" s="6">
        <v>26332.67</v>
      </c>
      <c r="W1173" s="6">
        <v>26400</v>
      </c>
      <c r="X1173" s="6">
        <v>26463.67</v>
      </c>
      <c r="Y1173" s="6">
        <v>26530</v>
      </c>
      <c r="Z1173" s="8" t="s">
        <v>17</v>
      </c>
      <c r="AA1173" s="11">
        <f t="shared" si="188"/>
        <v>1.7987633501966934E-3</v>
      </c>
      <c r="AB1173" s="10">
        <f t="shared" si="189"/>
        <v>1.2296079138818028E-2</v>
      </c>
      <c r="AC1173" s="10">
        <f t="shared" si="184"/>
        <v>1.595828105395225E-2</v>
      </c>
      <c r="AD1173" s="10">
        <f t="shared" si="185"/>
        <v>8.7842135450945172E-3</v>
      </c>
      <c r="AE1173" s="13">
        <v>3.7149999999999999</v>
      </c>
      <c r="AF1173" s="13">
        <v>0.31</v>
      </c>
      <c r="AG1173" s="10">
        <f t="shared" si="186"/>
        <v>3.3944771209251323E-2</v>
      </c>
      <c r="AH1173" s="10">
        <f>+SUMPRODUCT(AB1173:AD1173,Regression_results!$M$17:$O$17)+Regression_results!$L$17</f>
        <v>3.1280909142095706E-2</v>
      </c>
    </row>
    <row r="1174" spans="1:34" ht="15" x14ac:dyDescent="0.25">
      <c r="A1174" s="3">
        <v>42246</v>
      </c>
      <c r="B1174" s="5">
        <f t="shared" si="180"/>
        <v>30</v>
      </c>
      <c r="C1174" s="5">
        <f t="shared" si="181"/>
        <v>8</v>
      </c>
      <c r="D1174" s="5">
        <f t="shared" si="182"/>
        <v>2015</v>
      </c>
      <c r="E1174" s="3">
        <f t="shared" si="183"/>
        <v>42225</v>
      </c>
      <c r="F1174" s="5">
        <f t="shared" si="187"/>
        <v>21</v>
      </c>
      <c r="G1174" s="5">
        <v>25190.959999999999</v>
      </c>
      <c r="H1174" s="6">
        <v>25332</v>
      </c>
      <c r="I1174" s="6">
        <v>25513</v>
      </c>
      <c r="J1174" s="6">
        <v>25594</v>
      </c>
      <c r="K1174" s="6">
        <v>25610</v>
      </c>
      <c r="L1174" s="6">
        <v>25642</v>
      </c>
      <c r="M1174" s="6">
        <v>25748</v>
      </c>
      <c r="N1174" s="6">
        <v>25808</v>
      </c>
      <c r="O1174" s="6">
        <v>25915</v>
      </c>
      <c r="P1174" s="6">
        <v>25950</v>
      </c>
      <c r="Q1174" s="6">
        <v>26006</v>
      </c>
      <c r="R1174" s="6">
        <v>26055</v>
      </c>
      <c r="S1174" s="6">
        <v>26103</v>
      </c>
      <c r="T1174" s="6">
        <v>26168</v>
      </c>
      <c r="U1174" s="6">
        <v>26306</v>
      </c>
      <c r="V1174" s="6">
        <v>26352</v>
      </c>
      <c r="W1174" s="6">
        <v>26415</v>
      </c>
      <c r="X1174" s="6">
        <v>26474</v>
      </c>
      <c r="Y1174" s="6">
        <v>26530</v>
      </c>
      <c r="Z1174" s="8" t="s">
        <v>17</v>
      </c>
      <c r="AA1174" s="11">
        <f t="shared" si="188"/>
        <v>1.743094663448641E-3</v>
      </c>
      <c r="AB1174" s="10">
        <f t="shared" si="189"/>
        <v>1.2783951068161103E-2</v>
      </c>
      <c r="AC1174" s="10">
        <f t="shared" si="184"/>
        <v>1.5756673068631599E-2</v>
      </c>
      <c r="AD1174" s="10">
        <f t="shared" si="185"/>
        <v>8.9975804824724108E-3</v>
      </c>
      <c r="AE1174" s="13">
        <v>3.7</v>
      </c>
      <c r="AF1174" s="13">
        <v>0.3</v>
      </c>
      <c r="AG1174" s="10">
        <f t="shared" si="186"/>
        <v>3.3898305084745894E-2</v>
      </c>
      <c r="AH1174" s="10">
        <f>+SUMPRODUCT(AB1174:AD1174,Regression_results!$M$17:$O$17)+Regression_results!$L$17</f>
        <v>3.1519097012388926E-2</v>
      </c>
    </row>
    <row r="1175" spans="1:34" ht="15" x14ac:dyDescent="0.25">
      <c r="A1175" s="3">
        <v>42245</v>
      </c>
      <c r="B1175" s="5">
        <f t="shared" si="180"/>
        <v>29</v>
      </c>
      <c r="C1175" s="5">
        <f t="shared" si="181"/>
        <v>8</v>
      </c>
      <c r="D1175" s="5">
        <f t="shared" si="182"/>
        <v>2015</v>
      </c>
      <c r="E1175" s="3">
        <f t="shared" si="183"/>
        <v>42225</v>
      </c>
      <c r="F1175" s="5">
        <f t="shared" si="187"/>
        <v>20</v>
      </c>
      <c r="G1175" s="5">
        <v>25187.72</v>
      </c>
      <c r="H1175" s="6">
        <v>25332</v>
      </c>
      <c r="I1175" s="6">
        <v>25513</v>
      </c>
      <c r="J1175" s="6">
        <v>25594</v>
      </c>
      <c r="K1175" s="6">
        <v>25610</v>
      </c>
      <c r="L1175" s="6">
        <v>25642</v>
      </c>
      <c r="M1175" s="6">
        <v>25748</v>
      </c>
      <c r="N1175" s="6">
        <v>25808</v>
      </c>
      <c r="O1175" s="6">
        <v>25915</v>
      </c>
      <c r="P1175" s="6">
        <v>25950</v>
      </c>
      <c r="Q1175" s="6">
        <v>26006</v>
      </c>
      <c r="R1175" s="6">
        <v>26055</v>
      </c>
      <c r="S1175" s="6">
        <v>26103</v>
      </c>
      <c r="T1175" s="6">
        <v>26168</v>
      </c>
      <c r="U1175" s="6">
        <v>26314</v>
      </c>
      <c r="V1175" s="6">
        <v>26356</v>
      </c>
      <c r="W1175" s="6">
        <v>26413</v>
      </c>
      <c r="X1175" s="6">
        <v>26468</v>
      </c>
      <c r="Y1175" s="6">
        <v>26523</v>
      </c>
      <c r="Z1175" s="8" t="s">
        <v>17</v>
      </c>
      <c r="AA1175" s="11">
        <f t="shared" si="188"/>
        <v>1.6600901556653724E-3</v>
      </c>
      <c r="AB1175" s="10">
        <f t="shared" si="189"/>
        <v>1.2914229632535079E-2</v>
      </c>
      <c r="AC1175" s="10">
        <f t="shared" si="184"/>
        <v>1.5756673068631599E-2</v>
      </c>
      <c r="AD1175" s="10">
        <f t="shared" si="185"/>
        <v>8.9145759746891429E-3</v>
      </c>
      <c r="AE1175" s="13">
        <v>3.7</v>
      </c>
      <c r="AF1175" s="13">
        <v>0.3</v>
      </c>
      <c r="AG1175" s="10">
        <f t="shared" si="186"/>
        <v>3.3898305084745894E-2</v>
      </c>
      <c r="AH1175" s="10">
        <f>+SUMPRODUCT(AB1175:AD1175,Regression_results!$M$17:$O$17)+Regression_results!$L$17</f>
        <v>3.1552200964410117E-2</v>
      </c>
    </row>
    <row r="1176" spans="1:34" ht="15" x14ac:dyDescent="0.25">
      <c r="A1176" s="3">
        <v>42244</v>
      </c>
      <c r="B1176" s="5">
        <f t="shared" si="180"/>
        <v>28</v>
      </c>
      <c r="C1176" s="5">
        <f t="shared" si="181"/>
        <v>8</v>
      </c>
      <c r="D1176" s="5">
        <f t="shared" si="182"/>
        <v>2015</v>
      </c>
      <c r="E1176" s="3">
        <f t="shared" si="183"/>
        <v>42225</v>
      </c>
      <c r="F1176" s="5">
        <f t="shared" si="187"/>
        <v>19</v>
      </c>
      <c r="G1176" s="5">
        <v>25184.47</v>
      </c>
      <c r="H1176" s="6">
        <v>25332</v>
      </c>
      <c r="I1176" s="6">
        <v>25513</v>
      </c>
      <c r="J1176" s="6">
        <v>25594</v>
      </c>
      <c r="K1176" s="6">
        <v>25610</v>
      </c>
      <c r="L1176" s="6">
        <v>25642</v>
      </c>
      <c r="M1176" s="6">
        <v>25748</v>
      </c>
      <c r="N1176" s="6">
        <v>25808</v>
      </c>
      <c r="O1176" s="6">
        <v>25915</v>
      </c>
      <c r="P1176" s="6">
        <v>25950</v>
      </c>
      <c r="Q1176" s="6">
        <v>26006</v>
      </c>
      <c r="R1176" s="6">
        <v>26055</v>
      </c>
      <c r="S1176" s="6">
        <v>26103</v>
      </c>
      <c r="T1176" s="6">
        <v>26168</v>
      </c>
      <c r="U1176" s="6">
        <v>26325</v>
      </c>
      <c r="V1176" s="6">
        <v>26368</v>
      </c>
      <c r="W1176" s="6">
        <v>26425</v>
      </c>
      <c r="X1176" s="6">
        <v>26479</v>
      </c>
      <c r="Y1176" s="6">
        <v>26535</v>
      </c>
      <c r="Z1176" s="8" t="s">
        <v>17</v>
      </c>
      <c r="AA1176" s="11">
        <f t="shared" si="188"/>
        <v>1.5770856478821039E-3</v>
      </c>
      <c r="AB1176" s="10">
        <f t="shared" si="189"/>
        <v>1.3044943967452927E-2</v>
      </c>
      <c r="AC1176" s="10">
        <f t="shared" si="184"/>
        <v>1.5756673068631599E-2</v>
      </c>
      <c r="AD1176" s="10">
        <f t="shared" si="185"/>
        <v>8.8315714669058749E-3</v>
      </c>
      <c r="AE1176" s="13">
        <v>3.7</v>
      </c>
      <c r="AF1176" s="13">
        <v>0.3</v>
      </c>
      <c r="AG1176" s="10">
        <f t="shared" si="186"/>
        <v>3.3898305084745894E-2</v>
      </c>
      <c r="AH1176" s="10">
        <f>+SUMPRODUCT(AB1176:AD1176,Regression_results!$M$17:$O$17)+Regression_results!$L$17</f>
        <v>3.1585540492670559E-2</v>
      </c>
    </row>
    <row r="1177" spans="1:34" ht="15" x14ac:dyDescent="0.25">
      <c r="A1177" s="3">
        <v>42243</v>
      </c>
      <c r="B1177" s="5">
        <f t="shared" si="180"/>
        <v>27</v>
      </c>
      <c r="C1177" s="5">
        <f t="shared" si="181"/>
        <v>8</v>
      </c>
      <c r="D1177" s="5">
        <f t="shared" si="182"/>
        <v>2015</v>
      </c>
      <c r="E1177" s="3">
        <f t="shared" si="183"/>
        <v>42225</v>
      </c>
      <c r="F1177" s="5">
        <f t="shared" si="187"/>
        <v>18</v>
      </c>
      <c r="G1177" s="5">
        <v>25181.23</v>
      </c>
      <c r="H1177" s="6">
        <v>25331</v>
      </c>
      <c r="I1177" s="6">
        <v>25514</v>
      </c>
      <c r="J1177" s="6">
        <v>25595</v>
      </c>
      <c r="K1177" s="6">
        <v>25612</v>
      </c>
      <c r="L1177" s="6">
        <v>25652</v>
      </c>
      <c r="M1177" s="6">
        <v>25765</v>
      </c>
      <c r="N1177" s="6">
        <v>25816</v>
      </c>
      <c r="O1177" s="6">
        <v>25925</v>
      </c>
      <c r="P1177" s="6">
        <v>25966</v>
      </c>
      <c r="Q1177" s="6">
        <v>26023</v>
      </c>
      <c r="R1177" s="6">
        <v>26075</v>
      </c>
      <c r="S1177" s="6">
        <v>26123</v>
      </c>
      <c r="T1177" s="6">
        <v>26187</v>
      </c>
      <c r="U1177" s="6">
        <v>26325</v>
      </c>
      <c r="V1177" s="6">
        <v>26368</v>
      </c>
      <c r="W1177" s="6">
        <v>26425</v>
      </c>
      <c r="X1177" s="6">
        <v>26479</v>
      </c>
      <c r="Y1177" s="6">
        <v>26535</v>
      </c>
      <c r="Z1177" s="8" t="s">
        <v>17</v>
      </c>
      <c r="AA1177" s="11">
        <f t="shared" si="188"/>
        <v>1.469968992841597E-3</v>
      </c>
      <c r="AB1177" s="10">
        <f t="shared" si="189"/>
        <v>1.3215001808887017E-2</v>
      </c>
      <c r="AC1177" s="10">
        <f t="shared" si="184"/>
        <v>1.6108803010112194E-2</v>
      </c>
      <c r="AD1177" s="10">
        <f t="shared" si="185"/>
        <v>9.107384614828096E-3</v>
      </c>
      <c r="AE1177" s="13">
        <v>3.64</v>
      </c>
      <c r="AF1177" s="13">
        <v>0.22</v>
      </c>
      <c r="AG1177" s="10">
        <f t="shared" si="186"/>
        <v>3.4124925164637832E-2</v>
      </c>
      <c r="AH1177" s="10">
        <f>+SUMPRODUCT(AB1177:AD1177,Regression_results!$M$17:$O$17)+Regression_results!$L$17</f>
        <v>3.2013705990699325E-2</v>
      </c>
    </row>
    <row r="1178" spans="1:34" ht="15" x14ac:dyDescent="0.25">
      <c r="A1178" s="3">
        <v>42242</v>
      </c>
      <c r="B1178" s="5">
        <f t="shared" si="180"/>
        <v>26</v>
      </c>
      <c r="C1178" s="5">
        <f t="shared" si="181"/>
        <v>8</v>
      </c>
      <c r="D1178" s="5">
        <f t="shared" si="182"/>
        <v>2015</v>
      </c>
      <c r="E1178" s="3">
        <f t="shared" si="183"/>
        <v>42225</v>
      </c>
      <c r="F1178" s="5">
        <f t="shared" si="187"/>
        <v>17</v>
      </c>
      <c r="G1178" s="5">
        <v>25177.99</v>
      </c>
      <c r="H1178" s="6">
        <v>25330</v>
      </c>
      <c r="I1178" s="6">
        <v>25523</v>
      </c>
      <c r="J1178" s="6">
        <v>25616</v>
      </c>
      <c r="K1178" s="6">
        <v>25627</v>
      </c>
      <c r="L1178" s="6">
        <v>25675</v>
      </c>
      <c r="M1178" s="6">
        <v>25787</v>
      </c>
      <c r="N1178" s="6">
        <v>25834</v>
      </c>
      <c r="O1178" s="6">
        <v>25948</v>
      </c>
      <c r="P1178" s="6">
        <v>25991</v>
      </c>
      <c r="Q1178" s="6">
        <v>26043</v>
      </c>
      <c r="R1178" s="6">
        <v>26100</v>
      </c>
      <c r="S1178" s="6">
        <v>26141</v>
      </c>
      <c r="T1178" s="6">
        <v>26204</v>
      </c>
      <c r="U1178" s="6">
        <v>26325</v>
      </c>
      <c r="V1178" s="6">
        <v>26368</v>
      </c>
      <c r="W1178" s="6">
        <v>26425</v>
      </c>
      <c r="X1178" s="6">
        <v>26479</v>
      </c>
      <c r="Y1178" s="6">
        <v>26535</v>
      </c>
      <c r="Z1178" s="8" t="s">
        <v>17</v>
      </c>
      <c r="AA1178" s="11">
        <f t="shared" si="188"/>
        <v>1.3656707853562766E-3</v>
      </c>
      <c r="AB1178" s="10">
        <f t="shared" si="189"/>
        <v>1.3702841251426179E-2</v>
      </c>
      <c r="AC1178" s="10">
        <f t="shared" si="184"/>
        <v>1.6651647533597158E-2</v>
      </c>
      <c r="AD1178" s="10">
        <f t="shared" si="185"/>
        <v>8.8036236140907713E-3</v>
      </c>
      <c r="AE1178" s="13">
        <v>3.7</v>
      </c>
      <c r="AF1178" s="13">
        <v>0.255</v>
      </c>
      <c r="AG1178" s="10">
        <f t="shared" si="186"/>
        <v>3.4362375941349388E-2</v>
      </c>
      <c r="AH1178" s="10">
        <f>+SUMPRODUCT(AB1178:AD1178,Regression_results!$M$17:$O$17)+Regression_results!$L$17</f>
        <v>3.2467981961335129E-2</v>
      </c>
    </row>
    <row r="1179" spans="1:34" ht="15" x14ac:dyDescent="0.25">
      <c r="A1179" s="3">
        <v>42241</v>
      </c>
      <c r="B1179" s="5">
        <f t="shared" si="180"/>
        <v>25</v>
      </c>
      <c r="C1179" s="5">
        <f t="shared" si="181"/>
        <v>8</v>
      </c>
      <c r="D1179" s="5">
        <f t="shared" si="182"/>
        <v>2015</v>
      </c>
      <c r="E1179" s="3">
        <f t="shared" si="183"/>
        <v>42225</v>
      </c>
      <c r="F1179" s="5">
        <f t="shared" si="187"/>
        <v>16</v>
      </c>
      <c r="G1179" s="5">
        <v>25174.75</v>
      </c>
      <c r="H1179" s="6">
        <v>25332</v>
      </c>
      <c r="I1179" s="6">
        <v>25518</v>
      </c>
      <c r="J1179" s="6">
        <v>25610</v>
      </c>
      <c r="K1179" s="6">
        <v>25628</v>
      </c>
      <c r="L1179" s="6">
        <v>25672</v>
      </c>
      <c r="M1179" s="6">
        <v>25787</v>
      </c>
      <c r="N1179" s="6">
        <v>25828</v>
      </c>
      <c r="O1179" s="6">
        <v>25954</v>
      </c>
      <c r="P1179" s="6">
        <v>25993</v>
      </c>
      <c r="Q1179" s="6">
        <v>26044</v>
      </c>
      <c r="R1179" s="6">
        <v>26097</v>
      </c>
      <c r="S1179" s="6">
        <v>26141</v>
      </c>
      <c r="T1179" s="6">
        <v>26202</v>
      </c>
      <c r="U1179" s="6">
        <v>26347</v>
      </c>
      <c r="V1179" s="6">
        <v>26390</v>
      </c>
      <c r="W1179" s="6">
        <v>26445</v>
      </c>
      <c r="X1179" s="6">
        <v>26499</v>
      </c>
      <c r="Y1179" s="6">
        <v>26555</v>
      </c>
      <c r="Z1179" s="8" t="s">
        <v>17</v>
      </c>
      <c r="AA1179" s="11">
        <f t="shared" si="188"/>
        <v>1.2445328538821818E-3</v>
      </c>
      <c r="AB1179" s="10">
        <f t="shared" si="189"/>
        <v>1.3634693492487582E-2</v>
      </c>
      <c r="AC1179" s="10">
        <f t="shared" si="184"/>
        <v>1.7085978524962853E-2</v>
      </c>
      <c r="AD1179" s="10">
        <f t="shared" si="185"/>
        <v>8.4495879513624434E-3</v>
      </c>
      <c r="AE1179" s="13">
        <v>3.7</v>
      </c>
      <c r="AF1179" s="13">
        <v>0.25700000000000001</v>
      </c>
      <c r="AG1179" s="10">
        <f t="shared" si="186"/>
        <v>3.4341741723769914E-2</v>
      </c>
      <c r="AH1179" s="10">
        <f>+SUMPRODUCT(AB1179:AD1179,Regression_results!$M$17:$O$17)+Regression_results!$L$17</f>
        <v>3.2533691086052037E-2</v>
      </c>
    </row>
    <row r="1180" spans="1:34" ht="15" x14ac:dyDescent="0.25">
      <c r="A1180" s="3">
        <v>42240</v>
      </c>
      <c r="B1180" s="5">
        <f t="shared" si="180"/>
        <v>24</v>
      </c>
      <c r="C1180" s="5">
        <f t="shared" si="181"/>
        <v>8</v>
      </c>
      <c r="D1180" s="5">
        <f t="shared" si="182"/>
        <v>2015</v>
      </c>
      <c r="E1180" s="3">
        <f t="shared" si="183"/>
        <v>42225</v>
      </c>
      <c r="F1180" s="5">
        <f t="shared" si="187"/>
        <v>15</v>
      </c>
      <c r="G1180" s="5">
        <v>25171.5</v>
      </c>
      <c r="H1180" s="6">
        <v>25337</v>
      </c>
      <c r="I1180" s="6">
        <v>25525</v>
      </c>
      <c r="J1180" s="6">
        <v>25614</v>
      </c>
      <c r="K1180" s="6">
        <v>25639</v>
      </c>
      <c r="L1180" s="6">
        <v>25672</v>
      </c>
      <c r="M1180" s="6">
        <v>25788</v>
      </c>
      <c r="N1180" s="6">
        <v>25825</v>
      </c>
      <c r="O1180" s="6">
        <v>25952</v>
      </c>
      <c r="P1180" s="6">
        <v>25990</v>
      </c>
      <c r="Q1180" s="6">
        <v>26035</v>
      </c>
      <c r="R1180" s="6">
        <v>26090</v>
      </c>
      <c r="S1180" s="6">
        <v>26132</v>
      </c>
      <c r="T1180" s="6">
        <v>26195</v>
      </c>
      <c r="U1180" s="6">
        <v>26367</v>
      </c>
      <c r="V1180" s="6">
        <v>26410</v>
      </c>
      <c r="W1180" s="6">
        <v>26461</v>
      </c>
      <c r="X1180" s="6">
        <v>26517</v>
      </c>
      <c r="Y1180" s="6">
        <v>26571</v>
      </c>
      <c r="Z1180" s="8" t="s">
        <v>17</v>
      </c>
      <c r="AA1180" s="11">
        <f t="shared" si="188"/>
        <v>1.2054186438084091E-3</v>
      </c>
      <c r="AB1180" s="10">
        <f t="shared" si="189"/>
        <v>1.404366048904504E-2</v>
      </c>
      <c r="AC1180" s="10">
        <f t="shared" si="184"/>
        <v>1.6728697355533839E-2</v>
      </c>
      <c r="AD1180" s="10">
        <f t="shared" si="185"/>
        <v>8.1413002714285643E-3</v>
      </c>
      <c r="AE1180" s="13">
        <v>3.7</v>
      </c>
      <c r="AF1180" s="13">
        <v>0.27500000000000002</v>
      </c>
      <c r="AG1180" s="10">
        <f t="shared" si="186"/>
        <v>3.4156070805285266E-2</v>
      </c>
      <c r="AH1180" s="10">
        <f>+SUMPRODUCT(AB1180:AD1180,Regression_results!$M$17:$O$17)+Regression_results!$L$17</f>
        <v>3.2400837637138302E-2</v>
      </c>
    </row>
    <row r="1181" spans="1:34" ht="15" x14ac:dyDescent="0.25">
      <c r="A1181" s="3">
        <v>42239</v>
      </c>
      <c r="B1181" s="5">
        <f t="shared" si="180"/>
        <v>23</v>
      </c>
      <c r="C1181" s="5">
        <f t="shared" si="181"/>
        <v>8</v>
      </c>
      <c r="D1181" s="5">
        <f t="shared" si="182"/>
        <v>2015</v>
      </c>
      <c r="E1181" s="3">
        <f t="shared" si="183"/>
        <v>42225</v>
      </c>
      <c r="F1181" s="5">
        <f t="shared" si="187"/>
        <v>14</v>
      </c>
      <c r="G1181" s="5">
        <v>25168.26</v>
      </c>
      <c r="H1181" s="6">
        <v>25330</v>
      </c>
      <c r="I1181" s="6">
        <v>25515</v>
      </c>
      <c r="J1181" s="6">
        <v>25599</v>
      </c>
      <c r="K1181" s="6">
        <v>25623</v>
      </c>
      <c r="L1181" s="6">
        <v>25653</v>
      </c>
      <c r="M1181" s="6">
        <v>25770</v>
      </c>
      <c r="N1181" s="6">
        <v>25805</v>
      </c>
      <c r="O1181" s="6">
        <v>25935</v>
      </c>
      <c r="P1181" s="6">
        <v>25979</v>
      </c>
      <c r="Q1181" s="6">
        <v>26023</v>
      </c>
      <c r="R1181" s="6">
        <v>26072</v>
      </c>
      <c r="S1181" s="6">
        <v>26110</v>
      </c>
      <c r="T1181" s="6">
        <v>26173</v>
      </c>
      <c r="U1181" s="6">
        <v>26366</v>
      </c>
      <c r="V1181" s="6">
        <v>26413</v>
      </c>
      <c r="W1181" s="6">
        <v>26466</v>
      </c>
      <c r="X1181" s="6">
        <v>26526</v>
      </c>
      <c r="Y1181" s="6">
        <v>26579</v>
      </c>
      <c r="Z1181" s="8" t="s">
        <v>17</v>
      </c>
      <c r="AA1181" s="11">
        <f t="shared" si="188"/>
        <v>1.1260053619303267E-3</v>
      </c>
      <c r="AB1181" s="10">
        <f t="shared" si="189"/>
        <v>1.377687611300904E-2</v>
      </c>
      <c r="AC1181" s="10">
        <f t="shared" si="184"/>
        <v>1.6460905349794164E-2</v>
      </c>
      <c r="AD1181" s="10">
        <f t="shared" si="185"/>
        <v>7.8736436885159748E-3</v>
      </c>
      <c r="AE1181" s="13">
        <v>3.645</v>
      </c>
      <c r="AF1181" s="13">
        <v>0.34</v>
      </c>
      <c r="AG1181" s="10">
        <f t="shared" si="186"/>
        <v>3.2938010763404524E-2</v>
      </c>
      <c r="AH1181" s="10">
        <f>+SUMPRODUCT(AB1181:AD1181,Regression_results!$M$17:$O$17)+Regression_results!$L$17</f>
        <v>3.1974875577046175E-2</v>
      </c>
    </row>
    <row r="1182" spans="1:34" ht="15" x14ac:dyDescent="0.25">
      <c r="A1182" s="3">
        <v>42238</v>
      </c>
      <c r="B1182" s="5">
        <f t="shared" si="180"/>
        <v>22</v>
      </c>
      <c r="C1182" s="5">
        <f t="shared" si="181"/>
        <v>8</v>
      </c>
      <c r="D1182" s="5">
        <f t="shared" si="182"/>
        <v>2015</v>
      </c>
      <c r="E1182" s="3">
        <f t="shared" si="183"/>
        <v>42225</v>
      </c>
      <c r="F1182" s="5">
        <f t="shared" si="187"/>
        <v>13</v>
      </c>
      <c r="G1182" s="5">
        <v>25165.02</v>
      </c>
      <c r="H1182" s="6">
        <v>25330</v>
      </c>
      <c r="I1182" s="6">
        <v>25515</v>
      </c>
      <c r="J1182" s="6">
        <v>25599</v>
      </c>
      <c r="K1182" s="6">
        <v>25623</v>
      </c>
      <c r="L1182" s="6">
        <v>25653</v>
      </c>
      <c r="M1182" s="6">
        <v>25770</v>
      </c>
      <c r="N1182" s="6">
        <v>25805</v>
      </c>
      <c r="O1182" s="6">
        <v>25935</v>
      </c>
      <c r="P1182" s="6">
        <v>25979</v>
      </c>
      <c r="Q1182" s="6">
        <v>26023</v>
      </c>
      <c r="R1182" s="6">
        <v>26072</v>
      </c>
      <c r="S1182" s="6">
        <v>26110</v>
      </c>
      <c r="T1182" s="6">
        <v>26173</v>
      </c>
      <c r="U1182" s="6">
        <v>26359</v>
      </c>
      <c r="V1182" s="6">
        <v>26405</v>
      </c>
      <c r="W1182" s="6">
        <v>26452</v>
      </c>
      <c r="X1182" s="6">
        <v>26507</v>
      </c>
      <c r="Y1182" s="6">
        <v>26565</v>
      </c>
      <c r="Z1182" s="8" t="s">
        <v>17</v>
      </c>
      <c r="AA1182" s="11">
        <f t="shared" si="188"/>
        <v>1.045576407506732E-3</v>
      </c>
      <c r="AB1182" s="10">
        <f t="shared" si="189"/>
        <v>1.3907400033856598E-2</v>
      </c>
      <c r="AC1182" s="10">
        <f t="shared" si="184"/>
        <v>1.6460905349794164E-2</v>
      </c>
      <c r="AD1182" s="10">
        <f t="shared" si="185"/>
        <v>7.7932147340923795E-3</v>
      </c>
      <c r="AE1182" s="13">
        <v>3.645</v>
      </c>
      <c r="AF1182" s="13">
        <v>0.34</v>
      </c>
      <c r="AG1182" s="10">
        <f t="shared" si="186"/>
        <v>3.2938010763404524E-2</v>
      </c>
      <c r="AH1182" s="10">
        <f>+SUMPRODUCT(AB1182:AD1182,Regression_results!$M$17:$O$17)+Regression_results!$L$17</f>
        <v>3.2009270304988825E-2</v>
      </c>
    </row>
    <row r="1183" spans="1:34" ht="15" x14ac:dyDescent="0.25">
      <c r="A1183" s="3">
        <v>42237</v>
      </c>
      <c r="B1183" s="5">
        <f t="shared" si="180"/>
        <v>21</v>
      </c>
      <c r="C1183" s="5">
        <f t="shared" si="181"/>
        <v>8</v>
      </c>
      <c r="D1183" s="5">
        <f t="shared" si="182"/>
        <v>2015</v>
      </c>
      <c r="E1183" s="3">
        <f t="shared" si="183"/>
        <v>42225</v>
      </c>
      <c r="F1183" s="5">
        <f t="shared" si="187"/>
        <v>12</v>
      </c>
      <c r="G1183" s="5">
        <v>25161.78</v>
      </c>
      <c r="H1183" s="6">
        <v>25330</v>
      </c>
      <c r="I1183" s="6">
        <v>25515</v>
      </c>
      <c r="J1183" s="6">
        <v>25599</v>
      </c>
      <c r="K1183" s="6">
        <v>25623</v>
      </c>
      <c r="L1183" s="6">
        <v>25653</v>
      </c>
      <c r="M1183" s="6">
        <v>25770</v>
      </c>
      <c r="N1183" s="6">
        <v>25805</v>
      </c>
      <c r="O1183" s="6">
        <v>25935</v>
      </c>
      <c r="P1183" s="6">
        <v>25979</v>
      </c>
      <c r="Q1183" s="6">
        <v>26023</v>
      </c>
      <c r="R1183" s="6">
        <v>26072</v>
      </c>
      <c r="S1183" s="6">
        <v>26110</v>
      </c>
      <c r="T1183" s="6">
        <v>26173</v>
      </c>
      <c r="U1183" s="6">
        <v>26339</v>
      </c>
      <c r="V1183" s="6">
        <v>26388</v>
      </c>
      <c r="W1183" s="6">
        <v>26429</v>
      </c>
      <c r="X1183" s="6">
        <v>26482</v>
      </c>
      <c r="Y1183" s="6">
        <v>26530</v>
      </c>
      <c r="Z1183" s="8" t="s">
        <v>17</v>
      </c>
      <c r="AA1183" s="11">
        <f t="shared" si="188"/>
        <v>9.6514745308313716E-4</v>
      </c>
      <c r="AB1183" s="10">
        <f t="shared" si="189"/>
        <v>1.4037957568979742E-2</v>
      </c>
      <c r="AC1183" s="10">
        <f t="shared" si="184"/>
        <v>1.6460905349794164E-2</v>
      </c>
      <c r="AD1183" s="10">
        <f t="shared" si="185"/>
        <v>7.712785779668785E-3</v>
      </c>
      <c r="AE1183" s="13">
        <v>3.645</v>
      </c>
      <c r="AF1183" s="13">
        <v>0.34</v>
      </c>
      <c r="AG1183" s="10">
        <f t="shared" si="186"/>
        <v>3.2938010763404524E-2</v>
      </c>
      <c r="AH1183" s="10">
        <f>+SUMPRODUCT(AB1183:AD1183,Regression_results!$M$17:$O$17)+Regression_results!$L$17</f>
        <v>3.2043683204707282E-2</v>
      </c>
    </row>
    <row r="1184" spans="1:34" ht="15" x14ac:dyDescent="0.25">
      <c r="A1184" s="3">
        <v>42236</v>
      </c>
      <c r="B1184" s="5">
        <f t="shared" si="180"/>
        <v>20</v>
      </c>
      <c r="C1184" s="5">
        <f t="shared" si="181"/>
        <v>8</v>
      </c>
      <c r="D1184" s="5">
        <f t="shared" si="182"/>
        <v>2015</v>
      </c>
      <c r="E1184" s="3">
        <f t="shared" si="183"/>
        <v>42225</v>
      </c>
      <c r="F1184" s="5">
        <f t="shared" si="187"/>
        <v>11</v>
      </c>
      <c r="G1184" s="5">
        <v>25158.54</v>
      </c>
      <c r="H1184" s="6">
        <v>25325.5</v>
      </c>
      <c r="I1184" s="6">
        <v>25502.5</v>
      </c>
      <c r="J1184" s="6">
        <v>25583.5</v>
      </c>
      <c r="K1184" s="6">
        <v>25607.5</v>
      </c>
      <c r="L1184" s="6">
        <v>25633</v>
      </c>
      <c r="M1184" s="6">
        <v>25750</v>
      </c>
      <c r="N1184" s="6">
        <v>25782.5</v>
      </c>
      <c r="O1184" s="6">
        <v>25915</v>
      </c>
      <c r="P1184" s="6">
        <v>25959</v>
      </c>
      <c r="Q1184" s="6">
        <v>26002.5</v>
      </c>
      <c r="R1184" s="6">
        <v>26050</v>
      </c>
      <c r="S1184" s="6">
        <v>26090</v>
      </c>
      <c r="T1184" s="6">
        <v>26148.5</v>
      </c>
      <c r="U1184" s="6">
        <v>26339</v>
      </c>
      <c r="V1184" s="6">
        <v>26388</v>
      </c>
      <c r="W1184" s="6">
        <v>26429</v>
      </c>
      <c r="X1184" s="6">
        <v>26482</v>
      </c>
      <c r="Y1184" s="6">
        <v>26530</v>
      </c>
      <c r="Z1184" s="8" t="s">
        <v>17</v>
      </c>
      <c r="AA1184" s="11">
        <f t="shared" si="188"/>
        <v>8.2215408202378118E-4</v>
      </c>
      <c r="AB1184" s="10">
        <f t="shared" si="189"/>
        <v>1.3671699550132921E-2</v>
      </c>
      <c r="AC1184" s="10">
        <f t="shared" si="184"/>
        <v>1.6174884815214119E-2</v>
      </c>
      <c r="AD1184" s="10">
        <f t="shared" si="185"/>
        <v>7.5749999242001728E-3</v>
      </c>
      <c r="AE1184" s="13">
        <v>3.59</v>
      </c>
      <c r="AF1184" s="13">
        <v>0.317</v>
      </c>
      <c r="AG1184" s="10">
        <f t="shared" si="186"/>
        <v>3.262657376117728E-2</v>
      </c>
      <c r="AH1184" s="10">
        <f>+SUMPRODUCT(AB1184:AD1184,Regression_results!$M$17:$O$17)+Regression_results!$L$17</f>
        <v>3.1611359031323366E-2</v>
      </c>
    </row>
    <row r="1185" spans="1:34" ht="15" x14ac:dyDescent="0.25">
      <c r="A1185" s="3">
        <v>42235</v>
      </c>
      <c r="B1185" s="5">
        <f t="shared" si="180"/>
        <v>19</v>
      </c>
      <c r="C1185" s="5">
        <f t="shared" si="181"/>
        <v>8</v>
      </c>
      <c r="D1185" s="5">
        <f t="shared" si="182"/>
        <v>2015</v>
      </c>
      <c r="E1185" s="3">
        <f t="shared" si="183"/>
        <v>42225</v>
      </c>
      <c r="F1185" s="5">
        <f t="shared" si="187"/>
        <v>10</v>
      </c>
      <c r="G1185" s="5">
        <v>25155.3</v>
      </c>
      <c r="H1185" s="6">
        <v>25327</v>
      </c>
      <c r="I1185" s="6">
        <v>25513</v>
      </c>
      <c r="J1185" s="6">
        <v>25594</v>
      </c>
      <c r="K1185" s="6">
        <v>25617</v>
      </c>
      <c r="L1185" s="6">
        <v>25640</v>
      </c>
      <c r="M1185" s="6">
        <v>25759</v>
      </c>
      <c r="N1185" s="6">
        <v>25790</v>
      </c>
      <c r="O1185" s="6">
        <v>25925</v>
      </c>
      <c r="P1185" s="6">
        <v>25969</v>
      </c>
      <c r="Q1185" s="6">
        <v>26014</v>
      </c>
      <c r="R1185" s="6">
        <v>26061</v>
      </c>
      <c r="S1185" s="6">
        <v>26095</v>
      </c>
      <c r="T1185" s="6">
        <v>26151</v>
      </c>
      <c r="U1185" s="6">
        <v>26339</v>
      </c>
      <c r="V1185" s="6">
        <v>26388</v>
      </c>
      <c r="W1185" s="6">
        <v>26429</v>
      </c>
      <c r="X1185" s="6">
        <v>26482</v>
      </c>
      <c r="Y1185" s="6">
        <v>26530</v>
      </c>
      <c r="Z1185" s="8" t="s">
        <v>17</v>
      </c>
      <c r="AA1185" s="11">
        <f t="shared" si="188"/>
        <v>7.1533499393239275E-4</v>
      </c>
      <c r="AB1185" s="10">
        <f t="shared" si="189"/>
        <v>1.4219667425950044E-2</v>
      </c>
      <c r="AC1185" s="10">
        <f t="shared" si="184"/>
        <v>1.6148630110139894E-2</v>
      </c>
      <c r="AD1185" s="10">
        <f t="shared" si="185"/>
        <v>7.2727120431126391E-3</v>
      </c>
      <c r="AE1185" s="13">
        <v>3.6</v>
      </c>
      <c r="AF1185" s="13">
        <v>0.31</v>
      </c>
      <c r="AG1185" s="10">
        <f t="shared" si="186"/>
        <v>3.2798325191905064E-2</v>
      </c>
      <c r="AH1185" s="10">
        <f>+SUMPRODUCT(AB1185:AD1185,Regression_results!$M$17:$O$17)+Regression_results!$L$17</f>
        <v>3.1755838189505468E-2</v>
      </c>
    </row>
    <row r="1186" spans="1:34" ht="15" x14ac:dyDescent="0.25">
      <c r="A1186" s="3">
        <v>42234</v>
      </c>
      <c r="B1186" s="5">
        <f t="shared" si="180"/>
        <v>18</v>
      </c>
      <c r="C1186" s="5">
        <f t="shared" si="181"/>
        <v>8</v>
      </c>
      <c r="D1186" s="5">
        <f t="shared" si="182"/>
        <v>2015</v>
      </c>
      <c r="E1186" s="3">
        <f t="shared" si="183"/>
        <v>42225</v>
      </c>
      <c r="F1186" s="5">
        <f t="shared" si="187"/>
        <v>9</v>
      </c>
      <c r="G1186" s="5">
        <v>25152.06</v>
      </c>
      <c r="H1186" s="6">
        <v>25328</v>
      </c>
      <c r="I1186" s="6">
        <v>25512</v>
      </c>
      <c r="J1186" s="6">
        <v>25591</v>
      </c>
      <c r="K1186" s="6">
        <v>25610</v>
      </c>
      <c r="L1186" s="6">
        <v>25636</v>
      </c>
      <c r="M1186" s="6">
        <v>25751</v>
      </c>
      <c r="N1186" s="6">
        <v>25779</v>
      </c>
      <c r="O1186" s="6">
        <v>25920</v>
      </c>
      <c r="P1186" s="6">
        <v>25965</v>
      </c>
      <c r="Q1186" s="6">
        <v>26010</v>
      </c>
      <c r="R1186" s="6">
        <v>26060</v>
      </c>
      <c r="S1186" s="6">
        <v>26094</v>
      </c>
      <c r="T1186" s="6">
        <v>26150</v>
      </c>
      <c r="U1186" s="6">
        <v>26302.5</v>
      </c>
      <c r="V1186" s="6">
        <v>26357.5</v>
      </c>
      <c r="W1186" s="6">
        <v>26395.5</v>
      </c>
      <c r="X1186" s="6">
        <v>26449</v>
      </c>
      <c r="Y1186" s="6">
        <v>26496</v>
      </c>
      <c r="Z1186" s="8" t="s">
        <v>17</v>
      </c>
      <c r="AA1186" s="11">
        <f t="shared" si="188"/>
        <v>6.4382616693494656E-4</v>
      </c>
      <c r="AB1186" s="10">
        <f t="shared" si="189"/>
        <v>1.4310557465273099E-2</v>
      </c>
      <c r="AC1186" s="10">
        <f t="shared" si="184"/>
        <v>1.5992474129821188E-2</v>
      </c>
      <c r="AD1186" s="10">
        <f t="shared" si="185"/>
        <v>7.356789129897923E-3</v>
      </c>
      <c r="AE1186" s="13">
        <v>3.5</v>
      </c>
      <c r="AF1186" s="13">
        <v>0.245</v>
      </c>
      <c r="AG1186" s="10">
        <f t="shared" si="186"/>
        <v>3.2470447403860403E-2</v>
      </c>
      <c r="AH1186" s="10">
        <f>+SUMPRODUCT(AB1186:AD1186,Regression_results!$M$17:$O$17)+Regression_results!$L$17</f>
        <v>3.1748673088237901E-2</v>
      </c>
    </row>
    <row r="1187" spans="1:34" ht="15" x14ac:dyDescent="0.25">
      <c r="A1187" s="3">
        <v>42233</v>
      </c>
      <c r="B1187" s="5">
        <f t="shared" si="180"/>
        <v>17</v>
      </c>
      <c r="C1187" s="5">
        <f t="shared" si="181"/>
        <v>8</v>
      </c>
      <c r="D1187" s="5">
        <f t="shared" si="182"/>
        <v>2015</v>
      </c>
      <c r="E1187" s="3">
        <f t="shared" si="183"/>
        <v>42225</v>
      </c>
      <c r="F1187" s="5">
        <f t="shared" si="187"/>
        <v>8</v>
      </c>
      <c r="G1187" s="5">
        <v>25148.82</v>
      </c>
      <c r="H1187" s="6">
        <v>25326</v>
      </c>
      <c r="I1187" s="6">
        <v>25505</v>
      </c>
      <c r="J1187" s="6">
        <v>25588</v>
      </c>
      <c r="K1187" s="6">
        <v>25607</v>
      </c>
      <c r="L1187" s="6">
        <v>25623</v>
      </c>
      <c r="M1187" s="6">
        <v>25740</v>
      </c>
      <c r="N1187" s="6">
        <v>25767</v>
      </c>
      <c r="O1187" s="6">
        <v>25911</v>
      </c>
      <c r="P1187" s="6">
        <v>25956</v>
      </c>
      <c r="Q1187" s="6">
        <v>26001</v>
      </c>
      <c r="R1187" s="6">
        <v>26051</v>
      </c>
      <c r="S1187" s="6">
        <v>26085</v>
      </c>
      <c r="T1187" s="6">
        <v>26141</v>
      </c>
      <c r="U1187" s="6">
        <v>26305</v>
      </c>
      <c r="V1187" s="6">
        <v>26358</v>
      </c>
      <c r="W1187" s="6">
        <v>26393</v>
      </c>
      <c r="X1187" s="6">
        <v>26449</v>
      </c>
      <c r="Y1187" s="6">
        <v>26496</v>
      </c>
      <c r="Z1187" s="8" t="s">
        <v>17</v>
      </c>
      <c r="AA1187" s="11">
        <f t="shared" si="188"/>
        <v>5.7248738099803618E-4</v>
      </c>
      <c r="AB1187" s="10">
        <f t="shared" si="189"/>
        <v>1.4162891141612288E-2</v>
      </c>
      <c r="AC1187" s="10">
        <f t="shared" si="184"/>
        <v>1.5918447363262089E-2</v>
      </c>
      <c r="AD1187" s="10">
        <f t="shared" si="185"/>
        <v>7.2877820434966859E-3</v>
      </c>
      <c r="AE1187" s="13">
        <v>3.44</v>
      </c>
      <c r="AF1187" s="13">
        <v>0.24</v>
      </c>
      <c r="AG1187" s="10">
        <f t="shared" si="186"/>
        <v>3.1923383878691203E-2</v>
      </c>
      <c r="AH1187" s="10">
        <f>+SUMPRODUCT(AB1187:AD1187,Regression_results!$M$17:$O$17)+Regression_results!$L$17</f>
        <v>3.1593203210673923E-2</v>
      </c>
    </row>
    <row r="1188" spans="1:34" ht="15" x14ac:dyDescent="0.25">
      <c r="A1188" s="3">
        <v>42232</v>
      </c>
      <c r="B1188" s="5">
        <f t="shared" si="180"/>
        <v>16</v>
      </c>
      <c r="C1188" s="5">
        <f t="shared" si="181"/>
        <v>8</v>
      </c>
      <c r="D1188" s="5">
        <f t="shared" si="182"/>
        <v>2015</v>
      </c>
      <c r="E1188" s="3">
        <f t="shared" si="183"/>
        <v>42225</v>
      </c>
      <c r="F1188" s="5">
        <f t="shared" si="187"/>
        <v>7</v>
      </c>
      <c r="G1188" s="5">
        <v>25145.59</v>
      </c>
      <c r="H1188" s="6">
        <v>25322</v>
      </c>
      <c r="I1188" s="6">
        <v>25502</v>
      </c>
      <c r="J1188" s="6">
        <v>25586</v>
      </c>
      <c r="K1188" s="6">
        <v>25605</v>
      </c>
      <c r="L1188" s="6">
        <v>25623</v>
      </c>
      <c r="M1188" s="6">
        <v>25726</v>
      </c>
      <c r="N1188" s="6">
        <v>25753</v>
      </c>
      <c r="O1188" s="6">
        <v>25896</v>
      </c>
      <c r="P1188" s="6">
        <v>25942</v>
      </c>
      <c r="Q1188" s="6">
        <v>25993</v>
      </c>
      <c r="R1188" s="6">
        <v>26043</v>
      </c>
      <c r="S1188" s="6">
        <v>26080</v>
      </c>
      <c r="T1188" s="6">
        <v>26131</v>
      </c>
      <c r="U1188" s="6">
        <v>26304</v>
      </c>
      <c r="V1188" s="6">
        <v>26357</v>
      </c>
      <c r="W1188" s="6">
        <v>26392</v>
      </c>
      <c r="X1188" s="6">
        <v>26447</v>
      </c>
      <c r="Y1188" s="6">
        <v>26495</v>
      </c>
      <c r="Z1188" s="8" t="s">
        <v>17</v>
      </c>
      <c r="AA1188" s="11">
        <f t="shared" si="188"/>
        <v>4.5628834355825688E-4</v>
      </c>
      <c r="AB1188" s="10">
        <f t="shared" si="189"/>
        <v>1.4173857125643119E-2</v>
      </c>
      <c r="AC1188" s="10">
        <f t="shared" si="184"/>
        <v>1.5449768645596329E-2</v>
      </c>
      <c r="AD1188" s="10">
        <f t="shared" si="185"/>
        <v>7.5616327983002362E-3</v>
      </c>
      <c r="AE1188" s="13">
        <v>3.44</v>
      </c>
      <c r="AF1188" s="13">
        <v>0.28000000000000003</v>
      </c>
      <c r="AG1188" s="10">
        <f t="shared" si="186"/>
        <v>3.1511767052253781E-2</v>
      </c>
      <c r="AH1188" s="10">
        <f>+SUMPRODUCT(AB1188:AD1188,Regression_results!$M$17:$O$17)+Regression_results!$L$17</f>
        <v>3.1439825955723366E-2</v>
      </c>
    </row>
    <row r="1189" spans="1:34" ht="15" x14ac:dyDescent="0.25">
      <c r="A1189" s="3">
        <v>42231</v>
      </c>
      <c r="B1189" s="5">
        <f t="shared" si="180"/>
        <v>15</v>
      </c>
      <c r="C1189" s="5">
        <f t="shared" si="181"/>
        <v>8</v>
      </c>
      <c r="D1189" s="5">
        <f t="shared" si="182"/>
        <v>2015</v>
      </c>
      <c r="E1189" s="3">
        <f t="shared" si="183"/>
        <v>42225</v>
      </c>
      <c r="F1189" s="5">
        <f t="shared" si="187"/>
        <v>6</v>
      </c>
      <c r="G1189" s="5">
        <v>25142.35</v>
      </c>
      <c r="H1189" s="6">
        <v>25322</v>
      </c>
      <c r="I1189" s="6">
        <v>25502</v>
      </c>
      <c r="J1189" s="6">
        <v>25586</v>
      </c>
      <c r="K1189" s="6">
        <v>25605</v>
      </c>
      <c r="L1189" s="6">
        <v>25623</v>
      </c>
      <c r="M1189" s="6">
        <v>25726</v>
      </c>
      <c r="N1189" s="6">
        <v>25753</v>
      </c>
      <c r="O1189" s="6">
        <v>25896</v>
      </c>
      <c r="P1189" s="6">
        <v>25942</v>
      </c>
      <c r="Q1189" s="6">
        <v>25993</v>
      </c>
      <c r="R1189" s="6">
        <v>26043</v>
      </c>
      <c r="S1189" s="6">
        <v>26080</v>
      </c>
      <c r="T1189" s="6">
        <v>26131</v>
      </c>
      <c r="U1189" s="6">
        <v>26296</v>
      </c>
      <c r="V1189" s="6">
        <v>26349</v>
      </c>
      <c r="W1189" s="6">
        <v>26384</v>
      </c>
      <c r="X1189" s="6">
        <v>26440</v>
      </c>
      <c r="Y1189" s="6">
        <v>26488</v>
      </c>
      <c r="Z1189" s="8" t="s">
        <v>17</v>
      </c>
      <c r="AA1189" s="11">
        <f t="shared" si="188"/>
        <v>3.911042944785059E-4</v>
      </c>
      <c r="AB1189" s="10">
        <f t="shared" si="189"/>
        <v>1.4304549892909746E-2</v>
      </c>
      <c r="AC1189" s="10">
        <f t="shared" si="184"/>
        <v>1.5449768645596329E-2</v>
      </c>
      <c r="AD1189" s="10">
        <f t="shared" si="185"/>
        <v>7.4964487492204853E-3</v>
      </c>
      <c r="AE1189" s="13">
        <v>3.44</v>
      </c>
      <c r="AF1189" s="13">
        <v>0.28000000000000003</v>
      </c>
      <c r="AG1189" s="10">
        <f t="shared" si="186"/>
        <v>3.1511767052253781E-2</v>
      </c>
      <c r="AH1189" s="10">
        <f>+SUMPRODUCT(AB1189:AD1189,Regression_results!$M$17:$O$17)+Regression_results!$L$17</f>
        <v>3.1481167066341076E-2</v>
      </c>
    </row>
    <row r="1190" spans="1:34" ht="15" x14ac:dyDescent="0.25">
      <c r="A1190" s="3">
        <v>42230</v>
      </c>
      <c r="B1190" s="5">
        <f t="shared" si="180"/>
        <v>14</v>
      </c>
      <c r="C1190" s="5">
        <f t="shared" si="181"/>
        <v>8</v>
      </c>
      <c r="D1190" s="5">
        <f t="shared" si="182"/>
        <v>2015</v>
      </c>
      <c r="E1190" s="3">
        <f t="shared" si="183"/>
        <v>42225</v>
      </c>
      <c r="F1190" s="5">
        <f t="shared" si="187"/>
        <v>5</v>
      </c>
      <c r="G1190" s="5">
        <v>25139.11</v>
      </c>
      <c r="H1190" s="6">
        <v>25322</v>
      </c>
      <c r="I1190" s="6">
        <v>25502</v>
      </c>
      <c r="J1190" s="6">
        <v>25586</v>
      </c>
      <c r="K1190" s="6">
        <v>25605</v>
      </c>
      <c r="L1190" s="6">
        <v>25623</v>
      </c>
      <c r="M1190" s="6">
        <v>25726</v>
      </c>
      <c r="N1190" s="6">
        <v>25753</v>
      </c>
      <c r="O1190" s="6">
        <v>25896</v>
      </c>
      <c r="P1190" s="6">
        <v>25942</v>
      </c>
      <c r="Q1190" s="6">
        <v>25993</v>
      </c>
      <c r="R1190" s="6">
        <v>26043</v>
      </c>
      <c r="S1190" s="6">
        <v>26080</v>
      </c>
      <c r="T1190" s="6">
        <v>26131</v>
      </c>
      <c r="U1190" s="6">
        <v>26286</v>
      </c>
      <c r="V1190" s="6">
        <v>26338</v>
      </c>
      <c r="W1190" s="6">
        <v>26374</v>
      </c>
      <c r="X1190" s="6">
        <v>26427</v>
      </c>
      <c r="Y1190" s="6">
        <v>26474</v>
      </c>
      <c r="Z1190" s="8" t="s">
        <v>17</v>
      </c>
      <c r="AA1190" s="11">
        <f t="shared" si="188"/>
        <v>3.2592024539875492E-4</v>
      </c>
      <c r="AB1190" s="10">
        <f t="shared" si="189"/>
        <v>1.4435276348287562E-2</v>
      </c>
      <c r="AC1190" s="10">
        <f t="shared" si="184"/>
        <v>1.5449768645596329E-2</v>
      </c>
      <c r="AD1190" s="10">
        <f t="shared" si="185"/>
        <v>7.4312647001407344E-3</v>
      </c>
      <c r="AE1190" s="13">
        <v>3.44</v>
      </c>
      <c r="AF1190" s="13">
        <v>0.28000000000000003</v>
      </c>
      <c r="AG1190" s="10">
        <f t="shared" si="186"/>
        <v>3.1511767052253781E-2</v>
      </c>
      <c r="AH1190" s="10">
        <f>+SUMPRODUCT(AB1190:AD1190,Regression_results!$M$17:$O$17)+Regression_results!$L$17</f>
        <v>3.1522526388649899E-2</v>
      </c>
    </row>
    <row r="1191" spans="1:34" ht="15" x14ac:dyDescent="0.25">
      <c r="A1191" s="3">
        <v>42229</v>
      </c>
      <c r="B1191" s="5">
        <f t="shared" si="180"/>
        <v>13</v>
      </c>
      <c r="C1191" s="5">
        <f t="shared" si="181"/>
        <v>8</v>
      </c>
      <c r="D1191" s="5">
        <f t="shared" si="182"/>
        <v>2015</v>
      </c>
      <c r="E1191" s="3">
        <f t="shared" si="183"/>
        <v>42225</v>
      </c>
      <c r="F1191" s="5">
        <f t="shared" si="187"/>
        <v>4</v>
      </c>
      <c r="G1191" s="5">
        <v>25135.87</v>
      </c>
      <c r="H1191" s="6">
        <v>25321</v>
      </c>
      <c r="I1191" s="6">
        <v>25503</v>
      </c>
      <c r="J1191" s="6">
        <v>25589</v>
      </c>
      <c r="K1191" s="6">
        <v>25609</v>
      </c>
      <c r="L1191" s="6">
        <v>25628</v>
      </c>
      <c r="M1191" s="6">
        <v>25724</v>
      </c>
      <c r="N1191" s="6">
        <v>25755</v>
      </c>
      <c r="O1191" s="6">
        <v>25900</v>
      </c>
      <c r="P1191" s="6">
        <v>25944</v>
      </c>
      <c r="Q1191" s="6">
        <v>25995</v>
      </c>
      <c r="R1191" s="6">
        <v>26047</v>
      </c>
      <c r="S1191" s="6">
        <v>26083</v>
      </c>
      <c r="T1191" s="6">
        <v>26135</v>
      </c>
      <c r="U1191" s="6">
        <v>26286</v>
      </c>
      <c r="V1191" s="6">
        <v>26338</v>
      </c>
      <c r="W1191" s="6">
        <v>26374</v>
      </c>
      <c r="X1191" s="6">
        <v>26427</v>
      </c>
      <c r="Y1191" s="6">
        <v>26474</v>
      </c>
      <c r="Z1191" s="8" t="s">
        <v>17</v>
      </c>
      <c r="AA1191" s="11">
        <f t="shared" si="188"/>
        <v>2.658180935219671E-4</v>
      </c>
      <c r="AB1191" s="10">
        <f t="shared" si="189"/>
        <v>1.4605820287899363E-2</v>
      </c>
      <c r="AC1191" s="10">
        <f t="shared" si="184"/>
        <v>1.556679606320821E-2</v>
      </c>
      <c r="AD1191" s="10">
        <f t="shared" si="185"/>
        <v>7.3314551591589765E-3</v>
      </c>
      <c r="AE1191" s="13">
        <v>3.45</v>
      </c>
      <c r="AF1191" s="13">
        <v>0.28000000000000003</v>
      </c>
      <c r="AG1191" s="10">
        <f t="shared" si="186"/>
        <v>3.1611487834064755E-2</v>
      </c>
      <c r="AH1191" s="10">
        <f>+SUMPRODUCT(AB1191:AD1191,Regression_results!$M$17:$O$17)+Regression_results!$L$17</f>
        <v>3.1640366960508287E-2</v>
      </c>
    </row>
    <row r="1192" spans="1:34" ht="15" x14ac:dyDescent="0.25">
      <c r="A1192" s="3">
        <v>42228</v>
      </c>
      <c r="B1192" s="5">
        <f t="shared" si="180"/>
        <v>12</v>
      </c>
      <c r="C1192" s="5">
        <f t="shared" si="181"/>
        <v>8</v>
      </c>
      <c r="D1192" s="5">
        <f t="shared" si="182"/>
        <v>2015</v>
      </c>
      <c r="E1192" s="3">
        <f t="shared" si="183"/>
        <v>42225</v>
      </c>
      <c r="F1192" s="5">
        <f t="shared" si="187"/>
        <v>3</v>
      </c>
      <c r="G1192" s="5">
        <v>25132.639999999999</v>
      </c>
      <c r="H1192" s="6">
        <v>25316</v>
      </c>
      <c r="I1192" s="6">
        <v>25490</v>
      </c>
      <c r="J1192" s="6">
        <v>25575</v>
      </c>
      <c r="K1192" s="6">
        <v>25593</v>
      </c>
      <c r="L1192" s="6">
        <v>25613</v>
      </c>
      <c r="M1192" s="6">
        <v>25709</v>
      </c>
      <c r="N1192" s="6">
        <v>25743</v>
      </c>
      <c r="O1192" s="6">
        <v>25881</v>
      </c>
      <c r="P1192" s="6">
        <v>25923</v>
      </c>
      <c r="Q1192" s="6">
        <v>25980</v>
      </c>
      <c r="R1192" s="6">
        <v>26032</v>
      </c>
      <c r="S1192" s="6">
        <v>26068</v>
      </c>
      <c r="T1192" s="6">
        <v>26120</v>
      </c>
      <c r="U1192" s="6">
        <v>26286</v>
      </c>
      <c r="V1192" s="6">
        <v>26338</v>
      </c>
      <c r="W1192" s="6">
        <v>26374</v>
      </c>
      <c r="X1192" s="6">
        <v>26427</v>
      </c>
      <c r="Y1192" s="6">
        <v>26474</v>
      </c>
      <c r="Z1192" s="8" t="s">
        <v>17</v>
      </c>
      <c r="AA1192" s="11">
        <f t="shared" si="188"/>
        <v>1.9947828755562114E-4</v>
      </c>
      <c r="AB1192" s="10">
        <f t="shared" si="189"/>
        <v>1.421895988642663E-2</v>
      </c>
      <c r="AC1192" s="10">
        <f t="shared" si="184"/>
        <v>1.5339348764221272E-2</v>
      </c>
      <c r="AD1192" s="10">
        <f t="shared" si="185"/>
        <v>7.4248559777529977E-3</v>
      </c>
      <c r="AE1192" s="13">
        <v>3.45</v>
      </c>
      <c r="AF1192" s="13">
        <v>0.30499999999999999</v>
      </c>
      <c r="AG1192" s="10">
        <f t="shared" si="186"/>
        <v>3.1354369174019237E-2</v>
      </c>
      <c r="AH1192" s="10">
        <f>+SUMPRODUCT(AB1192:AD1192,Regression_results!$M$17:$O$17)+Regression_results!$L$17</f>
        <v>3.1336160657992905E-2</v>
      </c>
    </row>
    <row r="1193" spans="1:34" ht="15" x14ac:dyDescent="0.25">
      <c r="A1193" s="3">
        <v>42227</v>
      </c>
      <c r="B1193" s="5">
        <f t="shared" si="180"/>
        <v>11</v>
      </c>
      <c r="C1193" s="5">
        <f t="shared" si="181"/>
        <v>8</v>
      </c>
      <c r="D1193" s="5">
        <f t="shared" si="182"/>
        <v>2015</v>
      </c>
      <c r="E1193" s="3">
        <f t="shared" si="183"/>
        <v>42225</v>
      </c>
      <c r="F1193" s="5">
        <f t="shared" si="187"/>
        <v>2</v>
      </c>
      <c r="G1193" s="5">
        <v>25129.4</v>
      </c>
      <c r="H1193" s="6">
        <v>25309</v>
      </c>
      <c r="I1193" s="6">
        <v>25481</v>
      </c>
      <c r="J1193" s="6">
        <v>25560</v>
      </c>
      <c r="K1193" s="6">
        <v>25575</v>
      </c>
      <c r="L1193" s="6">
        <v>25595</v>
      </c>
      <c r="M1193" s="6">
        <v>25688</v>
      </c>
      <c r="N1193" s="6">
        <v>25725</v>
      </c>
      <c r="O1193" s="6">
        <v>25865</v>
      </c>
      <c r="P1193" s="6">
        <v>25903</v>
      </c>
      <c r="Q1193" s="6">
        <v>25958</v>
      </c>
      <c r="R1193" s="6">
        <v>26012</v>
      </c>
      <c r="S1193" s="6">
        <v>26041</v>
      </c>
      <c r="T1193" s="6">
        <v>26095</v>
      </c>
      <c r="U1193" s="6">
        <v>26290</v>
      </c>
      <c r="V1193" s="6">
        <v>26345</v>
      </c>
      <c r="W1193" s="6">
        <v>26378</v>
      </c>
      <c r="X1193" s="6">
        <v>26433</v>
      </c>
      <c r="Y1193" s="6">
        <v>26480</v>
      </c>
      <c r="Z1193" s="8" t="s">
        <v>17</v>
      </c>
      <c r="AA1193" s="11">
        <f t="shared" si="188"/>
        <v>1.3824353903459929E-4</v>
      </c>
      <c r="AB1193" s="10">
        <f t="shared" si="189"/>
        <v>1.3991579584072822E-2</v>
      </c>
      <c r="AC1193" s="10">
        <f t="shared" si="184"/>
        <v>1.5070052195753636E-2</v>
      </c>
      <c r="AD1193" s="10">
        <f t="shared" si="185"/>
        <v>6.9428056886577053E-3</v>
      </c>
      <c r="AE1193" s="13">
        <v>3.4699999999999998</v>
      </c>
      <c r="AF1193" s="13">
        <v>0.33700000000000002</v>
      </c>
      <c r="AG1193" s="10">
        <f t="shared" si="186"/>
        <v>3.1224772516618815E-2</v>
      </c>
      <c r="AH1193" s="10">
        <f>+SUMPRODUCT(AB1193:AD1193,Regression_results!$M$17:$O$17)+Regression_results!$L$17</f>
        <v>3.0834188196271831E-2</v>
      </c>
    </row>
    <row r="1194" spans="1:34" ht="15" x14ac:dyDescent="0.25">
      <c r="A1194" s="3">
        <v>42226</v>
      </c>
      <c r="B1194" s="5">
        <f t="shared" si="180"/>
        <v>10</v>
      </c>
      <c r="C1194" s="5">
        <f t="shared" si="181"/>
        <v>8</v>
      </c>
      <c r="D1194" s="5">
        <f t="shared" si="182"/>
        <v>2015</v>
      </c>
      <c r="E1194" s="3">
        <f t="shared" si="183"/>
        <v>42225</v>
      </c>
      <c r="F1194" s="5">
        <f t="shared" si="187"/>
        <v>1</v>
      </c>
      <c r="G1194" s="5">
        <v>25126.17</v>
      </c>
      <c r="H1194" s="6">
        <v>25305</v>
      </c>
      <c r="I1194" s="6">
        <v>25480</v>
      </c>
      <c r="J1194" s="6">
        <v>25558</v>
      </c>
      <c r="K1194" s="6">
        <v>25571</v>
      </c>
      <c r="L1194" s="6">
        <v>25610</v>
      </c>
      <c r="M1194" s="6">
        <v>25710</v>
      </c>
      <c r="N1194" s="6">
        <v>25750</v>
      </c>
      <c r="O1194" s="6">
        <v>25890</v>
      </c>
      <c r="P1194" s="6">
        <v>25928</v>
      </c>
      <c r="Q1194" s="6">
        <v>25983</v>
      </c>
      <c r="R1194" s="6">
        <v>26038</v>
      </c>
      <c r="S1194" s="6">
        <v>26066</v>
      </c>
      <c r="T1194" s="6">
        <v>26121</v>
      </c>
      <c r="U1194" s="6">
        <v>26275</v>
      </c>
      <c r="V1194" s="6">
        <v>26330</v>
      </c>
      <c r="W1194" s="6">
        <v>26360</v>
      </c>
      <c r="X1194" s="6">
        <v>26413</v>
      </c>
      <c r="Y1194" s="6">
        <v>26460</v>
      </c>
      <c r="Z1194" s="8" t="s">
        <v>17</v>
      </c>
      <c r="AA1194" s="11">
        <f t="shared" si="188"/>
        <v>7.0334279649094295E-5</v>
      </c>
      <c r="AB1194" s="10">
        <f t="shared" si="189"/>
        <v>1.4082130304778007E-2</v>
      </c>
      <c r="AC1194" s="10">
        <f t="shared" si="184"/>
        <v>1.6091051805337431E-2</v>
      </c>
      <c r="AD1194" s="10">
        <f t="shared" si="185"/>
        <v>6.8683257821597976E-3</v>
      </c>
      <c r="AE1194" s="13">
        <v>3.49</v>
      </c>
      <c r="AF1194" s="13">
        <v>0.33</v>
      </c>
      <c r="AG1194" s="10">
        <f t="shared" si="186"/>
        <v>3.1496062992125928E-2</v>
      </c>
      <c r="AH1194" s="10">
        <f>+SUMPRODUCT(AB1194:AD1194,Regression_results!$M$17:$O$17)+Regression_results!$L$17</f>
        <v>3.1464948327423692E-2</v>
      </c>
    </row>
    <row r="1195" spans="1:34" ht="15" x14ac:dyDescent="0.25">
      <c r="A1195" s="3">
        <v>42225</v>
      </c>
      <c r="B1195" s="5">
        <f t="shared" si="180"/>
        <v>9</v>
      </c>
      <c r="C1195" s="5">
        <f t="shared" si="181"/>
        <v>8</v>
      </c>
      <c r="D1195" s="5">
        <f t="shared" si="182"/>
        <v>2015</v>
      </c>
      <c r="E1195" s="3">
        <f t="shared" si="183"/>
        <v>42225</v>
      </c>
      <c r="F1195" s="5">
        <f t="shared" si="187"/>
        <v>0</v>
      </c>
      <c r="G1195" s="5">
        <v>25122.93</v>
      </c>
      <c r="H1195" s="6">
        <v>25312</v>
      </c>
      <c r="I1195" s="6">
        <v>25491</v>
      </c>
      <c r="J1195" s="6">
        <v>25577</v>
      </c>
      <c r="K1195" s="6">
        <v>25593</v>
      </c>
      <c r="L1195" s="6">
        <v>25636</v>
      </c>
      <c r="M1195" s="6">
        <v>25734</v>
      </c>
      <c r="N1195" s="6">
        <v>25778</v>
      </c>
      <c r="O1195" s="6">
        <v>25916</v>
      </c>
      <c r="P1195" s="6">
        <v>25955</v>
      </c>
      <c r="Q1195" s="6">
        <v>26010</v>
      </c>
      <c r="R1195" s="6">
        <v>26066</v>
      </c>
      <c r="S1195" s="6">
        <v>26096</v>
      </c>
      <c r="T1195" s="6">
        <v>26148</v>
      </c>
      <c r="U1195" s="6">
        <v>26250</v>
      </c>
      <c r="V1195" s="6">
        <v>26302</v>
      </c>
      <c r="W1195" s="6">
        <v>26333</v>
      </c>
      <c r="X1195" s="6">
        <v>26371</v>
      </c>
      <c r="Y1195" s="6">
        <v>26416</v>
      </c>
      <c r="Z1195" s="8" t="s">
        <v>17</v>
      </c>
      <c r="AA1195" s="11">
        <f t="shared" si="188"/>
        <v>0</v>
      </c>
      <c r="AB1195" s="10">
        <f t="shared" si="189"/>
        <v>1.4650759286436665E-2</v>
      </c>
      <c r="AC1195" s="10">
        <f t="shared" si="184"/>
        <v>1.6672551096465371E-2</v>
      </c>
      <c r="AD1195" s="10">
        <f t="shared" si="185"/>
        <v>6.94551628337714E-3</v>
      </c>
      <c r="AE1195" s="13">
        <v>3.52</v>
      </c>
      <c r="AF1195" s="13">
        <v>0.315</v>
      </c>
      <c r="AG1195" s="10">
        <f t="shared" si="186"/>
        <v>3.194935951751976E-2</v>
      </c>
      <c r="AH1195" s="10">
        <f>+SUMPRODUCT(AB1195:AD1195,Regression_results!$M$17:$O$17)+Regression_results!$L$17</f>
        <v>3.2157494627000328E-2</v>
      </c>
    </row>
    <row r="1196" spans="1:34" ht="15" x14ac:dyDescent="0.25">
      <c r="A1196" s="3">
        <v>42224</v>
      </c>
      <c r="B1196" s="5">
        <f t="shared" si="180"/>
        <v>8</v>
      </c>
      <c r="C1196" s="5">
        <f t="shared" si="181"/>
        <v>8</v>
      </c>
      <c r="D1196" s="5">
        <f t="shared" si="182"/>
        <v>2015</v>
      </c>
      <c r="E1196" s="3">
        <f t="shared" si="183"/>
        <v>42194</v>
      </c>
      <c r="F1196" s="5">
        <f t="shared" si="187"/>
        <v>30</v>
      </c>
      <c r="G1196" s="5">
        <v>25118.89</v>
      </c>
      <c r="H1196" s="6">
        <v>25312</v>
      </c>
      <c r="I1196" s="6">
        <v>25491</v>
      </c>
      <c r="J1196" s="6">
        <v>25577</v>
      </c>
      <c r="K1196" s="6">
        <v>25593</v>
      </c>
      <c r="L1196" s="6">
        <v>25636</v>
      </c>
      <c r="M1196" s="6">
        <v>25734</v>
      </c>
      <c r="N1196" s="6">
        <v>25778</v>
      </c>
      <c r="O1196" s="6">
        <v>25916</v>
      </c>
      <c r="P1196" s="6">
        <v>25955</v>
      </c>
      <c r="Q1196" s="6">
        <v>26010</v>
      </c>
      <c r="R1196" s="6">
        <v>26066</v>
      </c>
      <c r="S1196" s="6">
        <v>26096</v>
      </c>
      <c r="T1196" s="6">
        <v>26148</v>
      </c>
      <c r="U1196" s="6">
        <v>26274</v>
      </c>
      <c r="V1196" s="6">
        <v>26330</v>
      </c>
      <c r="W1196" s="6">
        <v>26361</v>
      </c>
      <c r="X1196" s="6">
        <v>26399</v>
      </c>
      <c r="Y1196" s="6">
        <v>26445</v>
      </c>
      <c r="Z1196" s="8" t="s">
        <v>17</v>
      </c>
      <c r="AA1196" s="11">
        <f t="shared" si="188"/>
        <v>1.9926425505825129E-3</v>
      </c>
      <c r="AB1196" s="10">
        <f t="shared" si="189"/>
        <v>1.4813950775691254E-2</v>
      </c>
      <c r="AC1196" s="10">
        <f t="shared" si="184"/>
        <v>1.6672551096465371E-2</v>
      </c>
      <c r="AD1196" s="10">
        <f t="shared" si="185"/>
        <v>8.9381588339596529E-3</v>
      </c>
      <c r="AE1196" s="13">
        <v>3.52</v>
      </c>
      <c r="AF1196" s="13">
        <v>0.315</v>
      </c>
      <c r="AG1196" s="10">
        <f t="shared" si="186"/>
        <v>3.194935951751976E-2</v>
      </c>
      <c r="AH1196" s="10">
        <f>+SUMPRODUCT(AB1196:AD1196,Regression_results!$M$17:$O$17)+Regression_results!$L$17</f>
        <v>3.3141737647098643E-2</v>
      </c>
    </row>
    <row r="1197" spans="1:34" ht="15" x14ac:dyDescent="0.25">
      <c r="A1197" s="3">
        <v>42223</v>
      </c>
      <c r="B1197" s="5">
        <f t="shared" si="180"/>
        <v>7</v>
      </c>
      <c r="C1197" s="5">
        <f t="shared" si="181"/>
        <v>8</v>
      </c>
      <c r="D1197" s="5">
        <f t="shared" si="182"/>
        <v>2015</v>
      </c>
      <c r="E1197" s="3">
        <f t="shared" si="183"/>
        <v>42194</v>
      </c>
      <c r="F1197" s="5">
        <f t="shared" si="187"/>
        <v>29</v>
      </c>
      <c r="G1197" s="5">
        <v>25114.85</v>
      </c>
      <c r="H1197" s="6">
        <v>25312</v>
      </c>
      <c r="I1197" s="6">
        <v>25491</v>
      </c>
      <c r="J1197" s="6">
        <v>25577</v>
      </c>
      <c r="K1197" s="6">
        <v>25593</v>
      </c>
      <c r="L1197" s="6">
        <v>25636</v>
      </c>
      <c r="M1197" s="6">
        <v>25734</v>
      </c>
      <c r="N1197" s="6">
        <v>25778</v>
      </c>
      <c r="O1197" s="6">
        <v>25916</v>
      </c>
      <c r="P1197" s="6">
        <v>25955</v>
      </c>
      <c r="Q1197" s="6">
        <v>26010</v>
      </c>
      <c r="R1197" s="6">
        <v>26066</v>
      </c>
      <c r="S1197" s="6">
        <v>26096</v>
      </c>
      <c r="T1197" s="6">
        <v>26148</v>
      </c>
      <c r="U1197" s="6">
        <v>26294</v>
      </c>
      <c r="V1197" s="6">
        <v>26355</v>
      </c>
      <c r="W1197" s="6">
        <v>26385</v>
      </c>
      <c r="X1197" s="6">
        <v>26427</v>
      </c>
      <c r="Y1197" s="6" t="s">
        <v>2</v>
      </c>
      <c r="Z1197" s="8" t="s">
        <v>17</v>
      </c>
      <c r="AA1197" s="11">
        <f t="shared" si="188"/>
        <v>1.9262211322297626E-3</v>
      </c>
      <c r="AB1197" s="10">
        <f t="shared" si="189"/>
        <v>1.4977194767239466E-2</v>
      </c>
      <c r="AC1197" s="10">
        <f t="shared" si="184"/>
        <v>1.6672551096465371E-2</v>
      </c>
      <c r="AD1197" s="10">
        <f t="shared" si="185"/>
        <v>8.8717374156069024E-3</v>
      </c>
      <c r="AE1197" s="13">
        <v>3.52</v>
      </c>
      <c r="AF1197" s="13">
        <v>0.315</v>
      </c>
      <c r="AG1197" s="10">
        <f t="shared" si="186"/>
        <v>3.194935951751976E-2</v>
      </c>
      <c r="AH1197" s="10">
        <f>+SUMPRODUCT(AB1197:AD1197,Regression_results!$M$17:$O$17)+Regression_results!$L$17</f>
        <v>3.3200119449188402E-2</v>
      </c>
    </row>
    <row r="1198" spans="1:34" ht="15" x14ac:dyDescent="0.25">
      <c r="A1198" s="3">
        <v>42222</v>
      </c>
      <c r="B1198" s="5">
        <f t="shared" si="180"/>
        <v>6</v>
      </c>
      <c r="C1198" s="5">
        <f t="shared" si="181"/>
        <v>8</v>
      </c>
      <c r="D1198" s="5">
        <f t="shared" si="182"/>
        <v>2015</v>
      </c>
      <c r="E1198" s="3">
        <f t="shared" si="183"/>
        <v>42194</v>
      </c>
      <c r="F1198" s="5">
        <f t="shared" si="187"/>
        <v>28</v>
      </c>
      <c r="G1198" s="5">
        <v>25110.81</v>
      </c>
      <c r="H1198" s="6">
        <v>25239</v>
      </c>
      <c r="I1198" s="6">
        <v>25337</v>
      </c>
      <c r="J1198" s="6">
        <v>25524</v>
      </c>
      <c r="K1198" s="6">
        <v>25614</v>
      </c>
      <c r="L1198" s="6">
        <v>25631</v>
      </c>
      <c r="M1198" s="6">
        <v>25675</v>
      </c>
      <c r="N1198" s="6">
        <v>25773</v>
      </c>
      <c r="O1198" s="6">
        <v>25813</v>
      </c>
      <c r="P1198" s="6">
        <v>25945</v>
      </c>
      <c r="Q1198" s="6">
        <v>25990</v>
      </c>
      <c r="R1198" s="6">
        <v>26051</v>
      </c>
      <c r="S1198" s="6">
        <v>26100</v>
      </c>
      <c r="T1198" s="6">
        <v>26137</v>
      </c>
      <c r="U1198" s="6">
        <v>26294</v>
      </c>
      <c r="V1198" s="6">
        <v>26355</v>
      </c>
      <c r="W1198" s="6">
        <v>26385</v>
      </c>
      <c r="X1198" s="6">
        <v>26427</v>
      </c>
      <c r="Y1198" s="6" t="s">
        <v>2</v>
      </c>
      <c r="Z1198" s="8" t="s">
        <v>17</v>
      </c>
      <c r="AA1198" s="11">
        <f t="shared" si="188"/>
        <v>1.3231162196680006E-3</v>
      </c>
      <c r="AB1198" s="10">
        <f t="shared" si="189"/>
        <v>9.0076743840601381E-3</v>
      </c>
      <c r="AC1198" s="10">
        <f t="shared" si="184"/>
        <v>1.8786754548683726E-2</v>
      </c>
      <c r="AD1198" s="10">
        <f t="shared" si="185"/>
        <v>1.2441544918385597E-2</v>
      </c>
      <c r="AE1198" s="13">
        <v>3.4980000000000002</v>
      </c>
      <c r="AF1198" s="13">
        <v>0.27700000000000002</v>
      </c>
      <c r="AG1198" s="10">
        <f t="shared" si="186"/>
        <v>3.2121024761410988E-2</v>
      </c>
      <c r="AH1198" s="10">
        <f>+SUMPRODUCT(AB1198:AD1198,Regression_results!$M$17:$O$17)+Regression_results!$L$17</f>
        <v>3.2852346206691148E-2</v>
      </c>
    </row>
    <row r="1199" spans="1:34" ht="15" x14ac:dyDescent="0.25">
      <c r="A1199" s="3">
        <v>42221</v>
      </c>
      <c r="B1199" s="5">
        <f t="shared" si="180"/>
        <v>5</v>
      </c>
      <c r="C1199" s="5">
        <f t="shared" si="181"/>
        <v>8</v>
      </c>
      <c r="D1199" s="5">
        <f t="shared" si="182"/>
        <v>2015</v>
      </c>
      <c r="E1199" s="3">
        <f t="shared" si="183"/>
        <v>42194</v>
      </c>
      <c r="F1199" s="5">
        <f t="shared" si="187"/>
        <v>27</v>
      </c>
      <c r="G1199" s="5">
        <v>25106.77</v>
      </c>
      <c r="H1199" s="6">
        <v>25233</v>
      </c>
      <c r="I1199" s="6">
        <v>25323</v>
      </c>
      <c r="J1199" s="6">
        <v>25506</v>
      </c>
      <c r="K1199" s="6">
        <v>25592</v>
      </c>
      <c r="L1199" s="6">
        <v>25607</v>
      </c>
      <c r="M1199" s="6">
        <v>25650</v>
      </c>
      <c r="N1199" s="6">
        <v>25754</v>
      </c>
      <c r="O1199" s="6">
        <v>25787</v>
      </c>
      <c r="P1199" s="6">
        <v>25920</v>
      </c>
      <c r="Q1199" s="6">
        <v>25966</v>
      </c>
      <c r="R1199" s="6">
        <v>26031</v>
      </c>
      <c r="S1199" s="6">
        <v>26081</v>
      </c>
      <c r="T1199" s="6">
        <v>26120</v>
      </c>
      <c r="U1199" s="6">
        <v>26294</v>
      </c>
      <c r="V1199" s="6">
        <v>26355</v>
      </c>
      <c r="W1199" s="6">
        <v>26385</v>
      </c>
      <c r="X1199" s="6">
        <v>26427</v>
      </c>
      <c r="Y1199" s="6" t="s">
        <v>2</v>
      </c>
      <c r="Z1199" s="8" t="s">
        <v>17</v>
      </c>
      <c r="AA1199" s="11">
        <f t="shared" si="188"/>
        <v>1.3458072926651355E-3</v>
      </c>
      <c r="AB1199" s="10">
        <f t="shared" si="189"/>
        <v>8.6124180848432541E-3</v>
      </c>
      <c r="AC1199" s="10">
        <f t="shared" si="184"/>
        <v>1.8323263436401671E-2</v>
      </c>
      <c r="AD1199" s="10">
        <f t="shared" si="185"/>
        <v>1.2746900866946787E-2</v>
      </c>
      <c r="AE1199" s="13">
        <v>3.5</v>
      </c>
      <c r="AF1199" s="13">
        <v>0.255</v>
      </c>
      <c r="AG1199" s="10">
        <f t="shared" si="186"/>
        <v>3.2367462969427718E-2</v>
      </c>
      <c r="AH1199" s="10">
        <f>+SUMPRODUCT(AB1199:AD1199,Regression_results!$M$17:$O$17)+Regression_results!$L$17</f>
        <v>3.2496659486455963E-2</v>
      </c>
    </row>
    <row r="1200" spans="1:34" ht="15" x14ac:dyDescent="0.25">
      <c r="A1200" s="3">
        <v>42220</v>
      </c>
      <c r="B1200" s="5">
        <f t="shared" si="180"/>
        <v>4</v>
      </c>
      <c r="C1200" s="5">
        <f t="shared" si="181"/>
        <v>8</v>
      </c>
      <c r="D1200" s="5">
        <f t="shared" si="182"/>
        <v>2015</v>
      </c>
      <c r="E1200" s="3">
        <f t="shared" si="183"/>
        <v>42194</v>
      </c>
      <c r="F1200" s="5">
        <f t="shared" si="187"/>
        <v>26</v>
      </c>
      <c r="G1200" s="5">
        <v>25102.73</v>
      </c>
      <c r="H1200" s="6">
        <v>25227</v>
      </c>
      <c r="I1200" s="6">
        <v>25320</v>
      </c>
      <c r="J1200" s="6">
        <v>25492</v>
      </c>
      <c r="K1200" s="6">
        <v>25575</v>
      </c>
      <c r="L1200" s="6">
        <v>25588</v>
      </c>
      <c r="M1200" s="6">
        <v>25633</v>
      </c>
      <c r="N1200" s="6">
        <v>25735</v>
      </c>
      <c r="O1200" s="6">
        <v>25765</v>
      </c>
      <c r="P1200" s="6">
        <v>25899</v>
      </c>
      <c r="Q1200" s="6">
        <v>25945</v>
      </c>
      <c r="R1200" s="6">
        <v>26010</v>
      </c>
      <c r="S1200" s="6">
        <v>26060</v>
      </c>
      <c r="T1200" s="6">
        <v>26103</v>
      </c>
      <c r="U1200" s="6">
        <v>26180</v>
      </c>
      <c r="V1200" s="6">
        <v>26324</v>
      </c>
      <c r="W1200" s="6">
        <v>26385</v>
      </c>
      <c r="X1200" s="6">
        <v>26415</v>
      </c>
      <c r="Y1200" s="6" t="s">
        <v>2</v>
      </c>
      <c r="Z1200" s="8" t="s">
        <v>17</v>
      </c>
      <c r="AA1200" s="11">
        <f t="shared" si="188"/>
        <v>1.4300332565873339E-3</v>
      </c>
      <c r="AB1200" s="10">
        <f t="shared" si="189"/>
        <v>8.6552339128054268E-3</v>
      </c>
      <c r="AC1200" s="10">
        <f t="shared" si="184"/>
        <v>1.7575039494470701E-2</v>
      </c>
      <c r="AD1200" s="10">
        <f t="shared" si="185"/>
        <v>1.2879674242420898E-2</v>
      </c>
      <c r="AE1200" s="13">
        <v>3.46</v>
      </c>
      <c r="AF1200" s="13">
        <v>0.22500000000000001</v>
      </c>
      <c r="AG1200" s="10">
        <f t="shared" si="186"/>
        <v>3.2277375904215422E-2</v>
      </c>
      <c r="AH1200" s="10">
        <f>+SUMPRODUCT(AB1200:AD1200,Regression_results!$M$17:$O$17)+Regression_results!$L$17</f>
        <v>3.2128596191355357E-2</v>
      </c>
    </row>
    <row r="1201" spans="1:34" ht="15" x14ac:dyDescent="0.25">
      <c r="A1201" s="3">
        <v>42219</v>
      </c>
      <c r="B1201" s="5">
        <f t="shared" si="180"/>
        <v>3</v>
      </c>
      <c r="C1201" s="5">
        <f t="shared" si="181"/>
        <v>8</v>
      </c>
      <c r="D1201" s="5">
        <f t="shared" si="182"/>
        <v>2015</v>
      </c>
      <c r="E1201" s="3">
        <f t="shared" si="183"/>
        <v>42194</v>
      </c>
      <c r="F1201" s="5">
        <f t="shared" si="187"/>
        <v>25</v>
      </c>
      <c r="G1201" s="5">
        <v>25098.69</v>
      </c>
      <c r="H1201" s="6">
        <v>25226</v>
      </c>
      <c r="I1201" s="6">
        <v>25319</v>
      </c>
      <c r="J1201" s="6">
        <v>25493</v>
      </c>
      <c r="K1201" s="6">
        <v>25571</v>
      </c>
      <c r="L1201" s="6">
        <v>25592</v>
      </c>
      <c r="M1201" s="6">
        <v>25626</v>
      </c>
      <c r="N1201" s="6">
        <v>25725</v>
      </c>
      <c r="O1201" s="6">
        <v>25761</v>
      </c>
      <c r="P1201" s="6">
        <v>25893</v>
      </c>
      <c r="Q1201" s="6">
        <v>25942</v>
      </c>
      <c r="R1201" s="6">
        <v>26004</v>
      </c>
      <c r="S1201" s="6">
        <v>26054</v>
      </c>
      <c r="T1201" s="6">
        <v>26093</v>
      </c>
      <c r="U1201" s="6">
        <v>26170</v>
      </c>
      <c r="V1201" s="6">
        <v>26311</v>
      </c>
      <c r="W1201" s="6">
        <v>26372</v>
      </c>
      <c r="X1201" s="6">
        <v>26403</v>
      </c>
      <c r="Y1201" s="6" t="s">
        <v>2</v>
      </c>
      <c r="Z1201" s="8" t="s">
        <v>17</v>
      </c>
      <c r="AA1201" s="11">
        <f t="shared" si="188"/>
        <v>1.2474092269900334E-3</v>
      </c>
      <c r="AB1201" s="10">
        <f t="shared" si="189"/>
        <v>8.7777489582125945E-3</v>
      </c>
      <c r="AC1201" s="10">
        <f t="shared" si="184"/>
        <v>1.7457245546822486E-2</v>
      </c>
      <c r="AD1201" s="10">
        <f t="shared" si="185"/>
        <v>1.2621191300667264E-2</v>
      </c>
      <c r="AE1201" s="13">
        <v>3.395</v>
      </c>
      <c r="AF1201" s="13">
        <v>0.17</v>
      </c>
      <c r="AG1201" s="10">
        <f t="shared" si="186"/>
        <v>3.2195268044324488E-2</v>
      </c>
      <c r="AH1201" s="10">
        <f>+SUMPRODUCT(AB1201:AD1201,Regression_results!$M$17:$O$17)+Regression_results!$L$17</f>
        <v>3.2007608782394732E-2</v>
      </c>
    </row>
    <row r="1202" spans="1:34" ht="15" x14ac:dyDescent="0.25">
      <c r="A1202" s="3">
        <v>42218</v>
      </c>
      <c r="B1202" s="5">
        <f t="shared" si="180"/>
        <v>2</v>
      </c>
      <c r="C1202" s="5">
        <f t="shared" si="181"/>
        <v>8</v>
      </c>
      <c r="D1202" s="5">
        <f t="shared" si="182"/>
        <v>2015</v>
      </c>
      <c r="E1202" s="3">
        <f t="shared" si="183"/>
        <v>42194</v>
      </c>
      <c r="F1202" s="5">
        <f t="shared" si="187"/>
        <v>24</v>
      </c>
      <c r="G1202" s="5">
        <v>25094.65</v>
      </c>
      <c r="H1202" s="6">
        <v>25221</v>
      </c>
      <c r="I1202" s="6">
        <v>25307.33</v>
      </c>
      <c r="J1202" s="6">
        <v>25482</v>
      </c>
      <c r="K1202" s="6">
        <v>25561.67</v>
      </c>
      <c r="L1202" s="6">
        <v>25587</v>
      </c>
      <c r="M1202" s="6">
        <v>25619</v>
      </c>
      <c r="N1202" s="6">
        <v>25710</v>
      </c>
      <c r="O1202" s="6">
        <v>25744.67</v>
      </c>
      <c r="P1202" s="6">
        <v>25880</v>
      </c>
      <c r="Q1202" s="6">
        <v>25927.33</v>
      </c>
      <c r="R1202" s="6">
        <v>25983.33</v>
      </c>
      <c r="S1202" s="6">
        <v>26038</v>
      </c>
      <c r="T1202" s="6">
        <v>26079.33</v>
      </c>
      <c r="U1202" s="6">
        <v>26154</v>
      </c>
      <c r="V1202" s="6">
        <v>26297</v>
      </c>
      <c r="W1202" s="6">
        <v>26354</v>
      </c>
      <c r="X1202" s="6">
        <v>26384</v>
      </c>
      <c r="Y1202" s="6" t="s">
        <v>2</v>
      </c>
      <c r="Z1202" s="8" t="s">
        <v>17</v>
      </c>
      <c r="AA1202" s="11">
        <f t="shared" si="188"/>
        <v>1.2698363929642298E-3</v>
      </c>
      <c r="AB1202" s="10">
        <f t="shared" si="189"/>
        <v>8.4751132213440883E-3</v>
      </c>
      <c r="AC1202" s="10">
        <f t="shared" si="184"/>
        <v>1.7281159253069944E-2</v>
      </c>
      <c r="AD1202" s="10">
        <f t="shared" si="185"/>
        <v>1.2663651112671249E-2</v>
      </c>
      <c r="AE1202" s="13">
        <v>3.36</v>
      </c>
      <c r="AF1202" s="13">
        <v>0.14000000000000001</v>
      </c>
      <c r="AG1202" s="10">
        <f t="shared" si="186"/>
        <v>3.2154983023766626E-2</v>
      </c>
      <c r="AH1202" s="10">
        <f>+SUMPRODUCT(AB1202:AD1202,Regression_results!$M$17:$O$17)+Regression_results!$L$17</f>
        <v>3.1756980099502292E-2</v>
      </c>
    </row>
    <row r="1203" spans="1:34" ht="15" x14ac:dyDescent="0.25">
      <c r="A1203" s="3">
        <v>42217</v>
      </c>
      <c r="B1203" s="5">
        <f t="shared" si="180"/>
        <v>1</v>
      </c>
      <c r="C1203" s="5">
        <f t="shared" si="181"/>
        <v>8</v>
      </c>
      <c r="D1203" s="5">
        <f t="shared" si="182"/>
        <v>2015</v>
      </c>
      <c r="E1203" s="3">
        <f t="shared" si="183"/>
        <v>42194</v>
      </c>
      <c r="F1203" s="5">
        <f t="shared" si="187"/>
        <v>23</v>
      </c>
      <c r="G1203" s="5">
        <v>25090.61</v>
      </c>
      <c r="H1203" s="6">
        <v>25221</v>
      </c>
      <c r="I1203" s="6">
        <v>25307.33</v>
      </c>
      <c r="J1203" s="6">
        <v>25482</v>
      </c>
      <c r="K1203" s="6">
        <v>25561.67</v>
      </c>
      <c r="L1203" s="6">
        <v>25587</v>
      </c>
      <c r="M1203" s="6">
        <v>25619</v>
      </c>
      <c r="N1203" s="6">
        <v>25710</v>
      </c>
      <c r="O1203" s="6">
        <v>25744.67</v>
      </c>
      <c r="P1203" s="6">
        <v>25880</v>
      </c>
      <c r="Q1203" s="6">
        <v>25927.33</v>
      </c>
      <c r="R1203" s="6">
        <v>25983.33</v>
      </c>
      <c r="S1203" s="6">
        <v>26038</v>
      </c>
      <c r="T1203" s="6">
        <v>26079.33</v>
      </c>
      <c r="U1203" s="6">
        <v>26145</v>
      </c>
      <c r="V1203" s="6">
        <v>26282</v>
      </c>
      <c r="W1203" s="6">
        <v>26333</v>
      </c>
      <c r="X1203" s="6">
        <v>26350</v>
      </c>
      <c r="Y1203" s="6" t="s">
        <v>2</v>
      </c>
      <c r="Z1203" s="8" t="s">
        <v>17</v>
      </c>
      <c r="AA1203" s="11">
        <f t="shared" si="188"/>
        <v>1.2169265432573869E-3</v>
      </c>
      <c r="AB1203" s="10">
        <f t="shared" si="189"/>
        <v>8.6374942657831966E-3</v>
      </c>
      <c r="AC1203" s="10">
        <f t="shared" si="184"/>
        <v>1.7281159253069944E-2</v>
      </c>
      <c r="AD1203" s="10">
        <f t="shared" si="185"/>
        <v>1.2610741262964405E-2</v>
      </c>
      <c r="AE1203" s="13">
        <v>3.36</v>
      </c>
      <c r="AF1203" s="13">
        <v>0.14000000000000001</v>
      </c>
      <c r="AG1203" s="10">
        <f t="shared" si="186"/>
        <v>3.2154983023766626E-2</v>
      </c>
      <c r="AH1203" s="10">
        <f>+SUMPRODUCT(AB1203:AD1203,Regression_results!$M$17:$O$17)+Regression_results!$L$17</f>
        <v>3.1820971078451325E-2</v>
      </c>
    </row>
    <row r="1204" spans="1:34" ht="15" x14ac:dyDescent="0.25">
      <c r="A1204" s="3">
        <v>42216</v>
      </c>
      <c r="B1204" s="5">
        <f t="shared" si="180"/>
        <v>31</v>
      </c>
      <c r="C1204" s="5">
        <f t="shared" si="181"/>
        <v>7</v>
      </c>
      <c r="D1204" s="5">
        <f t="shared" si="182"/>
        <v>2015</v>
      </c>
      <c r="E1204" s="3">
        <f t="shared" si="183"/>
        <v>42194</v>
      </c>
      <c r="F1204" s="5">
        <f t="shared" si="187"/>
        <v>22</v>
      </c>
      <c r="G1204" s="5">
        <v>25086.58</v>
      </c>
      <c r="H1204" s="6">
        <v>25221</v>
      </c>
      <c r="I1204" s="6">
        <v>25307.33</v>
      </c>
      <c r="J1204" s="6">
        <v>25482</v>
      </c>
      <c r="K1204" s="6">
        <v>25561.67</v>
      </c>
      <c r="L1204" s="6">
        <v>25587</v>
      </c>
      <c r="M1204" s="6">
        <v>25619</v>
      </c>
      <c r="N1204" s="6">
        <v>25710</v>
      </c>
      <c r="O1204" s="6">
        <v>25744.67</v>
      </c>
      <c r="P1204" s="6">
        <v>25880</v>
      </c>
      <c r="Q1204" s="6">
        <v>25927.33</v>
      </c>
      <c r="R1204" s="6">
        <v>25983.33</v>
      </c>
      <c r="S1204" s="6">
        <v>26038</v>
      </c>
      <c r="T1204" s="6">
        <v>26079.33</v>
      </c>
      <c r="U1204" s="6">
        <v>26132.67</v>
      </c>
      <c r="V1204" s="6">
        <v>26271</v>
      </c>
      <c r="W1204" s="6">
        <v>26317</v>
      </c>
      <c r="X1204" s="6">
        <v>26334.33</v>
      </c>
      <c r="Y1204" s="6" t="s">
        <v>2</v>
      </c>
      <c r="Z1204" s="8" t="s">
        <v>17</v>
      </c>
      <c r="AA1204" s="11">
        <f t="shared" si="188"/>
        <v>1.164016693550544E-3</v>
      </c>
      <c r="AB1204" s="10">
        <f t="shared" si="189"/>
        <v>8.7995254833461711E-3</v>
      </c>
      <c r="AC1204" s="10">
        <f t="shared" si="184"/>
        <v>1.7281159253069944E-2</v>
      </c>
      <c r="AD1204" s="10">
        <f t="shared" si="185"/>
        <v>1.2557831413257562E-2</v>
      </c>
      <c r="AE1204" s="13">
        <v>3.36</v>
      </c>
      <c r="AF1204" s="13">
        <v>0.14000000000000001</v>
      </c>
      <c r="AG1204" s="10">
        <f t="shared" si="186"/>
        <v>3.2154983023766626E-2</v>
      </c>
      <c r="AH1204" s="10">
        <f>+SUMPRODUCT(AB1204:AD1204,Regression_results!$M$17:$O$17)+Regression_results!$L$17</f>
        <v>3.1884772942048181E-2</v>
      </c>
    </row>
    <row r="1205" spans="1:34" ht="15" x14ac:dyDescent="0.25">
      <c r="A1205" s="3">
        <v>42215</v>
      </c>
      <c r="B1205" s="5">
        <f t="shared" si="180"/>
        <v>30</v>
      </c>
      <c r="C1205" s="5">
        <f t="shared" si="181"/>
        <v>7</v>
      </c>
      <c r="D1205" s="5">
        <f t="shared" si="182"/>
        <v>2015</v>
      </c>
      <c r="E1205" s="3">
        <f t="shared" si="183"/>
        <v>42194</v>
      </c>
      <c r="F1205" s="5">
        <f t="shared" si="187"/>
        <v>21</v>
      </c>
      <c r="G1205" s="5">
        <v>25082.54</v>
      </c>
      <c r="H1205" s="6">
        <v>25219.67</v>
      </c>
      <c r="I1205" s="6">
        <v>25305</v>
      </c>
      <c r="J1205" s="6">
        <v>25478.67</v>
      </c>
      <c r="K1205" s="6">
        <v>25564</v>
      </c>
      <c r="L1205" s="6">
        <v>25587.67</v>
      </c>
      <c r="M1205" s="6">
        <v>25620</v>
      </c>
      <c r="N1205" s="6">
        <v>25714.33</v>
      </c>
      <c r="O1205" s="6">
        <v>25745</v>
      </c>
      <c r="P1205" s="6">
        <v>25880</v>
      </c>
      <c r="Q1205" s="6">
        <v>25935</v>
      </c>
      <c r="R1205" s="6">
        <v>25982.67</v>
      </c>
      <c r="S1205" s="6">
        <v>26035</v>
      </c>
      <c r="T1205" s="6">
        <v>26076</v>
      </c>
      <c r="U1205" s="6">
        <v>26132.67</v>
      </c>
      <c r="V1205" s="6">
        <v>26271</v>
      </c>
      <c r="W1205" s="6">
        <v>26317</v>
      </c>
      <c r="X1205" s="6">
        <v>26334.33</v>
      </c>
      <c r="Y1205" s="6" t="s">
        <v>2</v>
      </c>
      <c r="Z1205" s="8" t="s">
        <v>17</v>
      </c>
      <c r="AA1205" s="11">
        <f t="shared" si="188"/>
        <v>1.1023622047244385E-3</v>
      </c>
      <c r="AB1205" s="10">
        <f t="shared" si="189"/>
        <v>8.8691177209325733E-3</v>
      </c>
      <c r="AC1205" s="10">
        <f t="shared" si="184"/>
        <v>1.7387868010274588E-2</v>
      </c>
      <c r="AD1205" s="10">
        <f t="shared" si="185"/>
        <v>1.2366685374271946E-2</v>
      </c>
      <c r="AE1205" s="13">
        <v>3.36</v>
      </c>
      <c r="AF1205" s="13">
        <v>0.15</v>
      </c>
      <c r="AG1205" s="10">
        <f t="shared" si="186"/>
        <v>3.2051922116824727E-2</v>
      </c>
      <c r="AH1205" s="10">
        <f>+SUMPRODUCT(AB1205:AD1205,Regression_results!$M$17:$O$17)+Regression_results!$L$17</f>
        <v>3.1900749992719857E-2</v>
      </c>
    </row>
    <row r="1206" spans="1:34" ht="15" x14ac:dyDescent="0.25">
      <c r="A1206" s="3">
        <v>42214</v>
      </c>
      <c r="B1206" s="5">
        <f t="shared" si="180"/>
        <v>29</v>
      </c>
      <c r="C1206" s="5">
        <f t="shared" si="181"/>
        <v>7</v>
      </c>
      <c r="D1206" s="5">
        <f t="shared" si="182"/>
        <v>2015</v>
      </c>
      <c r="E1206" s="3">
        <f t="shared" si="183"/>
        <v>42194</v>
      </c>
      <c r="F1206" s="5">
        <f t="shared" si="187"/>
        <v>20</v>
      </c>
      <c r="G1206" s="5">
        <v>25078.51</v>
      </c>
      <c r="H1206" s="6">
        <v>25220</v>
      </c>
      <c r="I1206" s="6">
        <v>25305</v>
      </c>
      <c r="J1206" s="6">
        <v>25475.33</v>
      </c>
      <c r="K1206" s="6">
        <v>25557.67</v>
      </c>
      <c r="L1206" s="6">
        <v>25580.67</v>
      </c>
      <c r="M1206" s="6">
        <v>25610</v>
      </c>
      <c r="N1206" s="6">
        <v>25705</v>
      </c>
      <c r="O1206" s="6">
        <v>25737.33</v>
      </c>
      <c r="P1206" s="6">
        <v>25872.67</v>
      </c>
      <c r="Q1206" s="6">
        <v>25928.67</v>
      </c>
      <c r="R1206" s="6">
        <v>25980</v>
      </c>
      <c r="S1206" s="6">
        <v>26035</v>
      </c>
      <c r="T1206" s="6">
        <v>26076</v>
      </c>
      <c r="U1206" s="6">
        <v>26132.67</v>
      </c>
      <c r="V1206" s="6">
        <v>26271</v>
      </c>
      <c r="W1206" s="6">
        <v>26317</v>
      </c>
      <c r="X1206" s="6">
        <v>26334.33</v>
      </c>
      <c r="Y1206" s="6" t="s">
        <v>2</v>
      </c>
      <c r="Z1206" s="8" t="s">
        <v>17</v>
      </c>
      <c r="AA1206" s="11">
        <f t="shared" si="188"/>
        <v>1.0498687664042272E-3</v>
      </c>
      <c r="AB1206" s="10">
        <f t="shared" si="189"/>
        <v>9.0312382992450146E-3</v>
      </c>
      <c r="AC1206" s="10">
        <f t="shared" si="184"/>
        <v>1.7084765856550055E-2</v>
      </c>
      <c r="AD1206" s="10">
        <f t="shared" si="185"/>
        <v>1.2615559535415599E-2</v>
      </c>
      <c r="AE1206" s="13">
        <v>3.3149999999999999</v>
      </c>
      <c r="AF1206" s="13">
        <v>0.13</v>
      </c>
      <c r="AG1206" s="10">
        <f t="shared" si="186"/>
        <v>3.1808648756616265E-2</v>
      </c>
      <c r="AH1206" s="10">
        <f>+SUMPRODUCT(AB1206:AD1206,Regression_results!$M$17:$O$17)+Regression_results!$L$17</f>
        <v>3.1917639139195417E-2</v>
      </c>
    </row>
    <row r="1207" spans="1:34" ht="15" x14ac:dyDescent="0.25">
      <c r="A1207" s="3">
        <v>42213</v>
      </c>
      <c r="B1207" s="5">
        <f t="shared" si="180"/>
        <v>28</v>
      </c>
      <c r="C1207" s="5">
        <f t="shared" si="181"/>
        <v>7</v>
      </c>
      <c r="D1207" s="5">
        <f t="shared" si="182"/>
        <v>2015</v>
      </c>
      <c r="E1207" s="3">
        <f t="shared" si="183"/>
        <v>42194</v>
      </c>
      <c r="F1207" s="5">
        <f t="shared" si="187"/>
        <v>19</v>
      </c>
      <c r="G1207" s="5">
        <v>25074.47</v>
      </c>
      <c r="H1207" s="6">
        <v>25221.33</v>
      </c>
      <c r="I1207" s="6">
        <v>25310.33</v>
      </c>
      <c r="J1207" s="6">
        <v>25485</v>
      </c>
      <c r="K1207" s="6">
        <v>25564.33</v>
      </c>
      <c r="L1207" s="6">
        <v>25588</v>
      </c>
      <c r="M1207" s="6">
        <v>25616</v>
      </c>
      <c r="N1207" s="6">
        <v>25713.33</v>
      </c>
      <c r="O1207" s="6">
        <v>25746.33</v>
      </c>
      <c r="P1207" s="6">
        <v>25879.67</v>
      </c>
      <c r="Q1207" s="6">
        <v>25939</v>
      </c>
      <c r="R1207" s="6">
        <v>25992.67</v>
      </c>
      <c r="S1207" s="6">
        <v>26048</v>
      </c>
      <c r="T1207" s="6">
        <v>26092</v>
      </c>
      <c r="U1207" s="6">
        <v>26136.67</v>
      </c>
      <c r="V1207" s="6">
        <v>26275.67</v>
      </c>
      <c r="W1207" s="6">
        <v>26321</v>
      </c>
      <c r="X1207" s="6">
        <v>26339.67</v>
      </c>
      <c r="Y1207" s="6" t="s">
        <v>2</v>
      </c>
      <c r="Z1207" s="8" t="s">
        <v>17</v>
      </c>
      <c r="AA1207" s="11">
        <f t="shared" si="188"/>
        <v>1.0698198198198616E-3</v>
      </c>
      <c r="AB1207" s="10">
        <f t="shared" si="189"/>
        <v>9.4063802744386305E-3</v>
      </c>
      <c r="AC1207" s="10">
        <f t="shared" si="184"/>
        <v>1.7226168129771624E-2</v>
      </c>
      <c r="AD1207" s="10">
        <f t="shared" si="185"/>
        <v>1.2786829583929803E-2</v>
      </c>
      <c r="AE1207" s="13">
        <v>3.3</v>
      </c>
      <c r="AF1207" s="13">
        <v>0.1</v>
      </c>
      <c r="AG1207" s="10">
        <f t="shared" si="186"/>
        <v>3.1968031968031996E-2</v>
      </c>
      <c r="AH1207" s="10">
        <f>+SUMPRODUCT(AB1207:AD1207,Regression_results!$M$17:$O$17)+Regression_results!$L$17</f>
        <v>3.2282669244231656E-2</v>
      </c>
    </row>
    <row r="1208" spans="1:34" ht="15" x14ac:dyDescent="0.25">
      <c r="A1208" s="3">
        <v>42212</v>
      </c>
      <c r="B1208" s="5">
        <f t="shared" si="180"/>
        <v>27</v>
      </c>
      <c r="C1208" s="5">
        <f t="shared" si="181"/>
        <v>7</v>
      </c>
      <c r="D1208" s="5">
        <f t="shared" si="182"/>
        <v>2015</v>
      </c>
      <c r="E1208" s="3">
        <f t="shared" si="183"/>
        <v>42194</v>
      </c>
      <c r="F1208" s="5">
        <f t="shared" si="187"/>
        <v>18</v>
      </c>
      <c r="G1208" s="5">
        <v>25070.44</v>
      </c>
      <c r="H1208" s="6">
        <v>25222</v>
      </c>
      <c r="I1208" s="6">
        <v>25310.33</v>
      </c>
      <c r="J1208" s="6">
        <v>25486</v>
      </c>
      <c r="K1208" s="6">
        <v>25562.67</v>
      </c>
      <c r="L1208" s="6">
        <v>25584.33</v>
      </c>
      <c r="M1208" s="6">
        <v>25613</v>
      </c>
      <c r="N1208" s="6">
        <v>25707.67</v>
      </c>
      <c r="O1208" s="6">
        <v>25741</v>
      </c>
      <c r="P1208" s="6">
        <v>25876</v>
      </c>
      <c r="Q1208" s="6">
        <v>25938.33</v>
      </c>
      <c r="R1208" s="6">
        <v>25993.33</v>
      </c>
      <c r="S1208" s="6">
        <v>26047.67</v>
      </c>
      <c r="T1208" s="6">
        <v>26091.33</v>
      </c>
      <c r="U1208" s="6">
        <v>26135</v>
      </c>
      <c r="V1208" s="6">
        <v>26274.67</v>
      </c>
      <c r="W1208" s="6">
        <v>26320</v>
      </c>
      <c r="X1208" s="6">
        <v>26339.33</v>
      </c>
      <c r="Y1208" s="6" t="s">
        <v>2</v>
      </c>
      <c r="Z1208" s="8" t="s">
        <v>17</v>
      </c>
      <c r="AA1208" s="11">
        <f t="shared" si="188"/>
        <v>1.0056945592447075E-3</v>
      </c>
      <c r="AB1208" s="10">
        <f t="shared" si="189"/>
        <v>9.5686394016221143E-3</v>
      </c>
      <c r="AC1208" s="10">
        <f t="shared" si="184"/>
        <v>1.7015582175341049E-2</v>
      </c>
      <c r="AD1208" s="10">
        <f t="shared" si="185"/>
        <v>1.2919373126510925E-2</v>
      </c>
      <c r="AE1208" s="13">
        <v>3.2749999999999999</v>
      </c>
      <c r="AF1208" s="13">
        <v>8.3000000000000004E-2</v>
      </c>
      <c r="AG1208" s="10">
        <f t="shared" si="186"/>
        <v>3.1893528371451652E-2</v>
      </c>
      <c r="AH1208" s="10">
        <f>+SUMPRODUCT(AB1208:AD1208,Regression_results!$M$17:$O$17)+Regression_results!$L$17</f>
        <v>3.2303077819205703E-2</v>
      </c>
    </row>
    <row r="1209" spans="1:34" ht="15" x14ac:dyDescent="0.25">
      <c r="A1209" s="3">
        <v>42211</v>
      </c>
      <c r="B1209" s="5">
        <f t="shared" si="180"/>
        <v>26</v>
      </c>
      <c r="C1209" s="5">
        <f t="shared" si="181"/>
        <v>7</v>
      </c>
      <c r="D1209" s="5">
        <f t="shared" si="182"/>
        <v>2015</v>
      </c>
      <c r="E1209" s="3">
        <f t="shared" si="183"/>
        <v>42194</v>
      </c>
      <c r="F1209" s="5">
        <f t="shared" si="187"/>
        <v>17</v>
      </c>
      <c r="G1209" s="5">
        <v>25066.41</v>
      </c>
      <c r="H1209" s="6">
        <v>25220</v>
      </c>
      <c r="I1209" s="6">
        <v>25300.67</v>
      </c>
      <c r="J1209" s="6">
        <v>25472.33</v>
      </c>
      <c r="K1209" s="6">
        <v>25541.67</v>
      </c>
      <c r="L1209" s="6">
        <v>25559.33</v>
      </c>
      <c r="M1209" s="6">
        <v>25581</v>
      </c>
      <c r="N1209" s="6">
        <v>25676</v>
      </c>
      <c r="O1209" s="6">
        <v>25711.67</v>
      </c>
      <c r="P1209" s="6">
        <v>25846</v>
      </c>
      <c r="Q1209" s="6">
        <v>25910.33</v>
      </c>
      <c r="R1209" s="6">
        <v>25967.67</v>
      </c>
      <c r="S1209" s="6">
        <v>26019.67</v>
      </c>
      <c r="T1209" s="6">
        <v>26066.67</v>
      </c>
      <c r="U1209" s="6">
        <v>26145.67</v>
      </c>
      <c r="V1209" s="6">
        <v>26285.67</v>
      </c>
      <c r="W1209" s="6">
        <v>26331</v>
      </c>
      <c r="X1209" s="6">
        <v>26350.33</v>
      </c>
      <c r="Y1209" s="6" t="s">
        <v>2</v>
      </c>
      <c r="Z1209" s="8" t="s">
        <v>17</v>
      </c>
      <c r="AA1209" s="11">
        <f t="shared" si="188"/>
        <v>1.0235845932455559E-3</v>
      </c>
      <c r="AB1209" s="10">
        <f t="shared" si="189"/>
        <v>9.3455744161210497E-3</v>
      </c>
      <c r="AC1209" s="10">
        <f t="shared" si="184"/>
        <v>1.6244629094802621E-2</v>
      </c>
      <c r="AD1209" s="10">
        <f t="shared" si="185"/>
        <v>1.3002580901147779E-2</v>
      </c>
      <c r="AE1209" s="13">
        <v>3.2800000000000002</v>
      </c>
      <c r="AF1209" s="13">
        <v>0.14499999999999999</v>
      </c>
      <c r="AG1209" s="10">
        <f t="shared" si="186"/>
        <v>3.1304608317938909E-2</v>
      </c>
      <c r="AH1209" s="10">
        <f>+SUMPRODUCT(AB1209:AD1209,Regression_results!$M$17:$O$17)+Regression_results!$L$17</f>
        <v>3.1755294640909572E-2</v>
      </c>
    </row>
    <row r="1210" spans="1:34" ht="15" x14ac:dyDescent="0.25">
      <c r="A1210" s="3">
        <v>42210</v>
      </c>
      <c r="B1210" s="5">
        <f t="shared" si="180"/>
        <v>25</v>
      </c>
      <c r="C1210" s="5">
        <f t="shared" si="181"/>
        <v>7</v>
      </c>
      <c r="D1210" s="5">
        <f t="shared" si="182"/>
        <v>2015</v>
      </c>
      <c r="E1210" s="3">
        <f t="shared" si="183"/>
        <v>42194</v>
      </c>
      <c r="F1210" s="5">
        <f t="shared" si="187"/>
        <v>16</v>
      </c>
      <c r="G1210" s="5">
        <v>25062.37</v>
      </c>
      <c r="H1210" s="6">
        <v>25220</v>
      </c>
      <c r="I1210" s="6">
        <v>25300.67</v>
      </c>
      <c r="J1210" s="6">
        <v>25472.33</v>
      </c>
      <c r="K1210" s="6">
        <v>25541.67</v>
      </c>
      <c r="L1210" s="6">
        <v>25559.33</v>
      </c>
      <c r="M1210" s="6">
        <v>25581</v>
      </c>
      <c r="N1210" s="6">
        <v>25676</v>
      </c>
      <c r="O1210" s="6">
        <v>25711.67</v>
      </c>
      <c r="P1210" s="6">
        <v>25846</v>
      </c>
      <c r="Q1210" s="6">
        <v>25910.33</v>
      </c>
      <c r="R1210" s="6">
        <v>25967.67</v>
      </c>
      <c r="S1210" s="6">
        <v>26019.67</v>
      </c>
      <c r="T1210" s="6">
        <v>26066.67</v>
      </c>
      <c r="U1210" s="6">
        <v>26145</v>
      </c>
      <c r="V1210" s="6">
        <v>26285</v>
      </c>
      <c r="W1210" s="6">
        <v>26330.33</v>
      </c>
      <c r="X1210" s="6">
        <v>26349.67</v>
      </c>
      <c r="Y1210" s="6" t="s">
        <v>2</v>
      </c>
      <c r="Z1210" s="8" t="s">
        <v>17</v>
      </c>
      <c r="AA1210" s="11">
        <f t="shared" si="188"/>
        <v>9.6337373481934676E-4</v>
      </c>
      <c r="AB1210" s="10">
        <f t="shared" si="189"/>
        <v>9.5082787461839846E-3</v>
      </c>
      <c r="AC1210" s="10">
        <f t="shared" si="184"/>
        <v>1.6244629094802621E-2</v>
      </c>
      <c r="AD1210" s="10">
        <f t="shared" si="185"/>
        <v>1.2942370042721569E-2</v>
      </c>
      <c r="AE1210" s="13">
        <v>3.2800000000000002</v>
      </c>
      <c r="AF1210" s="13">
        <v>0.14499999999999999</v>
      </c>
      <c r="AG1210" s="10">
        <f t="shared" si="186"/>
        <v>3.1304608317938909E-2</v>
      </c>
      <c r="AH1210" s="10">
        <f>+SUMPRODUCT(AB1210:AD1210,Regression_results!$M$17:$O$17)+Regression_results!$L$17</f>
        <v>3.1816177376873166E-2</v>
      </c>
    </row>
    <row r="1211" spans="1:34" ht="15" x14ac:dyDescent="0.25">
      <c r="A1211" s="3">
        <v>42209</v>
      </c>
      <c r="B1211" s="5">
        <f t="shared" si="180"/>
        <v>24</v>
      </c>
      <c r="C1211" s="5">
        <f t="shared" si="181"/>
        <v>7</v>
      </c>
      <c r="D1211" s="5">
        <f t="shared" si="182"/>
        <v>2015</v>
      </c>
      <c r="E1211" s="3">
        <f t="shared" si="183"/>
        <v>42194</v>
      </c>
      <c r="F1211" s="5">
        <f t="shared" si="187"/>
        <v>15</v>
      </c>
      <c r="G1211" s="5">
        <v>25058.34</v>
      </c>
      <c r="H1211" s="6">
        <v>25220</v>
      </c>
      <c r="I1211" s="6">
        <v>25300.67</v>
      </c>
      <c r="J1211" s="6">
        <v>25472.33</v>
      </c>
      <c r="K1211" s="6">
        <v>25541.67</v>
      </c>
      <c r="L1211" s="6">
        <v>25559.33</v>
      </c>
      <c r="M1211" s="6">
        <v>25581</v>
      </c>
      <c r="N1211" s="6">
        <v>25676</v>
      </c>
      <c r="O1211" s="6">
        <v>25711.67</v>
      </c>
      <c r="P1211" s="6">
        <v>25846</v>
      </c>
      <c r="Q1211" s="6">
        <v>25910.33</v>
      </c>
      <c r="R1211" s="6">
        <v>25967.67</v>
      </c>
      <c r="S1211" s="6">
        <v>26019.67</v>
      </c>
      <c r="T1211" s="6">
        <v>26066.67</v>
      </c>
      <c r="U1211" s="6">
        <v>26123</v>
      </c>
      <c r="V1211" s="6">
        <v>26263.67</v>
      </c>
      <c r="W1211" s="6">
        <v>26307.33</v>
      </c>
      <c r="X1211" s="6">
        <v>26324</v>
      </c>
      <c r="Y1211" s="6" t="s">
        <v>2</v>
      </c>
      <c r="Z1211" s="8" t="s">
        <v>17</v>
      </c>
      <c r="AA1211" s="11">
        <f t="shared" si="188"/>
        <v>9.0316287639313764E-4</v>
      </c>
      <c r="AB1211" s="10">
        <f t="shared" si="189"/>
        <v>9.6706326117372843E-3</v>
      </c>
      <c r="AC1211" s="10">
        <f t="shared" si="184"/>
        <v>1.6244629094802621E-2</v>
      </c>
      <c r="AD1211" s="10">
        <f t="shared" si="185"/>
        <v>1.2882159184295361E-2</v>
      </c>
      <c r="AE1211" s="13">
        <v>3.2800000000000002</v>
      </c>
      <c r="AF1211" s="13">
        <v>0.14499999999999999</v>
      </c>
      <c r="AG1211" s="10">
        <f t="shared" si="186"/>
        <v>3.1304608317938909E-2</v>
      </c>
      <c r="AH1211" s="10">
        <f>+SUMPRODUCT(AB1211:AD1211,Regression_results!$M$17:$O$17)+Regression_results!$L$17</f>
        <v>3.1876870652781844E-2</v>
      </c>
    </row>
    <row r="1212" spans="1:34" ht="15" x14ac:dyDescent="0.25">
      <c r="A1212" s="3">
        <v>42208</v>
      </c>
      <c r="B1212" s="5">
        <f t="shared" si="180"/>
        <v>23</v>
      </c>
      <c r="C1212" s="5">
        <f t="shared" si="181"/>
        <v>7</v>
      </c>
      <c r="D1212" s="5">
        <f t="shared" si="182"/>
        <v>2015</v>
      </c>
      <c r="E1212" s="3">
        <f t="shared" si="183"/>
        <v>42194</v>
      </c>
      <c r="F1212" s="5">
        <f t="shared" si="187"/>
        <v>14</v>
      </c>
      <c r="G1212" s="5">
        <v>25054.31</v>
      </c>
      <c r="H1212" s="6">
        <v>25217.33</v>
      </c>
      <c r="I1212" s="6">
        <v>25292</v>
      </c>
      <c r="J1212" s="6">
        <v>25443.33</v>
      </c>
      <c r="K1212" s="6">
        <v>25503.33</v>
      </c>
      <c r="L1212" s="6">
        <v>25521</v>
      </c>
      <c r="M1212" s="6">
        <v>25538.67</v>
      </c>
      <c r="N1212" s="6">
        <v>25642.67</v>
      </c>
      <c r="O1212" s="6">
        <v>25678.67</v>
      </c>
      <c r="P1212" s="6">
        <v>25813</v>
      </c>
      <c r="Q1212" s="6">
        <v>25877.33</v>
      </c>
      <c r="R1212" s="6">
        <v>25934.67</v>
      </c>
      <c r="S1212" s="6">
        <v>25986.67</v>
      </c>
      <c r="T1212" s="6">
        <v>26036</v>
      </c>
      <c r="U1212" s="6">
        <v>26123</v>
      </c>
      <c r="V1212" s="6">
        <v>26263.67</v>
      </c>
      <c r="W1212" s="6">
        <v>26307.33</v>
      </c>
      <c r="X1212" s="6">
        <v>26324</v>
      </c>
      <c r="Y1212" s="6" t="s">
        <v>2</v>
      </c>
      <c r="Z1212" s="8" t="s">
        <v>17</v>
      </c>
      <c r="AA1212" s="11">
        <f t="shared" si="188"/>
        <v>8.8586443229041005E-4</v>
      </c>
      <c r="AB1212" s="10">
        <f t="shared" si="189"/>
        <v>9.4869904619203638E-3</v>
      </c>
      <c r="AC1212" s="10">
        <f t="shared" si="184"/>
        <v>1.5288233433496723E-2</v>
      </c>
      <c r="AD1212" s="10">
        <f t="shared" si="185"/>
        <v>1.2880255107508424E-2</v>
      </c>
      <c r="AE1212" s="13">
        <v>3.2749999999999999</v>
      </c>
      <c r="AF1212" s="13">
        <v>0.21</v>
      </c>
      <c r="AG1212" s="10">
        <f t="shared" si="186"/>
        <v>3.058576988324524E-2</v>
      </c>
      <c r="AH1212" s="10">
        <f>+SUMPRODUCT(AB1212:AD1212,Regression_results!$M$17:$O$17)+Regression_results!$L$17</f>
        <v>3.1200371558924515E-2</v>
      </c>
    </row>
    <row r="1213" spans="1:34" ht="15" x14ac:dyDescent="0.25">
      <c r="A1213" s="3">
        <v>42207</v>
      </c>
      <c r="B1213" s="5">
        <f t="shared" si="180"/>
        <v>22</v>
      </c>
      <c r="C1213" s="5">
        <f t="shared" si="181"/>
        <v>7</v>
      </c>
      <c r="D1213" s="5">
        <f t="shared" si="182"/>
        <v>2015</v>
      </c>
      <c r="E1213" s="3">
        <f t="shared" si="183"/>
        <v>42194</v>
      </c>
      <c r="F1213" s="5">
        <f t="shared" si="187"/>
        <v>13</v>
      </c>
      <c r="G1213" s="5">
        <v>25050.28</v>
      </c>
      <c r="H1213" s="6">
        <v>25214</v>
      </c>
      <c r="I1213" s="6">
        <v>25284</v>
      </c>
      <c r="J1213" s="6">
        <v>25429.67</v>
      </c>
      <c r="K1213" s="6">
        <v>25483.67</v>
      </c>
      <c r="L1213" s="6">
        <v>25502.33</v>
      </c>
      <c r="M1213" s="6">
        <v>25516</v>
      </c>
      <c r="N1213" s="6">
        <v>25618.67</v>
      </c>
      <c r="O1213" s="6">
        <v>25655</v>
      </c>
      <c r="P1213" s="6">
        <v>25790.67</v>
      </c>
      <c r="Q1213" s="6">
        <v>25854.33</v>
      </c>
      <c r="R1213" s="6">
        <v>25913</v>
      </c>
      <c r="S1213" s="6">
        <v>25963.33</v>
      </c>
      <c r="T1213" s="6">
        <v>26013.33</v>
      </c>
      <c r="U1213" s="6">
        <v>26123</v>
      </c>
      <c r="V1213" s="6">
        <v>26263.67</v>
      </c>
      <c r="W1213" s="6">
        <v>26307.33</v>
      </c>
      <c r="X1213" s="6">
        <v>26324</v>
      </c>
      <c r="Y1213" s="6" t="s">
        <v>2</v>
      </c>
      <c r="Z1213" s="8" t="s">
        <v>17</v>
      </c>
      <c r="AA1213" s="11">
        <f t="shared" si="188"/>
        <v>8.3451031384137086E-4</v>
      </c>
      <c r="AB1213" s="10">
        <f t="shared" si="189"/>
        <v>9.3300354327376933E-3</v>
      </c>
      <c r="AC1213" s="10">
        <f t="shared" si="184"/>
        <v>1.4673311184939086E-2</v>
      </c>
      <c r="AD1213" s="10">
        <f t="shared" si="185"/>
        <v>1.2852830329433037E-2</v>
      </c>
      <c r="AE1213" s="13">
        <v>3.25</v>
      </c>
      <c r="AF1213" s="13">
        <v>0.247</v>
      </c>
      <c r="AG1213" s="10">
        <f t="shared" si="186"/>
        <v>2.9956008658613253E-2</v>
      </c>
      <c r="AH1213" s="10">
        <f>+SUMPRODUCT(AB1213:AD1213,Regression_results!$M$17:$O$17)+Regression_results!$L$17</f>
        <v>3.0732610713852353E-2</v>
      </c>
    </row>
    <row r="1214" spans="1:34" ht="15" x14ac:dyDescent="0.25">
      <c r="A1214" s="3">
        <v>42206</v>
      </c>
      <c r="B1214" s="5">
        <f t="shared" si="180"/>
        <v>21</v>
      </c>
      <c r="C1214" s="5">
        <f t="shared" si="181"/>
        <v>7</v>
      </c>
      <c r="D1214" s="5">
        <f t="shared" si="182"/>
        <v>2015</v>
      </c>
      <c r="E1214" s="3">
        <f t="shared" si="183"/>
        <v>42194</v>
      </c>
      <c r="F1214" s="5">
        <f t="shared" si="187"/>
        <v>12</v>
      </c>
      <c r="G1214" s="5">
        <v>25046.25</v>
      </c>
      <c r="H1214" s="6">
        <v>25212.67</v>
      </c>
      <c r="I1214" s="6">
        <v>25280.67</v>
      </c>
      <c r="J1214" s="6">
        <v>25424.67</v>
      </c>
      <c r="K1214" s="6">
        <v>25481</v>
      </c>
      <c r="L1214" s="6">
        <v>25499.67</v>
      </c>
      <c r="M1214" s="6">
        <v>25513</v>
      </c>
      <c r="N1214" s="6">
        <v>25611</v>
      </c>
      <c r="O1214" s="6">
        <v>25650</v>
      </c>
      <c r="P1214" s="6">
        <v>25787</v>
      </c>
      <c r="Q1214" s="6">
        <v>25851</v>
      </c>
      <c r="R1214" s="6">
        <v>25908</v>
      </c>
      <c r="S1214" s="6">
        <v>25960.67</v>
      </c>
      <c r="T1214" s="6">
        <v>26008.67</v>
      </c>
      <c r="U1214" s="6">
        <v>26091.33</v>
      </c>
      <c r="V1214" s="6">
        <v>26232</v>
      </c>
      <c r="W1214" s="6">
        <v>26275.67</v>
      </c>
      <c r="X1214" s="6">
        <v>26292.33</v>
      </c>
      <c r="Y1214" s="6" t="s">
        <v>2</v>
      </c>
      <c r="Z1214" s="8" t="s">
        <v>17</v>
      </c>
      <c r="AA1214" s="11">
        <f t="shared" si="188"/>
        <v>7.3958029588601089E-4</v>
      </c>
      <c r="AB1214" s="10">
        <f t="shared" si="189"/>
        <v>9.359484952837116E-3</v>
      </c>
      <c r="AC1214" s="10">
        <f t="shared" si="184"/>
        <v>1.4609185595160223E-2</v>
      </c>
      <c r="AD1214" s="10">
        <f t="shared" si="185"/>
        <v>1.2851471134092528E-2</v>
      </c>
      <c r="AE1214" s="13">
        <v>3.26</v>
      </c>
      <c r="AF1214" s="13">
        <v>0.27700000000000002</v>
      </c>
      <c r="AG1214" s="10">
        <f t="shared" si="186"/>
        <v>2.9747599150353521E-2</v>
      </c>
      <c r="AH1214" s="10">
        <f>+SUMPRODUCT(AB1214:AD1214,Regression_results!$M$17:$O$17)+Regression_results!$L$17</f>
        <v>3.0709274923821396E-2</v>
      </c>
    </row>
    <row r="1215" spans="1:34" ht="15" x14ac:dyDescent="0.25">
      <c r="A1215" s="3">
        <v>42205</v>
      </c>
      <c r="B1215" s="5">
        <f t="shared" si="180"/>
        <v>20</v>
      </c>
      <c r="C1215" s="5">
        <f t="shared" si="181"/>
        <v>7</v>
      </c>
      <c r="D1215" s="5">
        <f t="shared" si="182"/>
        <v>2015</v>
      </c>
      <c r="E1215" s="3">
        <f t="shared" si="183"/>
        <v>42194</v>
      </c>
      <c r="F1215" s="5">
        <f t="shared" si="187"/>
        <v>11</v>
      </c>
      <c r="G1215" s="5">
        <v>25042.22</v>
      </c>
      <c r="H1215" s="6">
        <v>25216.67</v>
      </c>
      <c r="I1215" s="6">
        <v>25287.33</v>
      </c>
      <c r="J1215" s="6">
        <v>25430</v>
      </c>
      <c r="K1215" s="6">
        <v>25486.33</v>
      </c>
      <c r="L1215" s="6">
        <v>25505</v>
      </c>
      <c r="M1215" s="6">
        <v>25520.33</v>
      </c>
      <c r="N1215" s="6">
        <v>25614.67</v>
      </c>
      <c r="O1215" s="6">
        <v>25655.67</v>
      </c>
      <c r="P1215" s="6">
        <v>25792.33</v>
      </c>
      <c r="Q1215" s="6">
        <v>25857.33</v>
      </c>
      <c r="R1215" s="6">
        <v>25908.67</v>
      </c>
      <c r="S1215" s="6">
        <v>25961</v>
      </c>
      <c r="T1215" s="6">
        <v>26009</v>
      </c>
      <c r="U1215" s="6">
        <v>26066.33</v>
      </c>
      <c r="V1215" s="6">
        <v>26203.33</v>
      </c>
      <c r="W1215" s="6">
        <v>26247</v>
      </c>
      <c r="X1215" s="6">
        <v>26263.67</v>
      </c>
      <c r="Y1215" s="6" t="s">
        <v>2</v>
      </c>
      <c r="Z1215" s="8" t="s">
        <v>17</v>
      </c>
      <c r="AA1215" s="11">
        <f t="shared" si="188"/>
        <v>6.779399869034715E-4</v>
      </c>
      <c r="AB1215" s="10">
        <f t="shared" si="189"/>
        <v>9.787870244730712E-3</v>
      </c>
      <c r="AC1215" s="10">
        <f t="shared" si="184"/>
        <v>1.4566187889349935E-2</v>
      </c>
      <c r="AD1215" s="10">
        <f t="shared" si="185"/>
        <v>1.2579012927115281E-2</v>
      </c>
      <c r="AE1215" s="13">
        <v>3.26</v>
      </c>
      <c r="AF1215" s="13">
        <v>0.31</v>
      </c>
      <c r="AG1215" s="10">
        <f t="shared" si="186"/>
        <v>2.9408832618881275E-2</v>
      </c>
      <c r="AH1215" s="10">
        <f>+SUMPRODUCT(AB1215:AD1215,Regression_results!$M$17:$O$17)+Regression_results!$L$17</f>
        <v>3.0792431391679406E-2</v>
      </c>
    </row>
    <row r="1216" spans="1:34" ht="15" x14ac:dyDescent="0.25">
      <c r="A1216" s="3">
        <v>42204</v>
      </c>
      <c r="B1216" s="5">
        <f t="shared" si="180"/>
        <v>19</v>
      </c>
      <c r="C1216" s="5">
        <f t="shared" si="181"/>
        <v>7</v>
      </c>
      <c r="D1216" s="5">
        <f t="shared" si="182"/>
        <v>2015</v>
      </c>
      <c r="E1216" s="3">
        <f t="shared" si="183"/>
        <v>42194</v>
      </c>
      <c r="F1216" s="5">
        <f t="shared" si="187"/>
        <v>10</v>
      </c>
      <c r="G1216" s="5">
        <v>25038.19</v>
      </c>
      <c r="H1216" s="6">
        <v>25216</v>
      </c>
      <c r="I1216" s="6">
        <v>25284</v>
      </c>
      <c r="J1216" s="6">
        <v>25425.67</v>
      </c>
      <c r="K1216" s="6">
        <v>25479.33</v>
      </c>
      <c r="L1216" s="6">
        <v>25498.33</v>
      </c>
      <c r="M1216" s="6">
        <v>25514</v>
      </c>
      <c r="N1216" s="6">
        <v>25607</v>
      </c>
      <c r="O1216" s="6">
        <v>25650</v>
      </c>
      <c r="P1216" s="6">
        <v>25786</v>
      </c>
      <c r="Q1216" s="6">
        <v>25848.67</v>
      </c>
      <c r="R1216" s="6">
        <v>25900</v>
      </c>
      <c r="S1216" s="6">
        <v>25952.67</v>
      </c>
      <c r="T1216" s="6">
        <v>25999</v>
      </c>
      <c r="U1216" s="6">
        <v>26060.67</v>
      </c>
      <c r="V1216" s="6">
        <v>26198.33</v>
      </c>
      <c r="W1216" s="6">
        <v>26243</v>
      </c>
      <c r="X1216" s="6">
        <v>26259.67</v>
      </c>
      <c r="Y1216" s="6" t="s">
        <v>2</v>
      </c>
      <c r="Z1216" s="8" t="s">
        <v>17</v>
      </c>
      <c r="AA1216" s="11">
        <f t="shared" si="188"/>
        <v>5.9505759266135583E-4</v>
      </c>
      <c r="AB1216" s="10">
        <f t="shared" si="189"/>
        <v>9.8174029352762204E-3</v>
      </c>
      <c r="AC1216" s="10">
        <f t="shared" si="184"/>
        <v>1.4475557664926475E-2</v>
      </c>
      <c r="AD1216" s="10">
        <f t="shared" si="185"/>
        <v>1.2395057592661388E-2</v>
      </c>
      <c r="AE1216" s="13">
        <v>3.2650000000000001</v>
      </c>
      <c r="AF1216" s="13">
        <v>0.33</v>
      </c>
      <c r="AG1216" s="10">
        <f t="shared" si="186"/>
        <v>2.9253463570218186E-2</v>
      </c>
      <c r="AH1216" s="10">
        <f>+SUMPRODUCT(AB1216:AD1216,Regression_results!$M$17:$O$17)+Regression_results!$L$17</f>
        <v>3.0671060547067676E-2</v>
      </c>
    </row>
    <row r="1217" spans="1:34" ht="15" x14ac:dyDescent="0.25">
      <c r="A1217" s="3">
        <v>42203</v>
      </c>
      <c r="B1217" s="5">
        <f t="shared" si="180"/>
        <v>18</v>
      </c>
      <c r="C1217" s="5">
        <f t="shared" si="181"/>
        <v>7</v>
      </c>
      <c r="D1217" s="5">
        <f t="shared" si="182"/>
        <v>2015</v>
      </c>
      <c r="E1217" s="3">
        <f t="shared" si="183"/>
        <v>42194</v>
      </c>
      <c r="F1217" s="5">
        <f t="shared" si="187"/>
        <v>9</v>
      </c>
      <c r="G1217" s="5">
        <v>25034.16</v>
      </c>
      <c r="H1217" s="6">
        <v>25216</v>
      </c>
      <c r="I1217" s="6">
        <v>25284</v>
      </c>
      <c r="J1217" s="6">
        <v>25425.67</v>
      </c>
      <c r="K1217" s="6">
        <v>25479.33</v>
      </c>
      <c r="L1217" s="6">
        <v>25498.33</v>
      </c>
      <c r="M1217" s="6">
        <v>25514</v>
      </c>
      <c r="N1217" s="6">
        <v>25607</v>
      </c>
      <c r="O1217" s="6">
        <v>25650</v>
      </c>
      <c r="P1217" s="6">
        <v>25786</v>
      </c>
      <c r="Q1217" s="6">
        <v>25848.67</v>
      </c>
      <c r="R1217" s="6">
        <v>25900</v>
      </c>
      <c r="S1217" s="6">
        <v>25952.67</v>
      </c>
      <c r="T1217" s="6">
        <v>25999</v>
      </c>
      <c r="U1217" s="6">
        <v>26061</v>
      </c>
      <c r="V1217" s="6">
        <v>26191.33</v>
      </c>
      <c r="W1217" s="6">
        <v>26243</v>
      </c>
      <c r="X1217" s="6">
        <v>26258.67</v>
      </c>
      <c r="Y1217" s="6" t="s">
        <v>2</v>
      </c>
      <c r="Z1217" s="8" t="s">
        <v>17</v>
      </c>
      <c r="AA1217" s="11">
        <f t="shared" si="188"/>
        <v>5.3555183339522023E-4</v>
      </c>
      <c r="AB1217" s="10">
        <f t="shared" si="189"/>
        <v>9.9799633780401908E-3</v>
      </c>
      <c r="AC1217" s="10">
        <f t="shared" si="184"/>
        <v>1.4475557664926475E-2</v>
      </c>
      <c r="AD1217" s="10">
        <f t="shared" si="185"/>
        <v>1.2335551833395252E-2</v>
      </c>
      <c r="AE1217" s="13">
        <v>3.2650000000000001</v>
      </c>
      <c r="AF1217" s="13">
        <v>0.33</v>
      </c>
      <c r="AG1217" s="10">
        <f t="shared" si="186"/>
        <v>2.9253463570218186E-2</v>
      </c>
      <c r="AH1217" s="10">
        <f>+SUMPRODUCT(AB1217:AD1217,Regression_results!$M$17:$O$17)+Regression_results!$L$17</f>
        <v>3.0732182556611851E-2</v>
      </c>
    </row>
    <row r="1218" spans="1:34" ht="15" x14ac:dyDescent="0.25">
      <c r="A1218" s="3">
        <v>42202</v>
      </c>
      <c r="B1218" s="5">
        <f t="shared" ref="B1218:B1281" si="190">+DAY(A1218)</f>
        <v>17</v>
      </c>
      <c r="C1218" s="5">
        <f t="shared" ref="C1218:C1281" si="191">+MONTH(A1218)</f>
        <v>7</v>
      </c>
      <c r="D1218" s="5">
        <f t="shared" ref="D1218:D1281" si="192">+YEAR(A1218)</f>
        <v>2015</v>
      </c>
      <c r="E1218" s="3">
        <f t="shared" ref="E1218:E1281" si="193">+IF(DAY(A1218)&gt;=9, DATE(D1218,C1218,9), IF(MONTH(A1218)=1, DATE(D1218-1,12,9),DATE(D1218,C1218-1,9)))</f>
        <v>42194</v>
      </c>
      <c r="F1218" s="5">
        <f t="shared" si="187"/>
        <v>8</v>
      </c>
      <c r="G1218" s="5">
        <v>25030.14</v>
      </c>
      <c r="H1218" s="6">
        <v>25216</v>
      </c>
      <c r="I1218" s="6">
        <v>25284</v>
      </c>
      <c r="J1218" s="6">
        <v>25425.67</v>
      </c>
      <c r="K1218" s="6">
        <v>25479.33</v>
      </c>
      <c r="L1218" s="6">
        <v>25498.33</v>
      </c>
      <c r="M1218" s="6">
        <v>25514</v>
      </c>
      <c r="N1218" s="6">
        <v>25607</v>
      </c>
      <c r="O1218" s="6">
        <v>25650</v>
      </c>
      <c r="P1218" s="6">
        <v>25786</v>
      </c>
      <c r="Q1218" s="6">
        <v>25848.67</v>
      </c>
      <c r="R1218" s="6">
        <v>25900</v>
      </c>
      <c r="S1218" s="6">
        <v>25952.67</v>
      </c>
      <c r="T1218" s="6">
        <v>25999</v>
      </c>
      <c r="U1218" s="6">
        <v>26051</v>
      </c>
      <c r="V1218" s="6">
        <v>26181.33</v>
      </c>
      <c r="W1218" s="6">
        <v>26233</v>
      </c>
      <c r="X1218" s="6">
        <v>26248.67</v>
      </c>
      <c r="Y1218" s="6" t="s">
        <v>2</v>
      </c>
      <c r="Z1218" s="8" t="s">
        <v>17</v>
      </c>
      <c r="AA1218" s="11">
        <f t="shared" si="188"/>
        <v>4.760460741290847E-4</v>
      </c>
      <c r="AB1218" s="10">
        <f t="shared" si="189"/>
        <v>1.0142172596717458E-2</v>
      </c>
      <c r="AC1218" s="10">
        <f t="shared" ref="AC1218:AC1281" si="194">+O1218/I1218-1</f>
        <v>1.4475557664926475E-2</v>
      </c>
      <c r="AD1218" s="10">
        <f t="shared" ref="AD1218:AD1281" si="195">+S1218/O1218-1+AA1218</f>
        <v>1.2276046074129117E-2</v>
      </c>
      <c r="AE1218" s="13">
        <v>3.2650000000000001</v>
      </c>
      <c r="AF1218" s="13">
        <v>0.33</v>
      </c>
      <c r="AG1218" s="10">
        <f t="shared" ref="AG1218:AG1281" si="196">+(1+AE1218/100)/(1+AF1218/100)-1</f>
        <v>2.9253463570218186E-2</v>
      </c>
      <c r="AH1218" s="10">
        <f>+SUMPRODUCT(AB1218:AD1218,Regression_results!$M$17:$O$17)+Regression_results!$L$17</f>
        <v>3.0793114695476041E-2</v>
      </c>
    </row>
    <row r="1219" spans="1:34" ht="15" x14ac:dyDescent="0.25">
      <c r="A1219" s="3">
        <v>42201</v>
      </c>
      <c r="B1219" s="5">
        <f t="shared" si="190"/>
        <v>16</v>
      </c>
      <c r="C1219" s="5">
        <f t="shared" si="191"/>
        <v>7</v>
      </c>
      <c r="D1219" s="5">
        <f t="shared" si="192"/>
        <v>2015</v>
      </c>
      <c r="E1219" s="3">
        <f t="shared" si="193"/>
        <v>42194</v>
      </c>
      <c r="F1219" s="5">
        <f t="shared" ref="F1219:F1282" si="197">+A1219-E1219</f>
        <v>7</v>
      </c>
      <c r="G1219" s="5">
        <v>25026.11</v>
      </c>
      <c r="H1219" s="6">
        <v>25214.33</v>
      </c>
      <c r="I1219" s="6">
        <v>25280</v>
      </c>
      <c r="J1219" s="6">
        <v>25420.67</v>
      </c>
      <c r="K1219" s="6">
        <v>25475</v>
      </c>
      <c r="L1219" s="6">
        <v>25493</v>
      </c>
      <c r="M1219" s="6">
        <v>25508.33</v>
      </c>
      <c r="N1219" s="6">
        <v>25600.67</v>
      </c>
      <c r="O1219" s="6">
        <v>25648.33</v>
      </c>
      <c r="P1219" s="6">
        <v>25783</v>
      </c>
      <c r="Q1219" s="6">
        <v>25843.67</v>
      </c>
      <c r="R1219" s="6">
        <v>25895.33</v>
      </c>
      <c r="S1219" s="6">
        <v>25948.67</v>
      </c>
      <c r="T1219" s="6">
        <v>25995</v>
      </c>
      <c r="U1219" s="6">
        <v>26051</v>
      </c>
      <c r="V1219" s="6">
        <v>26181.33</v>
      </c>
      <c r="W1219" s="6">
        <v>26233</v>
      </c>
      <c r="X1219" s="6">
        <v>26248.67</v>
      </c>
      <c r="Y1219" s="6" t="s">
        <v>2</v>
      </c>
      <c r="Z1219" s="8" t="s">
        <v>17</v>
      </c>
      <c r="AA1219" s="11">
        <f t="shared" ref="AA1219:AA1282" si="198">+(T1219/S1219-1)*F1219/30</f>
        <v>4.1660452475345743E-4</v>
      </c>
      <c r="AB1219" s="10">
        <f t="shared" ref="AB1219:AB1282" si="199">+I1219/G1219-1</f>
        <v>1.0145004557240433E-2</v>
      </c>
      <c r="AC1219" s="10">
        <f t="shared" si="194"/>
        <v>1.4570015822784832E-2</v>
      </c>
      <c r="AD1219" s="10">
        <f t="shared" si="195"/>
        <v>1.2126528718648173E-2</v>
      </c>
      <c r="AE1219" s="13">
        <v>3.3</v>
      </c>
      <c r="AF1219" s="13">
        <v>0.38700000000000001</v>
      </c>
      <c r="AG1219" s="10">
        <f t="shared" si="196"/>
        <v>2.9017701495213322E-2</v>
      </c>
      <c r="AH1219" s="10">
        <f>+SUMPRODUCT(AB1219:AD1219,Regression_results!$M$17:$O$17)+Regression_results!$L$17</f>
        <v>3.0784337560918071E-2</v>
      </c>
    </row>
    <row r="1220" spans="1:34" ht="15" x14ac:dyDescent="0.25">
      <c r="A1220" s="3">
        <v>42200</v>
      </c>
      <c r="B1220" s="5">
        <f t="shared" si="190"/>
        <v>15</v>
      </c>
      <c r="C1220" s="5">
        <f t="shared" si="191"/>
        <v>7</v>
      </c>
      <c r="D1220" s="5">
        <f t="shared" si="192"/>
        <v>2015</v>
      </c>
      <c r="E1220" s="3">
        <f t="shared" si="193"/>
        <v>42194</v>
      </c>
      <c r="F1220" s="5">
        <f t="shared" si="197"/>
        <v>6</v>
      </c>
      <c r="G1220" s="5">
        <v>25022.080000000002</v>
      </c>
      <c r="H1220" s="6">
        <v>25214.33</v>
      </c>
      <c r="I1220" s="6">
        <v>25280</v>
      </c>
      <c r="J1220" s="6">
        <v>25420.67</v>
      </c>
      <c r="K1220" s="6">
        <v>25475</v>
      </c>
      <c r="L1220" s="6">
        <v>25493</v>
      </c>
      <c r="M1220" s="6">
        <v>25508.33</v>
      </c>
      <c r="N1220" s="6">
        <v>25600.67</v>
      </c>
      <c r="O1220" s="6">
        <v>25648.33</v>
      </c>
      <c r="P1220" s="6">
        <v>25783</v>
      </c>
      <c r="Q1220" s="6">
        <v>25843.67</v>
      </c>
      <c r="R1220" s="6">
        <v>25895.33</v>
      </c>
      <c r="S1220" s="6">
        <v>25948.67</v>
      </c>
      <c r="T1220" s="6">
        <v>25995</v>
      </c>
      <c r="U1220" s="6">
        <v>26051</v>
      </c>
      <c r="V1220" s="6">
        <v>26181.33</v>
      </c>
      <c r="W1220" s="6">
        <v>26233</v>
      </c>
      <c r="X1220" s="6">
        <v>26248.67</v>
      </c>
      <c r="Y1220" s="6" t="s">
        <v>2</v>
      </c>
      <c r="Z1220" s="8" t="s">
        <v>17</v>
      </c>
      <c r="AA1220" s="11">
        <f t="shared" si="198"/>
        <v>3.5708959264582065E-4</v>
      </c>
      <c r="AB1220" s="10">
        <f t="shared" si="199"/>
        <v>1.0307696242678466E-2</v>
      </c>
      <c r="AC1220" s="10">
        <f t="shared" si="194"/>
        <v>1.4570015822784832E-2</v>
      </c>
      <c r="AD1220" s="10">
        <f t="shared" si="195"/>
        <v>1.2067013786540537E-2</v>
      </c>
      <c r="AE1220" s="13">
        <v>3.3</v>
      </c>
      <c r="AF1220" s="13">
        <v>0.38700000000000001</v>
      </c>
      <c r="AG1220" s="10">
        <f t="shared" si="196"/>
        <v>2.9017701495213322E-2</v>
      </c>
      <c r="AH1220" s="10">
        <f>+SUMPRODUCT(AB1220:AD1220,Regression_results!$M$17:$O$17)+Regression_results!$L$17</f>
        <v>3.0845526395146823E-2</v>
      </c>
    </row>
    <row r="1221" spans="1:34" ht="15" x14ac:dyDescent="0.25">
      <c r="A1221" s="3">
        <v>42199</v>
      </c>
      <c r="B1221" s="5">
        <f t="shared" si="190"/>
        <v>14</v>
      </c>
      <c r="C1221" s="5">
        <f t="shared" si="191"/>
        <v>7</v>
      </c>
      <c r="D1221" s="5">
        <f t="shared" si="192"/>
        <v>2015</v>
      </c>
      <c r="E1221" s="3">
        <f t="shared" si="193"/>
        <v>42194</v>
      </c>
      <c r="F1221" s="5">
        <f t="shared" si="197"/>
        <v>5</v>
      </c>
      <c r="G1221" s="5">
        <v>25018.06</v>
      </c>
      <c r="H1221" s="6">
        <v>25214.67</v>
      </c>
      <c r="I1221" s="6">
        <v>25274.33</v>
      </c>
      <c r="J1221" s="6">
        <v>25411.67</v>
      </c>
      <c r="K1221" s="6">
        <v>25465</v>
      </c>
      <c r="L1221" s="6">
        <v>25485</v>
      </c>
      <c r="M1221" s="6">
        <v>25497.33</v>
      </c>
      <c r="N1221" s="6">
        <v>25595.33</v>
      </c>
      <c r="O1221" s="6">
        <v>25639</v>
      </c>
      <c r="P1221" s="6">
        <v>25774</v>
      </c>
      <c r="Q1221" s="6">
        <v>25834.33</v>
      </c>
      <c r="R1221" s="6">
        <v>25887.67</v>
      </c>
      <c r="S1221" s="6">
        <v>25936.33</v>
      </c>
      <c r="T1221" s="6">
        <v>25981.67</v>
      </c>
      <c r="U1221" s="6">
        <v>26047</v>
      </c>
      <c r="V1221" s="6">
        <v>26177.33</v>
      </c>
      <c r="W1221" s="6">
        <v>26229</v>
      </c>
      <c r="X1221" s="6">
        <v>26245</v>
      </c>
      <c r="Y1221" s="6" t="s">
        <v>2</v>
      </c>
      <c r="Z1221" s="8" t="s">
        <v>17</v>
      </c>
      <c r="AA1221" s="11">
        <f t="shared" si="198"/>
        <v>2.9135450800732432E-4</v>
      </c>
      <c r="AB1221" s="10">
        <f t="shared" si="199"/>
        <v>1.0243400167718963E-2</v>
      </c>
      <c r="AC1221" s="10">
        <f t="shared" si="194"/>
        <v>1.4428473474865644E-2</v>
      </c>
      <c r="AD1221" s="10">
        <f t="shared" si="195"/>
        <v>1.1888140654113033E-2</v>
      </c>
      <c r="AE1221" s="13">
        <v>3.298</v>
      </c>
      <c r="AF1221" s="13">
        <v>0.38</v>
      </c>
      <c r="AG1221" s="10">
        <f t="shared" si="196"/>
        <v>2.9069535764096432E-2</v>
      </c>
      <c r="AH1221" s="10">
        <f>+SUMPRODUCT(AB1221:AD1221,Regression_results!$M$17:$O$17)+Regression_results!$L$17</f>
        <v>3.0645035386319831E-2</v>
      </c>
    </row>
    <row r="1222" spans="1:34" ht="15" x14ac:dyDescent="0.25">
      <c r="A1222" s="3">
        <v>42198</v>
      </c>
      <c r="B1222" s="5">
        <f t="shared" si="190"/>
        <v>13</v>
      </c>
      <c r="C1222" s="5">
        <f t="shared" si="191"/>
        <v>7</v>
      </c>
      <c r="D1222" s="5">
        <f t="shared" si="192"/>
        <v>2015</v>
      </c>
      <c r="E1222" s="3">
        <f t="shared" si="193"/>
        <v>42194</v>
      </c>
      <c r="F1222" s="5">
        <f t="shared" si="197"/>
        <v>4</v>
      </c>
      <c r="G1222" s="5">
        <v>25014.03</v>
      </c>
      <c r="H1222" s="6">
        <v>25215</v>
      </c>
      <c r="I1222" s="6">
        <v>25273</v>
      </c>
      <c r="J1222" s="6">
        <v>25414.67</v>
      </c>
      <c r="K1222" s="6">
        <v>25468.33</v>
      </c>
      <c r="L1222" s="6">
        <v>25489</v>
      </c>
      <c r="M1222" s="6">
        <v>25502.33</v>
      </c>
      <c r="N1222" s="6">
        <v>25599</v>
      </c>
      <c r="O1222" s="6">
        <v>25646.33</v>
      </c>
      <c r="P1222" s="6">
        <v>25781.33</v>
      </c>
      <c r="Q1222" s="6">
        <v>25837.67</v>
      </c>
      <c r="R1222" s="6">
        <v>25892.67</v>
      </c>
      <c r="S1222" s="6">
        <v>25941.33</v>
      </c>
      <c r="T1222" s="6">
        <v>25989.33</v>
      </c>
      <c r="U1222" s="6">
        <v>26047</v>
      </c>
      <c r="V1222" s="6">
        <v>26177.33</v>
      </c>
      <c r="W1222" s="6">
        <v>26229</v>
      </c>
      <c r="X1222" s="6">
        <v>26245</v>
      </c>
      <c r="Y1222" s="6" t="s">
        <v>2</v>
      </c>
      <c r="Z1222" s="8" t="s">
        <v>17</v>
      </c>
      <c r="AA1222" s="11">
        <f t="shared" si="198"/>
        <v>2.4671055801688268E-4</v>
      </c>
      <c r="AB1222" s="10">
        <f t="shared" si="199"/>
        <v>1.03529899020669E-2</v>
      </c>
      <c r="AC1222" s="10">
        <f t="shared" si="194"/>
        <v>1.4771890950817212E-2</v>
      </c>
      <c r="AD1222" s="10">
        <f t="shared" si="195"/>
        <v>1.1749331010923836E-2</v>
      </c>
      <c r="AE1222" s="13">
        <v>3.3650000000000002</v>
      </c>
      <c r="AF1222" s="13">
        <v>0.41</v>
      </c>
      <c r="AG1222" s="10">
        <f t="shared" si="196"/>
        <v>2.9429339707200519E-2</v>
      </c>
      <c r="AH1222" s="10">
        <f>+SUMPRODUCT(AB1222:AD1222,Regression_results!$M$17:$O$17)+Regression_results!$L$17</f>
        <v>3.0848820011282155E-2</v>
      </c>
    </row>
    <row r="1223" spans="1:34" ht="15" x14ac:dyDescent="0.25">
      <c r="A1223" s="3">
        <v>42197</v>
      </c>
      <c r="B1223" s="5">
        <f t="shared" si="190"/>
        <v>12</v>
      </c>
      <c r="C1223" s="5">
        <f t="shared" si="191"/>
        <v>7</v>
      </c>
      <c r="D1223" s="5">
        <f t="shared" si="192"/>
        <v>2015</v>
      </c>
      <c r="E1223" s="3">
        <f t="shared" si="193"/>
        <v>42194</v>
      </c>
      <c r="F1223" s="5">
        <f t="shared" si="197"/>
        <v>3</v>
      </c>
      <c r="G1223" s="5">
        <v>25010.01</v>
      </c>
      <c r="H1223" s="6">
        <v>25212</v>
      </c>
      <c r="I1223" s="6">
        <v>25267</v>
      </c>
      <c r="J1223" s="6">
        <v>25410</v>
      </c>
      <c r="K1223" s="6">
        <v>25467</v>
      </c>
      <c r="L1223" s="6">
        <v>25485</v>
      </c>
      <c r="M1223" s="6">
        <v>25502</v>
      </c>
      <c r="N1223" s="6">
        <v>25595</v>
      </c>
      <c r="O1223" s="6">
        <v>25640.33</v>
      </c>
      <c r="P1223" s="6">
        <v>25778.33</v>
      </c>
      <c r="Q1223" s="6">
        <v>25829.33</v>
      </c>
      <c r="R1223" s="6">
        <v>25881.67</v>
      </c>
      <c r="S1223" s="6">
        <v>25933.33</v>
      </c>
      <c r="T1223" s="6">
        <v>25986.33</v>
      </c>
      <c r="U1223" s="6">
        <v>26035</v>
      </c>
      <c r="V1223" s="6">
        <v>26163.67</v>
      </c>
      <c r="W1223" s="6">
        <v>26219.33</v>
      </c>
      <c r="X1223" s="6">
        <v>26235</v>
      </c>
      <c r="Y1223" s="6" t="s">
        <v>2</v>
      </c>
      <c r="Z1223" s="8" t="s">
        <v>17</v>
      </c>
      <c r="AA1223" s="11">
        <f t="shared" si="198"/>
        <v>2.0437020621724144E-4</v>
      </c>
      <c r="AB1223" s="10">
        <f t="shared" si="199"/>
        <v>1.0275485695527609E-2</v>
      </c>
      <c r="AC1223" s="10">
        <f t="shared" si="194"/>
        <v>1.4775398741441403E-2</v>
      </c>
      <c r="AD1223" s="10">
        <f t="shared" si="195"/>
        <v>1.1631680229138209E-2</v>
      </c>
      <c r="AE1223" s="13">
        <v>3.375</v>
      </c>
      <c r="AF1223" s="13">
        <v>0.435</v>
      </c>
      <c r="AG1223" s="10">
        <f t="shared" si="196"/>
        <v>2.9272663911982688E-2</v>
      </c>
      <c r="AH1223" s="10">
        <f>+SUMPRODUCT(AB1223:AD1223,Regression_results!$M$17:$O$17)+Regression_results!$L$17</f>
        <v>3.0756131948722384E-2</v>
      </c>
    </row>
    <row r="1224" spans="1:34" ht="15" x14ac:dyDescent="0.25">
      <c r="A1224" s="3">
        <v>42196</v>
      </c>
      <c r="B1224" s="5">
        <f t="shared" si="190"/>
        <v>11</v>
      </c>
      <c r="C1224" s="5">
        <f t="shared" si="191"/>
        <v>7</v>
      </c>
      <c r="D1224" s="5">
        <f t="shared" si="192"/>
        <v>2015</v>
      </c>
      <c r="E1224" s="3">
        <f t="shared" si="193"/>
        <v>42194</v>
      </c>
      <c r="F1224" s="5">
        <f t="shared" si="197"/>
        <v>2</v>
      </c>
      <c r="G1224" s="5">
        <v>25005.99</v>
      </c>
      <c r="H1224" s="6">
        <v>25212</v>
      </c>
      <c r="I1224" s="6">
        <v>25267</v>
      </c>
      <c r="J1224" s="6">
        <v>25410</v>
      </c>
      <c r="K1224" s="6">
        <v>25467</v>
      </c>
      <c r="L1224" s="6">
        <v>25485</v>
      </c>
      <c r="M1224" s="6">
        <v>25502</v>
      </c>
      <c r="N1224" s="6">
        <v>25595</v>
      </c>
      <c r="O1224" s="6">
        <v>25640.33</v>
      </c>
      <c r="P1224" s="6">
        <v>25778.33</v>
      </c>
      <c r="Q1224" s="6">
        <v>25829.33</v>
      </c>
      <c r="R1224" s="6">
        <v>25881.67</v>
      </c>
      <c r="S1224" s="6">
        <v>25933.33</v>
      </c>
      <c r="T1224" s="6">
        <v>25986.33</v>
      </c>
      <c r="U1224" s="6">
        <v>26040.33</v>
      </c>
      <c r="V1224" s="6">
        <v>26167</v>
      </c>
      <c r="W1224" s="6">
        <v>26223.67</v>
      </c>
      <c r="X1224" s="6">
        <v>26239</v>
      </c>
      <c r="Y1224" s="6" t="s">
        <v>2</v>
      </c>
      <c r="Z1224" s="8" t="s">
        <v>17</v>
      </c>
      <c r="AA1224" s="11">
        <f t="shared" si="198"/>
        <v>1.3624680414482763E-4</v>
      </c>
      <c r="AB1224" s="10">
        <f t="shared" si="199"/>
        <v>1.043789907938053E-2</v>
      </c>
      <c r="AC1224" s="10">
        <f t="shared" si="194"/>
        <v>1.4775398741441403E-2</v>
      </c>
      <c r="AD1224" s="10">
        <f t="shared" si="195"/>
        <v>1.1563556827065795E-2</v>
      </c>
      <c r="AE1224" s="13">
        <v>3.375</v>
      </c>
      <c r="AF1224" s="13">
        <v>0.435</v>
      </c>
      <c r="AG1224" s="10">
        <f t="shared" si="196"/>
        <v>2.9272663911982688E-2</v>
      </c>
      <c r="AH1224" s="10">
        <f>+SUMPRODUCT(AB1224:AD1224,Regression_results!$M$17:$O$17)+Regression_results!$L$17</f>
        <v>3.0813299403795819E-2</v>
      </c>
    </row>
    <row r="1225" spans="1:34" ht="15" x14ac:dyDescent="0.25">
      <c r="A1225" s="3">
        <v>42195</v>
      </c>
      <c r="B1225" s="5">
        <f t="shared" si="190"/>
        <v>10</v>
      </c>
      <c r="C1225" s="5">
        <f t="shared" si="191"/>
        <v>7</v>
      </c>
      <c r="D1225" s="5">
        <f t="shared" si="192"/>
        <v>2015</v>
      </c>
      <c r="E1225" s="3">
        <f t="shared" si="193"/>
        <v>42194</v>
      </c>
      <c r="F1225" s="5">
        <f t="shared" si="197"/>
        <v>1</v>
      </c>
      <c r="G1225" s="5">
        <v>25001.96</v>
      </c>
      <c r="H1225" s="6">
        <v>25212</v>
      </c>
      <c r="I1225" s="6">
        <v>25267</v>
      </c>
      <c r="J1225" s="6">
        <v>25410</v>
      </c>
      <c r="K1225" s="6">
        <v>25467</v>
      </c>
      <c r="L1225" s="6">
        <v>25485</v>
      </c>
      <c r="M1225" s="6">
        <v>25502</v>
      </c>
      <c r="N1225" s="6">
        <v>25595</v>
      </c>
      <c r="O1225" s="6">
        <v>25640.33</v>
      </c>
      <c r="P1225" s="6">
        <v>25778.33</v>
      </c>
      <c r="Q1225" s="6">
        <v>25829.33</v>
      </c>
      <c r="R1225" s="6">
        <v>25881.67</v>
      </c>
      <c r="S1225" s="6">
        <v>25933.33</v>
      </c>
      <c r="T1225" s="6">
        <v>25986.33</v>
      </c>
      <c r="U1225" s="6">
        <v>26035.67</v>
      </c>
      <c r="V1225" s="6">
        <v>26162.67</v>
      </c>
      <c r="W1225" s="6">
        <v>26217</v>
      </c>
      <c r="X1225" s="6">
        <v>26231.33</v>
      </c>
      <c r="Y1225" s="6" t="s">
        <v>2</v>
      </c>
      <c r="Z1225" s="8" t="s">
        <v>17</v>
      </c>
      <c r="AA1225" s="11">
        <f t="shared" si="198"/>
        <v>6.8123402072413813E-5</v>
      </c>
      <c r="AB1225" s="10">
        <f t="shared" si="199"/>
        <v>1.0600768899718283E-2</v>
      </c>
      <c r="AC1225" s="10">
        <f t="shared" si="194"/>
        <v>1.4775398741441403E-2</v>
      </c>
      <c r="AD1225" s="10">
        <f t="shared" si="195"/>
        <v>1.149543342499338E-2</v>
      </c>
      <c r="AE1225" s="13">
        <v>3.375</v>
      </c>
      <c r="AF1225" s="13">
        <v>0.435</v>
      </c>
      <c r="AG1225" s="10">
        <f t="shared" si="196"/>
        <v>2.9272663911982688E-2</v>
      </c>
      <c r="AH1225" s="10">
        <f>+SUMPRODUCT(AB1225:AD1225,Regression_results!$M$17:$O$17)+Regression_results!$L$17</f>
        <v>3.0870713607053742E-2</v>
      </c>
    </row>
    <row r="1226" spans="1:34" ht="15" x14ac:dyDescent="0.25">
      <c r="A1226" s="3">
        <v>42194</v>
      </c>
      <c r="B1226" s="5">
        <f t="shared" si="190"/>
        <v>9</v>
      </c>
      <c r="C1226" s="5">
        <f t="shared" si="191"/>
        <v>7</v>
      </c>
      <c r="D1226" s="5">
        <f t="shared" si="192"/>
        <v>2015</v>
      </c>
      <c r="E1226" s="3">
        <f t="shared" si="193"/>
        <v>42194</v>
      </c>
      <c r="F1226" s="5">
        <f t="shared" si="197"/>
        <v>0</v>
      </c>
      <c r="G1226" s="5">
        <v>24997.94</v>
      </c>
      <c r="H1226" s="6">
        <v>25210</v>
      </c>
      <c r="I1226" s="6">
        <v>25257</v>
      </c>
      <c r="J1226" s="6">
        <v>25399.33</v>
      </c>
      <c r="K1226" s="6">
        <v>25455.67</v>
      </c>
      <c r="L1226" s="6">
        <v>25472</v>
      </c>
      <c r="M1226" s="6">
        <v>25492.67</v>
      </c>
      <c r="N1226" s="6">
        <v>25585</v>
      </c>
      <c r="O1226" s="6">
        <v>25629</v>
      </c>
      <c r="P1226" s="6">
        <v>25767</v>
      </c>
      <c r="Q1226" s="6">
        <v>25817.33</v>
      </c>
      <c r="R1226" s="6">
        <v>25866</v>
      </c>
      <c r="S1226" s="6">
        <v>25919</v>
      </c>
      <c r="T1226" s="6">
        <v>25972.67</v>
      </c>
      <c r="U1226" s="6">
        <v>26035.67</v>
      </c>
      <c r="V1226" s="6">
        <v>26162.67</v>
      </c>
      <c r="W1226" s="6">
        <v>26217</v>
      </c>
      <c r="X1226" s="6">
        <v>26231.33</v>
      </c>
      <c r="Y1226" s="6" t="s">
        <v>2</v>
      </c>
      <c r="Z1226" s="8" t="s">
        <v>17</v>
      </c>
      <c r="AA1226" s="11">
        <f t="shared" si="198"/>
        <v>0</v>
      </c>
      <c r="AB1226" s="10">
        <f t="shared" si="199"/>
        <v>1.0363253932124117E-2</v>
      </c>
      <c r="AC1226" s="10">
        <f t="shared" si="194"/>
        <v>1.4728590093835425E-2</v>
      </c>
      <c r="AD1226" s="10">
        <f t="shared" si="195"/>
        <v>1.1315306878926235E-2</v>
      </c>
      <c r="AE1226" s="13">
        <v>3.3250000000000002</v>
      </c>
      <c r="AF1226" s="13">
        <v>0.38500000000000001</v>
      </c>
      <c r="AG1226" s="10">
        <f t="shared" si="196"/>
        <v>2.9287244110175914E-2</v>
      </c>
      <c r="AH1226" s="10">
        <f>+SUMPRODUCT(AB1226:AD1226,Regression_results!$M$17:$O$17)+Regression_results!$L$17</f>
        <v>3.0633108107225755E-2</v>
      </c>
    </row>
    <row r="1227" spans="1:34" ht="15" x14ac:dyDescent="0.25">
      <c r="A1227" s="3">
        <v>42193</v>
      </c>
      <c r="B1227" s="5">
        <f t="shared" si="190"/>
        <v>8</v>
      </c>
      <c r="C1227" s="5">
        <f t="shared" si="191"/>
        <v>7</v>
      </c>
      <c r="D1227" s="5">
        <f t="shared" si="192"/>
        <v>2015</v>
      </c>
      <c r="E1227" s="3">
        <f t="shared" si="193"/>
        <v>42164</v>
      </c>
      <c r="F1227" s="5">
        <f t="shared" si="197"/>
        <v>29</v>
      </c>
      <c r="G1227" s="5">
        <v>24996.27</v>
      </c>
      <c r="H1227" s="6">
        <v>25193.67</v>
      </c>
      <c r="I1227" s="6">
        <v>25242</v>
      </c>
      <c r="J1227" s="6">
        <v>25387</v>
      </c>
      <c r="K1227" s="6">
        <v>25449</v>
      </c>
      <c r="L1227" s="6">
        <v>25467.67</v>
      </c>
      <c r="M1227" s="6">
        <v>25487</v>
      </c>
      <c r="N1227" s="6">
        <v>25578.67</v>
      </c>
      <c r="O1227" s="6">
        <v>25625.33</v>
      </c>
      <c r="P1227" s="6">
        <v>25760.67</v>
      </c>
      <c r="Q1227" s="6">
        <v>25812</v>
      </c>
      <c r="R1227" s="6">
        <v>25860.33</v>
      </c>
      <c r="S1227" s="6">
        <v>25913.67</v>
      </c>
      <c r="T1227" s="6">
        <v>25967.33</v>
      </c>
      <c r="U1227" s="6">
        <v>26035.67</v>
      </c>
      <c r="V1227" s="6">
        <v>26162.67</v>
      </c>
      <c r="W1227" s="6">
        <v>26217</v>
      </c>
      <c r="X1227" s="6">
        <v>26231.33</v>
      </c>
      <c r="Y1227" s="6" t="s">
        <v>2</v>
      </c>
      <c r="Z1227" s="8" t="s">
        <v>17</v>
      </c>
      <c r="AA1227" s="11">
        <f t="shared" si="198"/>
        <v>2.0016976882600698E-3</v>
      </c>
      <c r="AB1227" s="10">
        <f t="shared" si="199"/>
        <v>9.830666735476834E-3</v>
      </c>
      <c r="AC1227" s="10">
        <f t="shared" si="194"/>
        <v>1.5186197607162777E-2</v>
      </c>
      <c r="AD1227" s="10">
        <f t="shared" si="195"/>
        <v>1.3253845465478795E-2</v>
      </c>
      <c r="AE1227" s="13">
        <v>3.3250000000000002</v>
      </c>
      <c r="AF1227" s="13">
        <v>0.35</v>
      </c>
      <c r="AG1227" s="10">
        <f t="shared" si="196"/>
        <v>2.9646238166417538E-2</v>
      </c>
      <c r="AH1227" s="10">
        <f>+SUMPRODUCT(AB1227:AD1227,Regression_results!$M$17:$O$17)+Regression_results!$L$17</f>
        <v>3.1492661210259169E-2</v>
      </c>
    </row>
    <row r="1228" spans="1:34" ht="15" x14ac:dyDescent="0.25">
      <c r="A1228" s="3">
        <v>42192</v>
      </c>
      <c r="B1228" s="5">
        <f t="shared" si="190"/>
        <v>7</v>
      </c>
      <c r="C1228" s="5">
        <f t="shared" si="191"/>
        <v>7</v>
      </c>
      <c r="D1228" s="5">
        <f t="shared" si="192"/>
        <v>2015</v>
      </c>
      <c r="E1228" s="3">
        <f t="shared" si="193"/>
        <v>42164</v>
      </c>
      <c r="F1228" s="5">
        <f t="shared" si="197"/>
        <v>28</v>
      </c>
      <c r="G1228" s="5">
        <v>24994.61</v>
      </c>
      <c r="H1228" s="6">
        <v>25076</v>
      </c>
      <c r="I1228" s="6">
        <v>25145</v>
      </c>
      <c r="J1228" s="6">
        <v>25197</v>
      </c>
      <c r="K1228" s="6">
        <v>25342.67</v>
      </c>
      <c r="L1228" s="6">
        <v>25407</v>
      </c>
      <c r="M1228" s="6">
        <v>25424.67</v>
      </c>
      <c r="N1228" s="6">
        <v>25443</v>
      </c>
      <c r="O1228" s="6">
        <v>25537.33</v>
      </c>
      <c r="P1228" s="6">
        <v>25585.33</v>
      </c>
      <c r="Q1228" s="6">
        <v>25719</v>
      </c>
      <c r="R1228" s="6">
        <v>25770.33</v>
      </c>
      <c r="S1228" s="6">
        <v>25821.33</v>
      </c>
      <c r="T1228" s="6">
        <v>25869</v>
      </c>
      <c r="U1228" s="6">
        <v>26021.67</v>
      </c>
      <c r="V1228" s="6">
        <v>26146.33</v>
      </c>
      <c r="W1228" s="6">
        <v>26202</v>
      </c>
      <c r="X1228" s="6">
        <v>26217</v>
      </c>
      <c r="Y1228" s="6" t="s">
        <v>2</v>
      </c>
      <c r="Z1228" s="8" t="s">
        <v>17</v>
      </c>
      <c r="AA1228" s="11">
        <f t="shared" si="198"/>
        <v>1.7230715846162129E-3</v>
      </c>
      <c r="AB1228" s="10">
        <f t="shared" si="199"/>
        <v>6.0168972430456602E-3</v>
      </c>
      <c r="AC1228" s="10">
        <f t="shared" si="194"/>
        <v>1.5602704314973126E-2</v>
      </c>
      <c r="AD1228" s="10">
        <f t="shared" si="195"/>
        <v>1.2844046251897338E-2</v>
      </c>
      <c r="AE1228" s="13">
        <v>3.3149999999999999</v>
      </c>
      <c r="AF1228" s="13">
        <v>0.39</v>
      </c>
      <c r="AG1228" s="10">
        <f t="shared" si="196"/>
        <v>2.9136368164159876E-2</v>
      </c>
      <c r="AH1228" s="10">
        <f>+SUMPRODUCT(AB1228:AD1228,Regression_results!$M$17:$O$17)+Regression_results!$L$17</f>
        <v>2.9497681905573218E-2</v>
      </c>
    </row>
    <row r="1229" spans="1:34" ht="15" x14ac:dyDescent="0.25">
      <c r="A1229" s="3">
        <v>42191</v>
      </c>
      <c r="B1229" s="5">
        <f t="shared" si="190"/>
        <v>6</v>
      </c>
      <c r="C1229" s="5">
        <f t="shared" si="191"/>
        <v>7</v>
      </c>
      <c r="D1229" s="5">
        <f t="shared" si="192"/>
        <v>2015</v>
      </c>
      <c r="E1229" s="3">
        <f t="shared" si="193"/>
        <v>42164</v>
      </c>
      <c r="F1229" s="5">
        <f t="shared" si="197"/>
        <v>27</v>
      </c>
      <c r="G1229" s="5">
        <v>24992.94</v>
      </c>
      <c r="H1229" s="6">
        <v>25076.33</v>
      </c>
      <c r="I1229" s="6">
        <v>25152.33</v>
      </c>
      <c r="J1229" s="6">
        <v>25209.67</v>
      </c>
      <c r="K1229" s="6">
        <v>25354.67</v>
      </c>
      <c r="L1229" s="6">
        <v>25425</v>
      </c>
      <c r="M1229" s="6">
        <v>25441</v>
      </c>
      <c r="N1229" s="6">
        <v>25460.67</v>
      </c>
      <c r="O1229" s="6">
        <v>25555</v>
      </c>
      <c r="P1229" s="6">
        <v>25603</v>
      </c>
      <c r="Q1229" s="6">
        <v>25736</v>
      </c>
      <c r="R1229" s="6">
        <v>25788</v>
      </c>
      <c r="S1229" s="6">
        <v>25840</v>
      </c>
      <c r="T1229" s="6">
        <v>25886.67</v>
      </c>
      <c r="U1229" s="6">
        <v>26016.33</v>
      </c>
      <c r="V1229" s="6">
        <v>26142</v>
      </c>
      <c r="W1229" s="6">
        <v>26197.67</v>
      </c>
      <c r="X1229" s="6">
        <v>26212.67</v>
      </c>
      <c r="Y1229" s="6" t="s">
        <v>2</v>
      </c>
      <c r="Z1229" s="8" t="s">
        <v>17</v>
      </c>
      <c r="AA1229" s="11">
        <f t="shared" si="198"/>
        <v>1.6255030959751338E-3</v>
      </c>
      <c r="AB1229" s="10">
        <f t="shared" si="199"/>
        <v>6.3774009780364072E-3</v>
      </c>
      <c r="AC1229" s="10">
        <f t="shared" si="194"/>
        <v>1.6009252423135223E-2</v>
      </c>
      <c r="AD1229" s="10">
        <f t="shared" si="195"/>
        <v>1.2777919452852383E-2</v>
      </c>
      <c r="AE1229" s="13">
        <v>3.3849999999999998</v>
      </c>
      <c r="AF1229" s="13">
        <v>0.44</v>
      </c>
      <c r="AG1229" s="10">
        <f t="shared" si="196"/>
        <v>2.9320987654321007E-2</v>
      </c>
      <c r="AH1229" s="10">
        <f>+SUMPRODUCT(AB1229:AD1229,Regression_results!$M$17:$O$17)+Regression_results!$L$17</f>
        <v>2.9907838156445772E-2</v>
      </c>
    </row>
    <row r="1230" spans="1:34" ht="15" x14ac:dyDescent="0.25">
      <c r="A1230" s="3">
        <v>42190</v>
      </c>
      <c r="B1230" s="5">
        <f t="shared" si="190"/>
        <v>5</v>
      </c>
      <c r="C1230" s="5">
        <f t="shared" si="191"/>
        <v>7</v>
      </c>
      <c r="D1230" s="5">
        <f t="shared" si="192"/>
        <v>2015</v>
      </c>
      <c r="E1230" s="3">
        <f t="shared" si="193"/>
        <v>42164</v>
      </c>
      <c r="F1230" s="5">
        <f t="shared" si="197"/>
        <v>26</v>
      </c>
      <c r="G1230" s="5">
        <v>24991.279999999999</v>
      </c>
      <c r="H1230" s="6">
        <v>25077</v>
      </c>
      <c r="I1230" s="6">
        <v>25149.33</v>
      </c>
      <c r="J1230" s="6">
        <v>25202.67</v>
      </c>
      <c r="K1230" s="6">
        <v>25345.67</v>
      </c>
      <c r="L1230" s="6">
        <v>25416</v>
      </c>
      <c r="M1230" s="6">
        <v>25432.33</v>
      </c>
      <c r="N1230" s="6">
        <v>25452.33</v>
      </c>
      <c r="O1230" s="6">
        <v>25545.67</v>
      </c>
      <c r="P1230" s="6">
        <v>25593.67</v>
      </c>
      <c r="Q1230" s="6">
        <v>25727.67</v>
      </c>
      <c r="R1230" s="6">
        <v>25779.33</v>
      </c>
      <c r="S1230" s="6">
        <v>25830</v>
      </c>
      <c r="T1230" s="6">
        <v>25878</v>
      </c>
      <c r="U1230" s="6">
        <v>25923.67</v>
      </c>
      <c r="V1230" s="6">
        <v>25974.33</v>
      </c>
      <c r="W1230" s="6">
        <v>26100</v>
      </c>
      <c r="X1230" s="6">
        <v>26155.67</v>
      </c>
      <c r="Y1230" s="6" t="s">
        <v>2</v>
      </c>
      <c r="Z1230" s="8" t="s">
        <v>17</v>
      </c>
      <c r="AA1230" s="11">
        <f t="shared" si="198"/>
        <v>1.6105303910181057E-3</v>
      </c>
      <c r="AB1230" s="10">
        <f t="shared" si="199"/>
        <v>6.3242058830121906E-3</v>
      </c>
      <c r="AC1230" s="10">
        <f t="shared" si="194"/>
        <v>1.5759465560315045E-2</v>
      </c>
      <c r="AD1230" s="10">
        <f t="shared" si="195"/>
        <v>1.2740792388452604E-2</v>
      </c>
      <c r="AE1230" s="13">
        <v>3.43</v>
      </c>
      <c r="AF1230" s="13">
        <v>0.48</v>
      </c>
      <c r="AG1230" s="10">
        <f t="shared" si="196"/>
        <v>2.9359076433121079E-2</v>
      </c>
      <c r="AH1230" s="10">
        <f>+SUMPRODUCT(AB1230:AD1230,Regression_results!$M$17:$O$17)+Regression_results!$L$17</f>
        <v>2.971185363834996E-2</v>
      </c>
    </row>
    <row r="1231" spans="1:34" ht="15" x14ac:dyDescent="0.25">
      <c r="A1231" s="3">
        <v>42189</v>
      </c>
      <c r="B1231" s="5">
        <f t="shared" si="190"/>
        <v>4</v>
      </c>
      <c r="C1231" s="5">
        <f t="shared" si="191"/>
        <v>7</v>
      </c>
      <c r="D1231" s="5">
        <f t="shared" si="192"/>
        <v>2015</v>
      </c>
      <c r="E1231" s="3">
        <f t="shared" si="193"/>
        <v>42164</v>
      </c>
      <c r="F1231" s="5">
        <f t="shared" si="197"/>
        <v>25</v>
      </c>
      <c r="G1231" s="5">
        <v>24989.61</v>
      </c>
      <c r="H1231" s="6">
        <v>25077</v>
      </c>
      <c r="I1231" s="6">
        <v>25149.33</v>
      </c>
      <c r="J1231" s="6">
        <v>25202.67</v>
      </c>
      <c r="K1231" s="6">
        <v>25345.67</v>
      </c>
      <c r="L1231" s="6">
        <v>25416</v>
      </c>
      <c r="M1231" s="6">
        <v>25432.33</v>
      </c>
      <c r="N1231" s="6">
        <v>25452.33</v>
      </c>
      <c r="O1231" s="6">
        <v>25545.67</v>
      </c>
      <c r="P1231" s="6">
        <v>25593.67</v>
      </c>
      <c r="Q1231" s="6">
        <v>25727.67</v>
      </c>
      <c r="R1231" s="6">
        <v>25779.33</v>
      </c>
      <c r="S1231" s="6">
        <v>25830</v>
      </c>
      <c r="T1231" s="6">
        <v>25878</v>
      </c>
      <c r="U1231" s="6">
        <v>25933.67</v>
      </c>
      <c r="V1231" s="6">
        <v>25986</v>
      </c>
      <c r="W1231" s="6">
        <v>26111.67</v>
      </c>
      <c r="X1231" s="6">
        <v>26170</v>
      </c>
      <c r="Y1231" s="6" t="s">
        <v>2</v>
      </c>
      <c r="Z1231" s="8" t="s">
        <v>17</v>
      </c>
      <c r="AA1231" s="11">
        <f t="shared" si="198"/>
        <v>1.5485869144404862E-3</v>
      </c>
      <c r="AB1231" s="10">
        <f t="shared" si="199"/>
        <v>6.3914562892337656E-3</v>
      </c>
      <c r="AC1231" s="10">
        <f t="shared" si="194"/>
        <v>1.5759465560315045E-2</v>
      </c>
      <c r="AD1231" s="10">
        <f t="shared" si="195"/>
        <v>1.2678848911874985E-2</v>
      </c>
      <c r="AE1231" s="13">
        <v>3.43</v>
      </c>
      <c r="AF1231" s="13">
        <v>0.48</v>
      </c>
      <c r="AG1231" s="10">
        <f t="shared" si="196"/>
        <v>2.9359076433121079E-2</v>
      </c>
      <c r="AH1231" s="10">
        <f>+SUMPRODUCT(AB1231:AD1231,Regression_results!$M$17:$O$17)+Regression_results!$L$17</f>
        <v>2.9720355173269049E-2</v>
      </c>
    </row>
    <row r="1232" spans="1:34" ht="15" x14ac:dyDescent="0.25">
      <c r="A1232" s="3">
        <v>42188</v>
      </c>
      <c r="B1232" s="5">
        <f t="shared" si="190"/>
        <v>3</v>
      </c>
      <c r="C1232" s="5">
        <f t="shared" si="191"/>
        <v>7</v>
      </c>
      <c r="D1232" s="5">
        <f t="shared" si="192"/>
        <v>2015</v>
      </c>
      <c r="E1232" s="3">
        <f t="shared" si="193"/>
        <v>42164</v>
      </c>
      <c r="F1232" s="5">
        <f t="shared" si="197"/>
        <v>24</v>
      </c>
      <c r="G1232" s="5">
        <v>24987.95</v>
      </c>
      <c r="H1232" s="6">
        <v>25077</v>
      </c>
      <c r="I1232" s="6">
        <v>25149.33</v>
      </c>
      <c r="J1232" s="6">
        <v>25202.67</v>
      </c>
      <c r="K1232" s="6">
        <v>25345.67</v>
      </c>
      <c r="L1232" s="6">
        <v>25416</v>
      </c>
      <c r="M1232" s="6">
        <v>25432.33</v>
      </c>
      <c r="N1232" s="6">
        <v>25452.33</v>
      </c>
      <c r="O1232" s="6">
        <v>25545.67</v>
      </c>
      <c r="P1232" s="6">
        <v>25593.67</v>
      </c>
      <c r="Q1232" s="6">
        <v>25727.67</v>
      </c>
      <c r="R1232" s="6">
        <v>25779.33</v>
      </c>
      <c r="S1232" s="6">
        <v>25830</v>
      </c>
      <c r="T1232" s="6">
        <v>25878</v>
      </c>
      <c r="U1232" s="6">
        <v>25924.33</v>
      </c>
      <c r="V1232" s="6">
        <v>25978.67</v>
      </c>
      <c r="W1232" s="6">
        <v>26106.33</v>
      </c>
      <c r="X1232" s="6">
        <v>26164.67</v>
      </c>
      <c r="Y1232" s="6" t="s">
        <v>2</v>
      </c>
      <c r="Z1232" s="8" t="s">
        <v>17</v>
      </c>
      <c r="AA1232" s="11">
        <f t="shared" si="198"/>
        <v>1.4866434378628668E-3</v>
      </c>
      <c r="AB1232" s="10">
        <f t="shared" si="199"/>
        <v>6.4583129068211953E-3</v>
      </c>
      <c r="AC1232" s="10">
        <f t="shared" si="194"/>
        <v>1.5759465560315045E-2</v>
      </c>
      <c r="AD1232" s="10">
        <f t="shared" si="195"/>
        <v>1.2616905435297365E-2</v>
      </c>
      <c r="AE1232" s="13">
        <v>3.43</v>
      </c>
      <c r="AF1232" s="13">
        <v>0.48</v>
      </c>
      <c r="AG1232" s="10">
        <f t="shared" si="196"/>
        <v>2.9359076433121079E-2</v>
      </c>
      <c r="AH1232" s="10">
        <f>+SUMPRODUCT(AB1232:AD1232,Regression_results!$M$17:$O$17)+Regression_results!$L$17</f>
        <v>2.9728643827242419E-2</v>
      </c>
    </row>
    <row r="1233" spans="1:34" ht="15" x14ac:dyDescent="0.25">
      <c r="A1233" s="3">
        <v>42187</v>
      </c>
      <c r="B1233" s="5">
        <f t="shared" si="190"/>
        <v>2</v>
      </c>
      <c r="C1233" s="5">
        <f t="shared" si="191"/>
        <v>7</v>
      </c>
      <c r="D1233" s="5">
        <f t="shared" si="192"/>
        <v>2015</v>
      </c>
      <c r="E1233" s="3">
        <f t="shared" si="193"/>
        <v>42164</v>
      </c>
      <c r="F1233" s="5">
        <f t="shared" si="197"/>
        <v>23</v>
      </c>
      <c r="G1233" s="5">
        <v>24986.28</v>
      </c>
      <c r="H1233" s="6">
        <v>25069.33</v>
      </c>
      <c r="I1233" s="6">
        <v>25137</v>
      </c>
      <c r="J1233" s="6">
        <v>25187</v>
      </c>
      <c r="K1233" s="6">
        <v>25327</v>
      </c>
      <c r="L1233" s="6">
        <v>25395</v>
      </c>
      <c r="M1233" s="6">
        <v>25411.67</v>
      </c>
      <c r="N1233" s="6">
        <v>25430</v>
      </c>
      <c r="O1233" s="6">
        <v>25525.67</v>
      </c>
      <c r="P1233" s="6">
        <v>25570</v>
      </c>
      <c r="Q1233" s="6">
        <v>25705</v>
      </c>
      <c r="R1233" s="6">
        <v>25754</v>
      </c>
      <c r="S1233" s="6">
        <v>25806</v>
      </c>
      <c r="T1233" s="6">
        <v>25854.67</v>
      </c>
      <c r="U1233" s="6">
        <v>25924.33</v>
      </c>
      <c r="V1233" s="6">
        <v>25978.67</v>
      </c>
      <c r="W1233" s="6">
        <v>26106.33</v>
      </c>
      <c r="X1233" s="6">
        <v>26164.67</v>
      </c>
      <c r="Y1233" s="6" t="s">
        <v>2</v>
      </c>
      <c r="Z1233" s="8" t="s">
        <v>17</v>
      </c>
      <c r="AA1233" s="11">
        <f t="shared" si="198"/>
        <v>1.4459298871063305E-3</v>
      </c>
      <c r="AB1233" s="10">
        <f t="shared" si="199"/>
        <v>6.0321104221996436E-3</v>
      </c>
      <c r="AC1233" s="10">
        <f t="shared" si="194"/>
        <v>1.5462067868082796E-2</v>
      </c>
      <c r="AD1233" s="10">
        <f t="shared" si="195"/>
        <v>1.2428207727413806E-2</v>
      </c>
      <c r="AE1233" s="13">
        <v>3.4350000000000001</v>
      </c>
      <c r="AF1233" s="13">
        <v>0.54</v>
      </c>
      <c r="AG1233" s="10">
        <f t="shared" si="196"/>
        <v>2.8794509647901423E-2</v>
      </c>
      <c r="AH1233" s="10">
        <f>+SUMPRODUCT(AB1233:AD1233,Regression_results!$M$17:$O$17)+Regression_results!$L$17</f>
        <v>2.9234164183281515E-2</v>
      </c>
    </row>
    <row r="1234" spans="1:34" ht="15" x14ac:dyDescent="0.25">
      <c r="A1234" s="3">
        <v>42186</v>
      </c>
      <c r="B1234" s="5">
        <f t="shared" si="190"/>
        <v>1</v>
      </c>
      <c r="C1234" s="5">
        <f t="shared" si="191"/>
        <v>7</v>
      </c>
      <c r="D1234" s="5">
        <f t="shared" si="192"/>
        <v>2015</v>
      </c>
      <c r="E1234" s="3">
        <f t="shared" si="193"/>
        <v>42164</v>
      </c>
      <c r="F1234" s="5">
        <f t="shared" si="197"/>
        <v>22</v>
      </c>
      <c r="G1234" s="5">
        <v>24984.62</v>
      </c>
      <c r="H1234" s="6">
        <v>25068</v>
      </c>
      <c r="I1234" s="6">
        <v>25137</v>
      </c>
      <c r="J1234" s="6">
        <v>25183</v>
      </c>
      <c r="K1234" s="6">
        <v>25325</v>
      </c>
      <c r="L1234" s="6">
        <v>25386</v>
      </c>
      <c r="M1234" s="6">
        <v>25403</v>
      </c>
      <c r="N1234" s="6">
        <v>25421</v>
      </c>
      <c r="O1234" s="6">
        <v>25517</v>
      </c>
      <c r="P1234" s="6">
        <v>25560</v>
      </c>
      <c r="Q1234" s="6">
        <v>25694</v>
      </c>
      <c r="R1234" s="6">
        <v>25736</v>
      </c>
      <c r="S1234" s="6">
        <v>25790</v>
      </c>
      <c r="T1234" s="6">
        <v>25837</v>
      </c>
      <c r="U1234" s="6">
        <v>25924.33</v>
      </c>
      <c r="V1234" s="6">
        <v>25978.67</v>
      </c>
      <c r="W1234" s="6">
        <v>26106.33</v>
      </c>
      <c r="X1234" s="6">
        <v>26164.67</v>
      </c>
      <c r="Y1234" s="6" t="s">
        <v>2</v>
      </c>
      <c r="Z1234" s="8" t="s">
        <v>17</v>
      </c>
      <c r="AA1234" s="11">
        <f t="shared" si="198"/>
        <v>1.3364353108439827E-3</v>
      </c>
      <c r="AB1234" s="10">
        <f t="shared" si="199"/>
        <v>6.0989520753167437E-3</v>
      </c>
      <c r="AC1234" s="10">
        <f t="shared" si="194"/>
        <v>1.5117157974300799E-2</v>
      </c>
      <c r="AD1234" s="10">
        <f t="shared" si="195"/>
        <v>1.2035185163883074E-2</v>
      </c>
      <c r="AE1234" s="13">
        <v>3.44</v>
      </c>
      <c r="AF1234" s="13">
        <v>0.56000000000000005</v>
      </c>
      <c r="AG1234" s="10">
        <f t="shared" si="196"/>
        <v>2.8639618138424749E-2</v>
      </c>
      <c r="AH1234" s="10">
        <f>+SUMPRODUCT(AB1234:AD1234,Regression_results!$M$17:$O$17)+Regression_results!$L$17</f>
        <v>2.8885711951525825E-2</v>
      </c>
    </row>
    <row r="1235" spans="1:34" ht="15" x14ac:dyDescent="0.25">
      <c r="A1235" s="3">
        <v>42185</v>
      </c>
      <c r="B1235" s="5">
        <f t="shared" si="190"/>
        <v>30</v>
      </c>
      <c r="C1235" s="5">
        <f t="shared" si="191"/>
        <v>6</v>
      </c>
      <c r="D1235" s="5">
        <f t="shared" si="192"/>
        <v>2015</v>
      </c>
      <c r="E1235" s="3">
        <f t="shared" si="193"/>
        <v>42164</v>
      </c>
      <c r="F1235" s="5">
        <f t="shared" si="197"/>
        <v>21</v>
      </c>
      <c r="G1235" s="5">
        <v>24982.959999999999</v>
      </c>
      <c r="H1235" s="6">
        <v>25069.33</v>
      </c>
      <c r="I1235" s="6">
        <v>25139</v>
      </c>
      <c r="J1235" s="6">
        <v>25185</v>
      </c>
      <c r="K1235" s="6">
        <v>25330.67</v>
      </c>
      <c r="L1235" s="6">
        <v>25391.33</v>
      </c>
      <c r="M1235" s="6">
        <v>25412</v>
      </c>
      <c r="N1235" s="6">
        <v>25430</v>
      </c>
      <c r="O1235" s="6">
        <v>25527.67</v>
      </c>
      <c r="P1235" s="6">
        <v>25564.67</v>
      </c>
      <c r="Q1235" s="6">
        <v>25700</v>
      </c>
      <c r="R1235" s="6">
        <v>25741.67</v>
      </c>
      <c r="S1235" s="6">
        <v>25792</v>
      </c>
      <c r="T1235" s="6">
        <v>25839.33</v>
      </c>
      <c r="U1235" s="6">
        <v>25901</v>
      </c>
      <c r="V1235" s="6">
        <v>25955.33</v>
      </c>
      <c r="W1235" s="6">
        <v>26081</v>
      </c>
      <c r="X1235" s="6">
        <v>26139.33</v>
      </c>
      <c r="Y1235" s="6" t="s">
        <v>2</v>
      </c>
      <c r="Z1235" s="8" t="s">
        <v>17</v>
      </c>
      <c r="AA1235" s="11">
        <f t="shared" si="198"/>
        <v>1.2845455955335261E-3</v>
      </c>
      <c r="AB1235" s="10">
        <f t="shared" si="199"/>
        <v>6.2458571762513682E-3</v>
      </c>
      <c r="AC1235" s="10">
        <f t="shared" si="194"/>
        <v>1.5460837742153455E-2</v>
      </c>
      <c r="AD1235" s="10">
        <f t="shared" si="195"/>
        <v>1.1639192141810684E-2</v>
      </c>
      <c r="AE1235" s="13">
        <v>3.43</v>
      </c>
      <c r="AF1235" s="13">
        <v>0.53</v>
      </c>
      <c r="AG1235" s="10">
        <f t="shared" si="196"/>
        <v>2.8847110315328717E-2</v>
      </c>
      <c r="AH1235" s="10">
        <f>+SUMPRODUCT(AB1235:AD1235,Regression_results!$M$17:$O$17)+Regression_results!$L$17</f>
        <v>2.8994180780527568E-2</v>
      </c>
    </row>
    <row r="1236" spans="1:34" ht="15" x14ac:dyDescent="0.25">
      <c r="A1236" s="3">
        <v>42184</v>
      </c>
      <c r="B1236" s="5">
        <f t="shared" si="190"/>
        <v>29</v>
      </c>
      <c r="C1236" s="5">
        <f t="shared" si="191"/>
        <v>6</v>
      </c>
      <c r="D1236" s="5">
        <f t="shared" si="192"/>
        <v>2015</v>
      </c>
      <c r="E1236" s="3">
        <f t="shared" si="193"/>
        <v>42164</v>
      </c>
      <c r="F1236" s="5">
        <f t="shared" si="197"/>
        <v>20</v>
      </c>
      <c r="G1236" s="5">
        <v>24981.29</v>
      </c>
      <c r="H1236" s="6">
        <v>25069</v>
      </c>
      <c r="I1236" s="6">
        <v>25135.33</v>
      </c>
      <c r="J1236" s="6">
        <v>25180</v>
      </c>
      <c r="K1236" s="6">
        <v>25329</v>
      </c>
      <c r="L1236" s="6">
        <v>25388.33</v>
      </c>
      <c r="M1236" s="6">
        <v>25410.67</v>
      </c>
      <c r="N1236" s="6">
        <v>25426.33</v>
      </c>
      <c r="O1236" s="6">
        <v>25526</v>
      </c>
      <c r="P1236" s="6">
        <v>25560.33</v>
      </c>
      <c r="Q1236" s="6">
        <v>25693</v>
      </c>
      <c r="R1236" s="6">
        <v>25735.33</v>
      </c>
      <c r="S1236" s="6">
        <v>25784.33</v>
      </c>
      <c r="T1236" s="6">
        <v>25833.33</v>
      </c>
      <c r="U1236" s="6">
        <v>25883.67</v>
      </c>
      <c r="V1236" s="6">
        <v>25940.33</v>
      </c>
      <c r="W1236" s="6">
        <v>26067.67</v>
      </c>
      <c r="X1236" s="6">
        <v>26123.67</v>
      </c>
      <c r="Y1236" s="6" t="s">
        <v>2</v>
      </c>
      <c r="Z1236" s="8" t="s">
        <v>17</v>
      </c>
      <c r="AA1236" s="11">
        <f t="shared" si="198"/>
        <v>1.2669193524386853E-3</v>
      </c>
      <c r="AB1236" s="10">
        <f t="shared" si="199"/>
        <v>6.1662147951526691E-3</v>
      </c>
      <c r="AC1236" s="10">
        <f t="shared" si="194"/>
        <v>1.5542664448805699E-2</v>
      </c>
      <c r="AD1236" s="10">
        <f t="shared" si="195"/>
        <v>1.1387188881546292E-2</v>
      </c>
      <c r="AE1236" s="13">
        <v>3.46</v>
      </c>
      <c r="AF1236" s="13">
        <v>0.56999999999999995</v>
      </c>
      <c r="AG1236" s="10">
        <f t="shared" si="196"/>
        <v>2.8736203639256219E-2</v>
      </c>
      <c r="AH1236" s="10">
        <f>+SUMPRODUCT(AB1236:AD1236,Regression_results!$M$17:$O$17)+Regression_results!$L$17</f>
        <v>2.8887121638269043E-2</v>
      </c>
    </row>
    <row r="1237" spans="1:34" ht="15" x14ac:dyDescent="0.25">
      <c r="A1237" s="3">
        <v>42183</v>
      </c>
      <c r="B1237" s="5">
        <f t="shared" si="190"/>
        <v>28</v>
      </c>
      <c r="C1237" s="5">
        <f t="shared" si="191"/>
        <v>6</v>
      </c>
      <c r="D1237" s="5">
        <f t="shared" si="192"/>
        <v>2015</v>
      </c>
      <c r="E1237" s="3">
        <f t="shared" si="193"/>
        <v>42164</v>
      </c>
      <c r="F1237" s="5">
        <f t="shared" si="197"/>
        <v>19</v>
      </c>
      <c r="G1237" s="5">
        <v>24979.63</v>
      </c>
      <c r="H1237" s="6">
        <v>25069</v>
      </c>
      <c r="I1237" s="6">
        <v>25135.33</v>
      </c>
      <c r="J1237" s="6">
        <v>25180</v>
      </c>
      <c r="K1237" s="6">
        <v>25329</v>
      </c>
      <c r="L1237" s="6">
        <v>25388.33</v>
      </c>
      <c r="M1237" s="6">
        <v>25410.67</v>
      </c>
      <c r="N1237" s="6">
        <v>25426.33</v>
      </c>
      <c r="O1237" s="6">
        <v>25526</v>
      </c>
      <c r="P1237" s="6">
        <v>25560.33</v>
      </c>
      <c r="Q1237" s="6">
        <v>25693</v>
      </c>
      <c r="R1237" s="6">
        <v>25735.33</v>
      </c>
      <c r="S1237" s="6">
        <v>25784.33</v>
      </c>
      <c r="T1237" s="6">
        <v>25833.33</v>
      </c>
      <c r="U1237" s="6">
        <v>25885.67</v>
      </c>
      <c r="V1237" s="6">
        <v>25942.33</v>
      </c>
      <c r="W1237" s="6">
        <v>26069.67</v>
      </c>
      <c r="X1237" s="6">
        <v>26125.67</v>
      </c>
      <c r="Y1237" s="6" t="s">
        <v>2</v>
      </c>
      <c r="Z1237" s="8" t="s">
        <v>17</v>
      </c>
      <c r="AA1237" s="11">
        <f t="shared" si="198"/>
        <v>1.203573384816751E-3</v>
      </c>
      <c r="AB1237" s="10">
        <f t="shared" si="199"/>
        <v>6.2330787125350895E-3</v>
      </c>
      <c r="AC1237" s="10">
        <f t="shared" si="194"/>
        <v>1.5542664448805699E-2</v>
      </c>
      <c r="AD1237" s="10">
        <f t="shared" si="195"/>
        <v>1.1323842913924357E-2</v>
      </c>
      <c r="AE1237" s="13">
        <v>3.4699999999999998</v>
      </c>
      <c r="AF1237" s="13">
        <v>0.56999999999999995</v>
      </c>
      <c r="AG1237" s="10">
        <f t="shared" si="196"/>
        <v>2.8835636869841919E-2</v>
      </c>
      <c r="AH1237" s="10">
        <f>+SUMPRODUCT(AB1237:AD1237,Regression_results!$M$17:$O$17)+Regression_results!$L$17</f>
        <v>2.8894783586944729E-2</v>
      </c>
    </row>
    <row r="1238" spans="1:34" ht="15" x14ac:dyDescent="0.25">
      <c r="A1238" s="3">
        <v>42182</v>
      </c>
      <c r="B1238" s="5">
        <f t="shared" si="190"/>
        <v>27</v>
      </c>
      <c r="C1238" s="5">
        <f t="shared" si="191"/>
        <v>6</v>
      </c>
      <c r="D1238" s="5">
        <f t="shared" si="192"/>
        <v>2015</v>
      </c>
      <c r="E1238" s="3">
        <f t="shared" si="193"/>
        <v>42164</v>
      </c>
      <c r="F1238" s="5">
        <f t="shared" si="197"/>
        <v>18</v>
      </c>
      <c r="G1238" s="5">
        <v>24977.97</v>
      </c>
      <c r="H1238" s="6">
        <v>25069</v>
      </c>
      <c r="I1238" s="6">
        <v>25135.33</v>
      </c>
      <c r="J1238" s="6">
        <v>25180</v>
      </c>
      <c r="K1238" s="6">
        <v>25329</v>
      </c>
      <c r="L1238" s="6">
        <v>25388.33</v>
      </c>
      <c r="M1238" s="6">
        <v>25410.67</v>
      </c>
      <c r="N1238" s="6">
        <v>25426.33</v>
      </c>
      <c r="O1238" s="6">
        <v>25526</v>
      </c>
      <c r="P1238" s="6">
        <v>25560.33</v>
      </c>
      <c r="Q1238" s="6">
        <v>25693</v>
      </c>
      <c r="R1238" s="6">
        <v>25735.33</v>
      </c>
      <c r="S1238" s="6">
        <v>25784.33</v>
      </c>
      <c r="T1238" s="6">
        <v>25833.33</v>
      </c>
      <c r="U1238" s="6">
        <v>25878.67</v>
      </c>
      <c r="V1238" s="6">
        <v>25936.67</v>
      </c>
      <c r="W1238" s="6">
        <v>26062.33</v>
      </c>
      <c r="X1238" s="6">
        <v>26120</v>
      </c>
      <c r="Y1238" s="6" t="s">
        <v>2</v>
      </c>
      <c r="Z1238" s="8" t="s">
        <v>17</v>
      </c>
      <c r="AA1238" s="11">
        <f t="shared" si="198"/>
        <v>1.1402274171948168E-3</v>
      </c>
      <c r="AB1238" s="10">
        <f t="shared" si="199"/>
        <v>6.2999515172770248E-3</v>
      </c>
      <c r="AC1238" s="10">
        <f t="shared" si="194"/>
        <v>1.5542664448805699E-2</v>
      </c>
      <c r="AD1238" s="10">
        <f t="shared" si="195"/>
        <v>1.1260496946302424E-2</v>
      </c>
      <c r="AE1238" s="13">
        <v>3.4699999999999998</v>
      </c>
      <c r="AF1238" s="13">
        <v>0.56999999999999995</v>
      </c>
      <c r="AG1238" s="10">
        <f t="shared" si="196"/>
        <v>2.8835636869841919E-2</v>
      </c>
      <c r="AH1238" s="10">
        <f>+SUMPRODUCT(AB1238:AD1238,Regression_results!$M$17:$O$17)+Regression_results!$L$17</f>
        <v>2.8902450340100111E-2</v>
      </c>
    </row>
    <row r="1239" spans="1:34" ht="15" x14ac:dyDescent="0.25">
      <c r="A1239" s="3">
        <v>42181</v>
      </c>
      <c r="B1239" s="5">
        <f t="shared" si="190"/>
        <v>26</v>
      </c>
      <c r="C1239" s="5">
        <f t="shared" si="191"/>
        <v>6</v>
      </c>
      <c r="D1239" s="5">
        <f t="shared" si="192"/>
        <v>2015</v>
      </c>
      <c r="E1239" s="3">
        <f t="shared" si="193"/>
        <v>42164</v>
      </c>
      <c r="F1239" s="5">
        <f t="shared" si="197"/>
        <v>17</v>
      </c>
      <c r="G1239" s="5">
        <v>24976.3</v>
      </c>
      <c r="H1239" s="6">
        <v>25069</v>
      </c>
      <c r="I1239" s="6">
        <v>25135.33</v>
      </c>
      <c r="J1239" s="6">
        <v>25180</v>
      </c>
      <c r="K1239" s="6">
        <v>25329</v>
      </c>
      <c r="L1239" s="6">
        <v>25388.33</v>
      </c>
      <c r="M1239" s="6">
        <v>25410.67</v>
      </c>
      <c r="N1239" s="6">
        <v>25426.33</v>
      </c>
      <c r="O1239" s="6">
        <v>25526</v>
      </c>
      <c r="P1239" s="6">
        <v>25560.33</v>
      </c>
      <c r="Q1239" s="6">
        <v>25693</v>
      </c>
      <c r="R1239" s="6">
        <v>25735.33</v>
      </c>
      <c r="S1239" s="6">
        <v>25784.33</v>
      </c>
      <c r="T1239" s="6">
        <v>25833.33</v>
      </c>
      <c r="U1239" s="6">
        <v>25878.67</v>
      </c>
      <c r="V1239" s="6">
        <v>25936.67</v>
      </c>
      <c r="W1239" s="6">
        <v>26062.33</v>
      </c>
      <c r="X1239" s="6">
        <v>26120</v>
      </c>
      <c r="Y1239" s="6" t="s">
        <v>2</v>
      </c>
      <c r="Z1239" s="8" t="s">
        <v>17</v>
      </c>
      <c r="AA1239" s="11">
        <f t="shared" si="198"/>
        <v>1.0768814495728826E-3</v>
      </c>
      <c r="AB1239" s="10">
        <f t="shared" si="199"/>
        <v>6.367236139860788E-3</v>
      </c>
      <c r="AC1239" s="10">
        <f t="shared" si="194"/>
        <v>1.5542664448805699E-2</v>
      </c>
      <c r="AD1239" s="10">
        <f t="shared" si="195"/>
        <v>1.1197150978680489E-2</v>
      </c>
      <c r="AE1239" s="13">
        <v>3.4699999999999998</v>
      </c>
      <c r="AF1239" s="13">
        <v>0.56999999999999995</v>
      </c>
      <c r="AG1239" s="10">
        <f t="shared" si="196"/>
        <v>2.8835636869841919E-2</v>
      </c>
      <c r="AH1239" s="10">
        <f>+SUMPRODUCT(AB1239:AD1239,Regression_results!$M$17:$O$17)+Regression_results!$L$17</f>
        <v>2.8910339720736408E-2</v>
      </c>
    </row>
    <row r="1240" spans="1:34" ht="15" x14ac:dyDescent="0.25">
      <c r="A1240" s="3">
        <v>42180</v>
      </c>
      <c r="B1240" s="5">
        <f t="shared" si="190"/>
        <v>25</v>
      </c>
      <c r="C1240" s="5">
        <f t="shared" si="191"/>
        <v>6</v>
      </c>
      <c r="D1240" s="5">
        <f t="shared" si="192"/>
        <v>2015</v>
      </c>
      <c r="E1240" s="3">
        <f t="shared" si="193"/>
        <v>42164</v>
      </c>
      <c r="F1240" s="5">
        <f t="shared" si="197"/>
        <v>16</v>
      </c>
      <c r="G1240" s="5">
        <v>24974.639999999999</v>
      </c>
      <c r="H1240" s="6">
        <v>25067</v>
      </c>
      <c r="I1240" s="6">
        <v>25134</v>
      </c>
      <c r="J1240" s="6">
        <v>25175</v>
      </c>
      <c r="K1240" s="6">
        <v>25325.67</v>
      </c>
      <c r="L1240" s="6">
        <v>25389</v>
      </c>
      <c r="M1240" s="6">
        <v>25410.33</v>
      </c>
      <c r="N1240" s="6">
        <v>25429</v>
      </c>
      <c r="O1240" s="6">
        <v>25525.67</v>
      </c>
      <c r="P1240" s="6">
        <v>25561</v>
      </c>
      <c r="Q1240" s="6">
        <v>25692</v>
      </c>
      <c r="R1240" s="6">
        <v>25735.33</v>
      </c>
      <c r="S1240" s="6">
        <v>25784.33</v>
      </c>
      <c r="T1240" s="6">
        <v>25835</v>
      </c>
      <c r="U1240" s="6">
        <v>25878.67</v>
      </c>
      <c r="V1240" s="6">
        <v>25936.67</v>
      </c>
      <c r="W1240" s="6">
        <v>26062.33</v>
      </c>
      <c r="X1240" s="6">
        <v>26120</v>
      </c>
      <c r="Y1240" s="6" t="s">
        <v>2</v>
      </c>
      <c r="Z1240" s="8" t="s">
        <v>17</v>
      </c>
      <c r="AA1240" s="11">
        <f t="shared" si="198"/>
        <v>1.0480784259276751E-3</v>
      </c>
      <c r="AB1240" s="10">
        <f t="shared" si="199"/>
        <v>6.3808727573251289E-3</v>
      </c>
      <c r="AC1240" s="10">
        <f t="shared" si="194"/>
        <v>1.5583273653218654E-2</v>
      </c>
      <c r="AD1240" s="10">
        <f t="shared" si="195"/>
        <v>1.1181406953641324E-2</v>
      </c>
      <c r="AE1240" s="13">
        <v>3.4750000000000001</v>
      </c>
      <c r="AF1240" s="13">
        <v>0.64</v>
      </c>
      <c r="AG1240" s="10">
        <f t="shared" si="196"/>
        <v>2.8169713831478704E-2</v>
      </c>
      <c r="AH1240" s="10">
        <f>+SUMPRODUCT(AB1240:AD1240,Regression_results!$M$17:$O$17)+Regression_results!$L$17</f>
        <v>2.8935105003618899E-2</v>
      </c>
    </row>
    <row r="1241" spans="1:34" ht="15" x14ac:dyDescent="0.25">
      <c r="A1241" s="3">
        <v>42179</v>
      </c>
      <c r="B1241" s="5">
        <f t="shared" si="190"/>
        <v>24</v>
      </c>
      <c r="C1241" s="5">
        <f t="shared" si="191"/>
        <v>6</v>
      </c>
      <c r="D1241" s="5">
        <f t="shared" si="192"/>
        <v>2015</v>
      </c>
      <c r="E1241" s="3">
        <f t="shared" si="193"/>
        <v>42164</v>
      </c>
      <c r="F1241" s="5">
        <f t="shared" si="197"/>
        <v>15</v>
      </c>
      <c r="G1241" s="5">
        <v>24972.98</v>
      </c>
      <c r="H1241" s="6">
        <v>25066.33</v>
      </c>
      <c r="I1241" s="6">
        <v>25130.67</v>
      </c>
      <c r="J1241" s="6">
        <v>25175</v>
      </c>
      <c r="K1241" s="6">
        <v>25324.67</v>
      </c>
      <c r="L1241" s="6">
        <v>25388.33</v>
      </c>
      <c r="M1241" s="6">
        <v>25409.33</v>
      </c>
      <c r="N1241" s="6">
        <v>25426.67</v>
      </c>
      <c r="O1241" s="6">
        <v>25524.33</v>
      </c>
      <c r="P1241" s="6">
        <v>25556.33</v>
      </c>
      <c r="Q1241" s="6">
        <v>25688</v>
      </c>
      <c r="R1241" s="6">
        <v>25734</v>
      </c>
      <c r="S1241" s="6">
        <v>25783</v>
      </c>
      <c r="T1241" s="6">
        <v>25833</v>
      </c>
      <c r="U1241" s="6">
        <v>25878.67</v>
      </c>
      <c r="V1241" s="6">
        <v>25936.67</v>
      </c>
      <c r="W1241" s="6">
        <v>26062.33</v>
      </c>
      <c r="X1241" s="6">
        <v>26120</v>
      </c>
      <c r="Y1241" s="6" t="s">
        <v>2</v>
      </c>
      <c r="Z1241" s="8" t="s">
        <v>17</v>
      </c>
      <c r="AA1241" s="11">
        <f t="shared" si="198"/>
        <v>9.696311523096357E-4</v>
      </c>
      <c r="AB1241" s="10">
        <f t="shared" si="199"/>
        <v>6.314424630140314E-3</v>
      </c>
      <c r="AC1241" s="10">
        <f t="shared" si="194"/>
        <v>1.5664524662494239E-2</v>
      </c>
      <c r="AD1241" s="10">
        <f t="shared" si="195"/>
        <v>1.1103883451978214E-2</v>
      </c>
      <c r="AE1241" s="13">
        <v>3.4569999999999999</v>
      </c>
      <c r="AF1241" s="13">
        <v>0.64</v>
      </c>
      <c r="AG1241" s="10">
        <f t="shared" si="196"/>
        <v>2.7990858505564375E-2</v>
      </c>
      <c r="AH1241" s="10">
        <f>+SUMPRODUCT(AB1241:AD1241,Regression_results!$M$17:$O$17)+Regression_results!$L$17</f>
        <v>2.8913289185926276E-2</v>
      </c>
    </row>
    <row r="1242" spans="1:34" ht="15" x14ac:dyDescent="0.25">
      <c r="A1242" s="3">
        <v>42178</v>
      </c>
      <c r="B1242" s="5">
        <f t="shared" si="190"/>
        <v>23</v>
      </c>
      <c r="C1242" s="5">
        <f t="shared" si="191"/>
        <v>6</v>
      </c>
      <c r="D1242" s="5">
        <f t="shared" si="192"/>
        <v>2015</v>
      </c>
      <c r="E1242" s="3">
        <f t="shared" si="193"/>
        <v>42164</v>
      </c>
      <c r="F1242" s="5">
        <f t="shared" si="197"/>
        <v>14</v>
      </c>
      <c r="G1242" s="5">
        <v>24971.31</v>
      </c>
      <c r="H1242" s="6">
        <v>25067</v>
      </c>
      <c r="I1242" s="6">
        <v>25128.33</v>
      </c>
      <c r="J1242" s="6">
        <v>25175</v>
      </c>
      <c r="K1242" s="6">
        <v>25324.67</v>
      </c>
      <c r="L1242" s="6">
        <v>25389</v>
      </c>
      <c r="M1242" s="6">
        <v>25409</v>
      </c>
      <c r="N1242" s="6">
        <v>25426.67</v>
      </c>
      <c r="O1242" s="6">
        <v>25520</v>
      </c>
      <c r="P1242" s="6">
        <v>25552</v>
      </c>
      <c r="Q1242" s="6">
        <v>25682.67</v>
      </c>
      <c r="R1242" s="6">
        <v>25730</v>
      </c>
      <c r="S1242" s="6">
        <v>25780.33</v>
      </c>
      <c r="T1242" s="6">
        <v>25828</v>
      </c>
      <c r="U1242" s="6">
        <v>25878.67</v>
      </c>
      <c r="V1242" s="6">
        <v>25935.33</v>
      </c>
      <c r="W1242" s="6">
        <v>26062.33</v>
      </c>
      <c r="X1242" s="6">
        <v>26120</v>
      </c>
      <c r="Y1242" s="6" t="s">
        <v>2</v>
      </c>
      <c r="Z1242" s="8" t="s">
        <v>17</v>
      </c>
      <c r="AA1242" s="11">
        <f t="shared" si="198"/>
        <v>8.6290594418304183E-4</v>
      </c>
      <c r="AB1242" s="10">
        <f t="shared" si="199"/>
        <v>6.2880161273077828E-3</v>
      </c>
      <c r="AC1242" s="10">
        <f t="shared" si="194"/>
        <v>1.5586789890135844E-2</v>
      </c>
      <c r="AD1242" s="10">
        <f t="shared" si="195"/>
        <v>1.1063924752960592E-2</v>
      </c>
      <c r="AE1242" s="13">
        <v>3.5</v>
      </c>
      <c r="AF1242" s="13">
        <v>0.67</v>
      </c>
      <c r="AG1242" s="10">
        <f t="shared" si="196"/>
        <v>2.8111651932055226E-2</v>
      </c>
      <c r="AH1242" s="10">
        <f>+SUMPRODUCT(AB1242:AD1242,Regression_results!$M$17:$O$17)+Regression_results!$L$17</f>
        <v>2.8834198362500015E-2</v>
      </c>
    </row>
    <row r="1243" spans="1:34" ht="15" x14ac:dyDescent="0.25">
      <c r="A1243" s="3">
        <v>42177</v>
      </c>
      <c r="B1243" s="5">
        <f t="shared" si="190"/>
        <v>22</v>
      </c>
      <c r="C1243" s="5">
        <f t="shared" si="191"/>
        <v>6</v>
      </c>
      <c r="D1243" s="5">
        <f t="shared" si="192"/>
        <v>2015</v>
      </c>
      <c r="E1243" s="3">
        <f t="shared" si="193"/>
        <v>42164</v>
      </c>
      <c r="F1243" s="5">
        <f t="shared" si="197"/>
        <v>13</v>
      </c>
      <c r="G1243" s="5">
        <v>24969.65</v>
      </c>
      <c r="H1243" s="6">
        <v>25066.67</v>
      </c>
      <c r="I1243" s="6">
        <v>25128.33</v>
      </c>
      <c r="J1243" s="6">
        <v>25176.67</v>
      </c>
      <c r="K1243" s="6">
        <v>25320.33</v>
      </c>
      <c r="L1243" s="6">
        <v>25385.67</v>
      </c>
      <c r="M1243" s="6">
        <v>25401.33</v>
      </c>
      <c r="N1243" s="6">
        <v>25418</v>
      </c>
      <c r="O1243" s="6">
        <v>25510</v>
      </c>
      <c r="P1243" s="6">
        <v>25543</v>
      </c>
      <c r="Q1243" s="6">
        <v>25673.67</v>
      </c>
      <c r="R1243" s="6">
        <v>25721.67</v>
      </c>
      <c r="S1243" s="6">
        <v>25773</v>
      </c>
      <c r="T1243" s="6">
        <v>25820.33</v>
      </c>
      <c r="U1243" s="6">
        <v>25876</v>
      </c>
      <c r="V1243" s="6">
        <v>25932.33</v>
      </c>
      <c r="W1243" s="6">
        <v>26059.67</v>
      </c>
      <c r="X1243" s="6">
        <v>26117.33</v>
      </c>
      <c r="Y1243" s="6" t="s">
        <v>2</v>
      </c>
      <c r="Z1243" s="8" t="s">
        <v>17</v>
      </c>
      <c r="AA1243" s="11">
        <f t="shared" si="198"/>
        <v>7.9578111460313716E-4</v>
      </c>
      <c r="AB1243" s="10">
        <f t="shared" si="199"/>
        <v>6.3549148666481869E-3</v>
      </c>
      <c r="AC1243" s="10">
        <f t="shared" si="194"/>
        <v>1.5188832684066123E-2</v>
      </c>
      <c r="AD1243" s="10">
        <f t="shared" si="195"/>
        <v>1.1105463592062917E-2</v>
      </c>
      <c r="AE1243" s="13">
        <v>3.5049999999999999</v>
      </c>
      <c r="AF1243" s="13">
        <v>0.66</v>
      </c>
      <c r="AG1243" s="10">
        <f t="shared" si="196"/>
        <v>2.826346115636813E-2</v>
      </c>
      <c r="AH1243" s="10">
        <f>+SUMPRODUCT(AB1243:AD1243,Regression_results!$M$17:$O$17)+Regression_results!$L$17</f>
        <v>2.8649215504773826E-2</v>
      </c>
    </row>
    <row r="1244" spans="1:34" ht="15" x14ac:dyDescent="0.25">
      <c r="A1244" s="3">
        <v>42176</v>
      </c>
      <c r="B1244" s="5">
        <f t="shared" si="190"/>
        <v>21</v>
      </c>
      <c r="C1244" s="5">
        <f t="shared" si="191"/>
        <v>6</v>
      </c>
      <c r="D1244" s="5">
        <f t="shared" si="192"/>
        <v>2015</v>
      </c>
      <c r="E1244" s="3">
        <f t="shared" si="193"/>
        <v>42164</v>
      </c>
      <c r="F1244" s="5">
        <f t="shared" si="197"/>
        <v>12</v>
      </c>
      <c r="G1244" s="5">
        <v>24967.99</v>
      </c>
      <c r="H1244" s="6">
        <v>25065.67</v>
      </c>
      <c r="I1244" s="6">
        <v>25126</v>
      </c>
      <c r="J1244" s="6">
        <v>25171.67</v>
      </c>
      <c r="K1244" s="6">
        <v>25317.67</v>
      </c>
      <c r="L1244" s="6">
        <v>25381</v>
      </c>
      <c r="M1244" s="6">
        <v>25395</v>
      </c>
      <c r="N1244" s="6">
        <v>25411</v>
      </c>
      <c r="O1244" s="6">
        <v>25497.67</v>
      </c>
      <c r="P1244" s="6">
        <v>25526.33</v>
      </c>
      <c r="Q1244" s="6">
        <v>25663.67</v>
      </c>
      <c r="R1244" s="6">
        <v>25711.33</v>
      </c>
      <c r="S1244" s="6">
        <v>25762.67</v>
      </c>
      <c r="T1244" s="6">
        <v>25809.67</v>
      </c>
      <c r="U1244" s="6">
        <v>25874</v>
      </c>
      <c r="V1244" s="6">
        <v>25932</v>
      </c>
      <c r="W1244" s="6">
        <v>26059.33</v>
      </c>
      <c r="X1244" s="6">
        <v>26117</v>
      </c>
      <c r="Y1244" s="6" t="s">
        <v>2</v>
      </c>
      <c r="Z1244" s="8" t="s">
        <v>17</v>
      </c>
      <c r="AA1244" s="11">
        <f t="shared" si="198"/>
        <v>7.2973802792954958E-4</v>
      </c>
      <c r="AB1244" s="10">
        <f t="shared" si="199"/>
        <v>6.3285030152606669E-3</v>
      </c>
      <c r="AC1244" s="10">
        <f t="shared" si="194"/>
        <v>1.4792247074743248E-2</v>
      </c>
      <c r="AD1244" s="10">
        <f t="shared" si="195"/>
        <v>1.1122844535308563E-2</v>
      </c>
      <c r="AE1244" s="13">
        <v>3.48</v>
      </c>
      <c r="AF1244" s="13">
        <v>0.67</v>
      </c>
      <c r="AG1244" s="10">
        <f t="shared" si="196"/>
        <v>2.7912983013807402E-2</v>
      </c>
      <c r="AH1244" s="10">
        <f>+SUMPRODUCT(AB1244:AD1244,Regression_results!$M$17:$O$17)+Regression_results!$L$17</f>
        <v>2.8403752841484255E-2</v>
      </c>
    </row>
    <row r="1245" spans="1:34" ht="15" x14ac:dyDescent="0.25">
      <c r="A1245" s="3">
        <v>42175</v>
      </c>
      <c r="B1245" s="5">
        <f t="shared" si="190"/>
        <v>20</v>
      </c>
      <c r="C1245" s="5">
        <f t="shared" si="191"/>
        <v>6</v>
      </c>
      <c r="D1245" s="5">
        <f t="shared" si="192"/>
        <v>2015</v>
      </c>
      <c r="E1245" s="3">
        <f t="shared" si="193"/>
        <v>42164</v>
      </c>
      <c r="F1245" s="5">
        <f t="shared" si="197"/>
        <v>11</v>
      </c>
      <c r="G1245" s="5">
        <v>24966.32</v>
      </c>
      <c r="H1245" s="6">
        <v>25065.67</v>
      </c>
      <c r="I1245" s="6">
        <v>25126</v>
      </c>
      <c r="J1245" s="6">
        <v>25171.67</v>
      </c>
      <c r="K1245" s="6">
        <v>25317.67</v>
      </c>
      <c r="L1245" s="6">
        <v>25381</v>
      </c>
      <c r="M1245" s="6">
        <v>25395</v>
      </c>
      <c r="N1245" s="6">
        <v>25411</v>
      </c>
      <c r="O1245" s="6">
        <v>25497.67</v>
      </c>
      <c r="P1245" s="6">
        <v>25526.33</v>
      </c>
      <c r="Q1245" s="6">
        <v>25663.67</v>
      </c>
      <c r="R1245" s="6">
        <v>25711.33</v>
      </c>
      <c r="S1245" s="6">
        <v>25762.67</v>
      </c>
      <c r="T1245" s="6">
        <v>25809.67</v>
      </c>
      <c r="U1245" s="6">
        <v>25866</v>
      </c>
      <c r="V1245" s="6">
        <v>25925.33</v>
      </c>
      <c r="W1245" s="6">
        <v>26055</v>
      </c>
      <c r="X1245" s="6">
        <v>26111.67</v>
      </c>
      <c r="Y1245" s="6" t="s">
        <v>2</v>
      </c>
      <c r="Z1245" s="8" t="s">
        <v>17</v>
      </c>
      <c r="AA1245" s="11">
        <f t="shared" si="198"/>
        <v>6.6892652560208705E-4</v>
      </c>
      <c r="AB1245" s="10">
        <f t="shared" si="199"/>
        <v>6.3958164439132936E-3</v>
      </c>
      <c r="AC1245" s="10">
        <f t="shared" si="194"/>
        <v>1.4792247074743248E-2</v>
      </c>
      <c r="AD1245" s="10">
        <f t="shared" si="195"/>
        <v>1.1062033032981099E-2</v>
      </c>
      <c r="AE1245" s="13">
        <v>3.48</v>
      </c>
      <c r="AF1245" s="13">
        <v>0.67</v>
      </c>
      <c r="AG1245" s="10">
        <f t="shared" si="196"/>
        <v>2.7912983013807402E-2</v>
      </c>
      <c r="AH1245" s="10">
        <f>+SUMPRODUCT(AB1245:AD1245,Regression_results!$M$17:$O$17)+Regression_results!$L$17</f>
        <v>2.8412797455670734E-2</v>
      </c>
    </row>
    <row r="1246" spans="1:34" ht="15" x14ac:dyDescent="0.25">
      <c r="A1246" s="3">
        <v>42174</v>
      </c>
      <c r="B1246" s="5">
        <f t="shared" si="190"/>
        <v>19</v>
      </c>
      <c r="C1246" s="5">
        <f t="shared" si="191"/>
        <v>6</v>
      </c>
      <c r="D1246" s="5">
        <f t="shared" si="192"/>
        <v>2015</v>
      </c>
      <c r="E1246" s="3">
        <f t="shared" si="193"/>
        <v>42164</v>
      </c>
      <c r="F1246" s="5">
        <f t="shared" si="197"/>
        <v>10</v>
      </c>
      <c r="G1246" s="5">
        <v>24964.66</v>
      </c>
      <c r="H1246" s="6">
        <v>25065.67</v>
      </c>
      <c r="I1246" s="6">
        <v>25126</v>
      </c>
      <c r="J1246" s="6">
        <v>25171.67</v>
      </c>
      <c r="K1246" s="6">
        <v>25317.67</v>
      </c>
      <c r="L1246" s="6">
        <v>25381</v>
      </c>
      <c r="M1246" s="6">
        <v>25395</v>
      </c>
      <c r="N1246" s="6">
        <v>25411</v>
      </c>
      <c r="O1246" s="6">
        <v>25497.67</v>
      </c>
      <c r="P1246" s="6">
        <v>25526.33</v>
      </c>
      <c r="Q1246" s="6">
        <v>25663.67</v>
      </c>
      <c r="R1246" s="6">
        <v>25711.33</v>
      </c>
      <c r="S1246" s="6">
        <v>25762.67</v>
      </c>
      <c r="T1246" s="6">
        <v>25809.67</v>
      </c>
      <c r="U1246" s="6">
        <v>25855</v>
      </c>
      <c r="V1246" s="6">
        <v>25909</v>
      </c>
      <c r="W1246" s="6">
        <v>26038</v>
      </c>
      <c r="X1246" s="6">
        <v>26094.67</v>
      </c>
      <c r="Y1246" s="6" t="s">
        <v>2</v>
      </c>
      <c r="Z1246" s="8" t="s">
        <v>17</v>
      </c>
      <c r="AA1246" s="11">
        <f t="shared" si="198"/>
        <v>6.0811502327462463E-4</v>
      </c>
      <c r="AB1246" s="10">
        <f t="shared" si="199"/>
        <v>6.4627357232183158E-3</v>
      </c>
      <c r="AC1246" s="10">
        <f t="shared" si="194"/>
        <v>1.4792247074743248E-2</v>
      </c>
      <c r="AD1246" s="10">
        <f t="shared" si="195"/>
        <v>1.1001221530653638E-2</v>
      </c>
      <c r="AE1246" s="13">
        <v>3.48</v>
      </c>
      <c r="AF1246" s="13">
        <v>0.67</v>
      </c>
      <c r="AG1246" s="10">
        <f t="shared" si="196"/>
        <v>2.7912983013807402E-2</v>
      </c>
      <c r="AH1246" s="10">
        <f>+SUMPRODUCT(AB1246:AD1246,Regression_results!$M$17:$O$17)+Regression_results!$L$17</f>
        <v>2.8421628993910888E-2</v>
      </c>
    </row>
    <row r="1247" spans="1:34" ht="15" x14ac:dyDescent="0.25">
      <c r="A1247" s="3">
        <v>42173</v>
      </c>
      <c r="B1247" s="5">
        <f t="shared" si="190"/>
        <v>18</v>
      </c>
      <c r="C1247" s="5">
        <f t="shared" si="191"/>
        <v>6</v>
      </c>
      <c r="D1247" s="5">
        <f t="shared" si="192"/>
        <v>2015</v>
      </c>
      <c r="E1247" s="3">
        <f t="shared" si="193"/>
        <v>42164</v>
      </c>
      <c r="F1247" s="5">
        <f t="shared" si="197"/>
        <v>9</v>
      </c>
      <c r="G1247" s="5">
        <v>24963</v>
      </c>
      <c r="H1247" s="6">
        <v>25067.67</v>
      </c>
      <c r="I1247" s="6">
        <v>25124.33</v>
      </c>
      <c r="J1247" s="6">
        <v>25169</v>
      </c>
      <c r="K1247" s="6">
        <v>25314.67</v>
      </c>
      <c r="L1247" s="6">
        <v>25378</v>
      </c>
      <c r="M1247" s="6">
        <v>25392.33</v>
      </c>
      <c r="N1247" s="6">
        <v>25408</v>
      </c>
      <c r="O1247" s="6">
        <v>25495</v>
      </c>
      <c r="P1247" s="6">
        <v>25525.33</v>
      </c>
      <c r="Q1247" s="6">
        <v>25663</v>
      </c>
      <c r="R1247" s="6">
        <v>25710</v>
      </c>
      <c r="S1247" s="6">
        <v>25761.33</v>
      </c>
      <c r="T1247" s="6">
        <v>25808.67</v>
      </c>
      <c r="U1247" s="6">
        <v>25855</v>
      </c>
      <c r="V1247" s="6">
        <v>25909</v>
      </c>
      <c r="W1247" s="6">
        <v>26038</v>
      </c>
      <c r="X1247" s="6">
        <v>26094.67</v>
      </c>
      <c r="Y1247" s="6" t="s">
        <v>2</v>
      </c>
      <c r="Z1247" s="8" t="s">
        <v>17</v>
      </c>
      <c r="AA1247" s="11">
        <f t="shared" si="198"/>
        <v>5.5129141236105457E-4</v>
      </c>
      <c r="AB1247" s="10">
        <f t="shared" si="199"/>
        <v>6.4627648920403402E-3</v>
      </c>
      <c r="AC1247" s="10">
        <f t="shared" si="194"/>
        <v>1.4753428250623868E-2</v>
      </c>
      <c r="AD1247" s="10">
        <f t="shared" si="195"/>
        <v>1.0997653444132015E-2</v>
      </c>
      <c r="AE1247" s="13">
        <v>3.5</v>
      </c>
      <c r="AF1247" s="13">
        <v>0.68</v>
      </c>
      <c r="AG1247" s="10">
        <f t="shared" si="196"/>
        <v>2.8009535160905763E-2</v>
      </c>
      <c r="AH1247" s="10">
        <f>+SUMPRODUCT(AB1247:AD1247,Regression_results!$M$17:$O$17)+Regression_results!$L$17</f>
        <v>2.8396646370206918E-2</v>
      </c>
    </row>
    <row r="1248" spans="1:34" ht="15" x14ac:dyDescent="0.25">
      <c r="A1248" s="3">
        <v>42172</v>
      </c>
      <c r="B1248" s="5">
        <f t="shared" si="190"/>
        <v>17</v>
      </c>
      <c r="C1248" s="5">
        <f t="shared" si="191"/>
        <v>6</v>
      </c>
      <c r="D1248" s="5">
        <f t="shared" si="192"/>
        <v>2015</v>
      </c>
      <c r="E1248" s="3">
        <f t="shared" si="193"/>
        <v>42164</v>
      </c>
      <c r="F1248" s="5">
        <f t="shared" si="197"/>
        <v>8</v>
      </c>
      <c r="G1248" s="5">
        <v>24961.34</v>
      </c>
      <c r="H1248" s="6">
        <v>25067.67</v>
      </c>
      <c r="I1248" s="6">
        <v>25124</v>
      </c>
      <c r="J1248" s="6">
        <v>25174.67</v>
      </c>
      <c r="K1248" s="6">
        <v>25321.67</v>
      </c>
      <c r="L1248" s="6">
        <v>25386</v>
      </c>
      <c r="M1248" s="6">
        <v>25400.67</v>
      </c>
      <c r="N1248" s="6">
        <v>25416.33</v>
      </c>
      <c r="O1248" s="6">
        <v>25502</v>
      </c>
      <c r="P1248" s="6">
        <v>25534.33</v>
      </c>
      <c r="Q1248" s="6">
        <v>25673.33</v>
      </c>
      <c r="R1248" s="6">
        <v>25720.33</v>
      </c>
      <c r="S1248" s="6">
        <v>25771.67</v>
      </c>
      <c r="T1248" s="6">
        <v>25819</v>
      </c>
      <c r="U1248" s="6">
        <v>25855</v>
      </c>
      <c r="V1248" s="6">
        <v>25909</v>
      </c>
      <c r="W1248" s="6">
        <v>26038</v>
      </c>
      <c r="X1248" s="6">
        <v>26094.67</v>
      </c>
      <c r="Y1248" s="6" t="s">
        <v>2</v>
      </c>
      <c r="Z1248" s="8" t="s">
        <v>17</v>
      </c>
      <c r="AA1248" s="11">
        <f t="shared" si="198"/>
        <v>4.8973672770659491E-4</v>
      </c>
      <c r="AB1248" s="10">
        <f t="shared" si="199"/>
        <v>6.5164770801566796E-3</v>
      </c>
      <c r="AC1248" s="10">
        <f t="shared" si="194"/>
        <v>1.5045374940296119E-2</v>
      </c>
      <c r="AD1248" s="10">
        <f t="shared" si="195"/>
        <v>1.106420147556954E-2</v>
      </c>
      <c r="AE1248" s="13">
        <v>3.5</v>
      </c>
      <c r="AF1248" s="13">
        <v>0.67500000000000004</v>
      </c>
      <c r="AG1248" s="10">
        <f t="shared" si="196"/>
        <v>2.8060591010677705E-2</v>
      </c>
      <c r="AH1248" s="10">
        <f>+SUMPRODUCT(AB1248:AD1248,Regression_results!$M$17:$O$17)+Regression_results!$L$17</f>
        <v>2.8631547399252714E-2</v>
      </c>
    </row>
    <row r="1249" spans="1:34" ht="15" x14ac:dyDescent="0.25">
      <c r="A1249" s="3">
        <v>42171</v>
      </c>
      <c r="B1249" s="5">
        <f t="shared" si="190"/>
        <v>16</v>
      </c>
      <c r="C1249" s="5">
        <f t="shared" si="191"/>
        <v>6</v>
      </c>
      <c r="D1249" s="5">
        <f t="shared" si="192"/>
        <v>2015</v>
      </c>
      <c r="E1249" s="3">
        <f t="shared" si="193"/>
        <v>42164</v>
      </c>
      <c r="F1249" s="5">
        <f t="shared" si="197"/>
        <v>7</v>
      </c>
      <c r="G1249" s="5">
        <v>24959.67</v>
      </c>
      <c r="H1249" s="6">
        <v>25065.33</v>
      </c>
      <c r="I1249" s="6">
        <v>25119</v>
      </c>
      <c r="J1249" s="6">
        <v>25171</v>
      </c>
      <c r="K1249" s="6">
        <v>25317.67</v>
      </c>
      <c r="L1249" s="6">
        <v>25385.33</v>
      </c>
      <c r="M1249" s="6">
        <v>25401</v>
      </c>
      <c r="N1249" s="6">
        <v>25416.33</v>
      </c>
      <c r="O1249" s="6">
        <v>25497</v>
      </c>
      <c r="P1249" s="6">
        <v>25533.67</v>
      </c>
      <c r="Q1249" s="6">
        <v>25673</v>
      </c>
      <c r="R1249" s="6">
        <v>25713.67</v>
      </c>
      <c r="S1249" s="6">
        <v>25767.67</v>
      </c>
      <c r="T1249" s="6">
        <v>25817.67</v>
      </c>
      <c r="U1249" s="6">
        <v>25854</v>
      </c>
      <c r="V1249" s="6">
        <v>25908</v>
      </c>
      <c r="W1249" s="6">
        <v>26037</v>
      </c>
      <c r="X1249" s="6">
        <v>26094</v>
      </c>
      <c r="Y1249" s="6" t="s">
        <v>2</v>
      </c>
      <c r="Z1249" s="8" t="s">
        <v>17</v>
      </c>
      <c r="AA1249" s="11">
        <f t="shared" si="198"/>
        <v>4.5276374102377247E-4</v>
      </c>
      <c r="AB1249" s="10">
        <f t="shared" si="199"/>
        <v>6.3834978587458124E-3</v>
      </c>
      <c r="AC1249" s="10">
        <f t="shared" si="194"/>
        <v>1.5048369759942615E-2</v>
      </c>
      <c r="AD1249" s="10">
        <f t="shared" si="195"/>
        <v>1.1068522457735493E-2</v>
      </c>
      <c r="AE1249" s="13">
        <v>3.4849999999999999</v>
      </c>
      <c r="AF1249" s="13">
        <v>0.63500000000000001</v>
      </c>
      <c r="AG1249" s="10">
        <f t="shared" si="196"/>
        <v>2.8320166939931335E-2</v>
      </c>
      <c r="AH1249" s="10">
        <f>+SUMPRODUCT(AB1249:AD1249,Regression_results!$M$17:$O$17)+Regression_results!$L$17</f>
        <v>2.8563407041023711E-2</v>
      </c>
    </row>
    <row r="1250" spans="1:34" ht="15" x14ac:dyDescent="0.25">
      <c r="A1250" s="3">
        <v>42170</v>
      </c>
      <c r="B1250" s="5">
        <f t="shared" si="190"/>
        <v>15</v>
      </c>
      <c r="C1250" s="5">
        <f t="shared" si="191"/>
        <v>6</v>
      </c>
      <c r="D1250" s="5">
        <f t="shared" si="192"/>
        <v>2015</v>
      </c>
      <c r="E1250" s="3">
        <f t="shared" si="193"/>
        <v>42164</v>
      </c>
      <c r="F1250" s="5">
        <f t="shared" si="197"/>
        <v>6</v>
      </c>
      <c r="G1250" s="5">
        <v>24958.01</v>
      </c>
      <c r="H1250" s="6">
        <v>25064.67</v>
      </c>
      <c r="I1250" s="6">
        <v>25116.67</v>
      </c>
      <c r="J1250" s="6">
        <v>25167</v>
      </c>
      <c r="K1250" s="6">
        <v>25314</v>
      </c>
      <c r="L1250" s="6">
        <v>25377</v>
      </c>
      <c r="M1250" s="6">
        <v>25395</v>
      </c>
      <c r="N1250" s="6">
        <v>25409.67</v>
      </c>
      <c r="O1250" s="6">
        <v>25490.67</v>
      </c>
      <c r="P1250" s="6">
        <v>25529.67</v>
      </c>
      <c r="Q1250" s="6">
        <v>25667.33</v>
      </c>
      <c r="R1250" s="6">
        <v>25709.67</v>
      </c>
      <c r="S1250" s="6">
        <v>25760.67</v>
      </c>
      <c r="T1250" s="6">
        <v>25810.67</v>
      </c>
      <c r="U1250" s="6">
        <v>25864.33</v>
      </c>
      <c r="V1250" s="6">
        <v>25918.33</v>
      </c>
      <c r="W1250" s="6">
        <v>26047.33</v>
      </c>
      <c r="X1250" s="6">
        <v>26104.33</v>
      </c>
      <c r="Y1250" s="6" t="s">
        <v>2</v>
      </c>
      <c r="Z1250" s="8" t="s">
        <v>17</v>
      </c>
      <c r="AA1250" s="11">
        <f t="shared" si="198"/>
        <v>3.8818866124210592E-4</v>
      </c>
      <c r="AB1250" s="10">
        <f t="shared" si="199"/>
        <v>6.3570773471122166E-3</v>
      </c>
      <c r="AC1250" s="10">
        <f t="shared" si="194"/>
        <v>1.4890508972726035E-2</v>
      </c>
      <c r="AD1250" s="10">
        <f t="shared" si="195"/>
        <v>1.0980299421767458E-2</v>
      </c>
      <c r="AE1250" s="13">
        <v>3.4849999999999999</v>
      </c>
      <c r="AF1250" s="13">
        <v>0.64</v>
      </c>
      <c r="AG1250" s="10">
        <f t="shared" si="196"/>
        <v>2.8269077901430961E-2</v>
      </c>
      <c r="AH1250" s="10">
        <f>+SUMPRODUCT(AB1250:AD1250,Regression_results!$M$17:$O$17)+Regression_results!$L$17</f>
        <v>2.841431943303644E-2</v>
      </c>
    </row>
    <row r="1251" spans="1:34" ht="15" x14ac:dyDescent="0.25">
      <c r="A1251" s="3">
        <v>42169</v>
      </c>
      <c r="B1251" s="5">
        <f t="shared" si="190"/>
        <v>14</v>
      </c>
      <c r="C1251" s="5">
        <f t="shared" si="191"/>
        <v>6</v>
      </c>
      <c r="D1251" s="5">
        <f t="shared" si="192"/>
        <v>2015</v>
      </c>
      <c r="E1251" s="3">
        <f t="shared" si="193"/>
        <v>42164</v>
      </c>
      <c r="F1251" s="5">
        <f t="shared" si="197"/>
        <v>5</v>
      </c>
      <c r="G1251" s="5">
        <v>24956.35</v>
      </c>
      <c r="H1251" s="6">
        <v>25062.33</v>
      </c>
      <c r="I1251" s="6">
        <v>25118</v>
      </c>
      <c r="J1251" s="6">
        <v>25171.33</v>
      </c>
      <c r="K1251" s="6">
        <v>25314.33</v>
      </c>
      <c r="L1251" s="6">
        <v>25380</v>
      </c>
      <c r="M1251" s="6">
        <v>25394</v>
      </c>
      <c r="N1251" s="6">
        <v>25408.33</v>
      </c>
      <c r="O1251" s="6">
        <v>25488</v>
      </c>
      <c r="P1251" s="6">
        <v>25527</v>
      </c>
      <c r="Q1251" s="6">
        <v>25667</v>
      </c>
      <c r="R1251" s="6">
        <v>25709.33</v>
      </c>
      <c r="S1251" s="6">
        <v>25760.33</v>
      </c>
      <c r="T1251" s="6">
        <v>25810.33</v>
      </c>
      <c r="U1251" s="6">
        <v>25864.33</v>
      </c>
      <c r="V1251" s="6">
        <v>25918.33</v>
      </c>
      <c r="W1251" s="6">
        <v>26047.33</v>
      </c>
      <c r="X1251" s="6">
        <v>26104.33</v>
      </c>
      <c r="Y1251" s="6" t="s">
        <v>2</v>
      </c>
      <c r="Z1251" s="8" t="s">
        <v>17</v>
      </c>
      <c r="AA1251" s="11">
        <f t="shared" si="198"/>
        <v>3.234948206538209E-4</v>
      </c>
      <c r="AB1251" s="10">
        <f t="shared" si="199"/>
        <v>6.4773093821812733E-3</v>
      </c>
      <c r="AC1251" s="10">
        <f t="shared" si="194"/>
        <v>1.4730472171351261E-2</v>
      </c>
      <c r="AD1251" s="10">
        <f t="shared" si="195"/>
        <v>1.1008130727747386E-2</v>
      </c>
      <c r="AE1251" s="13">
        <v>3.4699999999999998</v>
      </c>
      <c r="AF1251" s="13">
        <v>0.65</v>
      </c>
      <c r="AG1251" s="10">
        <f t="shared" si="196"/>
        <v>2.8017883755588668E-2</v>
      </c>
      <c r="AH1251" s="10">
        <f>+SUMPRODUCT(AB1251:AD1251,Regression_results!$M$17:$O$17)+Regression_results!$L$17</f>
        <v>2.8395385995423114E-2</v>
      </c>
    </row>
    <row r="1252" spans="1:34" ht="15" x14ac:dyDescent="0.25">
      <c r="A1252" s="3">
        <v>42168</v>
      </c>
      <c r="B1252" s="5">
        <f t="shared" si="190"/>
        <v>13</v>
      </c>
      <c r="C1252" s="5">
        <f t="shared" si="191"/>
        <v>6</v>
      </c>
      <c r="D1252" s="5">
        <f t="shared" si="192"/>
        <v>2015</v>
      </c>
      <c r="E1252" s="3">
        <f t="shared" si="193"/>
        <v>42164</v>
      </c>
      <c r="F1252" s="5">
        <f t="shared" si="197"/>
        <v>4</v>
      </c>
      <c r="G1252" s="5">
        <v>24954.69</v>
      </c>
      <c r="H1252" s="6">
        <v>25062.33</v>
      </c>
      <c r="I1252" s="6">
        <v>25118</v>
      </c>
      <c r="J1252" s="6">
        <v>25171.33</v>
      </c>
      <c r="K1252" s="6">
        <v>25314.33</v>
      </c>
      <c r="L1252" s="6">
        <v>25380</v>
      </c>
      <c r="M1252" s="6">
        <v>25394</v>
      </c>
      <c r="N1252" s="6">
        <v>25408.33</v>
      </c>
      <c r="O1252" s="6">
        <v>25488</v>
      </c>
      <c r="P1252" s="6">
        <v>25527</v>
      </c>
      <c r="Q1252" s="6">
        <v>25667</v>
      </c>
      <c r="R1252" s="6">
        <v>25709.33</v>
      </c>
      <c r="S1252" s="6">
        <v>25760.33</v>
      </c>
      <c r="T1252" s="6">
        <v>25810.33</v>
      </c>
      <c r="U1252" s="6">
        <v>25861.67</v>
      </c>
      <c r="V1252" s="6">
        <v>25918</v>
      </c>
      <c r="W1252" s="6">
        <v>26047</v>
      </c>
      <c r="X1252" s="6">
        <v>26104</v>
      </c>
      <c r="Y1252" s="6" t="s">
        <v>2</v>
      </c>
      <c r="Z1252" s="8" t="s">
        <v>17</v>
      </c>
      <c r="AA1252" s="11">
        <f t="shared" si="198"/>
        <v>2.5879585652305672E-4</v>
      </c>
      <c r="AB1252" s="10">
        <f t="shared" si="199"/>
        <v>6.5442608183070572E-3</v>
      </c>
      <c r="AC1252" s="10">
        <f t="shared" si="194"/>
        <v>1.4730472171351261E-2</v>
      </c>
      <c r="AD1252" s="10">
        <f t="shared" si="195"/>
        <v>1.0943431763616621E-2</v>
      </c>
      <c r="AE1252" s="13">
        <v>3.4699999999999998</v>
      </c>
      <c r="AF1252" s="13">
        <v>0.65</v>
      </c>
      <c r="AG1252" s="10">
        <f t="shared" si="196"/>
        <v>2.8017883755588668E-2</v>
      </c>
      <c r="AH1252" s="10">
        <f>+SUMPRODUCT(AB1252:AD1252,Regression_results!$M$17:$O$17)+Regression_results!$L$17</f>
        <v>2.8402486860896956E-2</v>
      </c>
    </row>
    <row r="1253" spans="1:34" ht="15" x14ac:dyDescent="0.25">
      <c r="A1253" s="3">
        <v>42167</v>
      </c>
      <c r="B1253" s="5">
        <f t="shared" si="190"/>
        <v>12</v>
      </c>
      <c r="C1253" s="5">
        <f t="shared" si="191"/>
        <v>6</v>
      </c>
      <c r="D1253" s="5">
        <f t="shared" si="192"/>
        <v>2015</v>
      </c>
      <c r="E1253" s="3">
        <f t="shared" si="193"/>
        <v>42164</v>
      </c>
      <c r="F1253" s="5">
        <f t="shared" si="197"/>
        <v>3</v>
      </c>
      <c r="G1253" s="5">
        <v>24953.03</v>
      </c>
      <c r="H1253" s="6">
        <v>25062.33</v>
      </c>
      <c r="I1253" s="6">
        <v>25118</v>
      </c>
      <c r="J1253" s="6">
        <v>25171.33</v>
      </c>
      <c r="K1253" s="6">
        <v>25314.33</v>
      </c>
      <c r="L1253" s="6">
        <v>25380</v>
      </c>
      <c r="M1253" s="6">
        <v>25394</v>
      </c>
      <c r="N1253" s="6">
        <v>25408.33</v>
      </c>
      <c r="O1253" s="6">
        <v>25488</v>
      </c>
      <c r="P1253" s="6">
        <v>25527</v>
      </c>
      <c r="Q1253" s="6">
        <v>25667</v>
      </c>
      <c r="R1253" s="6">
        <v>25709.33</v>
      </c>
      <c r="S1253" s="6">
        <v>25760.33</v>
      </c>
      <c r="T1253" s="6">
        <v>25810.33</v>
      </c>
      <c r="U1253" s="6">
        <v>25861.33</v>
      </c>
      <c r="V1253" s="6">
        <v>25918</v>
      </c>
      <c r="W1253" s="6">
        <v>26047</v>
      </c>
      <c r="X1253" s="6">
        <v>26104</v>
      </c>
      <c r="Y1253" s="6" t="s">
        <v>2</v>
      </c>
      <c r="Z1253" s="8" t="s">
        <v>17</v>
      </c>
      <c r="AA1253" s="11">
        <f t="shared" si="198"/>
        <v>1.9409689239229254E-4</v>
      </c>
      <c r="AB1253" s="10">
        <f t="shared" si="199"/>
        <v>6.6112211623197137E-3</v>
      </c>
      <c r="AC1253" s="10">
        <f t="shared" si="194"/>
        <v>1.4730472171351261E-2</v>
      </c>
      <c r="AD1253" s="10">
        <f t="shared" si="195"/>
        <v>1.0878732799485858E-2</v>
      </c>
      <c r="AE1253" s="13">
        <v>3.4699999999999998</v>
      </c>
      <c r="AF1253" s="13">
        <v>0.65</v>
      </c>
      <c r="AG1253" s="10">
        <f t="shared" si="196"/>
        <v>2.8017883755588668E-2</v>
      </c>
      <c r="AH1253" s="10">
        <f>+SUMPRODUCT(AB1253:AD1253,Regression_results!$M$17:$O$17)+Regression_results!$L$17</f>
        <v>2.8409592541947519E-2</v>
      </c>
    </row>
    <row r="1254" spans="1:34" ht="15" x14ac:dyDescent="0.25">
      <c r="A1254" s="3">
        <v>42166</v>
      </c>
      <c r="B1254" s="5">
        <f t="shared" si="190"/>
        <v>11</v>
      </c>
      <c r="C1254" s="5">
        <f t="shared" si="191"/>
        <v>6</v>
      </c>
      <c r="D1254" s="5">
        <f t="shared" si="192"/>
        <v>2015</v>
      </c>
      <c r="E1254" s="3">
        <f t="shared" si="193"/>
        <v>42164</v>
      </c>
      <c r="F1254" s="5">
        <f t="shared" si="197"/>
        <v>2</v>
      </c>
      <c r="G1254" s="5">
        <v>24951.360000000001</v>
      </c>
      <c r="H1254" s="6">
        <v>25063</v>
      </c>
      <c r="I1254" s="6">
        <v>25118.67</v>
      </c>
      <c r="J1254" s="6">
        <v>25169</v>
      </c>
      <c r="K1254" s="6">
        <v>25312</v>
      </c>
      <c r="L1254" s="6">
        <v>25369</v>
      </c>
      <c r="M1254" s="6">
        <v>25384.67</v>
      </c>
      <c r="N1254" s="6">
        <v>25393.33</v>
      </c>
      <c r="O1254" s="6">
        <v>25473.33</v>
      </c>
      <c r="P1254" s="6">
        <v>25510.33</v>
      </c>
      <c r="Q1254" s="6">
        <v>25650</v>
      </c>
      <c r="R1254" s="6">
        <v>25697</v>
      </c>
      <c r="S1254" s="6">
        <v>25748</v>
      </c>
      <c r="T1254" s="6">
        <v>25797</v>
      </c>
      <c r="U1254" s="6">
        <v>25861.33</v>
      </c>
      <c r="V1254" s="6">
        <v>25918</v>
      </c>
      <c r="W1254" s="6">
        <v>26047</v>
      </c>
      <c r="X1254" s="6">
        <v>26104</v>
      </c>
      <c r="Y1254" s="6" t="s">
        <v>2</v>
      </c>
      <c r="Z1254" s="8" t="s">
        <v>17</v>
      </c>
      <c r="AA1254" s="11">
        <f t="shared" si="198"/>
        <v>1.2687069545854376E-4</v>
      </c>
      <c r="AB1254" s="10">
        <f t="shared" si="199"/>
        <v>6.7054461159630208E-3</v>
      </c>
      <c r="AC1254" s="10">
        <f t="shared" si="194"/>
        <v>1.4119378135864835E-2</v>
      </c>
      <c r="AD1254" s="10">
        <f t="shared" si="195"/>
        <v>1.0909520627760147E-2</v>
      </c>
      <c r="AE1254" s="13">
        <v>3.48</v>
      </c>
      <c r="AF1254" s="13">
        <v>0.64500000000000002</v>
      </c>
      <c r="AG1254" s="10">
        <f t="shared" si="196"/>
        <v>2.8168314372298608E-2</v>
      </c>
      <c r="AH1254" s="10">
        <f>+SUMPRODUCT(AB1254:AD1254,Regression_results!$M$17:$O$17)+Regression_results!$L$17</f>
        <v>2.8106102076464516E-2</v>
      </c>
    </row>
    <row r="1255" spans="1:34" ht="15" x14ac:dyDescent="0.25">
      <c r="A1255" s="3">
        <v>42165</v>
      </c>
      <c r="B1255" s="5">
        <f t="shared" si="190"/>
        <v>10</v>
      </c>
      <c r="C1255" s="5">
        <f t="shared" si="191"/>
        <v>6</v>
      </c>
      <c r="D1255" s="5">
        <f t="shared" si="192"/>
        <v>2015</v>
      </c>
      <c r="E1255" s="3">
        <f t="shared" si="193"/>
        <v>42164</v>
      </c>
      <c r="F1255" s="5">
        <f t="shared" si="197"/>
        <v>1</v>
      </c>
      <c r="G1255" s="5">
        <v>24949.7</v>
      </c>
      <c r="H1255" s="6">
        <v>25065</v>
      </c>
      <c r="I1255" s="6">
        <v>25122.67</v>
      </c>
      <c r="J1255" s="6">
        <v>25175</v>
      </c>
      <c r="K1255" s="6">
        <v>25318</v>
      </c>
      <c r="L1255" s="6">
        <v>25374.67</v>
      </c>
      <c r="M1255" s="6">
        <v>25390</v>
      </c>
      <c r="N1255" s="6">
        <v>25404.33</v>
      </c>
      <c r="O1255" s="6">
        <v>25484.67</v>
      </c>
      <c r="P1255" s="6">
        <v>25527.33</v>
      </c>
      <c r="Q1255" s="6">
        <v>25664</v>
      </c>
      <c r="R1255" s="6">
        <v>25706.67</v>
      </c>
      <c r="S1255" s="6">
        <v>25756.67</v>
      </c>
      <c r="T1255" s="6">
        <v>25804.33</v>
      </c>
      <c r="U1255" s="6">
        <v>25861.33</v>
      </c>
      <c r="V1255" s="6">
        <v>25918</v>
      </c>
      <c r="W1255" s="6">
        <v>26047</v>
      </c>
      <c r="X1255" s="6">
        <v>26104</v>
      </c>
      <c r="Y1255" s="6" t="s">
        <v>2</v>
      </c>
      <c r="Z1255" s="8" t="s">
        <v>17</v>
      </c>
      <c r="AA1255" s="11">
        <f t="shared" si="198"/>
        <v>6.1679816011417363E-5</v>
      </c>
      <c r="AB1255" s="10">
        <f t="shared" si="199"/>
        <v>6.932748690364976E-3</v>
      </c>
      <c r="AC1255" s="10">
        <f t="shared" si="194"/>
        <v>1.4409296464109822E-2</v>
      </c>
      <c r="AD1255" s="10">
        <f t="shared" si="195"/>
        <v>1.073476288909021E-2</v>
      </c>
      <c r="AE1255" s="13">
        <v>3.4729999999999999</v>
      </c>
      <c r="AF1255" s="13">
        <v>0.64</v>
      </c>
      <c r="AG1255" s="10">
        <f t="shared" si="196"/>
        <v>2.8149841017488075E-2</v>
      </c>
      <c r="AH1255" s="10">
        <f>+SUMPRODUCT(AB1255:AD1255,Regression_results!$M$17:$O$17)+Regression_results!$L$17</f>
        <v>2.8325116333565749E-2</v>
      </c>
    </row>
    <row r="1256" spans="1:34" ht="15" x14ac:dyDescent="0.25">
      <c r="A1256" s="3">
        <v>42164</v>
      </c>
      <c r="B1256" s="5">
        <f t="shared" si="190"/>
        <v>9</v>
      </c>
      <c r="C1256" s="5">
        <f t="shared" si="191"/>
        <v>6</v>
      </c>
      <c r="D1256" s="5">
        <f t="shared" si="192"/>
        <v>2015</v>
      </c>
      <c r="E1256" s="3">
        <f t="shared" si="193"/>
        <v>42164</v>
      </c>
      <c r="F1256" s="5">
        <f t="shared" si="197"/>
        <v>0</v>
      </c>
      <c r="G1256" s="5">
        <v>24948.04</v>
      </c>
      <c r="H1256" s="6">
        <v>25065</v>
      </c>
      <c r="I1256" s="6">
        <v>25123</v>
      </c>
      <c r="J1256" s="6">
        <v>25171</v>
      </c>
      <c r="K1256" s="6">
        <v>25310</v>
      </c>
      <c r="L1256" s="6">
        <v>25364</v>
      </c>
      <c r="M1256" s="6">
        <v>25375</v>
      </c>
      <c r="N1256" s="6">
        <v>25390</v>
      </c>
      <c r="O1256" s="6">
        <v>25465</v>
      </c>
      <c r="P1256" s="6">
        <v>25507</v>
      </c>
      <c r="Q1256" s="6">
        <v>25630</v>
      </c>
      <c r="R1256" s="6">
        <v>25677</v>
      </c>
      <c r="S1256" s="6">
        <v>25728</v>
      </c>
      <c r="T1256" s="6">
        <v>25772</v>
      </c>
      <c r="U1256" s="6">
        <v>25849.33</v>
      </c>
      <c r="V1256" s="6">
        <v>25907</v>
      </c>
      <c r="W1256" s="6">
        <v>26030</v>
      </c>
      <c r="X1256" s="6">
        <v>26088.67</v>
      </c>
      <c r="Y1256" s="6" t="s">
        <v>2</v>
      </c>
      <c r="Z1256" s="8" t="s">
        <v>17</v>
      </c>
      <c r="AA1256" s="11">
        <f t="shared" si="198"/>
        <v>0</v>
      </c>
      <c r="AB1256" s="10">
        <f t="shared" si="199"/>
        <v>7.0129757688379701E-3</v>
      </c>
      <c r="AC1256" s="10">
        <f t="shared" si="194"/>
        <v>1.3613023922302236E-2</v>
      </c>
      <c r="AD1256" s="10">
        <f t="shared" si="195"/>
        <v>1.0327901040644072E-2</v>
      </c>
      <c r="AE1256" s="13">
        <v>3.44</v>
      </c>
      <c r="AF1256" s="13">
        <v>0.67</v>
      </c>
      <c r="AG1256" s="10">
        <f t="shared" si="196"/>
        <v>2.7515645177311976E-2</v>
      </c>
      <c r="AH1256" s="10">
        <f>+SUMPRODUCT(AB1256:AD1256,Regression_results!$M$17:$O$17)+Regression_results!$L$17</f>
        <v>2.7705665996533804E-2</v>
      </c>
    </row>
    <row r="1257" spans="1:34" ht="15" x14ac:dyDescent="0.25">
      <c r="A1257" s="3">
        <v>42163</v>
      </c>
      <c r="B1257" s="5">
        <f t="shared" si="190"/>
        <v>8</v>
      </c>
      <c r="C1257" s="5">
        <f t="shared" si="191"/>
        <v>6</v>
      </c>
      <c r="D1257" s="5">
        <f t="shared" si="192"/>
        <v>2015</v>
      </c>
      <c r="E1257" s="3">
        <f t="shared" si="193"/>
        <v>42133</v>
      </c>
      <c r="F1257" s="5">
        <f t="shared" si="197"/>
        <v>30</v>
      </c>
      <c r="G1257" s="5">
        <v>24943.22</v>
      </c>
      <c r="H1257" s="6">
        <v>25062</v>
      </c>
      <c r="I1257" s="6">
        <v>25118</v>
      </c>
      <c r="J1257" s="6">
        <v>25160</v>
      </c>
      <c r="K1257" s="6">
        <v>25300</v>
      </c>
      <c r="L1257" s="6">
        <v>25350</v>
      </c>
      <c r="M1257" s="6">
        <v>25362</v>
      </c>
      <c r="N1257" s="6">
        <v>25374</v>
      </c>
      <c r="O1257" s="6">
        <v>25448</v>
      </c>
      <c r="P1257" s="6">
        <v>25490</v>
      </c>
      <c r="Q1257" s="6">
        <v>25616</v>
      </c>
      <c r="R1257" s="6">
        <v>25659.94</v>
      </c>
      <c r="S1257" s="6">
        <v>25708</v>
      </c>
      <c r="T1257" s="6">
        <v>25753</v>
      </c>
      <c r="U1257" s="6">
        <v>25855</v>
      </c>
      <c r="V1257" s="6">
        <v>25912.67</v>
      </c>
      <c r="W1257" s="6">
        <v>26034.67</v>
      </c>
      <c r="X1257" s="6">
        <v>26093.33</v>
      </c>
      <c r="Y1257" s="6" t="s">
        <v>2</v>
      </c>
      <c r="Z1257" s="8" t="s">
        <v>17</v>
      </c>
      <c r="AA1257" s="11">
        <f t="shared" si="198"/>
        <v>1.7504278823712305E-3</v>
      </c>
      <c r="AB1257" s="10">
        <f t="shared" si="199"/>
        <v>7.0071145585854921E-3</v>
      </c>
      <c r="AC1257" s="10">
        <f t="shared" si="194"/>
        <v>1.3137988693367353E-2</v>
      </c>
      <c r="AD1257" s="10">
        <f t="shared" si="195"/>
        <v>1.1967340802836457E-2</v>
      </c>
      <c r="AE1257" s="13">
        <v>3.44</v>
      </c>
      <c r="AF1257" s="13">
        <v>0.71</v>
      </c>
      <c r="AG1257" s="10">
        <f t="shared" si="196"/>
        <v>2.7107536490914352E-2</v>
      </c>
      <c r="AH1257" s="10">
        <f>+SUMPRODUCT(AB1257:AD1257,Regression_results!$M$17:$O$17)+Regression_results!$L$17</f>
        <v>2.8153419274769692E-2</v>
      </c>
    </row>
    <row r="1258" spans="1:34" ht="15" x14ac:dyDescent="0.25">
      <c r="A1258" s="3">
        <v>42162</v>
      </c>
      <c r="B1258" s="5">
        <f t="shared" si="190"/>
        <v>7</v>
      </c>
      <c r="C1258" s="5">
        <f t="shared" si="191"/>
        <v>6</v>
      </c>
      <c r="D1258" s="5">
        <f t="shared" si="192"/>
        <v>2015</v>
      </c>
      <c r="E1258" s="3">
        <f t="shared" si="193"/>
        <v>42133</v>
      </c>
      <c r="F1258" s="5">
        <f t="shared" si="197"/>
        <v>29</v>
      </c>
      <c r="G1258" s="5">
        <v>24938.41</v>
      </c>
      <c r="H1258" s="6">
        <v>25005.33</v>
      </c>
      <c r="I1258" s="6">
        <v>25068</v>
      </c>
      <c r="J1258" s="6">
        <v>25123.67</v>
      </c>
      <c r="K1258" s="6">
        <v>25165</v>
      </c>
      <c r="L1258" s="6">
        <v>25306.33</v>
      </c>
      <c r="M1258" s="6">
        <v>25355.33</v>
      </c>
      <c r="N1258" s="6">
        <v>25369</v>
      </c>
      <c r="O1258" s="6">
        <v>25383.33</v>
      </c>
      <c r="P1258" s="6">
        <v>25456</v>
      </c>
      <c r="Q1258" s="6">
        <v>25499.67</v>
      </c>
      <c r="R1258" s="6">
        <v>25624.67</v>
      </c>
      <c r="S1258" s="6">
        <v>25670.33</v>
      </c>
      <c r="T1258" s="6">
        <v>25715</v>
      </c>
      <c r="U1258" s="6">
        <v>25820</v>
      </c>
      <c r="V1258" s="6">
        <v>25873</v>
      </c>
      <c r="W1258" s="6">
        <v>25998</v>
      </c>
      <c r="X1258" s="6">
        <v>26058</v>
      </c>
      <c r="Y1258" s="6" t="s">
        <v>2</v>
      </c>
      <c r="Z1258" s="8" t="s">
        <v>17</v>
      </c>
      <c r="AA1258" s="11">
        <f t="shared" si="198"/>
        <v>1.6821365366163224E-3</v>
      </c>
      <c r="AB1258" s="10">
        <f t="shared" si="199"/>
        <v>5.1964018556114322E-3</v>
      </c>
      <c r="AC1258" s="10">
        <f t="shared" si="194"/>
        <v>1.2578985160363931E-2</v>
      </c>
      <c r="AD1258" s="10">
        <f t="shared" si="195"/>
        <v>1.2988769669463843E-2</v>
      </c>
      <c r="AE1258" s="13">
        <v>3.4699999999999998</v>
      </c>
      <c r="AF1258" s="13">
        <v>0.70499999999999996</v>
      </c>
      <c r="AG1258" s="10">
        <f t="shared" si="196"/>
        <v>2.7456432153319055E-2</v>
      </c>
      <c r="AH1258" s="10">
        <f>+SUMPRODUCT(AB1258:AD1258,Regression_results!$M$17:$O$17)+Regression_results!$L$17</f>
        <v>2.7296974210362333E-2</v>
      </c>
    </row>
    <row r="1259" spans="1:34" ht="15" x14ac:dyDescent="0.25">
      <c r="A1259" s="3">
        <v>42161</v>
      </c>
      <c r="B1259" s="5">
        <f t="shared" si="190"/>
        <v>6</v>
      </c>
      <c r="C1259" s="5">
        <f t="shared" si="191"/>
        <v>6</v>
      </c>
      <c r="D1259" s="5">
        <f t="shared" si="192"/>
        <v>2015</v>
      </c>
      <c r="E1259" s="3">
        <f t="shared" si="193"/>
        <v>42133</v>
      </c>
      <c r="F1259" s="5">
        <f t="shared" si="197"/>
        <v>28</v>
      </c>
      <c r="G1259" s="5">
        <v>24933.599999999999</v>
      </c>
      <c r="H1259" s="6">
        <v>25005.33</v>
      </c>
      <c r="I1259" s="6">
        <v>25068</v>
      </c>
      <c r="J1259" s="6">
        <v>25123.67</v>
      </c>
      <c r="K1259" s="6">
        <v>25165</v>
      </c>
      <c r="L1259" s="6">
        <v>25306.33</v>
      </c>
      <c r="M1259" s="6">
        <v>25355.33</v>
      </c>
      <c r="N1259" s="6">
        <v>25369</v>
      </c>
      <c r="O1259" s="6">
        <v>25383.33</v>
      </c>
      <c r="P1259" s="6">
        <v>25456</v>
      </c>
      <c r="Q1259" s="6">
        <v>25499.67</v>
      </c>
      <c r="R1259" s="6">
        <v>25624.67</v>
      </c>
      <c r="S1259" s="6">
        <v>25670.33</v>
      </c>
      <c r="T1259" s="6">
        <v>25715</v>
      </c>
      <c r="U1259" s="6">
        <v>25800</v>
      </c>
      <c r="V1259" s="6">
        <v>25845</v>
      </c>
      <c r="W1259" s="6">
        <v>25969.61</v>
      </c>
      <c r="X1259" s="6">
        <v>26018.94</v>
      </c>
      <c r="Y1259" s="6" t="s">
        <v>2</v>
      </c>
      <c r="Z1259" s="8" t="s">
        <v>17</v>
      </c>
      <c r="AA1259" s="11">
        <f t="shared" si="198"/>
        <v>1.6241318284571391E-3</v>
      </c>
      <c r="AB1259" s="10">
        <f t="shared" si="199"/>
        <v>5.3903166811051229E-3</v>
      </c>
      <c r="AC1259" s="10">
        <f t="shared" si="194"/>
        <v>1.2578985160363931E-2</v>
      </c>
      <c r="AD1259" s="10">
        <f t="shared" si="195"/>
        <v>1.293076496130466E-2</v>
      </c>
      <c r="AE1259" s="13">
        <v>3.4699999999999998</v>
      </c>
      <c r="AF1259" s="13">
        <v>0.70499999999999996</v>
      </c>
      <c r="AG1259" s="10">
        <f t="shared" si="196"/>
        <v>2.7456432153319055E-2</v>
      </c>
      <c r="AH1259" s="10">
        <f>+SUMPRODUCT(AB1259:AD1259,Regression_results!$M$17:$O$17)+Regression_results!$L$17</f>
        <v>2.7375721275051522E-2</v>
      </c>
    </row>
    <row r="1260" spans="1:34" ht="15" x14ac:dyDescent="0.25">
      <c r="A1260" s="3">
        <v>42160</v>
      </c>
      <c r="B1260" s="5">
        <f t="shared" si="190"/>
        <v>5</v>
      </c>
      <c r="C1260" s="5">
        <f t="shared" si="191"/>
        <v>6</v>
      </c>
      <c r="D1260" s="5">
        <f t="shared" si="192"/>
        <v>2015</v>
      </c>
      <c r="E1260" s="3">
        <f t="shared" si="193"/>
        <v>42133</v>
      </c>
      <c r="F1260" s="5">
        <f t="shared" si="197"/>
        <v>27</v>
      </c>
      <c r="G1260" s="5">
        <v>24928.79</v>
      </c>
      <c r="H1260" s="6">
        <v>25005.33</v>
      </c>
      <c r="I1260" s="6">
        <v>25068</v>
      </c>
      <c r="J1260" s="6">
        <v>25123.67</v>
      </c>
      <c r="K1260" s="6">
        <v>25165</v>
      </c>
      <c r="L1260" s="6">
        <v>25306.33</v>
      </c>
      <c r="M1260" s="6">
        <v>25355.33</v>
      </c>
      <c r="N1260" s="6">
        <v>25369</v>
      </c>
      <c r="O1260" s="6">
        <v>25383.33</v>
      </c>
      <c r="P1260" s="6">
        <v>25456</v>
      </c>
      <c r="Q1260" s="6">
        <v>25499.67</v>
      </c>
      <c r="R1260" s="6">
        <v>25624.67</v>
      </c>
      <c r="S1260" s="6">
        <v>25670.33</v>
      </c>
      <c r="T1260" s="6">
        <v>25715</v>
      </c>
      <c r="U1260" s="6">
        <v>25760</v>
      </c>
      <c r="V1260" s="6">
        <v>25801</v>
      </c>
      <c r="W1260" s="6">
        <v>25841.67</v>
      </c>
      <c r="X1260" s="6">
        <v>25970</v>
      </c>
      <c r="Y1260" s="6" t="s">
        <v>2</v>
      </c>
      <c r="Z1260" s="8" t="s">
        <v>17</v>
      </c>
      <c r="AA1260" s="11">
        <f t="shared" si="198"/>
        <v>1.5661271202979555E-3</v>
      </c>
      <c r="AB1260" s="10">
        <f t="shared" si="199"/>
        <v>5.5843063381735281E-3</v>
      </c>
      <c r="AC1260" s="10">
        <f t="shared" si="194"/>
        <v>1.2578985160363931E-2</v>
      </c>
      <c r="AD1260" s="10">
        <f t="shared" si="195"/>
        <v>1.2872760253145477E-2</v>
      </c>
      <c r="AE1260" s="13">
        <v>3.4699999999999998</v>
      </c>
      <c r="AF1260" s="13">
        <v>0.70499999999999996</v>
      </c>
      <c r="AG1260" s="10">
        <f t="shared" si="196"/>
        <v>2.7456432153319055E-2</v>
      </c>
      <c r="AH1260" s="10">
        <f>+SUMPRODUCT(AB1260:AD1260,Regression_results!$M$17:$O$17)+Regression_results!$L$17</f>
        <v>2.7454508793463887E-2</v>
      </c>
    </row>
    <row r="1261" spans="1:34" ht="15" x14ac:dyDescent="0.25">
      <c r="A1261" s="3">
        <v>42159</v>
      </c>
      <c r="B1261" s="5">
        <f t="shared" si="190"/>
        <v>4</v>
      </c>
      <c r="C1261" s="5">
        <f t="shared" si="191"/>
        <v>6</v>
      </c>
      <c r="D1261" s="5">
        <f t="shared" si="192"/>
        <v>2015</v>
      </c>
      <c r="E1261" s="3">
        <f t="shared" si="193"/>
        <v>42133</v>
      </c>
      <c r="F1261" s="5">
        <f t="shared" si="197"/>
        <v>26</v>
      </c>
      <c r="G1261" s="5">
        <v>24923.98</v>
      </c>
      <c r="H1261" s="6">
        <v>25004</v>
      </c>
      <c r="I1261" s="6">
        <v>25068</v>
      </c>
      <c r="J1261" s="6">
        <v>25118</v>
      </c>
      <c r="K1261" s="6">
        <v>25162</v>
      </c>
      <c r="L1261" s="6">
        <v>25300</v>
      </c>
      <c r="M1261" s="6">
        <v>25352</v>
      </c>
      <c r="N1261" s="6">
        <v>25366</v>
      </c>
      <c r="O1261" s="6">
        <v>25381</v>
      </c>
      <c r="P1261" s="6">
        <v>25450</v>
      </c>
      <c r="Q1261" s="6">
        <v>25496</v>
      </c>
      <c r="R1261" s="6">
        <v>25620</v>
      </c>
      <c r="S1261" s="6">
        <v>25665</v>
      </c>
      <c r="T1261" s="6">
        <v>25709</v>
      </c>
      <c r="U1261" s="6">
        <v>25760</v>
      </c>
      <c r="V1261" s="6">
        <v>25801</v>
      </c>
      <c r="W1261" s="6">
        <v>25841.67</v>
      </c>
      <c r="X1261" s="6">
        <v>25970</v>
      </c>
      <c r="Y1261" s="6" t="s">
        <v>2</v>
      </c>
      <c r="Z1261" s="8" t="s">
        <v>17</v>
      </c>
      <c r="AA1261" s="11">
        <f t="shared" si="198"/>
        <v>1.4858107669329121E-3</v>
      </c>
      <c r="AB1261" s="10">
        <f t="shared" si="199"/>
        <v>5.7783708701419911E-3</v>
      </c>
      <c r="AC1261" s="10">
        <f t="shared" si="194"/>
        <v>1.2486037976703335E-2</v>
      </c>
      <c r="AD1261" s="10">
        <f t="shared" si="195"/>
        <v>1.2675283206947026E-2</v>
      </c>
      <c r="AE1261" s="13">
        <v>3.48</v>
      </c>
      <c r="AF1261" s="13">
        <v>0.72</v>
      </c>
      <c r="AG1261" s="10">
        <f t="shared" si="196"/>
        <v>2.7402700555996695E-2</v>
      </c>
      <c r="AH1261" s="10">
        <f>+SUMPRODUCT(AB1261:AD1261,Regression_results!$M$17:$O$17)+Regression_results!$L$17</f>
        <v>2.7414606818157335E-2</v>
      </c>
    </row>
    <row r="1262" spans="1:34" ht="15" x14ac:dyDescent="0.25">
      <c r="A1262" s="3">
        <v>42158</v>
      </c>
      <c r="B1262" s="5">
        <f t="shared" si="190"/>
        <v>3</v>
      </c>
      <c r="C1262" s="5">
        <f t="shared" si="191"/>
        <v>6</v>
      </c>
      <c r="D1262" s="5">
        <f t="shared" si="192"/>
        <v>2015</v>
      </c>
      <c r="E1262" s="3">
        <f t="shared" si="193"/>
        <v>42133</v>
      </c>
      <c r="F1262" s="5">
        <f t="shared" si="197"/>
        <v>25</v>
      </c>
      <c r="G1262" s="5">
        <v>24919.17</v>
      </c>
      <c r="H1262" s="6">
        <v>25004.33</v>
      </c>
      <c r="I1262" s="6">
        <v>25060.67</v>
      </c>
      <c r="J1262" s="6">
        <v>25112.67</v>
      </c>
      <c r="K1262" s="6">
        <v>25154.67</v>
      </c>
      <c r="L1262" s="6">
        <v>25295</v>
      </c>
      <c r="M1262" s="6">
        <v>25345</v>
      </c>
      <c r="N1262" s="6">
        <v>25360</v>
      </c>
      <c r="O1262" s="6">
        <v>25373.33</v>
      </c>
      <c r="P1262" s="6">
        <v>25439.67</v>
      </c>
      <c r="Q1262" s="6">
        <v>25490.67</v>
      </c>
      <c r="R1262" s="6">
        <v>25609.67</v>
      </c>
      <c r="S1262" s="6">
        <v>25655.33</v>
      </c>
      <c r="T1262" s="6">
        <v>25698</v>
      </c>
      <c r="U1262" s="6">
        <v>25760</v>
      </c>
      <c r="V1262" s="6">
        <v>25801</v>
      </c>
      <c r="W1262" s="6">
        <v>25841.67</v>
      </c>
      <c r="X1262" s="6">
        <v>25970</v>
      </c>
      <c r="Y1262" s="6" t="s">
        <v>2</v>
      </c>
      <c r="Z1262" s="8" t="s">
        <v>17</v>
      </c>
      <c r="AA1262" s="11">
        <f t="shared" si="198"/>
        <v>1.3860017911806095E-3</v>
      </c>
      <c r="AB1262" s="10">
        <f t="shared" si="199"/>
        <v>5.6783592711955322E-3</v>
      </c>
      <c r="AC1262" s="10">
        <f t="shared" si="194"/>
        <v>1.2476122944837575E-2</v>
      </c>
      <c r="AD1262" s="10">
        <f t="shared" si="195"/>
        <v>1.2500033729440271E-2</v>
      </c>
      <c r="AE1262" s="13">
        <v>3.51</v>
      </c>
      <c r="AF1262" s="13">
        <v>0.75</v>
      </c>
      <c r="AG1262" s="10">
        <f t="shared" si="196"/>
        <v>2.7394540942927925E-2</v>
      </c>
      <c r="AH1262" s="10">
        <f>+SUMPRODUCT(AB1262:AD1262,Regression_results!$M$17:$O$17)+Regression_results!$L$17</f>
        <v>2.7275762003920664E-2</v>
      </c>
    </row>
    <row r="1263" spans="1:34" ht="15" x14ac:dyDescent="0.25">
      <c r="A1263" s="3">
        <v>42157</v>
      </c>
      <c r="B1263" s="5">
        <f t="shared" si="190"/>
        <v>2</v>
      </c>
      <c r="C1263" s="5">
        <f t="shared" si="191"/>
        <v>6</v>
      </c>
      <c r="D1263" s="5">
        <f t="shared" si="192"/>
        <v>2015</v>
      </c>
      <c r="E1263" s="3">
        <f t="shared" si="193"/>
        <v>42133</v>
      </c>
      <c r="F1263" s="5">
        <f t="shared" si="197"/>
        <v>24</v>
      </c>
      <c r="G1263" s="5">
        <v>24914.36</v>
      </c>
      <c r="H1263" s="6">
        <v>25003.33</v>
      </c>
      <c r="I1263" s="6">
        <v>25056</v>
      </c>
      <c r="J1263" s="6">
        <v>25109</v>
      </c>
      <c r="K1263" s="6">
        <v>25155.33</v>
      </c>
      <c r="L1263" s="6">
        <v>25294.33</v>
      </c>
      <c r="M1263" s="6">
        <v>25345</v>
      </c>
      <c r="N1263" s="6">
        <v>25353.67</v>
      </c>
      <c r="O1263" s="6">
        <v>25368.67</v>
      </c>
      <c r="P1263" s="6">
        <v>25435</v>
      </c>
      <c r="Q1263" s="6">
        <v>25489</v>
      </c>
      <c r="R1263" s="6">
        <v>25607.33</v>
      </c>
      <c r="S1263" s="6">
        <v>25653.33</v>
      </c>
      <c r="T1263" s="6">
        <v>25695</v>
      </c>
      <c r="U1263" s="6">
        <v>25747</v>
      </c>
      <c r="V1263" s="6">
        <v>25785.33</v>
      </c>
      <c r="W1263" s="6">
        <v>25830</v>
      </c>
      <c r="X1263" s="6">
        <v>25955.33</v>
      </c>
      <c r="Y1263" s="6" t="s">
        <v>2</v>
      </c>
      <c r="Z1263" s="8" t="s">
        <v>17</v>
      </c>
      <c r="AA1263" s="11">
        <f t="shared" si="198"/>
        <v>1.2994804183316332E-3</v>
      </c>
      <c r="AB1263" s="10">
        <f t="shared" si="199"/>
        <v>5.6850747922081446E-3</v>
      </c>
      <c r="AC1263" s="10">
        <f t="shared" si="194"/>
        <v>1.2478847381864444E-2</v>
      </c>
      <c r="AD1263" s="10">
        <f t="shared" si="195"/>
        <v>1.2520407648651722E-2</v>
      </c>
      <c r="AE1263" s="13">
        <v>3.5150000000000001</v>
      </c>
      <c r="AF1263" s="13">
        <v>0.72</v>
      </c>
      <c r="AG1263" s="10">
        <f t="shared" si="196"/>
        <v>2.7750198570293705E-2</v>
      </c>
      <c r="AH1263" s="10">
        <f>+SUMPRODUCT(AB1263:AD1263,Regression_results!$M$17:$O$17)+Regression_results!$L$17</f>
        <v>2.7290195705379466E-2</v>
      </c>
    </row>
    <row r="1264" spans="1:34" ht="15" x14ac:dyDescent="0.25">
      <c r="A1264" s="3">
        <v>42156</v>
      </c>
      <c r="B1264" s="5">
        <f t="shared" si="190"/>
        <v>1</v>
      </c>
      <c r="C1264" s="5">
        <f t="shared" si="191"/>
        <v>6</v>
      </c>
      <c r="D1264" s="5">
        <f t="shared" si="192"/>
        <v>2015</v>
      </c>
      <c r="E1264" s="3">
        <f t="shared" si="193"/>
        <v>42133</v>
      </c>
      <c r="F1264" s="5">
        <f t="shared" si="197"/>
        <v>23</v>
      </c>
      <c r="G1264" s="5">
        <v>24909.55</v>
      </c>
      <c r="H1264" s="6">
        <v>25008</v>
      </c>
      <c r="I1264" s="6">
        <v>25060</v>
      </c>
      <c r="J1264" s="6">
        <v>25115</v>
      </c>
      <c r="K1264" s="6">
        <v>25163.33</v>
      </c>
      <c r="L1264" s="6">
        <v>25299.33</v>
      </c>
      <c r="M1264" s="6">
        <v>25350.67</v>
      </c>
      <c r="N1264" s="6">
        <v>25358</v>
      </c>
      <c r="O1264" s="6">
        <v>25373</v>
      </c>
      <c r="P1264" s="6">
        <v>25442.33</v>
      </c>
      <c r="Q1264" s="6">
        <v>25496</v>
      </c>
      <c r="R1264" s="6">
        <v>25610.67</v>
      </c>
      <c r="S1264" s="6">
        <v>25659.33</v>
      </c>
      <c r="T1264" s="6">
        <v>25700</v>
      </c>
      <c r="U1264" s="6">
        <v>25740</v>
      </c>
      <c r="V1264" s="6">
        <v>25778.33</v>
      </c>
      <c r="W1264" s="6">
        <v>25819.33</v>
      </c>
      <c r="X1264" s="6">
        <v>25948.33</v>
      </c>
      <c r="Y1264" s="6" t="s">
        <v>2</v>
      </c>
      <c r="Z1264" s="8" t="s">
        <v>17</v>
      </c>
      <c r="AA1264" s="11">
        <f t="shared" si="198"/>
        <v>1.2151655297832464E-3</v>
      </c>
      <c r="AB1264" s="10">
        <f t="shared" si="199"/>
        <v>6.0398521852060849E-3</v>
      </c>
      <c r="AC1264" s="10">
        <f t="shared" si="194"/>
        <v>1.2490023942537842E-2</v>
      </c>
      <c r="AD1264" s="10">
        <f t="shared" si="195"/>
        <v>1.2499995861238022E-2</v>
      </c>
      <c r="AE1264" s="13">
        <v>3.4849999999999999</v>
      </c>
      <c r="AF1264" s="13">
        <v>0.7</v>
      </c>
      <c r="AG1264" s="10">
        <f t="shared" si="196"/>
        <v>2.7656405163853259E-2</v>
      </c>
      <c r="AH1264" s="10">
        <f>+SUMPRODUCT(AB1264:AD1264,Regression_results!$M$17:$O$17)+Regression_results!$L$17</f>
        <v>2.7479544311552813E-2</v>
      </c>
    </row>
    <row r="1265" spans="1:34" ht="15" x14ac:dyDescent="0.25">
      <c r="A1265" s="3">
        <v>42155</v>
      </c>
      <c r="B1265" s="5">
        <f t="shared" si="190"/>
        <v>31</v>
      </c>
      <c r="C1265" s="5">
        <f t="shared" si="191"/>
        <v>5</v>
      </c>
      <c r="D1265" s="5">
        <f t="shared" si="192"/>
        <v>2015</v>
      </c>
      <c r="E1265" s="3">
        <f t="shared" si="193"/>
        <v>42133</v>
      </c>
      <c r="F1265" s="5">
        <f t="shared" si="197"/>
        <v>22</v>
      </c>
      <c r="G1265" s="5">
        <v>24904.75</v>
      </c>
      <c r="H1265" s="6">
        <v>25005.33</v>
      </c>
      <c r="I1265" s="6">
        <v>25055.33</v>
      </c>
      <c r="J1265" s="6">
        <v>25110.67</v>
      </c>
      <c r="K1265" s="6">
        <v>25161</v>
      </c>
      <c r="L1265" s="6">
        <v>25296.33</v>
      </c>
      <c r="M1265" s="6">
        <v>25348.33</v>
      </c>
      <c r="N1265" s="6">
        <v>25358.67</v>
      </c>
      <c r="O1265" s="6">
        <v>25372.67</v>
      </c>
      <c r="P1265" s="6">
        <v>25437.67</v>
      </c>
      <c r="Q1265" s="6">
        <v>25494</v>
      </c>
      <c r="R1265" s="6">
        <v>25614</v>
      </c>
      <c r="S1265" s="6">
        <v>25659.33</v>
      </c>
      <c r="T1265" s="6">
        <v>25710.33</v>
      </c>
      <c r="U1265" s="6">
        <v>25735.67</v>
      </c>
      <c r="V1265" s="6">
        <v>25774.33</v>
      </c>
      <c r="W1265" s="6">
        <v>25814.33</v>
      </c>
      <c r="X1265" s="6">
        <v>25945</v>
      </c>
      <c r="Y1265" s="6" t="s">
        <v>2</v>
      </c>
      <c r="Z1265" s="8" t="s">
        <v>17</v>
      </c>
      <c r="AA1265" s="11">
        <f t="shared" si="198"/>
        <v>1.4575594920054188E-3</v>
      </c>
      <c r="AB1265" s="10">
        <f t="shared" si="199"/>
        <v>6.0462361597688474E-3</v>
      </c>
      <c r="AC1265" s="10">
        <f t="shared" si="194"/>
        <v>1.266556856365475E-2</v>
      </c>
      <c r="AD1265" s="10">
        <f t="shared" si="195"/>
        <v>1.2755542715686893E-2</v>
      </c>
      <c r="AE1265" s="13">
        <v>3.48</v>
      </c>
      <c r="AF1265" s="13">
        <v>0.67500000000000004</v>
      </c>
      <c r="AG1265" s="10">
        <f t="shared" si="196"/>
        <v>2.7861931959274777E-2</v>
      </c>
      <c r="AH1265" s="10">
        <f>+SUMPRODUCT(AB1265:AD1265,Regression_results!$M$17:$O$17)+Regression_results!$L$17</f>
        <v>2.7703697005582902E-2</v>
      </c>
    </row>
    <row r="1266" spans="1:34" ht="15" x14ac:dyDescent="0.25">
      <c r="A1266" s="3">
        <v>42154</v>
      </c>
      <c r="B1266" s="5">
        <f t="shared" si="190"/>
        <v>30</v>
      </c>
      <c r="C1266" s="5">
        <f t="shared" si="191"/>
        <v>5</v>
      </c>
      <c r="D1266" s="5">
        <f t="shared" si="192"/>
        <v>2015</v>
      </c>
      <c r="E1266" s="3">
        <f t="shared" si="193"/>
        <v>42133</v>
      </c>
      <c r="F1266" s="5">
        <f t="shared" si="197"/>
        <v>21</v>
      </c>
      <c r="G1266" s="5">
        <v>24899.94</v>
      </c>
      <c r="H1266" s="6">
        <v>25005.33</v>
      </c>
      <c r="I1266" s="6">
        <v>25055.33</v>
      </c>
      <c r="J1266" s="6">
        <v>25110.67</v>
      </c>
      <c r="K1266" s="6">
        <v>25161</v>
      </c>
      <c r="L1266" s="6">
        <v>25296.33</v>
      </c>
      <c r="M1266" s="6">
        <v>25348.33</v>
      </c>
      <c r="N1266" s="6">
        <v>25358.67</v>
      </c>
      <c r="O1266" s="6">
        <v>25372.67</v>
      </c>
      <c r="P1266" s="6">
        <v>25437.67</v>
      </c>
      <c r="Q1266" s="6">
        <v>25494</v>
      </c>
      <c r="R1266" s="6">
        <v>25614</v>
      </c>
      <c r="S1266" s="6">
        <v>25659.33</v>
      </c>
      <c r="T1266" s="6">
        <v>25710.33</v>
      </c>
      <c r="U1266" s="6">
        <v>25741</v>
      </c>
      <c r="V1266" s="6">
        <v>25780</v>
      </c>
      <c r="W1266" s="6">
        <v>25819.33</v>
      </c>
      <c r="X1266" s="6">
        <v>25950</v>
      </c>
      <c r="Y1266" s="6" t="s">
        <v>2</v>
      </c>
      <c r="Z1266" s="8" t="s">
        <v>17</v>
      </c>
      <c r="AA1266" s="11">
        <f t="shared" si="198"/>
        <v>1.3913067878233542E-3</v>
      </c>
      <c r="AB1266" s="10">
        <f t="shared" si="199"/>
        <v>6.2405772865317122E-3</v>
      </c>
      <c r="AC1266" s="10">
        <f t="shared" si="194"/>
        <v>1.266556856365475E-2</v>
      </c>
      <c r="AD1266" s="10">
        <f t="shared" si="195"/>
        <v>1.2689290011504827E-2</v>
      </c>
      <c r="AE1266" s="13">
        <v>3.48</v>
      </c>
      <c r="AF1266" s="13">
        <v>0.67500000000000004</v>
      </c>
      <c r="AG1266" s="10">
        <f t="shared" si="196"/>
        <v>2.7861931959274777E-2</v>
      </c>
      <c r="AH1266" s="10">
        <f>+SUMPRODUCT(AB1266:AD1266,Regression_results!$M$17:$O$17)+Regression_results!$L$17</f>
        <v>2.7778965689911006E-2</v>
      </c>
    </row>
    <row r="1267" spans="1:34" ht="15" x14ac:dyDescent="0.25">
      <c r="A1267" s="3">
        <v>42153</v>
      </c>
      <c r="B1267" s="5">
        <f t="shared" si="190"/>
        <v>29</v>
      </c>
      <c r="C1267" s="5">
        <f t="shared" si="191"/>
        <v>5</v>
      </c>
      <c r="D1267" s="5">
        <f t="shared" si="192"/>
        <v>2015</v>
      </c>
      <c r="E1267" s="3">
        <f t="shared" si="193"/>
        <v>42133</v>
      </c>
      <c r="F1267" s="5">
        <f t="shared" si="197"/>
        <v>20</v>
      </c>
      <c r="G1267" s="5">
        <v>24895.14</v>
      </c>
      <c r="H1267" s="6">
        <v>25005.33</v>
      </c>
      <c r="I1267" s="6">
        <v>25055.33</v>
      </c>
      <c r="J1267" s="6">
        <v>25110.67</v>
      </c>
      <c r="K1267" s="6">
        <v>25161</v>
      </c>
      <c r="L1267" s="6">
        <v>25296.33</v>
      </c>
      <c r="M1267" s="6">
        <v>25348.33</v>
      </c>
      <c r="N1267" s="6">
        <v>25358.67</v>
      </c>
      <c r="O1267" s="6">
        <v>25372.67</v>
      </c>
      <c r="P1267" s="6">
        <v>25437.67</v>
      </c>
      <c r="Q1267" s="6">
        <v>25494</v>
      </c>
      <c r="R1267" s="6">
        <v>25614</v>
      </c>
      <c r="S1267" s="6">
        <v>25659.33</v>
      </c>
      <c r="T1267" s="6">
        <v>25710.33</v>
      </c>
      <c r="U1267" s="6">
        <v>25751.33</v>
      </c>
      <c r="V1267" s="6">
        <v>25790.33</v>
      </c>
      <c r="W1267" s="6">
        <v>25829</v>
      </c>
      <c r="X1267" s="6">
        <v>25956.33</v>
      </c>
      <c r="Y1267" s="6" t="s">
        <v>2</v>
      </c>
      <c r="Z1267" s="8" t="s">
        <v>17</v>
      </c>
      <c r="AA1267" s="11">
        <f t="shared" si="198"/>
        <v>1.3250540836412898E-3</v>
      </c>
      <c r="AB1267" s="10">
        <f t="shared" si="199"/>
        <v>6.4345892411130645E-3</v>
      </c>
      <c r="AC1267" s="10">
        <f t="shared" si="194"/>
        <v>1.266556856365475E-2</v>
      </c>
      <c r="AD1267" s="10">
        <f t="shared" si="195"/>
        <v>1.2623037307322763E-2</v>
      </c>
      <c r="AE1267" s="13">
        <v>3.48</v>
      </c>
      <c r="AF1267" s="13">
        <v>0.67500000000000004</v>
      </c>
      <c r="AG1267" s="10">
        <f t="shared" si="196"/>
        <v>2.7861931959274777E-2</v>
      </c>
      <c r="AH1267" s="10">
        <f>+SUMPRODUCT(AB1267:AD1267,Regression_results!$M$17:$O$17)+Regression_results!$L$17</f>
        <v>2.7854056424752444E-2</v>
      </c>
    </row>
    <row r="1268" spans="1:34" ht="15" x14ac:dyDescent="0.25">
      <c r="A1268" s="3">
        <v>42152</v>
      </c>
      <c r="B1268" s="5">
        <f t="shared" si="190"/>
        <v>28</v>
      </c>
      <c r="C1268" s="5">
        <f t="shared" si="191"/>
        <v>5</v>
      </c>
      <c r="D1268" s="5">
        <f t="shared" si="192"/>
        <v>2015</v>
      </c>
      <c r="E1268" s="3">
        <f t="shared" si="193"/>
        <v>42133</v>
      </c>
      <c r="F1268" s="5">
        <f t="shared" si="197"/>
        <v>19</v>
      </c>
      <c r="G1268" s="5">
        <v>24890.33</v>
      </c>
      <c r="H1268" s="6">
        <v>25004.33</v>
      </c>
      <c r="I1268" s="6">
        <v>25054</v>
      </c>
      <c r="J1268" s="6">
        <v>25109.67</v>
      </c>
      <c r="K1268" s="6">
        <v>25155</v>
      </c>
      <c r="L1268" s="6">
        <v>25290</v>
      </c>
      <c r="M1268" s="6">
        <v>25338.33</v>
      </c>
      <c r="N1268" s="6">
        <v>25348.33</v>
      </c>
      <c r="O1268" s="6">
        <v>25364</v>
      </c>
      <c r="P1268" s="6">
        <v>25434</v>
      </c>
      <c r="Q1268" s="6">
        <v>25487.67</v>
      </c>
      <c r="R1268" s="6">
        <v>25605</v>
      </c>
      <c r="S1268" s="6">
        <v>25652</v>
      </c>
      <c r="T1268" s="6">
        <v>25700.67</v>
      </c>
      <c r="U1268" s="6">
        <v>25751.33</v>
      </c>
      <c r="V1268" s="6">
        <v>25790.33</v>
      </c>
      <c r="W1268" s="6">
        <v>25829</v>
      </c>
      <c r="X1268" s="6">
        <v>25956.33</v>
      </c>
      <c r="Y1268" s="6" t="s">
        <v>2</v>
      </c>
      <c r="Z1268" s="8" t="s">
        <v>17</v>
      </c>
      <c r="AA1268" s="11">
        <f t="shared" si="198"/>
        <v>1.2016347003482271E-3</v>
      </c>
      <c r="AB1268" s="10">
        <f t="shared" si="199"/>
        <v>6.5756460440660192E-3</v>
      </c>
      <c r="AC1268" s="10">
        <f t="shared" si="194"/>
        <v>1.2373273728745859E-2</v>
      </c>
      <c r="AD1268" s="10">
        <f t="shared" si="195"/>
        <v>1.255631061897294E-2</v>
      </c>
      <c r="AE1268" s="13">
        <v>3.4699999999999998</v>
      </c>
      <c r="AF1268" s="13">
        <v>0.67</v>
      </c>
      <c r="AG1268" s="10">
        <f t="shared" si="196"/>
        <v>2.7813648554683601E-2</v>
      </c>
      <c r="AH1268" s="10">
        <f>+SUMPRODUCT(AB1268:AD1268,Regression_results!$M$17:$O$17)+Regression_results!$L$17</f>
        <v>2.7724156780154142E-2</v>
      </c>
    </row>
    <row r="1269" spans="1:34" ht="15" x14ac:dyDescent="0.25">
      <c r="A1269" s="3">
        <v>42151</v>
      </c>
      <c r="B1269" s="5">
        <f t="shared" si="190"/>
        <v>27</v>
      </c>
      <c r="C1269" s="5">
        <f t="shared" si="191"/>
        <v>5</v>
      </c>
      <c r="D1269" s="5">
        <f t="shared" si="192"/>
        <v>2015</v>
      </c>
      <c r="E1269" s="3">
        <f t="shared" si="193"/>
        <v>42133</v>
      </c>
      <c r="F1269" s="5">
        <f t="shared" si="197"/>
        <v>18</v>
      </c>
      <c r="G1269" s="5">
        <v>24885.53</v>
      </c>
      <c r="H1269" s="6">
        <v>25008</v>
      </c>
      <c r="I1269" s="6">
        <v>25055</v>
      </c>
      <c r="J1269" s="6">
        <v>25111</v>
      </c>
      <c r="K1269" s="6">
        <v>25155</v>
      </c>
      <c r="L1269" s="6">
        <v>25292</v>
      </c>
      <c r="M1269" s="6">
        <v>25339.33</v>
      </c>
      <c r="N1269" s="6">
        <v>25350</v>
      </c>
      <c r="O1269" s="6">
        <v>25364</v>
      </c>
      <c r="P1269" s="6">
        <v>25435</v>
      </c>
      <c r="Q1269" s="6">
        <v>25490</v>
      </c>
      <c r="R1269" s="6">
        <v>25613</v>
      </c>
      <c r="S1269" s="6">
        <v>25655</v>
      </c>
      <c r="T1269" s="6">
        <v>25703</v>
      </c>
      <c r="U1269" s="6">
        <v>25751.33</v>
      </c>
      <c r="V1269" s="6">
        <v>25790.33</v>
      </c>
      <c r="W1269" s="6">
        <v>25829</v>
      </c>
      <c r="X1269" s="6">
        <v>25956.33</v>
      </c>
      <c r="Y1269" s="6" t="s">
        <v>2</v>
      </c>
      <c r="Z1269" s="8" t="s">
        <v>17</v>
      </c>
      <c r="AA1269" s="11">
        <f t="shared" si="198"/>
        <v>1.1225881894367795E-3</v>
      </c>
      <c r="AB1269" s="10">
        <f t="shared" si="199"/>
        <v>6.809981543491439E-3</v>
      </c>
      <c r="AC1269" s="10">
        <f t="shared" si="194"/>
        <v>1.2332867691079663E-2</v>
      </c>
      <c r="AD1269" s="10">
        <f t="shared" si="195"/>
        <v>1.2595541982213909E-2</v>
      </c>
      <c r="AE1269" s="13">
        <v>3.4699999999999998</v>
      </c>
      <c r="AF1269" s="13">
        <v>0.66500000000000004</v>
      </c>
      <c r="AG1269" s="10">
        <f t="shared" si="196"/>
        <v>2.7864699746684485E-2</v>
      </c>
      <c r="AH1269" s="10">
        <f>+SUMPRODUCT(AB1269:AD1269,Regression_results!$M$17:$O$17)+Regression_results!$L$17</f>
        <v>2.7844128352464241E-2</v>
      </c>
    </row>
    <row r="1270" spans="1:34" ht="15" x14ac:dyDescent="0.25">
      <c r="A1270" s="3">
        <v>42150</v>
      </c>
      <c r="B1270" s="5">
        <f t="shared" si="190"/>
        <v>26</v>
      </c>
      <c r="C1270" s="5">
        <f t="shared" si="191"/>
        <v>5</v>
      </c>
      <c r="D1270" s="5">
        <f t="shared" si="192"/>
        <v>2015</v>
      </c>
      <c r="E1270" s="3">
        <f t="shared" si="193"/>
        <v>42133</v>
      </c>
      <c r="F1270" s="5">
        <f t="shared" si="197"/>
        <v>17</v>
      </c>
      <c r="G1270" s="5">
        <v>24880.73</v>
      </c>
      <c r="H1270" s="6">
        <v>25009.67</v>
      </c>
      <c r="I1270" s="6">
        <v>25055.33</v>
      </c>
      <c r="J1270" s="6">
        <v>25110</v>
      </c>
      <c r="K1270" s="6">
        <v>25154</v>
      </c>
      <c r="L1270" s="6">
        <v>25285</v>
      </c>
      <c r="M1270" s="6">
        <v>25334.33</v>
      </c>
      <c r="N1270" s="6">
        <v>25345</v>
      </c>
      <c r="O1270" s="6">
        <v>25361</v>
      </c>
      <c r="P1270" s="6">
        <v>25427</v>
      </c>
      <c r="Q1270" s="6">
        <v>25487.67</v>
      </c>
      <c r="R1270" s="6">
        <v>25610</v>
      </c>
      <c r="S1270" s="6">
        <v>25650</v>
      </c>
      <c r="T1270" s="6">
        <v>25698</v>
      </c>
      <c r="U1270" s="6">
        <v>25744</v>
      </c>
      <c r="V1270" s="6">
        <v>25783</v>
      </c>
      <c r="W1270" s="6">
        <v>25819</v>
      </c>
      <c r="X1270" s="6">
        <v>25948</v>
      </c>
      <c r="Y1270" s="6" t="s">
        <v>2</v>
      </c>
      <c r="Z1270" s="8" t="s">
        <v>17</v>
      </c>
      <c r="AA1270" s="11">
        <f t="shared" si="198"/>
        <v>1.0604288499025541E-3</v>
      </c>
      <c r="AB1270" s="10">
        <f t="shared" si="199"/>
        <v>7.0174789887595956E-3</v>
      </c>
      <c r="AC1270" s="10">
        <f t="shared" si="194"/>
        <v>1.21997994039591E-2</v>
      </c>
      <c r="AD1270" s="10">
        <f t="shared" si="195"/>
        <v>1.2455878556144398E-2</v>
      </c>
      <c r="AE1270" s="13">
        <v>3.49</v>
      </c>
      <c r="AF1270" s="13">
        <v>0.67</v>
      </c>
      <c r="AG1270" s="10">
        <f t="shared" si="196"/>
        <v>2.8012317472931425E-2</v>
      </c>
      <c r="AH1270" s="10">
        <f>+SUMPRODUCT(AB1270:AD1270,Regression_results!$M$17:$O$17)+Regression_results!$L$17</f>
        <v>2.7813306188880213E-2</v>
      </c>
    </row>
    <row r="1271" spans="1:34" ht="15" x14ac:dyDescent="0.25">
      <c r="A1271" s="3">
        <v>42149</v>
      </c>
      <c r="B1271" s="5">
        <f t="shared" si="190"/>
        <v>25</v>
      </c>
      <c r="C1271" s="5">
        <f t="shared" si="191"/>
        <v>5</v>
      </c>
      <c r="D1271" s="5">
        <f t="shared" si="192"/>
        <v>2015</v>
      </c>
      <c r="E1271" s="3">
        <f t="shared" si="193"/>
        <v>42133</v>
      </c>
      <c r="F1271" s="5">
        <f t="shared" si="197"/>
        <v>16</v>
      </c>
      <c r="G1271" s="5">
        <v>24875.93</v>
      </c>
      <c r="H1271" s="6">
        <v>25012</v>
      </c>
      <c r="I1271" s="6">
        <v>25060</v>
      </c>
      <c r="J1271" s="6">
        <v>25114</v>
      </c>
      <c r="K1271" s="6">
        <v>25158.67</v>
      </c>
      <c r="L1271" s="6">
        <v>25290.33</v>
      </c>
      <c r="M1271" s="6">
        <v>25340.67</v>
      </c>
      <c r="N1271" s="6">
        <v>25360.67</v>
      </c>
      <c r="O1271" s="6">
        <v>25377</v>
      </c>
      <c r="P1271" s="6">
        <v>25445</v>
      </c>
      <c r="Q1271" s="6">
        <v>25511</v>
      </c>
      <c r="R1271" s="6">
        <v>25635</v>
      </c>
      <c r="S1271" s="6">
        <v>25674.33</v>
      </c>
      <c r="T1271" s="6">
        <v>25715</v>
      </c>
      <c r="U1271" s="6">
        <v>25745</v>
      </c>
      <c r="V1271" s="6">
        <v>25785</v>
      </c>
      <c r="W1271" s="6">
        <v>25820</v>
      </c>
      <c r="X1271" s="6">
        <v>25950.67</v>
      </c>
      <c r="Y1271" s="6" t="s">
        <v>2</v>
      </c>
      <c r="Z1271" s="8" t="s">
        <v>17</v>
      </c>
      <c r="AA1271" s="11">
        <f t="shared" si="198"/>
        <v>8.4483866440396109E-4</v>
      </c>
      <c r="AB1271" s="10">
        <f t="shared" si="199"/>
        <v>7.399522349516241E-3</v>
      </c>
      <c r="AC1271" s="10">
        <f t="shared" si="194"/>
        <v>1.2649640861931433E-2</v>
      </c>
      <c r="AD1271" s="10">
        <f t="shared" si="195"/>
        <v>1.2561353618890407E-2</v>
      </c>
      <c r="AE1271" s="13">
        <v>3.48</v>
      </c>
      <c r="AF1271" s="13">
        <v>0.65500000000000003</v>
      </c>
      <c r="AG1271" s="10">
        <f t="shared" si="196"/>
        <v>2.806616660871275E-2</v>
      </c>
      <c r="AH1271" s="10">
        <f>+SUMPRODUCT(AB1271:AD1271,Regression_results!$M$17:$O$17)+Regression_results!$L$17</f>
        <v>2.8338360593163595E-2</v>
      </c>
    </row>
    <row r="1272" spans="1:34" ht="15" x14ac:dyDescent="0.25">
      <c r="A1272" s="3">
        <v>42148</v>
      </c>
      <c r="B1272" s="5">
        <f t="shared" si="190"/>
        <v>24</v>
      </c>
      <c r="C1272" s="5">
        <f t="shared" si="191"/>
        <v>5</v>
      </c>
      <c r="D1272" s="5">
        <f t="shared" si="192"/>
        <v>2015</v>
      </c>
      <c r="E1272" s="3">
        <f t="shared" si="193"/>
        <v>42133</v>
      </c>
      <c r="F1272" s="5">
        <f t="shared" si="197"/>
        <v>15</v>
      </c>
      <c r="G1272" s="5">
        <v>24871.13</v>
      </c>
      <c r="H1272" s="6">
        <v>25010.67</v>
      </c>
      <c r="I1272" s="6">
        <v>25060</v>
      </c>
      <c r="J1272" s="6">
        <v>25117.67</v>
      </c>
      <c r="K1272" s="6">
        <v>25156</v>
      </c>
      <c r="L1272" s="6">
        <v>25283.33</v>
      </c>
      <c r="M1272" s="6">
        <v>25336.33</v>
      </c>
      <c r="N1272" s="6">
        <v>25359.33</v>
      </c>
      <c r="O1272" s="6">
        <v>25372.67</v>
      </c>
      <c r="P1272" s="6">
        <v>25437.67</v>
      </c>
      <c r="Q1272" s="6">
        <v>25500.33</v>
      </c>
      <c r="R1272" s="6">
        <v>25624.33</v>
      </c>
      <c r="S1272" s="6">
        <v>25667</v>
      </c>
      <c r="T1272" s="6">
        <v>25702</v>
      </c>
      <c r="U1272" s="6">
        <v>25740</v>
      </c>
      <c r="V1272" s="6">
        <v>25778.33</v>
      </c>
      <c r="W1272" s="6">
        <v>25811.67</v>
      </c>
      <c r="X1272" s="6">
        <v>25940.67</v>
      </c>
      <c r="Y1272" s="6" t="s">
        <v>2</v>
      </c>
      <c r="Z1272" s="8" t="s">
        <v>17</v>
      </c>
      <c r="AA1272" s="11">
        <f t="shared" si="198"/>
        <v>6.8180932715156128E-4</v>
      </c>
      <c r="AB1272" s="10">
        <f t="shared" si="199"/>
        <v>7.593945269072977E-3</v>
      </c>
      <c r="AC1272" s="10">
        <f t="shared" si="194"/>
        <v>1.2476855546687871E-2</v>
      </c>
      <c r="AD1272" s="10">
        <f t="shared" si="195"/>
        <v>1.2282086318102903E-2</v>
      </c>
      <c r="AE1272" s="13">
        <v>3.508</v>
      </c>
      <c r="AF1272" s="13">
        <v>0.69</v>
      </c>
      <c r="AG1272" s="10">
        <f t="shared" si="196"/>
        <v>2.7986890455854674E-2</v>
      </c>
      <c r="AH1272" s="10">
        <f>+SUMPRODUCT(AB1272:AD1272,Regression_results!$M$17:$O$17)+Regression_results!$L$17</f>
        <v>2.821376011817283E-2</v>
      </c>
    </row>
    <row r="1273" spans="1:34" ht="15" x14ac:dyDescent="0.25">
      <c r="A1273" s="3">
        <v>42147</v>
      </c>
      <c r="B1273" s="5">
        <f t="shared" si="190"/>
        <v>23</v>
      </c>
      <c r="C1273" s="5">
        <f t="shared" si="191"/>
        <v>5</v>
      </c>
      <c r="D1273" s="5">
        <f t="shared" si="192"/>
        <v>2015</v>
      </c>
      <c r="E1273" s="3">
        <f t="shared" si="193"/>
        <v>42133</v>
      </c>
      <c r="F1273" s="5">
        <f t="shared" si="197"/>
        <v>14</v>
      </c>
      <c r="G1273" s="5">
        <v>24866.33</v>
      </c>
      <c r="H1273" s="6">
        <v>25010.67</v>
      </c>
      <c r="I1273" s="6">
        <v>25060</v>
      </c>
      <c r="J1273" s="6">
        <v>25117.67</v>
      </c>
      <c r="K1273" s="6">
        <v>25156</v>
      </c>
      <c r="L1273" s="6">
        <v>25283.33</v>
      </c>
      <c r="M1273" s="6">
        <v>25336.33</v>
      </c>
      <c r="N1273" s="6">
        <v>25359.33</v>
      </c>
      <c r="O1273" s="6">
        <v>25372.67</v>
      </c>
      <c r="P1273" s="6">
        <v>25437.67</v>
      </c>
      <c r="Q1273" s="6">
        <v>25500.33</v>
      </c>
      <c r="R1273" s="6">
        <v>25624.33</v>
      </c>
      <c r="S1273" s="6">
        <v>25667</v>
      </c>
      <c r="T1273" s="6">
        <v>25702</v>
      </c>
      <c r="U1273" s="6">
        <v>25760</v>
      </c>
      <c r="V1273" s="6">
        <v>25798.33</v>
      </c>
      <c r="W1273" s="6">
        <v>25830.33</v>
      </c>
      <c r="X1273" s="6">
        <v>25959.33</v>
      </c>
      <c r="Y1273" s="6" t="s">
        <v>2</v>
      </c>
      <c r="Z1273" s="8" t="s">
        <v>17</v>
      </c>
      <c r="AA1273" s="11">
        <f t="shared" si="198"/>
        <v>6.3635537200812387E-4</v>
      </c>
      <c r="AB1273" s="10">
        <f t="shared" si="199"/>
        <v>7.7884432483603661E-3</v>
      </c>
      <c r="AC1273" s="10">
        <f t="shared" si="194"/>
        <v>1.2476855546687871E-2</v>
      </c>
      <c r="AD1273" s="10">
        <f t="shared" si="195"/>
        <v>1.2236632362959465E-2</v>
      </c>
      <c r="AE1273" s="13">
        <v>3.508</v>
      </c>
      <c r="AF1273" s="13">
        <v>0.69</v>
      </c>
      <c r="AG1273" s="10">
        <f t="shared" si="196"/>
        <v>2.7986890455854674E-2</v>
      </c>
      <c r="AH1273" s="10">
        <f>+SUMPRODUCT(AB1273:AD1273,Regression_results!$M$17:$O$17)+Regression_results!$L$17</f>
        <v>2.8298466072058923E-2</v>
      </c>
    </row>
    <row r="1274" spans="1:34" ht="15" x14ac:dyDescent="0.25">
      <c r="A1274" s="3">
        <v>42146</v>
      </c>
      <c r="B1274" s="5">
        <f t="shared" si="190"/>
        <v>22</v>
      </c>
      <c r="C1274" s="5">
        <f t="shared" si="191"/>
        <v>5</v>
      </c>
      <c r="D1274" s="5">
        <f t="shared" si="192"/>
        <v>2015</v>
      </c>
      <c r="E1274" s="3">
        <f t="shared" si="193"/>
        <v>42133</v>
      </c>
      <c r="F1274" s="5">
        <f t="shared" si="197"/>
        <v>13</v>
      </c>
      <c r="G1274" s="5">
        <v>24861.53</v>
      </c>
      <c r="H1274" s="6">
        <v>25010.67</v>
      </c>
      <c r="I1274" s="6">
        <v>25060</v>
      </c>
      <c r="J1274" s="6">
        <v>25117.67</v>
      </c>
      <c r="K1274" s="6">
        <v>25156</v>
      </c>
      <c r="L1274" s="6">
        <v>25283.33</v>
      </c>
      <c r="M1274" s="6">
        <v>25336.33</v>
      </c>
      <c r="N1274" s="6">
        <v>25359.33</v>
      </c>
      <c r="O1274" s="6">
        <v>25372.67</v>
      </c>
      <c r="P1274" s="6">
        <v>25437.67</v>
      </c>
      <c r="Q1274" s="6">
        <v>25500.33</v>
      </c>
      <c r="R1274" s="6">
        <v>25624.33</v>
      </c>
      <c r="S1274" s="6">
        <v>25667</v>
      </c>
      <c r="T1274" s="6">
        <v>25702</v>
      </c>
      <c r="U1274" s="6">
        <v>25748</v>
      </c>
      <c r="V1274" s="6">
        <v>25787.33</v>
      </c>
      <c r="W1274" s="6">
        <v>25820.33</v>
      </c>
      <c r="X1274" s="6">
        <v>25948</v>
      </c>
      <c r="Y1274" s="6" t="s">
        <v>2</v>
      </c>
      <c r="Z1274" s="8" t="s">
        <v>17</v>
      </c>
      <c r="AA1274" s="11">
        <f t="shared" si="198"/>
        <v>5.9090141686468645E-4</v>
      </c>
      <c r="AB1274" s="10">
        <f t="shared" si="199"/>
        <v>7.9830163308534097E-3</v>
      </c>
      <c r="AC1274" s="10">
        <f t="shared" si="194"/>
        <v>1.2476855546687871E-2</v>
      </c>
      <c r="AD1274" s="10">
        <f t="shared" si="195"/>
        <v>1.2191178407816028E-2</v>
      </c>
      <c r="AE1274" s="13">
        <v>3.508</v>
      </c>
      <c r="AF1274" s="13">
        <v>0.69</v>
      </c>
      <c r="AG1274" s="10">
        <f t="shared" si="196"/>
        <v>2.7986890455854674E-2</v>
      </c>
      <c r="AH1274" s="10">
        <f>+SUMPRODUCT(AB1274:AD1274,Regression_results!$M$17:$O$17)+Regression_results!$L$17</f>
        <v>2.8383212626511056E-2</v>
      </c>
    </row>
    <row r="1275" spans="1:34" ht="15" x14ac:dyDescent="0.25">
      <c r="A1275" s="3">
        <v>42145</v>
      </c>
      <c r="B1275" s="5">
        <f t="shared" si="190"/>
        <v>21</v>
      </c>
      <c r="C1275" s="5">
        <f t="shared" si="191"/>
        <v>5</v>
      </c>
      <c r="D1275" s="5">
        <f t="shared" si="192"/>
        <v>2015</v>
      </c>
      <c r="E1275" s="3">
        <f t="shared" si="193"/>
        <v>42133</v>
      </c>
      <c r="F1275" s="5">
        <f t="shared" si="197"/>
        <v>12</v>
      </c>
      <c r="G1275" s="5">
        <v>24856.73</v>
      </c>
      <c r="H1275" s="6">
        <v>25013</v>
      </c>
      <c r="I1275" s="6">
        <v>25060</v>
      </c>
      <c r="J1275" s="6">
        <v>25105</v>
      </c>
      <c r="K1275" s="6">
        <v>25143</v>
      </c>
      <c r="L1275" s="6">
        <v>25270.33</v>
      </c>
      <c r="M1275" s="6">
        <v>25324.33</v>
      </c>
      <c r="N1275" s="6">
        <v>25353</v>
      </c>
      <c r="O1275" s="6">
        <v>25363.33</v>
      </c>
      <c r="P1275" s="6">
        <v>25430</v>
      </c>
      <c r="Q1275" s="6">
        <v>25493</v>
      </c>
      <c r="R1275" s="6">
        <v>25617.67</v>
      </c>
      <c r="S1275" s="6">
        <v>25662</v>
      </c>
      <c r="T1275" s="6">
        <v>25696.33</v>
      </c>
      <c r="U1275" s="6">
        <v>25748</v>
      </c>
      <c r="V1275" s="6">
        <v>25787.33</v>
      </c>
      <c r="W1275" s="6">
        <v>25820.33</v>
      </c>
      <c r="X1275" s="6">
        <v>25948</v>
      </c>
      <c r="Y1275" s="6" t="s">
        <v>2</v>
      </c>
      <c r="Z1275" s="8" t="s">
        <v>17</v>
      </c>
      <c r="AA1275" s="11">
        <f t="shared" si="198"/>
        <v>5.3511027979116223E-4</v>
      </c>
      <c r="AB1275" s="10">
        <f t="shared" si="199"/>
        <v>8.17766456006086E-3</v>
      </c>
      <c r="AC1275" s="10">
        <f t="shared" si="194"/>
        <v>1.2104150039904393E-2</v>
      </c>
      <c r="AD1275" s="10">
        <f t="shared" si="195"/>
        <v>1.2310772229542933E-2</v>
      </c>
      <c r="AE1275" s="13">
        <v>3.52</v>
      </c>
      <c r="AF1275" s="13">
        <v>0.72</v>
      </c>
      <c r="AG1275" s="10">
        <f t="shared" si="196"/>
        <v>2.779984114376477E-2</v>
      </c>
      <c r="AH1275" s="10">
        <f>+SUMPRODUCT(AB1275:AD1275,Regression_results!$M$17:$O$17)+Regression_results!$L$17</f>
        <v>2.8317607169117923E-2</v>
      </c>
    </row>
    <row r="1276" spans="1:34" ht="15" x14ac:dyDescent="0.25">
      <c r="A1276" s="3">
        <v>42144</v>
      </c>
      <c r="B1276" s="5">
        <f t="shared" si="190"/>
        <v>20</v>
      </c>
      <c r="C1276" s="5">
        <f t="shared" si="191"/>
        <v>5</v>
      </c>
      <c r="D1276" s="5">
        <f t="shared" si="192"/>
        <v>2015</v>
      </c>
      <c r="E1276" s="3">
        <f t="shared" si="193"/>
        <v>42133</v>
      </c>
      <c r="F1276" s="5">
        <f t="shared" si="197"/>
        <v>11</v>
      </c>
      <c r="G1276" s="5">
        <v>24851.94</v>
      </c>
      <c r="H1276" s="6">
        <v>25013</v>
      </c>
      <c r="I1276" s="6">
        <v>25060</v>
      </c>
      <c r="J1276" s="6">
        <v>25105</v>
      </c>
      <c r="K1276" s="6">
        <v>25143</v>
      </c>
      <c r="L1276" s="6">
        <v>25270.33</v>
      </c>
      <c r="M1276" s="6">
        <v>25324.33</v>
      </c>
      <c r="N1276" s="6">
        <v>25353</v>
      </c>
      <c r="O1276" s="6">
        <v>25363.33</v>
      </c>
      <c r="P1276" s="6">
        <v>25430</v>
      </c>
      <c r="Q1276" s="6">
        <v>25493</v>
      </c>
      <c r="R1276" s="6">
        <v>25617.67</v>
      </c>
      <c r="S1276" s="6">
        <v>25662</v>
      </c>
      <c r="T1276" s="6">
        <v>25696.33</v>
      </c>
      <c r="U1276" s="6">
        <v>25748</v>
      </c>
      <c r="V1276" s="6">
        <v>25787.33</v>
      </c>
      <c r="W1276" s="6">
        <v>25820.33</v>
      </c>
      <c r="X1276" s="6">
        <v>25948</v>
      </c>
      <c r="Y1276" s="6" t="s">
        <v>2</v>
      </c>
      <c r="Z1276" s="8" t="s">
        <v>17</v>
      </c>
      <c r="AA1276" s="11">
        <f t="shared" si="198"/>
        <v>4.9051775647523206E-4</v>
      </c>
      <c r="AB1276" s="10">
        <f t="shared" si="199"/>
        <v>8.3719822275445388E-3</v>
      </c>
      <c r="AC1276" s="10">
        <f t="shared" si="194"/>
        <v>1.2104150039904393E-2</v>
      </c>
      <c r="AD1276" s="10">
        <f t="shared" si="195"/>
        <v>1.2266179706227003E-2</v>
      </c>
      <c r="AE1276" s="13">
        <v>3.52</v>
      </c>
      <c r="AF1276" s="13">
        <v>0.72</v>
      </c>
      <c r="AG1276" s="10">
        <f t="shared" si="196"/>
        <v>2.779984114376477E-2</v>
      </c>
      <c r="AH1276" s="10">
        <f>+SUMPRODUCT(AB1276:AD1276,Regression_results!$M$17:$O$17)+Regression_results!$L$17</f>
        <v>2.8402603002981926E-2</v>
      </c>
    </row>
    <row r="1277" spans="1:34" ht="15" x14ac:dyDescent="0.25">
      <c r="A1277" s="3">
        <v>42143</v>
      </c>
      <c r="B1277" s="5">
        <f t="shared" si="190"/>
        <v>19</v>
      </c>
      <c r="C1277" s="5">
        <f t="shared" si="191"/>
        <v>5</v>
      </c>
      <c r="D1277" s="5">
        <f t="shared" si="192"/>
        <v>2015</v>
      </c>
      <c r="E1277" s="3">
        <f t="shared" si="193"/>
        <v>42133</v>
      </c>
      <c r="F1277" s="5">
        <f t="shared" si="197"/>
        <v>10</v>
      </c>
      <c r="G1277" s="5">
        <v>24847.14</v>
      </c>
      <c r="H1277" s="6">
        <v>25011</v>
      </c>
      <c r="I1277" s="6">
        <v>25057</v>
      </c>
      <c r="J1277" s="6">
        <v>25098</v>
      </c>
      <c r="K1277" s="6">
        <v>25137.33</v>
      </c>
      <c r="L1277" s="6">
        <v>25260</v>
      </c>
      <c r="M1277" s="6">
        <v>25312.67</v>
      </c>
      <c r="N1277" s="6">
        <v>25344.67</v>
      </c>
      <c r="O1277" s="6">
        <v>25355</v>
      </c>
      <c r="P1277" s="6">
        <v>25422.67</v>
      </c>
      <c r="Q1277" s="6">
        <v>25485.33</v>
      </c>
      <c r="R1277" s="6">
        <v>25610</v>
      </c>
      <c r="S1277" s="6">
        <v>25654.67</v>
      </c>
      <c r="T1277" s="6">
        <v>25689</v>
      </c>
      <c r="U1277" s="6">
        <v>25742.33</v>
      </c>
      <c r="V1277" s="6">
        <v>25781.67</v>
      </c>
      <c r="W1277" s="6">
        <v>25814.67</v>
      </c>
      <c r="X1277" s="6">
        <v>25942.33</v>
      </c>
      <c r="Y1277" s="6" t="s">
        <v>2</v>
      </c>
      <c r="Z1277" s="8" t="s">
        <v>17</v>
      </c>
      <c r="AA1277" s="11">
        <f t="shared" si="198"/>
        <v>4.4605264200766231E-4</v>
      </c>
      <c r="AB1277" s="10">
        <f t="shared" si="199"/>
        <v>8.4460424821528601E-3</v>
      </c>
      <c r="AC1277" s="10">
        <f t="shared" si="194"/>
        <v>1.1892884223969391E-2</v>
      </c>
      <c r="AD1277" s="10">
        <f t="shared" si="195"/>
        <v>1.2265023259242799E-2</v>
      </c>
      <c r="AE1277" s="13">
        <v>3.54</v>
      </c>
      <c r="AF1277" s="13">
        <v>0.75</v>
      </c>
      <c r="AG1277" s="10">
        <f t="shared" si="196"/>
        <v>2.7692307692307683E-2</v>
      </c>
      <c r="AH1277" s="10">
        <f>+SUMPRODUCT(AB1277:AD1277,Regression_results!$M$17:$O$17)+Regression_results!$L$17</f>
        <v>2.8314801574378448E-2</v>
      </c>
    </row>
    <row r="1278" spans="1:34" ht="15" x14ac:dyDescent="0.25">
      <c r="A1278" s="3">
        <v>42142</v>
      </c>
      <c r="B1278" s="5">
        <f t="shared" si="190"/>
        <v>18</v>
      </c>
      <c r="C1278" s="5">
        <f t="shared" si="191"/>
        <v>5</v>
      </c>
      <c r="D1278" s="5">
        <f t="shared" si="192"/>
        <v>2015</v>
      </c>
      <c r="E1278" s="3">
        <f t="shared" si="193"/>
        <v>42133</v>
      </c>
      <c r="F1278" s="5">
        <f t="shared" si="197"/>
        <v>9</v>
      </c>
      <c r="G1278" s="5">
        <v>24842.35</v>
      </c>
      <c r="H1278" s="6">
        <v>25010</v>
      </c>
      <c r="I1278" s="6">
        <v>25055.67</v>
      </c>
      <c r="J1278" s="6">
        <v>25097</v>
      </c>
      <c r="K1278" s="6">
        <v>25134.67</v>
      </c>
      <c r="L1278" s="6">
        <v>25256.67</v>
      </c>
      <c r="M1278" s="6">
        <v>25308</v>
      </c>
      <c r="N1278" s="6">
        <v>25340.67</v>
      </c>
      <c r="O1278" s="6">
        <v>25348</v>
      </c>
      <c r="P1278" s="6">
        <v>25418.67</v>
      </c>
      <c r="Q1278" s="6">
        <v>25478.33</v>
      </c>
      <c r="R1278" s="6">
        <v>25608</v>
      </c>
      <c r="S1278" s="6">
        <v>25658</v>
      </c>
      <c r="T1278" s="6">
        <v>25692.33</v>
      </c>
      <c r="U1278" s="6">
        <v>25742.33</v>
      </c>
      <c r="V1278" s="6">
        <v>25781.67</v>
      </c>
      <c r="W1278" s="6">
        <v>25814.67</v>
      </c>
      <c r="X1278" s="6">
        <v>25942.33</v>
      </c>
      <c r="Y1278" s="6" t="s">
        <v>2</v>
      </c>
      <c r="Z1278" s="8" t="s">
        <v>17</v>
      </c>
      <c r="AA1278" s="11">
        <f t="shared" si="198"/>
        <v>4.0139527632709893E-4</v>
      </c>
      <c r="AB1278" s="10">
        <f t="shared" si="199"/>
        <v>8.5869493023003063E-3</v>
      </c>
      <c r="AC1278" s="10">
        <f t="shared" si="194"/>
        <v>1.1667219435760545E-2</v>
      </c>
      <c r="AD1278" s="10">
        <f t="shared" si="195"/>
        <v>1.263115699322781E-2</v>
      </c>
      <c r="AE1278" s="13">
        <v>3.54</v>
      </c>
      <c r="AF1278" s="13">
        <v>0.73</v>
      </c>
      <c r="AG1278" s="10">
        <f t="shared" si="196"/>
        <v>2.7896356596843086E-2</v>
      </c>
      <c r="AH1278" s="10">
        <f>+SUMPRODUCT(AB1278:AD1278,Regression_results!$M$17:$O$17)+Regression_results!$L$17</f>
        <v>2.8419617383301357E-2</v>
      </c>
    </row>
    <row r="1279" spans="1:34" ht="15" x14ac:dyDescent="0.25">
      <c r="A1279" s="3">
        <v>42141</v>
      </c>
      <c r="B1279" s="5">
        <f t="shared" si="190"/>
        <v>17</v>
      </c>
      <c r="C1279" s="5">
        <f t="shared" si="191"/>
        <v>5</v>
      </c>
      <c r="D1279" s="5">
        <f t="shared" si="192"/>
        <v>2015</v>
      </c>
      <c r="E1279" s="3">
        <f t="shared" si="193"/>
        <v>42133</v>
      </c>
      <c r="F1279" s="5">
        <f t="shared" si="197"/>
        <v>8</v>
      </c>
      <c r="G1279" s="5">
        <v>24837.55</v>
      </c>
      <c r="H1279" s="6">
        <v>25008</v>
      </c>
      <c r="I1279" s="6">
        <v>25049</v>
      </c>
      <c r="J1279" s="6">
        <v>25085</v>
      </c>
      <c r="K1279" s="6">
        <v>25122.33</v>
      </c>
      <c r="L1279" s="6">
        <v>25251.33</v>
      </c>
      <c r="M1279" s="6">
        <v>25304</v>
      </c>
      <c r="N1279" s="6">
        <v>25337</v>
      </c>
      <c r="O1279" s="6">
        <v>25341.67</v>
      </c>
      <c r="P1279" s="6">
        <v>25418.67</v>
      </c>
      <c r="Q1279" s="6">
        <v>25470</v>
      </c>
      <c r="R1279" s="6">
        <v>25600</v>
      </c>
      <c r="S1279" s="6">
        <v>25650</v>
      </c>
      <c r="T1279" s="6">
        <v>25683.67</v>
      </c>
      <c r="U1279" s="6">
        <v>25735</v>
      </c>
      <c r="V1279" s="6">
        <v>25776</v>
      </c>
      <c r="W1279" s="6">
        <v>25813</v>
      </c>
      <c r="X1279" s="6">
        <v>25939.33</v>
      </c>
      <c r="Y1279" s="6" t="s">
        <v>2</v>
      </c>
      <c r="Z1279" s="8" t="s">
        <v>17</v>
      </c>
      <c r="AA1279" s="11">
        <f t="shared" si="198"/>
        <v>3.5004548408057445E-4</v>
      </c>
      <c r="AB1279" s="10">
        <f t="shared" si="199"/>
        <v>8.5133195504387693E-3</v>
      </c>
      <c r="AC1279" s="10">
        <f t="shared" si="194"/>
        <v>1.1683899556868438E-2</v>
      </c>
      <c r="AD1279" s="10">
        <f t="shared" si="195"/>
        <v>1.2516962660415132E-2</v>
      </c>
      <c r="AE1279" s="13">
        <v>3.55</v>
      </c>
      <c r="AF1279" s="13">
        <v>0.73</v>
      </c>
      <c r="AG1279" s="10">
        <f t="shared" si="196"/>
        <v>2.7995631887223205E-2</v>
      </c>
      <c r="AH1279" s="10">
        <f>+SUMPRODUCT(AB1279:AD1279,Regression_results!$M$17:$O$17)+Regression_results!$L$17</f>
        <v>2.8338516315788702E-2</v>
      </c>
    </row>
    <row r="1280" spans="1:34" ht="15" x14ac:dyDescent="0.25">
      <c r="A1280" s="3">
        <v>42140</v>
      </c>
      <c r="B1280" s="5">
        <f t="shared" si="190"/>
        <v>16</v>
      </c>
      <c r="C1280" s="5">
        <f t="shared" si="191"/>
        <v>5</v>
      </c>
      <c r="D1280" s="5">
        <f t="shared" si="192"/>
        <v>2015</v>
      </c>
      <c r="E1280" s="3">
        <f t="shared" si="193"/>
        <v>42133</v>
      </c>
      <c r="F1280" s="5">
        <f t="shared" si="197"/>
        <v>7</v>
      </c>
      <c r="G1280" s="5">
        <v>24832.76</v>
      </c>
      <c r="H1280" s="6">
        <v>25008</v>
      </c>
      <c r="I1280" s="6">
        <v>25049</v>
      </c>
      <c r="J1280" s="6">
        <v>25085</v>
      </c>
      <c r="K1280" s="6">
        <v>25122.33</v>
      </c>
      <c r="L1280" s="6">
        <v>25251.33</v>
      </c>
      <c r="M1280" s="6">
        <v>25304</v>
      </c>
      <c r="N1280" s="6">
        <v>25337</v>
      </c>
      <c r="O1280" s="6">
        <v>25341.67</v>
      </c>
      <c r="P1280" s="6">
        <v>25418.67</v>
      </c>
      <c r="Q1280" s="6">
        <v>25470</v>
      </c>
      <c r="R1280" s="6">
        <v>25600</v>
      </c>
      <c r="S1280" s="6">
        <v>25650</v>
      </c>
      <c r="T1280" s="6">
        <v>25683.67</v>
      </c>
      <c r="U1280" s="6">
        <v>25740</v>
      </c>
      <c r="V1280" s="6">
        <v>25786.67</v>
      </c>
      <c r="W1280" s="6">
        <v>25825</v>
      </c>
      <c r="X1280" s="6">
        <v>25949.67</v>
      </c>
      <c r="Y1280" s="6" t="s">
        <v>2</v>
      </c>
      <c r="Z1280" s="8" t="s">
        <v>17</v>
      </c>
      <c r="AA1280" s="11">
        <f t="shared" si="198"/>
        <v>3.0628979857050265E-4</v>
      </c>
      <c r="AB1280" s="10">
        <f t="shared" si="199"/>
        <v>8.7078520470540433E-3</v>
      </c>
      <c r="AC1280" s="10">
        <f t="shared" si="194"/>
        <v>1.1683899556868438E-2</v>
      </c>
      <c r="AD1280" s="10">
        <f t="shared" si="195"/>
        <v>1.247320697490506E-2</v>
      </c>
      <c r="AE1280" s="13">
        <v>3.55</v>
      </c>
      <c r="AF1280" s="13">
        <v>0.73</v>
      </c>
      <c r="AG1280" s="10">
        <f t="shared" si="196"/>
        <v>2.7995631887223205E-2</v>
      </c>
      <c r="AH1280" s="10">
        <f>+SUMPRODUCT(AB1280:AD1280,Regression_results!$M$17:$O$17)+Regression_results!$L$17</f>
        <v>2.8424004582548325E-2</v>
      </c>
    </row>
    <row r="1281" spans="1:34" ht="15" x14ac:dyDescent="0.25">
      <c r="A1281" s="3">
        <v>42139</v>
      </c>
      <c r="B1281" s="5">
        <f t="shared" si="190"/>
        <v>15</v>
      </c>
      <c r="C1281" s="5">
        <f t="shared" si="191"/>
        <v>5</v>
      </c>
      <c r="D1281" s="5">
        <f t="shared" si="192"/>
        <v>2015</v>
      </c>
      <c r="E1281" s="3">
        <f t="shared" si="193"/>
        <v>42133</v>
      </c>
      <c r="F1281" s="5">
        <f t="shared" si="197"/>
        <v>6</v>
      </c>
      <c r="G1281" s="5">
        <v>24827.97</v>
      </c>
      <c r="H1281" s="6">
        <v>25008</v>
      </c>
      <c r="I1281" s="6">
        <v>25049</v>
      </c>
      <c r="J1281" s="6">
        <v>25085</v>
      </c>
      <c r="K1281" s="6">
        <v>25122.33</v>
      </c>
      <c r="L1281" s="6">
        <v>25251.33</v>
      </c>
      <c r="M1281" s="6">
        <v>25304</v>
      </c>
      <c r="N1281" s="6">
        <v>25337</v>
      </c>
      <c r="O1281" s="6">
        <v>25341.67</v>
      </c>
      <c r="P1281" s="6">
        <v>25418.67</v>
      </c>
      <c r="Q1281" s="6">
        <v>25470</v>
      </c>
      <c r="R1281" s="6">
        <v>25600</v>
      </c>
      <c r="S1281" s="6">
        <v>25650</v>
      </c>
      <c r="T1281" s="6">
        <v>25683.67</v>
      </c>
      <c r="U1281" s="6">
        <v>25735</v>
      </c>
      <c r="V1281" s="6">
        <v>25783.33</v>
      </c>
      <c r="W1281" s="6">
        <v>25825</v>
      </c>
      <c r="X1281" s="6">
        <v>25949.67</v>
      </c>
      <c r="Y1281" s="6" t="s">
        <v>2</v>
      </c>
      <c r="Z1281" s="8" t="s">
        <v>17</v>
      </c>
      <c r="AA1281" s="11">
        <f t="shared" si="198"/>
        <v>2.6253411306043084E-4</v>
      </c>
      <c r="AB1281" s="10">
        <f t="shared" si="199"/>
        <v>8.9024596050342186E-3</v>
      </c>
      <c r="AC1281" s="10">
        <f t="shared" si="194"/>
        <v>1.1683899556868438E-2</v>
      </c>
      <c r="AD1281" s="10">
        <f t="shared" si="195"/>
        <v>1.2429451289394988E-2</v>
      </c>
      <c r="AE1281" s="13">
        <v>3.55</v>
      </c>
      <c r="AF1281" s="13">
        <v>0.73</v>
      </c>
      <c r="AG1281" s="10">
        <f t="shared" si="196"/>
        <v>2.7995631887223205E-2</v>
      </c>
      <c r="AH1281" s="10">
        <f>+SUMPRODUCT(AB1281:AD1281,Regression_results!$M$17:$O$17)+Regression_results!$L$17</f>
        <v>2.8509533427255006E-2</v>
      </c>
    </row>
    <row r="1282" spans="1:34" ht="15" x14ac:dyDescent="0.25">
      <c r="A1282" s="3">
        <v>42138</v>
      </c>
      <c r="B1282" s="5">
        <f t="shared" ref="B1282:B1345" si="200">+DAY(A1282)</f>
        <v>14</v>
      </c>
      <c r="C1282" s="5">
        <f t="shared" ref="C1282:C1345" si="201">+MONTH(A1282)</f>
        <v>5</v>
      </c>
      <c r="D1282" s="5">
        <f t="shared" ref="D1282:D1345" si="202">+YEAR(A1282)</f>
        <v>2015</v>
      </c>
      <c r="E1282" s="3">
        <f t="shared" ref="E1282:E1345" si="203">+IF(DAY(A1282)&gt;=9, DATE(D1282,C1282,9), IF(MONTH(A1282)=1, DATE(D1282-1,12,9),DATE(D1282,C1282-1,9)))</f>
        <v>42133</v>
      </c>
      <c r="F1282" s="5">
        <f t="shared" si="197"/>
        <v>5</v>
      </c>
      <c r="G1282" s="5">
        <v>24823.18</v>
      </c>
      <c r="H1282" s="6">
        <v>25006</v>
      </c>
      <c r="I1282" s="6">
        <v>25048</v>
      </c>
      <c r="J1282" s="6">
        <v>25092</v>
      </c>
      <c r="K1282" s="6">
        <v>25131.67</v>
      </c>
      <c r="L1282" s="6">
        <v>25262</v>
      </c>
      <c r="M1282" s="6">
        <v>25321</v>
      </c>
      <c r="N1282" s="6">
        <v>25350</v>
      </c>
      <c r="O1282" s="6">
        <v>25360</v>
      </c>
      <c r="P1282" s="6">
        <v>25440</v>
      </c>
      <c r="Q1282" s="6">
        <v>25490</v>
      </c>
      <c r="R1282" s="6">
        <v>25625</v>
      </c>
      <c r="S1282" s="6">
        <v>25670</v>
      </c>
      <c r="T1282" s="6">
        <v>25700</v>
      </c>
      <c r="U1282" s="6">
        <v>25735</v>
      </c>
      <c r="V1282" s="6">
        <v>25783.33</v>
      </c>
      <c r="W1282" s="6">
        <v>25825</v>
      </c>
      <c r="X1282" s="6">
        <v>25949.67</v>
      </c>
      <c r="Y1282" s="6" t="s">
        <v>2</v>
      </c>
      <c r="Z1282" s="8" t="s">
        <v>17</v>
      </c>
      <c r="AA1282" s="11">
        <f t="shared" si="198"/>
        <v>1.9477989871445148E-4</v>
      </c>
      <c r="AB1282" s="10">
        <f t="shared" si="199"/>
        <v>9.0568573405984676E-3</v>
      </c>
      <c r="AC1282" s="10">
        <f t="shared" ref="AC1282:AC1345" si="204">+O1282/I1282-1</f>
        <v>1.2456084318109184E-2</v>
      </c>
      <c r="AD1282" s="10">
        <f t="shared" ref="AD1282:AD1345" si="205">+S1282/O1282-1+AA1282</f>
        <v>1.2418754662121426E-2</v>
      </c>
      <c r="AE1282" s="13">
        <v>3.5750000000000002</v>
      </c>
      <c r="AF1282" s="13">
        <v>0.74</v>
      </c>
      <c r="AG1282" s="10">
        <f t="shared" ref="AG1282:AG1345" si="206">+(1+AE1282/100)/(1+AF1282/100)-1</f>
        <v>2.8141751042287E-2</v>
      </c>
      <c r="AH1282" s="10">
        <f>+SUMPRODUCT(AB1282:AD1282,Regression_results!$M$17:$O$17)+Regression_results!$L$17</f>
        <v>2.9053543309467425E-2</v>
      </c>
    </row>
    <row r="1283" spans="1:34" ht="15" x14ac:dyDescent="0.25">
      <c r="A1283" s="3">
        <v>42137</v>
      </c>
      <c r="B1283" s="5">
        <f t="shared" si="200"/>
        <v>13</v>
      </c>
      <c r="C1283" s="5">
        <f t="shared" si="201"/>
        <v>5</v>
      </c>
      <c r="D1283" s="5">
        <f t="shared" si="202"/>
        <v>2015</v>
      </c>
      <c r="E1283" s="3">
        <f t="shared" si="203"/>
        <v>42133</v>
      </c>
      <c r="F1283" s="5">
        <f t="shared" ref="F1283:F1346" si="207">+A1283-E1283</f>
        <v>4</v>
      </c>
      <c r="G1283" s="5">
        <v>24818.39</v>
      </c>
      <c r="H1283" s="6">
        <v>25011</v>
      </c>
      <c r="I1283" s="6">
        <v>25058</v>
      </c>
      <c r="J1283" s="6">
        <v>25100</v>
      </c>
      <c r="K1283" s="6">
        <v>25139.67</v>
      </c>
      <c r="L1283" s="6">
        <v>25267</v>
      </c>
      <c r="M1283" s="6">
        <v>25328</v>
      </c>
      <c r="N1283" s="6">
        <v>25355</v>
      </c>
      <c r="O1283" s="6">
        <v>25366.67</v>
      </c>
      <c r="P1283" s="6">
        <v>25447.33</v>
      </c>
      <c r="Q1283" s="6">
        <v>25497.33</v>
      </c>
      <c r="R1283" s="6">
        <v>25637</v>
      </c>
      <c r="S1283" s="6">
        <v>25681</v>
      </c>
      <c r="T1283" s="6">
        <v>25717</v>
      </c>
      <c r="U1283" s="6">
        <v>25735</v>
      </c>
      <c r="V1283" s="6">
        <v>25783.33</v>
      </c>
      <c r="W1283" s="6">
        <v>25825</v>
      </c>
      <c r="X1283" s="6">
        <v>25949.67</v>
      </c>
      <c r="Y1283" s="6" t="s">
        <v>2</v>
      </c>
      <c r="Z1283" s="8" t="s">
        <v>17</v>
      </c>
      <c r="AA1283" s="11">
        <f t="shared" ref="AA1283:AA1346" si="208">+(T1283/S1283-1)*F1283/30</f>
        <v>1.869086094778242E-4</v>
      </c>
      <c r="AB1283" s="10">
        <f t="shared" ref="AB1283:AB1346" si="209">+I1283/G1283-1</f>
        <v>9.6545343996932154E-3</v>
      </c>
      <c r="AC1283" s="10">
        <f t="shared" si="204"/>
        <v>1.2318221725596601E-2</v>
      </c>
      <c r="AD1283" s="10">
        <f t="shared" si="205"/>
        <v>1.2578365588261567E-2</v>
      </c>
      <c r="AE1283" s="13">
        <v>3.57</v>
      </c>
      <c r="AF1283" s="13">
        <v>0.72</v>
      </c>
      <c r="AG1283" s="10">
        <f t="shared" si="206"/>
        <v>2.8296266878474974E-2</v>
      </c>
      <c r="AH1283" s="10">
        <f>+SUMPRODUCT(AB1283:AD1283,Regression_results!$M$17:$O$17)+Regression_results!$L$17</f>
        <v>2.9365335093683907E-2</v>
      </c>
    </row>
    <row r="1284" spans="1:34" ht="15" x14ac:dyDescent="0.25">
      <c r="A1284" s="3">
        <v>42136</v>
      </c>
      <c r="B1284" s="5">
        <f t="shared" si="200"/>
        <v>12</v>
      </c>
      <c r="C1284" s="5">
        <f t="shared" si="201"/>
        <v>5</v>
      </c>
      <c r="D1284" s="5">
        <f t="shared" si="202"/>
        <v>2015</v>
      </c>
      <c r="E1284" s="3">
        <f t="shared" si="203"/>
        <v>42133</v>
      </c>
      <c r="F1284" s="5">
        <f t="shared" si="207"/>
        <v>3</v>
      </c>
      <c r="G1284" s="5">
        <v>24813.599999999999</v>
      </c>
      <c r="H1284" s="6">
        <v>25012</v>
      </c>
      <c r="I1284" s="6">
        <v>25063.33</v>
      </c>
      <c r="J1284" s="6">
        <v>25109</v>
      </c>
      <c r="K1284" s="6">
        <v>25152</v>
      </c>
      <c r="L1284" s="6">
        <v>25283</v>
      </c>
      <c r="M1284" s="6">
        <v>25343</v>
      </c>
      <c r="N1284" s="6">
        <v>25370</v>
      </c>
      <c r="O1284" s="6">
        <v>25377.67</v>
      </c>
      <c r="P1284" s="6">
        <v>25460</v>
      </c>
      <c r="Q1284" s="6">
        <v>25511.67</v>
      </c>
      <c r="R1284" s="6">
        <v>25650.33</v>
      </c>
      <c r="S1284" s="6">
        <v>25693.67</v>
      </c>
      <c r="T1284" s="6">
        <v>25735</v>
      </c>
      <c r="U1284" s="6">
        <v>25760</v>
      </c>
      <c r="V1284" s="6">
        <v>25811</v>
      </c>
      <c r="W1284" s="6">
        <v>25857</v>
      </c>
      <c r="X1284" s="6">
        <v>25980</v>
      </c>
      <c r="Y1284" s="6" t="s">
        <v>2</v>
      </c>
      <c r="Z1284" s="8" t="s">
        <v>17</v>
      </c>
      <c r="AA1284" s="11">
        <f t="shared" si="208"/>
        <v>1.6085674020098749E-4</v>
      </c>
      <c r="AB1284" s="10">
        <f t="shared" si="209"/>
        <v>1.0064238965728611E-2</v>
      </c>
      <c r="AC1284" s="10">
        <f t="shared" si="204"/>
        <v>1.2541829038679175E-2</v>
      </c>
      <c r="AD1284" s="10">
        <f t="shared" si="205"/>
        <v>1.2612748501737815E-2</v>
      </c>
      <c r="AE1284" s="13">
        <v>3.57</v>
      </c>
      <c r="AF1284" s="13">
        <v>0.68</v>
      </c>
      <c r="AG1284" s="10">
        <f t="shared" si="206"/>
        <v>2.8704807310290237E-2</v>
      </c>
      <c r="AH1284" s="10">
        <f>+SUMPRODUCT(AB1284:AD1284,Regression_results!$M$17:$O$17)+Regression_results!$L$17</f>
        <v>2.9737036645647995E-2</v>
      </c>
    </row>
    <row r="1285" spans="1:34" ht="15" x14ac:dyDescent="0.25">
      <c r="A1285" s="3">
        <v>42135</v>
      </c>
      <c r="B1285" s="5">
        <f t="shared" si="200"/>
        <v>11</v>
      </c>
      <c r="C1285" s="5">
        <f t="shared" si="201"/>
        <v>5</v>
      </c>
      <c r="D1285" s="5">
        <f t="shared" si="202"/>
        <v>2015</v>
      </c>
      <c r="E1285" s="3">
        <f t="shared" si="203"/>
        <v>42133</v>
      </c>
      <c r="F1285" s="5">
        <f t="shared" si="207"/>
        <v>2</v>
      </c>
      <c r="G1285" s="5">
        <v>24808.81</v>
      </c>
      <c r="H1285" s="6">
        <v>25002</v>
      </c>
      <c r="I1285" s="6">
        <v>25043</v>
      </c>
      <c r="J1285" s="6">
        <v>25081.33</v>
      </c>
      <c r="K1285" s="6">
        <v>25122.33</v>
      </c>
      <c r="L1285" s="6">
        <v>25254.67</v>
      </c>
      <c r="M1285" s="6">
        <v>25323</v>
      </c>
      <c r="N1285" s="6">
        <v>25359.67</v>
      </c>
      <c r="O1285" s="6">
        <v>25370.67</v>
      </c>
      <c r="P1285" s="6">
        <v>25455.33</v>
      </c>
      <c r="Q1285" s="6">
        <v>25514</v>
      </c>
      <c r="R1285" s="6">
        <v>25651.67</v>
      </c>
      <c r="S1285" s="6">
        <v>25695</v>
      </c>
      <c r="T1285" s="6">
        <v>25740.33</v>
      </c>
      <c r="U1285" s="6">
        <v>25775</v>
      </c>
      <c r="V1285" s="6">
        <v>25825.33</v>
      </c>
      <c r="W1285" s="6">
        <v>25871.67</v>
      </c>
      <c r="X1285" s="6">
        <v>25993.67</v>
      </c>
      <c r="Y1285" s="6" t="s">
        <v>2</v>
      </c>
      <c r="Z1285" s="8" t="s">
        <v>17</v>
      </c>
      <c r="AA1285" s="11">
        <f t="shared" si="208"/>
        <v>1.1761043004476039E-4</v>
      </c>
      <c r="AB1285" s="10">
        <f t="shared" si="209"/>
        <v>9.4397917513979746E-3</v>
      </c>
      <c r="AC1285" s="10">
        <f t="shared" si="204"/>
        <v>1.308429501257824E-2</v>
      </c>
      <c r="AD1285" s="10">
        <f t="shared" si="205"/>
        <v>1.2901269671207964E-2</v>
      </c>
      <c r="AE1285" s="13">
        <v>3.58</v>
      </c>
      <c r="AF1285" s="13">
        <v>0.67</v>
      </c>
      <c r="AG1285" s="10">
        <f t="shared" si="206"/>
        <v>2.89063276050463E-2</v>
      </c>
      <c r="AH1285" s="10">
        <f>+SUMPRODUCT(AB1285:AD1285,Regression_results!$M$17:$O$17)+Regression_results!$L$17</f>
        <v>2.9856114414697724E-2</v>
      </c>
    </row>
    <row r="1286" spans="1:34" ht="15" x14ac:dyDescent="0.25">
      <c r="A1286" s="3">
        <v>42134</v>
      </c>
      <c r="B1286" s="5">
        <f t="shared" si="200"/>
        <v>10</v>
      </c>
      <c r="C1286" s="5">
        <f t="shared" si="201"/>
        <v>5</v>
      </c>
      <c r="D1286" s="5">
        <f t="shared" si="202"/>
        <v>2015</v>
      </c>
      <c r="E1286" s="3">
        <f t="shared" si="203"/>
        <v>42133</v>
      </c>
      <c r="F1286" s="5">
        <f t="shared" si="207"/>
        <v>1</v>
      </c>
      <c r="G1286" s="5">
        <v>24804.03</v>
      </c>
      <c r="H1286" s="6">
        <v>24994</v>
      </c>
      <c r="I1286" s="6">
        <v>25034.67</v>
      </c>
      <c r="J1286" s="6">
        <v>25075</v>
      </c>
      <c r="K1286" s="6">
        <v>25112.33</v>
      </c>
      <c r="L1286" s="6">
        <v>25250</v>
      </c>
      <c r="M1286" s="6">
        <v>25319.33</v>
      </c>
      <c r="N1286" s="6">
        <v>25356.67</v>
      </c>
      <c r="O1286" s="6">
        <v>25362.33</v>
      </c>
      <c r="P1286" s="6">
        <v>25446.67</v>
      </c>
      <c r="Q1286" s="6">
        <v>25506.67</v>
      </c>
      <c r="R1286" s="6">
        <v>25645.33</v>
      </c>
      <c r="S1286" s="6">
        <v>25688</v>
      </c>
      <c r="T1286" s="6">
        <v>25735.67</v>
      </c>
      <c r="U1286" s="6">
        <v>25794.67</v>
      </c>
      <c r="V1286" s="6">
        <v>25843</v>
      </c>
      <c r="W1286" s="6">
        <v>25891</v>
      </c>
      <c r="X1286" s="6">
        <v>26013.33</v>
      </c>
      <c r="Y1286" s="6" t="s">
        <v>2</v>
      </c>
      <c r="Z1286" s="8" t="s">
        <v>17</v>
      </c>
      <c r="AA1286" s="11">
        <f t="shared" si="208"/>
        <v>6.1857676736217412E-5</v>
      </c>
      <c r="AB1286" s="10">
        <f t="shared" si="209"/>
        <v>9.2984889955383121E-3</v>
      </c>
      <c r="AC1286" s="10">
        <f t="shared" si="204"/>
        <v>1.3088249215987391E-2</v>
      </c>
      <c r="AD1286" s="10">
        <f t="shared" si="205"/>
        <v>1.2902554883972125E-2</v>
      </c>
      <c r="AE1286" s="13">
        <v>3.5550000000000002</v>
      </c>
      <c r="AF1286" s="13">
        <v>0.62</v>
      </c>
      <c r="AG1286" s="10">
        <f t="shared" si="206"/>
        <v>2.9169151262174564E-2</v>
      </c>
      <c r="AH1286" s="10">
        <f>+SUMPRODUCT(AB1286:AD1286,Regression_results!$M$17:$O$17)+Regression_results!$L$17</f>
        <v>2.9782687466030522E-2</v>
      </c>
    </row>
    <row r="1287" spans="1:34" ht="15" x14ac:dyDescent="0.25">
      <c r="A1287" s="3">
        <v>42133</v>
      </c>
      <c r="B1287" s="5">
        <f t="shared" si="200"/>
        <v>9</v>
      </c>
      <c r="C1287" s="5">
        <f t="shared" si="201"/>
        <v>5</v>
      </c>
      <c r="D1287" s="5">
        <f t="shared" si="202"/>
        <v>2015</v>
      </c>
      <c r="E1287" s="3">
        <f t="shared" si="203"/>
        <v>42133</v>
      </c>
      <c r="F1287" s="5">
        <f t="shared" si="207"/>
        <v>0</v>
      </c>
      <c r="G1287" s="5">
        <v>24799.24</v>
      </c>
      <c r="H1287" s="6">
        <v>24994</v>
      </c>
      <c r="I1287" s="6">
        <v>25034.67</v>
      </c>
      <c r="J1287" s="6">
        <v>25075</v>
      </c>
      <c r="K1287" s="6">
        <v>25112.33</v>
      </c>
      <c r="L1287" s="6">
        <v>25250</v>
      </c>
      <c r="M1287" s="6">
        <v>25319.33</v>
      </c>
      <c r="N1287" s="6">
        <v>25356.67</v>
      </c>
      <c r="O1287" s="6">
        <v>25362.33</v>
      </c>
      <c r="P1287" s="6">
        <v>25446.67</v>
      </c>
      <c r="Q1287" s="6">
        <v>25506.67</v>
      </c>
      <c r="R1287" s="6">
        <v>25645.33</v>
      </c>
      <c r="S1287" s="6">
        <v>25688</v>
      </c>
      <c r="T1287" s="6">
        <v>25735.67</v>
      </c>
      <c r="U1287" s="6">
        <v>25798.33</v>
      </c>
      <c r="V1287" s="6">
        <v>25846</v>
      </c>
      <c r="W1287" s="6">
        <v>25894.33</v>
      </c>
      <c r="X1287" s="6">
        <v>26016.33</v>
      </c>
      <c r="Y1287" s="6" t="s">
        <v>2</v>
      </c>
      <c r="Z1287" s="8" t="s">
        <v>17</v>
      </c>
      <c r="AA1287" s="11">
        <f t="shared" si="208"/>
        <v>0</v>
      </c>
      <c r="AB1287" s="10">
        <f t="shared" si="209"/>
        <v>9.493436089170304E-3</v>
      </c>
      <c r="AC1287" s="10">
        <f t="shared" si="204"/>
        <v>1.3088249215987391E-2</v>
      </c>
      <c r="AD1287" s="10">
        <f t="shared" si="205"/>
        <v>1.2840697207235907E-2</v>
      </c>
      <c r="AE1287" s="13">
        <v>3.5550000000000002</v>
      </c>
      <c r="AF1287" s="13">
        <v>0.62</v>
      </c>
      <c r="AG1287" s="10">
        <f t="shared" si="206"/>
        <v>2.9169151262174564E-2</v>
      </c>
      <c r="AH1287" s="10">
        <f>+SUMPRODUCT(AB1287:AD1287,Regression_results!$M$17:$O$17)+Regression_results!$L$17</f>
        <v>2.9860260025516297E-2</v>
      </c>
    </row>
    <row r="1288" spans="1:34" ht="15" x14ac:dyDescent="0.25">
      <c r="A1288" s="3">
        <v>42132</v>
      </c>
      <c r="B1288" s="5">
        <f t="shared" si="200"/>
        <v>8</v>
      </c>
      <c r="C1288" s="5">
        <f t="shared" si="201"/>
        <v>5</v>
      </c>
      <c r="D1288" s="5">
        <f t="shared" si="202"/>
        <v>2015</v>
      </c>
      <c r="E1288" s="3">
        <f t="shared" si="203"/>
        <v>42103</v>
      </c>
      <c r="F1288" s="5">
        <f t="shared" si="207"/>
        <v>29</v>
      </c>
      <c r="G1288" s="5">
        <v>24794.29</v>
      </c>
      <c r="H1288" s="6">
        <v>24994</v>
      </c>
      <c r="I1288" s="6">
        <v>25034.67</v>
      </c>
      <c r="J1288" s="6">
        <v>25075</v>
      </c>
      <c r="K1288" s="6">
        <v>25112.33</v>
      </c>
      <c r="L1288" s="6">
        <v>25250</v>
      </c>
      <c r="M1288" s="6">
        <v>25319.33</v>
      </c>
      <c r="N1288" s="6">
        <v>25356.67</v>
      </c>
      <c r="O1288" s="6">
        <v>25362.33</v>
      </c>
      <c r="P1288" s="6">
        <v>25446.67</v>
      </c>
      <c r="Q1288" s="6">
        <v>25506.67</v>
      </c>
      <c r="R1288" s="6">
        <v>25645.33</v>
      </c>
      <c r="S1288" s="6">
        <v>25688</v>
      </c>
      <c r="T1288" s="6">
        <v>25735.67</v>
      </c>
      <c r="U1288" s="6">
        <v>25793.67</v>
      </c>
      <c r="V1288" s="6">
        <v>25841.33</v>
      </c>
      <c r="W1288" s="6">
        <v>25893</v>
      </c>
      <c r="X1288" s="6">
        <v>26015</v>
      </c>
      <c r="Y1288" s="6" t="s">
        <v>2</v>
      </c>
      <c r="Z1288" s="8" t="s">
        <v>17</v>
      </c>
      <c r="AA1288" s="11">
        <f t="shared" si="208"/>
        <v>1.7938726253503049E-3</v>
      </c>
      <c r="AB1288" s="10">
        <f t="shared" si="209"/>
        <v>9.6949741250906829E-3</v>
      </c>
      <c r="AC1288" s="10">
        <f t="shared" si="204"/>
        <v>1.3088249215987391E-2</v>
      </c>
      <c r="AD1288" s="10">
        <f t="shared" si="205"/>
        <v>1.4634569832586212E-2</v>
      </c>
      <c r="AE1288" s="13">
        <v>3.5550000000000002</v>
      </c>
      <c r="AF1288" s="13">
        <v>0.62</v>
      </c>
      <c r="AG1288" s="10">
        <f t="shared" si="206"/>
        <v>2.9169151262174564E-2</v>
      </c>
      <c r="AH1288" s="10">
        <f>+SUMPRODUCT(AB1288:AD1288,Regression_results!$M$17:$O$17)+Regression_results!$L$17</f>
        <v>3.0775853136424863E-2</v>
      </c>
    </row>
    <row r="1289" spans="1:34" ht="15" x14ac:dyDescent="0.25">
      <c r="A1289" s="3">
        <v>42131</v>
      </c>
      <c r="B1289" s="5">
        <f t="shared" si="200"/>
        <v>7</v>
      </c>
      <c r="C1289" s="5">
        <f t="shared" si="201"/>
        <v>5</v>
      </c>
      <c r="D1289" s="5">
        <f t="shared" si="202"/>
        <v>2015</v>
      </c>
      <c r="E1289" s="3">
        <f t="shared" si="203"/>
        <v>42103</v>
      </c>
      <c r="F1289" s="5">
        <f t="shared" si="207"/>
        <v>28</v>
      </c>
      <c r="G1289" s="5">
        <v>24789.35</v>
      </c>
      <c r="H1289" s="6">
        <v>24866.67</v>
      </c>
      <c r="I1289" s="6">
        <v>24901.67</v>
      </c>
      <c r="J1289" s="6">
        <v>24947.67</v>
      </c>
      <c r="K1289" s="6">
        <v>24986</v>
      </c>
      <c r="L1289" s="6">
        <v>25031.33</v>
      </c>
      <c r="M1289" s="6">
        <v>25176.33</v>
      </c>
      <c r="N1289" s="6">
        <v>25245</v>
      </c>
      <c r="O1289" s="6">
        <v>25275</v>
      </c>
      <c r="P1289" s="6">
        <v>25280</v>
      </c>
      <c r="Q1289" s="6">
        <v>25370</v>
      </c>
      <c r="R1289" s="6">
        <v>25431</v>
      </c>
      <c r="S1289" s="6">
        <v>25570.33</v>
      </c>
      <c r="T1289" s="6">
        <v>25613</v>
      </c>
      <c r="U1289" s="6">
        <v>25793.67</v>
      </c>
      <c r="V1289" s="6">
        <v>25841.33</v>
      </c>
      <c r="W1289" s="6">
        <v>25893</v>
      </c>
      <c r="X1289" s="6">
        <v>26015</v>
      </c>
      <c r="Y1289" s="6" t="s">
        <v>2</v>
      </c>
      <c r="Z1289" s="8" t="s">
        <v>17</v>
      </c>
      <c r="AA1289" s="11">
        <f t="shared" si="208"/>
        <v>1.5574821808452969E-3</v>
      </c>
      <c r="AB1289" s="10">
        <f t="shared" si="209"/>
        <v>4.5309780208033779E-3</v>
      </c>
      <c r="AC1289" s="10">
        <f t="shared" si="204"/>
        <v>1.4992167191999695E-2</v>
      </c>
      <c r="AD1289" s="10">
        <f t="shared" si="205"/>
        <v>1.3242150825751434E-2</v>
      </c>
      <c r="AE1289" s="13">
        <v>3.468</v>
      </c>
      <c r="AF1289" s="13">
        <v>0.7</v>
      </c>
      <c r="AG1289" s="10">
        <f t="shared" si="206"/>
        <v>2.7487586891757898E-2</v>
      </c>
      <c r="AH1289" s="10">
        <f>+SUMPRODUCT(AB1289:AD1289,Regression_results!$M$17:$O$17)+Regression_results!$L$17</f>
        <v>2.8505475485121209E-2</v>
      </c>
    </row>
    <row r="1290" spans="1:34" ht="15" x14ac:dyDescent="0.25">
      <c r="A1290" s="3">
        <v>42130</v>
      </c>
      <c r="B1290" s="5">
        <f t="shared" si="200"/>
        <v>6</v>
      </c>
      <c r="C1290" s="5">
        <f t="shared" si="201"/>
        <v>5</v>
      </c>
      <c r="D1290" s="5">
        <f t="shared" si="202"/>
        <v>2015</v>
      </c>
      <c r="E1290" s="3">
        <f t="shared" si="203"/>
        <v>42103</v>
      </c>
      <c r="F1290" s="5">
        <f t="shared" si="207"/>
        <v>27</v>
      </c>
      <c r="G1290" s="5">
        <v>24784.41</v>
      </c>
      <c r="H1290" s="6">
        <v>24869.67</v>
      </c>
      <c r="I1290" s="6">
        <v>24901.67</v>
      </c>
      <c r="J1290" s="6">
        <v>24948.67</v>
      </c>
      <c r="K1290" s="6">
        <v>24993.67</v>
      </c>
      <c r="L1290" s="6">
        <v>25035.33</v>
      </c>
      <c r="M1290" s="6">
        <v>25183.67</v>
      </c>
      <c r="N1290" s="6">
        <v>25250.67</v>
      </c>
      <c r="O1290" s="6">
        <v>25272.67</v>
      </c>
      <c r="P1290" s="6">
        <v>25280</v>
      </c>
      <c r="Q1290" s="6">
        <v>25368.33</v>
      </c>
      <c r="R1290" s="6">
        <v>25433</v>
      </c>
      <c r="S1290" s="6">
        <v>25575.67</v>
      </c>
      <c r="T1290" s="6">
        <v>25616.33</v>
      </c>
      <c r="U1290" s="6">
        <v>25793.67</v>
      </c>
      <c r="V1290" s="6">
        <v>25841.33</v>
      </c>
      <c r="W1290" s="6">
        <v>25893</v>
      </c>
      <c r="X1290" s="6">
        <v>26015</v>
      </c>
      <c r="Y1290" s="6" t="s">
        <v>2</v>
      </c>
      <c r="Z1290" s="8" t="s">
        <v>17</v>
      </c>
      <c r="AA1290" s="11">
        <f t="shared" si="208"/>
        <v>1.430812956219918E-3</v>
      </c>
      <c r="AB1290" s="10">
        <f t="shared" si="209"/>
        <v>4.7311999761139312E-3</v>
      </c>
      <c r="AC1290" s="10">
        <f t="shared" si="204"/>
        <v>1.4898599170256377E-2</v>
      </c>
      <c r="AD1290" s="10">
        <f t="shared" si="205"/>
        <v>1.3420048759164449E-2</v>
      </c>
      <c r="AE1290" s="13">
        <v>3.48</v>
      </c>
      <c r="AF1290" s="13">
        <v>0.67</v>
      </c>
      <c r="AG1290" s="10">
        <f t="shared" si="206"/>
        <v>2.7912983013807402E-2</v>
      </c>
      <c r="AH1290" s="10">
        <f>+SUMPRODUCT(AB1290:AD1290,Regression_results!$M$17:$O$17)+Regression_results!$L$17</f>
        <v>2.863732114943475E-2</v>
      </c>
    </row>
    <row r="1291" spans="1:34" ht="15" x14ac:dyDescent="0.25">
      <c r="A1291" s="3">
        <v>42129</v>
      </c>
      <c r="B1291" s="5">
        <f t="shared" si="200"/>
        <v>5</v>
      </c>
      <c r="C1291" s="5">
        <f t="shared" si="201"/>
        <v>5</v>
      </c>
      <c r="D1291" s="5">
        <f t="shared" si="202"/>
        <v>2015</v>
      </c>
      <c r="E1291" s="3">
        <f t="shared" si="203"/>
        <v>42103</v>
      </c>
      <c r="F1291" s="5">
        <f t="shared" si="207"/>
        <v>26</v>
      </c>
      <c r="G1291" s="5">
        <v>24779.47</v>
      </c>
      <c r="H1291" s="6">
        <v>24871.67</v>
      </c>
      <c r="I1291" s="6">
        <v>24914</v>
      </c>
      <c r="J1291" s="6">
        <v>24957</v>
      </c>
      <c r="K1291" s="6">
        <v>25006.33</v>
      </c>
      <c r="L1291" s="6">
        <v>25039.67</v>
      </c>
      <c r="M1291" s="6">
        <v>25197</v>
      </c>
      <c r="N1291" s="6">
        <v>25255.33</v>
      </c>
      <c r="O1291" s="6">
        <v>25278.33</v>
      </c>
      <c r="P1291" s="6">
        <v>25292</v>
      </c>
      <c r="Q1291" s="6">
        <v>25377</v>
      </c>
      <c r="R1291" s="6">
        <v>25441.67</v>
      </c>
      <c r="S1291" s="6">
        <v>25585.33</v>
      </c>
      <c r="T1291" s="6">
        <v>25625</v>
      </c>
      <c r="U1291" s="6">
        <v>25661.67</v>
      </c>
      <c r="V1291" s="6">
        <v>25716.67</v>
      </c>
      <c r="W1291" s="6">
        <v>25766.33</v>
      </c>
      <c r="X1291" s="6">
        <v>25827</v>
      </c>
      <c r="Y1291" s="6" t="s">
        <v>2</v>
      </c>
      <c r="Z1291" s="8" t="s">
        <v>17</v>
      </c>
      <c r="AA1291" s="11">
        <f t="shared" si="208"/>
        <v>1.3437648319041707E-3</v>
      </c>
      <c r="AB1291" s="10">
        <f t="shared" si="209"/>
        <v>5.4290910983971763E-3</v>
      </c>
      <c r="AC1291" s="10">
        <f t="shared" si="204"/>
        <v>1.4623504856707159E-2</v>
      </c>
      <c r="AD1291" s="10">
        <f t="shared" si="205"/>
        <v>1.3488554460016556E-2</v>
      </c>
      <c r="AE1291" s="13">
        <v>3.4470000000000001</v>
      </c>
      <c r="AF1291" s="13">
        <v>0.64</v>
      </c>
      <c r="AG1291" s="10">
        <f t="shared" si="206"/>
        <v>2.7891494435612119E-2</v>
      </c>
      <c r="AH1291" s="10">
        <f>+SUMPRODUCT(AB1291:AD1291,Regression_results!$M$17:$O$17)+Regression_results!$L$17</f>
        <v>2.8879619565214856E-2</v>
      </c>
    </row>
    <row r="1292" spans="1:34" ht="15" x14ac:dyDescent="0.25">
      <c r="A1292" s="3">
        <v>42128</v>
      </c>
      <c r="B1292" s="5">
        <f t="shared" si="200"/>
        <v>4</v>
      </c>
      <c r="C1292" s="5">
        <f t="shared" si="201"/>
        <v>5</v>
      </c>
      <c r="D1292" s="5">
        <f t="shared" si="202"/>
        <v>2015</v>
      </c>
      <c r="E1292" s="3">
        <f t="shared" si="203"/>
        <v>42103</v>
      </c>
      <c r="F1292" s="5">
        <f t="shared" si="207"/>
        <v>25</v>
      </c>
      <c r="G1292" s="5">
        <v>24774.53</v>
      </c>
      <c r="H1292" s="6">
        <v>24874.67</v>
      </c>
      <c r="I1292" s="6">
        <v>24917</v>
      </c>
      <c r="J1292" s="6">
        <v>24960</v>
      </c>
      <c r="K1292" s="6">
        <v>25009.33</v>
      </c>
      <c r="L1292" s="6">
        <v>25042.67</v>
      </c>
      <c r="M1292" s="6">
        <v>25200</v>
      </c>
      <c r="N1292" s="6">
        <v>25258.33</v>
      </c>
      <c r="O1292" s="6">
        <v>25281.33</v>
      </c>
      <c r="P1292" s="6">
        <v>25295</v>
      </c>
      <c r="Q1292" s="6">
        <v>25380</v>
      </c>
      <c r="R1292" s="6">
        <v>25444.67</v>
      </c>
      <c r="S1292" s="6">
        <v>25588.33</v>
      </c>
      <c r="T1292" s="6">
        <v>25628</v>
      </c>
      <c r="U1292" s="6">
        <v>25666.67</v>
      </c>
      <c r="V1292" s="6">
        <v>25721.67</v>
      </c>
      <c r="W1292" s="6">
        <v>25773</v>
      </c>
      <c r="X1292" s="6">
        <v>25835.33</v>
      </c>
      <c r="Y1292" s="6" t="s">
        <v>2</v>
      </c>
      <c r="Z1292" s="8" t="s">
        <v>17</v>
      </c>
      <c r="AA1292" s="11">
        <f t="shared" si="208"/>
        <v>1.2919300842739734E-3</v>
      </c>
      <c r="AB1292" s="10">
        <f t="shared" si="209"/>
        <v>5.750664089288593E-3</v>
      </c>
      <c r="AC1292" s="10">
        <f t="shared" si="204"/>
        <v>1.4621744190713271E-2</v>
      </c>
      <c r="AD1292" s="10">
        <f t="shared" si="205"/>
        <v>1.3435278555260277E-2</v>
      </c>
      <c r="AE1292" s="13">
        <v>3.43</v>
      </c>
      <c r="AF1292" s="13">
        <v>0.61</v>
      </c>
      <c r="AG1292" s="10">
        <f t="shared" si="206"/>
        <v>2.802902295994425E-2</v>
      </c>
      <c r="AH1292" s="10">
        <f>+SUMPRODUCT(AB1292:AD1292,Regression_results!$M$17:$O$17)+Regression_results!$L$17</f>
        <v>2.9028443571608074E-2</v>
      </c>
    </row>
    <row r="1293" spans="1:34" ht="15" x14ac:dyDescent="0.25">
      <c r="A1293" s="3">
        <v>42127</v>
      </c>
      <c r="B1293" s="5">
        <f t="shared" si="200"/>
        <v>3</v>
      </c>
      <c r="C1293" s="5">
        <f t="shared" si="201"/>
        <v>5</v>
      </c>
      <c r="D1293" s="5">
        <f t="shared" si="202"/>
        <v>2015</v>
      </c>
      <c r="E1293" s="3">
        <f t="shared" si="203"/>
        <v>42103</v>
      </c>
      <c r="F1293" s="5">
        <f t="shared" si="207"/>
        <v>24</v>
      </c>
      <c r="G1293" s="5">
        <v>24769.59</v>
      </c>
      <c r="H1293" s="6">
        <v>24875</v>
      </c>
      <c r="I1293" s="6">
        <v>24914.67</v>
      </c>
      <c r="J1293" s="6">
        <v>24953.67</v>
      </c>
      <c r="K1293" s="6">
        <v>25001.67</v>
      </c>
      <c r="L1293" s="6">
        <v>25041</v>
      </c>
      <c r="M1293" s="6">
        <v>25193</v>
      </c>
      <c r="N1293" s="6">
        <v>25254</v>
      </c>
      <c r="O1293" s="6">
        <v>25277.67</v>
      </c>
      <c r="P1293" s="6">
        <v>25292.67</v>
      </c>
      <c r="Q1293" s="6">
        <v>25377.67</v>
      </c>
      <c r="R1293" s="6">
        <v>25440</v>
      </c>
      <c r="S1293" s="6">
        <v>25583</v>
      </c>
      <c r="T1293" s="6">
        <v>25625.33</v>
      </c>
      <c r="U1293" s="6">
        <v>25675.67</v>
      </c>
      <c r="V1293" s="6">
        <v>25730.67</v>
      </c>
      <c r="W1293" s="6">
        <v>25782.33</v>
      </c>
      <c r="X1293" s="6">
        <v>25842.33</v>
      </c>
      <c r="Y1293" s="6" t="s">
        <v>2</v>
      </c>
      <c r="Z1293" s="8" t="s">
        <v>17</v>
      </c>
      <c r="AA1293" s="11">
        <f t="shared" si="208"/>
        <v>1.3236915138959305E-3</v>
      </c>
      <c r="AB1293" s="10">
        <f t="shared" si="209"/>
        <v>5.8571821334143515E-3</v>
      </c>
      <c r="AC1293" s="10">
        <f t="shared" si="204"/>
        <v>1.4569729400389475E-2</v>
      </c>
      <c r="AD1293" s="10">
        <f t="shared" si="205"/>
        <v>1.3402732026728082E-2</v>
      </c>
      <c r="AE1293" s="13">
        <v>3.4279999999999999</v>
      </c>
      <c r="AF1293" s="13">
        <v>0.60499999999999998</v>
      </c>
      <c r="AG1293" s="10">
        <f t="shared" si="206"/>
        <v>2.8060235574772552E-2</v>
      </c>
      <c r="AH1293" s="10">
        <f>+SUMPRODUCT(AB1293:AD1293,Regression_results!$M$17:$O$17)+Regression_results!$L$17</f>
        <v>2.9040045437178939E-2</v>
      </c>
    </row>
    <row r="1294" spans="1:34" ht="15" x14ac:dyDescent="0.25">
      <c r="A1294" s="3">
        <v>42126</v>
      </c>
      <c r="B1294" s="5">
        <f t="shared" si="200"/>
        <v>2</v>
      </c>
      <c r="C1294" s="5">
        <f t="shared" si="201"/>
        <v>5</v>
      </c>
      <c r="D1294" s="5">
        <f t="shared" si="202"/>
        <v>2015</v>
      </c>
      <c r="E1294" s="3">
        <f t="shared" si="203"/>
        <v>42103</v>
      </c>
      <c r="F1294" s="5">
        <f t="shared" si="207"/>
        <v>23</v>
      </c>
      <c r="G1294" s="5">
        <v>24764.65</v>
      </c>
      <c r="H1294" s="6">
        <v>24875</v>
      </c>
      <c r="I1294" s="6">
        <v>24914.67</v>
      </c>
      <c r="J1294" s="6">
        <v>24953.67</v>
      </c>
      <c r="K1294" s="6">
        <v>25001.67</v>
      </c>
      <c r="L1294" s="6">
        <v>25041</v>
      </c>
      <c r="M1294" s="6">
        <v>25193</v>
      </c>
      <c r="N1294" s="6">
        <v>25254</v>
      </c>
      <c r="O1294" s="6">
        <v>25277.67</v>
      </c>
      <c r="P1294" s="6">
        <v>25292.67</v>
      </c>
      <c r="Q1294" s="6">
        <v>25377.67</v>
      </c>
      <c r="R1294" s="6">
        <v>25440</v>
      </c>
      <c r="S1294" s="6">
        <v>25583</v>
      </c>
      <c r="T1294" s="6">
        <v>25625.33</v>
      </c>
      <c r="U1294" s="6">
        <v>25678.67</v>
      </c>
      <c r="V1294" s="6">
        <v>25733.67</v>
      </c>
      <c r="W1294" s="6">
        <v>25785.33</v>
      </c>
      <c r="X1294" s="6">
        <v>25845.33</v>
      </c>
      <c r="Y1294" s="6" t="s">
        <v>2</v>
      </c>
      <c r="Z1294" s="8" t="s">
        <v>17</v>
      </c>
      <c r="AA1294" s="11">
        <f t="shared" si="208"/>
        <v>1.2685377008169333E-3</v>
      </c>
      <c r="AB1294" s="10">
        <f t="shared" si="209"/>
        <v>6.0578283965246893E-3</v>
      </c>
      <c r="AC1294" s="10">
        <f t="shared" si="204"/>
        <v>1.4569729400389475E-2</v>
      </c>
      <c r="AD1294" s="10">
        <f t="shared" si="205"/>
        <v>1.3347578213649083E-2</v>
      </c>
      <c r="AE1294" s="13">
        <v>3.4279999999999999</v>
      </c>
      <c r="AF1294" s="13">
        <v>0.60499999999999998</v>
      </c>
      <c r="AG1294" s="10">
        <f t="shared" si="206"/>
        <v>2.8060235574772552E-2</v>
      </c>
      <c r="AH1294" s="10">
        <f>+SUMPRODUCT(AB1294:AD1294,Regression_results!$M$17:$O$17)+Regression_results!$L$17</f>
        <v>2.9123713445271808E-2</v>
      </c>
    </row>
    <row r="1295" spans="1:34" ht="15" x14ac:dyDescent="0.25">
      <c r="A1295" s="3">
        <v>42125</v>
      </c>
      <c r="B1295" s="5">
        <f t="shared" si="200"/>
        <v>1</v>
      </c>
      <c r="C1295" s="5">
        <f t="shared" si="201"/>
        <v>5</v>
      </c>
      <c r="D1295" s="5">
        <f t="shared" si="202"/>
        <v>2015</v>
      </c>
      <c r="E1295" s="3">
        <f t="shared" si="203"/>
        <v>42103</v>
      </c>
      <c r="F1295" s="5">
        <f t="shared" si="207"/>
        <v>22</v>
      </c>
      <c r="G1295" s="5">
        <v>24759.71</v>
      </c>
      <c r="H1295" s="6">
        <v>24875</v>
      </c>
      <c r="I1295" s="6">
        <v>24914.67</v>
      </c>
      <c r="J1295" s="6">
        <v>24953.67</v>
      </c>
      <c r="K1295" s="6">
        <v>25001.67</v>
      </c>
      <c r="L1295" s="6">
        <v>25041</v>
      </c>
      <c r="M1295" s="6">
        <v>25193</v>
      </c>
      <c r="N1295" s="6">
        <v>25254</v>
      </c>
      <c r="O1295" s="6">
        <v>25277.67</v>
      </c>
      <c r="P1295" s="6">
        <v>25292.67</v>
      </c>
      <c r="Q1295" s="6">
        <v>25377.67</v>
      </c>
      <c r="R1295" s="6">
        <v>25440</v>
      </c>
      <c r="S1295" s="6">
        <v>25583</v>
      </c>
      <c r="T1295" s="6">
        <v>25625.33</v>
      </c>
      <c r="U1295" s="6">
        <v>25676</v>
      </c>
      <c r="V1295" s="6">
        <v>25731</v>
      </c>
      <c r="W1295" s="6">
        <v>25782.67</v>
      </c>
      <c r="X1295" s="6">
        <v>25842.67</v>
      </c>
      <c r="Y1295" s="6" t="s">
        <v>2</v>
      </c>
      <c r="Z1295" s="8" t="s">
        <v>17</v>
      </c>
      <c r="AA1295" s="11">
        <f t="shared" si="208"/>
        <v>1.2133838877379363E-3</v>
      </c>
      <c r="AB1295" s="10">
        <f t="shared" si="209"/>
        <v>6.2585547245908035E-3</v>
      </c>
      <c r="AC1295" s="10">
        <f t="shared" si="204"/>
        <v>1.4569729400389475E-2</v>
      </c>
      <c r="AD1295" s="10">
        <f t="shared" si="205"/>
        <v>1.3292424400570088E-2</v>
      </c>
      <c r="AE1295" s="13">
        <v>3.4279999999999999</v>
      </c>
      <c r="AF1295" s="13">
        <v>0.60499999999999998</v>
      </c>
      <c r="AG1295" s="10">
        <f t="shared" si="206"/>
        <v>2.8060235574772552E-2</v>
      </c>
      <c r="AH1295" s="10">
        <f>+SUMPRODUCT(AB1295:AD1295,Regression_results!$M$17:$O$17)+Regression_results!$L$17</f>
        <v>2.9207424736237844E-2</v>
      </c>
    </row>
    <row r="1296" spans="1:34" ht="15" x14ac:dyDescent="0.25">
      <c r="A1296" s="3">
        <v>42124</v>
      </c>
      <c r="B1296" s="5">
        <f t="shared" si="200"/>
        <v>30</v>
      </c>
      <c r="C1296" s="5">
        <f t="shared" si="201"/>
        <v>4</v>
      </c>
      <c r="D1296" s="5">
        <f t="shared" si="202"/>
        <v>2015</v>
      </c>
      <c r="E1296" s="3">
        <f t="shared" si="203"/>
        <v>42103</v>
      </c>
      <c r="F1296" s="5">
        <f t="shared" si="207"/>
        <v>21</v>
      </c>
      <c r="G1296" s="5">
        <v>24754.77</v>
      </c>
      <c r="H1296" s="6">
        <v>24875</v>
      </c>
      <c r="I1296" s="6">
        <v>24914.67</v>
      </c>
      <c r="J1296" s="6">
        <v>24953.67</v>
      </c>
      <c r="K1296" s="6">
        <v>25001.67</v>
      </c>
      <c r="L1296" s="6">
        <v>25041</v>
      </c>
      <c r="M1296" s="6">
        <v>25193</v>
      </c>
      <c r="N1296" s="6">
        <v>25254</v>
      </c>
      <c r="O1296" s="6">
        <v>25277.67</v>
      </c>
      <c r="P1296" s="6">
        <v>25292.67</v>
      </c>
      <c r="Q1296" s="6">
        <v>25377.67</v>
      </c>
      <c r="R1296" s="6">
        <v>25440</v>
      </c>
      <c r="S1296" s="6">
        <v>25583</v>
      </c>
      <c r="T1296" s="6">
        <v>25625.33</v>
      </c>
      <c r="U1296" s="6">
        <v>25676</v>
      </c>
      <c r="V1296" s="6">
        <v>25731</v>
      </c>
      <c r="W1296" s="6">
        <v>25782.67</v>
      </c>
      <c r="X1296" s="6">
        <v>25842.67</v>
      </c>
      <c r="Y1296" s="6" t="s">
        <v>2</v>
      </c>
      <c r="Z1296" s="8" t="s">
        <v>17</v>
      </c>
      <c r="AA1296" s="11">
        <f t="shared" si="208"/>
        <v>1.1582300746589391E-3</v>
      </c>
      <c r="AB1296" s="10">
        <f t="shared" si="209"/>
        <v>6.4593611655450189E-3</v>
      </c>
      <c r="AC1296" s="10">
        <f t="shared" si="204"/>
        <v>1.4569729400389475E-2</v>
      </c>
      <c r="AD1296" s="10">
        <f t="shared" si="205"/>
        <v>1.3237270587491089E-2</v>
      </c>
      <c r="AE1296" s="13">
        <v>3.4279999999999999</v>
      </c>
      <c r="AF1296" s="13">
        <v>0.60499999999999998</v>
      </c>
      <c r="AG1296" s="10">
        <f t="shared" si="206"/>
        <v>2.8060235574772552E-2</v>
      </c>
      <c r="AH1296" s="10">
        <f>+SUMPRODUCT(AB1296:AD1296,Regression_results!$M$17:$O$17)+Regression_results!$L$17</f>
        <v>2.9291179335989105E-2</v>
      </c>
    </row>
    <row r="1297" spans="1:34" ht="15" x14ac:dyDescent="0.25">
      <c r="A1297" s="3">
        <v>42123</v>
      </c>
      <c r="B1297" s="5">
        <f t="shared" si="200"/>
        <v>29</v>
      </c>
      <c r="C1297" s="5">
        <f t="shared" si="201"/>
        <v>4</v>
      </c>
      <c r="D1297" s="5">
        <f t="shared" si="202"/>
        <v>2015</v>
      </c>
      <c r="E1297" s="3">
        <f t="shared" si="203"/>
        <v>42103</v>
      </c>
      <c r="F1297" s="5">
        <f t="shared" si="207"/>
        <v>20</v>
      </c>
      <c r="G1297" s="5">
        <v>24749.84</v>
      </c>
      <c r="H1297" s="6">
        <v>24876.33</v>
      </c>
      <c r="I1297" s="6">
        <v>24906</v>
      </c>
      <c r="J1297" s="6">
        <v>24935</v>
      </c>
      <c r="K1297" s="6">
        <v>24980</v>
      </c>
      <c r="L1297" s="6">
        <v>25020.67</v>
      </c>
      <c r="M1297" s="6">
        <v>25169.67</v>
      </c>
      <c r="N1297" s="6">
        <v>25228</v>
      </c>
      <c r="O1297" s="6">
        <v>25260</v>
      </c>
      <c r="P1297" s="6">
        <v>25280</v>
      </c>
      <c r="Q1297" s="6">
        <v>25362</v>
      </c>
      <c r="R1297" s="6">
        <v>25424.33</v>
      </c>
      <c r="S1297" s="6">
        <v>25562.33</v>
      </c>
      <c r="T1297" s="6">
        <v>25604</v>
      </c>
      <c r="U1297" s="6">
        <v>25676</v>
      </c>
      <c r="V1297" s="6">
        <v>25731</v>
      </c>
      <c r="W1297" s="6">
        <v>25782.67</v>
      </c>
      <c r="X1297" s="6">
        <v>25842.67</v>
      </c>
      <c r="Y1297" s="6" t="s">
        <v>2</v>
      </c>
      <c r="Z1297" s="8" t="s">
        <v>17</v>
      </c>
      <c r="AA1297" s="11">
        <f t="shared" si="208"/>
        <v>1.0867553935810885E-3</v>
      </c>
      <c r="AB1297" s="10">
        <f t="shared" si="209"/>
        <v>6.3095357384128636E-3</v>
      </c>
      <c r="AC1297" s="10">
        <f t="shared" si="204"/>
        <v>1.4213442543965282E-2</v>
      </c>
      <c r="AD1297" s="10">
        <f t="shared" si="205"/>
        <v>1.3055480650905041E-2</v>
      </c>
      <c r="AE1297" s="13">
        <v>3.41</v>
      </c>
      <c r="AF1297" s="13">
        <v>0.63</v>
      </c>
      <c r="AG1297" s="10">
        <f t="shared" si="206"/>
        <v>2.762595647421251E-2</v>
      </c>
      <c r="AH1297" s="10">
        <f>+SUMPRODUCT(AB1297:AD1297,Regression_results!$M$17:$O$17)+Regression_results!$L$17</f>
        <v>2.8913725253184114E-2</v>
      </c>
    </row>
    <row r="1298" spans="1:34" ht="15" x14ac:dyDescent="0.25">
      <c r="A1298" s="3">
        <v>42122</v>
      </c>
      <c r="B1298" s="5">
        <f t="shared" si="200"/>
        <v>28</v>
      </c>
      <c r="C1298" s="5">
        <f t="shared" si="201"/>
        <v>4</v>
      </c>
      <c r="D1298" s="5">
        <f t="shared" si="202"/>
        <v>2015</v>
      </c>
      <c r="E1298" s="3">
        <f t="shared" si="203"/>
        <v>42103</v>
      </c>
      <c r="F1298" s="5">
        <f t="shared" si="207"/>
        <v>19</v>
      </c>
      <c r="G1298" s="5">
        <v>24744.9</v>
      </c>
      <c r="H1298" s="6">
        <v>24876.33</v>
      </c>
      <c r="I1298" s="6">
        <v>24906</v>
      </c>
      <c r="J1298" s="6">
        <v>24935</v>
      </c>
      <c r="K1298" s="6">
        <v>24980</v>
      </c>
      <c r="L1298" s="6">
        <v>25020.67</v>
      </c>
      <c r="M1298" s="6">
        <v>25169.67</v>
      </c>
      <c r="N1298" s="6">
        <v>25228</v>
      </c>
      <c r="O1298" s="6">
        <v>25260</v>
      </c>
      <c r="P1298" s="6">
        <v>25280</v>
      </c>
      <c r="Q1298" s="6">
        <v>25362</v>
      </c>
      <c r="R1298" s="6">
        <v>25424.33</v>
      </c>
      <c r="S1298" s="6">
        <v>25562.33</v>
      </c>
      <c r="T1298" s="6">
        <v>25604</v>
      </c>
      <c r="U1298" s="6">
        <v>25676</v>
      </c>
      <c r="V1298" s="6">
        <v>25731</v>
      </c>
      <c r="W1298" s="6">
        <v>25782.67</v>
      </c>
      <c r="X1298" s="6">
        <v>25842.67</v>
      </c>
      <c r="Y1298" s="6" t="s">
        <v>2</v>
      </c>
      <c r="Z1298" s="8" t="s">
        <v>17</v>
      </c>
      <c r="AA1298" s="11">
        <f t="shared" si="208"/>
        <v>1.0324176239020341E-3</v>
      </c>
      <c r="AB1298" s="10">
        <f t="shared" si="209"/>
        <v>6.5104324527478497E-3</v>
      </c>
      <c r="AC1298" s="10">
        <f t="shared" si="204"/>
        <v>1.4213442543965282E-2</v>
      </c>
      <c r="AD1298" s="10">
        <f t="shared" si="205"/>
        <v>1.3001142881225988E-2</v>
      </c>
      <c r="AE1298" s="13">
        <v>3.44</v>
      </c>
      <c r="AF1298" s="13">
        <v>0.64</v>
      </c>
      <c r="AG1298" s="10">
        <f t="shared" si="206"/>
        <v>2.7821939586645472E-2</v>
      </c>
      <c r="AH1298" s="10">
        <f>+SUMPRODUCT(AB1298:AD1298,Regression_results!$M$17:$O$17)+Regression_results!$L$17</f>
        <v>2.8997895600845869E-2</v>
      </c>
    </row>
    <row r="1299" spans="1:34" ht="15" x14ac:dyDescent="0.25">
      <c r="A1299" s="3">
        <v>42121</v>
      </c>
      <c r="B1299" s="5">
        <f t="shared" si="200"/>
        <v>27</v>
      </c>
      <c r="C1299" s="5">
        <f t="shared" si="201"/>
        <v>4</v>
      </c>
      <c r="D1299" s="5">
        <f t="shared" si="202"/>
        <v>2015</v>
      </c>
      <c r="E1299" s="3">
        <f t="shared" si="203"/>
        <v>42103</v>
      </c>
      <c r="F1299" s="5">
        <f t="shared" si="207"/>
        <v>18</v>
      </c>
      <c r="G1299" s="5">
        <v>24739.97</v>
      </c>
      <c r="H1299" s="6">
        <v>24878.67</v>
      </c>
      <c r="I1299" s="6">
        <v>24915</v>
      </c>
      <c r="J1299" s="6">
        <v>24950</v>
      </c>
      <c r="K1299" s="6">
        <v>24994</v>
      </c>
      <c r="L1299" s="6">
        <v>25037.33</v>
      </c>
      <c r="M1299" s="6">
        <v>25182.67</v>
      </c>
      <c r="N1299" s="6">
        <v>25245</v>
      </c>
      <c r="O1299" s="6">
        <v>25277</v>
      </c>
      <c r="P1299" s="6">
        <v>25296</v>
      </c>
      <c r="Q1299" s="6">
        <v>25385</v>
      </c>
      <c r="R1299" s="6">
        <v>25442.67</v>
      </c>
      <c r="S1299" s="6">
        <v>25579.33</v>
      </c>
      <c r="T1299" s="6">
        <v>25620.33</v>
      </c>
      <c r="U1299" s="6">
        <v>25655.67</v>
      </c>
      <c r="V1299" s="6">
        <v>25710.67</v>
      </c>
      <c r="W1299" s="6">
        <v>25761</v>
      </c>
      <c r="X1299" s="6">
        <v>25811</v>
      </c>
      <c r="Y1299" s="6" t="s">
        <v>2</v>
      </c>
      <c r="Z1299" s="8" t="s">
        <v>17</v>
      </c>
      <c r="AA1299" s="11">
        <f t="shared" si="208"/>
        <v>9.6171400892828272E-4</v>
      </c>
      <c r="AB1299" s="10">
        <f t="shared" si="209"/>
        <v>7.0747862669193751E-3</v>
      </c>
      <c r="AC1299" s="10">
        <f t="shared" si="204"/>
        <v>1.4529399959863465E-2</v>
      </c>
      <c r="AD1299" s="10">
        <f t="shared" si="205"/>
        <v>1.2922389722027283E-2</v>
      </c>
      <c r="AE1299" s="13">
        <v>3.43</v>
      </c>
      <c r="AF1299" s="13">
        <v>0.6</v>
      </c>
      <c r="AG1299" s="10">
        <f t="shared" si="206"/>
        <v>2.813121272365815E-2</v>
      </c>
      <c r="AH1299" s="10">
        <f>+SUMPRODUCT(AB1299:AD1299,Regression_results!$M$17:$O$17)+Regression_results!$L$17</f>
        <v>2.9457980977743436E-2</v>
      </c>
    </row>
    <row r="1300" spans="1:34" ht="15" x14ac:dyDescent="0.25">
      <c r="A1300" s="3">
        <v>42120</v>
      </c>
      <c r="B1300" s="5">
        <f t="shared" si="200"/>
        <v>26</v>
      </c>
      <c r="C1300" s="5">
        <f t="shared" si="201"/>
        <v>4</v>
      </c>
      <c r="D1300" s="5">
        <f t="shared" si="202"/>
        <v>2015</v>
      </c>
      <c r="E1300" s="3">
        <f t="shared" si="203"/>
        <v>42103</v>
      </c>
      <c r="F1300" s="5">
        <f t="shared" si="207"/>
        <v>17</v>
      </c>
      <c r="G1300" s="5">
        <v>24735.040000000001</v>
      </c>
      <c r="H1300" s="6">
        <v>24876.33</v>
      </c>
      <c r="I1300" s="6">
        <v>24910</v>
      </c>
      <c r="J1300" s="6">
        <v>24950</v>
      </c>
      <c r="K1300" s="6">
        <v>24995</v>
      </c>
      <c r="L1300" s="6">
        <v>25038</v>
      </c>
      <c r="M1300" s="6">
        <v>25190</v>
      </c>
      <c r="N1300" s="6">
        <v>25250</v>
      </c>
      <c r="O1300" s="6">
        <v>25287</v>
      </c>
      <c r="P1300" s="6">
        <v>25315</v>
      </c>
      <c r="Q1300" s="6">
        <v>25402.67</v>
      </c>
      <c r="R1300" s="6">
        <v>25467.33</v>
      </c>
      <c r="S1300" s="6">
        <v>25598.33</v>
      </c>
      <c r="T1300" s="6">
        <v>25637.33</v>
      </c>
      <c r="U1300" s="6">
        <v>25655.67</v>
      </c>
      <c r="V1300" s="6">
        <v>25710.67</v>
      </c>
      <c r="W1300" s="6">
        <v>25761</v>
      </c>
      <c r="X1300" s="6">
        <v>25811</v>
      </c>
      <c r="Y1300" s="6" t="s">
        <v>2</v>
      </c>
      <c r="Z1300" s="8" t="s">
        <v>17</v>
      </c>
      <c r="AA1300" s="11">
        <f t="shared" si="208"/>
        <v>8.6333756928673737E-4</v>
      </c>
      <c r="AB1300" s="10">
        <f t="shared" si="209"/>
        <v>7.0733663660944579E-3</v>
      </c>
      <c r="AC1300" s="10">
        <f t="shared" si="204"/>
        <v>1.5134484142914406E-2</v>
      </c>
      <c r="AD1300" s="10">
        <f t="shared" si="205"/>
        <v>1.3175197418220975E-2</v>
      </c>
      <c r="AE1300" s="13">
        <v>3.43</v>
      </c>
      <c r="AF1300" s="13">
        <v>0.60499999999999998</v>
      </c>
      <c r="AG1300" s="10">
        <f t="shared" si="206"/>
        <v>2.8080115302420161E-2</v>
      </c>
      <c r="AH1300" s="10">
        <f>+SUMPRODUCT(AB1300:AD1300,Regression_results!$M$17:$O$17)+Regression_results!$L$17</f>
        <v>2.9935542834624088E-2</v>
      </c>
    </row>
    <row r="1301" spans="1:34" ht="15" x14ac:dyDescent="0.25">
      <c r="A1301" s="3">
        <v>42119</v>
      </c>
      <c r="B1301" s="5">
        <f t="shared" si="200"/>
        <v>25</v>
      </c>
      <c r="C1301" s="5">
        <f t="shared" si="201"/>
        <v>4</v>
      </c>
      <c r="D1301" s="5">
        <f t="shared" si="202"/>
        <v>2015</v>
      </c>
      <c r="E1301" s="3">
        <f t="shared" si="203"/>
        <v>42103</v>
      </c>
      <c r="F1301" s="5">
        <f t="shared" si="207"/>
        <v>16</v>
      </c>
      <c r="G1301" s="5">
        <v>24730.1</v>
      </c>
      <c r="H1301" s="6">
        <v>24876.33</v>
      </c>
      <c r="I1301" s="6">
        <v>24910</v>
      </c>
      <c r="J1301" s="6">
        <v>24950</v>
      </c>
      <c r="K1301" s="6">
        <v>24995</v>
      </c>
      <c r="L1301" s="6">
        <v>25038</v>
      </c>
      <c r="M1301" s="6">
        <v>25190</v>
      </c>
      <c r="N1301" s="6">
        <v>25250</v>
      </c>
      <c r="O1301" s="6">
        <v>25287</v>
      </c>
      <c r="P1301" s="6">
        <v>25315</v>
      </c>
      <c r="Q1301" s="6">
        <v>25402.67</v>
      </c>
      <c r="R1301" s="6">
        <v>25467.33</v>
      </c>
      <c r="S1301" s="6">
        <v>25598.33</v>
      </c>
      <c r="T1301" s="6">
        <v>25637.33</v>
      </c>
      <c r="U1301" s="6">
        <v>25672</v>
      </c>
      <c r="V1301" s="6">
        <v>25727</v>
      </c>
      <c r="W1301" s="6">
        <v>25777.33</v>
      </c>
      <c r="X1301" s="6">
        <v>25830</v>
      </c>
      <c r="Y1301" s="6" t="s">
        <v>2</v>
      </c>
      <c r="Z1301" s="8" t="s">
        <v>17</v>
      </c>
      <c r="AA1301" s="11">
        <f t="shared" si="208"/>
        <v>8.1255300638751751E-4</v>
      </c>
      <c r="AB1301" s="10">
        <f t="shared" si="209"/>
        <v>7.2745358894628076E-3</v>
      </c>
      <c r="AC1301" s="10">
        <f t="shared" si="204"/>
        <v>1.5134484142914406E-2</v>
      </c>
      <c r="AD1301" s="10">
        <f t="shared" si="205"/>
        <v>1.3124412855321755E-2</v>
      </c>
      <c r="AE1301" s="13">
        <v>3.43</v>
      </c>
      <c r="AF1301" s="13">
        <v>0.60499999999999998</v>
      </c>
      <c r="AG1301" s="10">
        <f t="shared" si="206"/>
        <v>2.8080115302420161E-2</v>
      </c>
      <c r="AH1301" s="10">
        <f>+SUMPRODUCT(AB1301:AD1301,Regression_results!$M$17:$O$17)+Regression_results!$L$17</f>
        <v>3.0021458415788696E-2</v>
      </c>
    </row>
    <row r="1302" spans="1:34" ht="15" x14ac:dyDescent="0.25">
      <c r="A1302" s="3">
        <v>42118</v>
      </c>
      <c r="B1302" s="5">
        <f t="shared" si="200"/>
        <v>24</v>
      </c>
      <c r="C1302" s="5">
        <f t="shared" si="201"/>
        <v>4</v>
      </c>
      <c r="D1302" s="5">
        <f t="shared" si="202"/>
        <v>2015</v>
      </c>
      <c r="E1302" s="3">
        <f t="shared" si="203"/>
        <v>42103</v>
      </c>
      <c r="F1302" s="5">
        <f t="shared" si="207"/>
        <v>15</v>
      </c>
      <c r="G1302" s="5">
        <v>24725.17</v>
      </c>
      <c r="H1302" s="6">
        <v>24876.33</v>
      </c>
      <c r="I1302" s="6">
        <v>24910</v>
      </c>
      <c r="J1302" s="6">
        <v>24950</v>
      </c>
      <c r="K1302" s="6">
        <v>24995</v>
      </c>
      <c r="L1302" s="6">
        <v>25038</v>
      </c>
      <c r="M1302" s="6">
        <v>25190</v>
      </c>
      <c r="N1302" s="6">
        <v>25250</v>
      </c>
      <c r="O1302" s="6">
        <v>25287</v>
      </c>
      <c r="P1302" s="6">
        <v>25315</v>
      </c>
      <c r="Q1302" s="6">
        <v>25402.67</v>
      </c>
      <c r="R1302" s="6">
        <v>25467.33</v>
      </c>
      <c r="S1302" s="6">
        <v>25598.33</v>
      </c>
      <c r="T1302" s="6">
        <v>25637.33</v>
      </c>
      <c r="U1302" s="6">
        <v>25688.67</v>
      </c>
      <c r="V1302" s="6">
        <v>25743.67</v>
      </c>
      <c r="W1302" s="6">
        <v>25791</v>
      </c>
      <c r="X1302" s="6">
        <v>25844</v>
      </c>
      <c r="Y1302" s="6" t="s">
        <v>2</v>
      </c>
      <c r="Z1302" s="8" t="s">
        <v>17</v>
      </c>
      <c r="AA1302" s="11">
        <f t="shared" si="208"/>
        <v>7.6176844348829764E-4</v>
      </c>
      <c r="AB1302" s="10">
        <f t="shared" si="209"/>
        <v>7.4753783290468778E-3</v>
      </c>
      <c r="AC1302" s="10">
        <f t="shared" si="204"/>
        <v>1.5134484142914406E-2</v>
      </c>
      <c r="AD1302" s="10">
        <f t="shared" si="205"/>
        <v>1.3073628292422534E-2</v>
      </c>
      <c r="AE1302" s="13">
        <v>3.43</v>
      </c>
      <c r="AF1302" s="13">
        <v>0.60499999999999998</v>
      </c>
      <c r="AG1302" s="10">
        <f t="shared" si="206"/>
        <v>2.8080115302420161E-2</v>
      </c>
      <c r="AH1302" s="10">
        <f>+SUMPRODUCT(AB1302:AD1302,Regression_results!$M$17:$O$17)+Regression_results!$L$17</f>
        <v>3.0107197176447865E-2</v>
      </c>
    </row>
    <row r="1303" spans="1:34" ht="15" x14ac:dyDescent="0.25">
      <c r="A1303" s="3">
        <v>42117</v>
      </c>
      <c r="B1303" s="5">
        <f t="shared" si="200"/>
        <v>23</v>
      </c>
      <c r="C1303" s="5">
        <f t="shared" si="201"/>
        <v>4</v>
      </c>
      <c r="D1303" s="5">
        <f t="shared" si="202"/>
        <v>2015</v>
      </c>
      <c r="E1303" s="3">
        <f t="shared" si="203"/>
        <v>42103</v>
      </c>
      <c r="F1303" s="5">
        <f t="shared" si="207"/>
        <v>14</v>
      </c>
      <c r="G1303" s="5">
        <v>24720.240000000002</v>
      </c>
      <c r="H1303" s="6">
        <v>24874.67</v>
      </c>
      <c r="I1303" s="6">
        <v>24911</v>
      </c>
      <c r="J1303" s="6">
        <v>24946</v>
      </c>
      <c r="K1303" s="6">
        <v>24987</v>
      </c>
      <c r="L1303" s="6">
        <v>25035.33</v>
      </c>
      <c r="M1303" s="6">
        <v>25187.67</v>
      </c>
      <c r="N1303" s="6">
        <v>25241</v>
      </c>
      <c r="O1303" s="6">
        <v>25278</v>
      </c>
      <c r="P1303" s="6">
        <v>25315</v>
      </c>
      <c r="Q1303" s="6">
        <v>25404.33</v>
      </c>
      <c r="R1303" s="6">
        <v>25469.33</v>
      </c>
      <c r="S1303" s="6">
        <v>25600.33</v>
      </c>
      <c r="T1303" s="6">
        <v>25639.33</v>
      </c>
      <c r="U1303" s="6">
        <v>25688.67</v>
      </c>
      <c r="V1303" s="6">
        <v>25743.67</v>
      </c>
      <c r="W1303" s="6">
        <v>25791</v>
      </c>
      <c r="X1303" s="6">
        <v>25844</v>
      </c>
      <c r="Y1303" s="6" t="s">
        <v>2</v>
      </c>
      <c r="Z1303" s="8" t="s">
        <v>17</v>
      </c>
      <c r="AA1303" s="11">
        <f t="shared" si="208"/>
        <v>7.1092833568944986E-4</v>
      </c>
      <c r="AB1303" s="10">
        <f t="shared" si="209"/>
        <v>7.7167535590267899E-3</v>
      </c>
      <c r="AC1303" s="10">
        <f t="shared" si="204"/>
        <v>1.4732447513146729E-2</v>
      </c>
      <c r="AD1303" s="10">
        <f t="shared" si="205"/>
        <v>1.3462332718947619E-2</v>
      </c>
      <c r="AE1303" s="13">
        <v>3.45</v>
      </c>
      <c r="AF1303" s="13">
        <v>0.61499999999999999</v>
      </c>
      <c r="AG1303" s="10">
        <f t="shared" si="206"/>
        <v>2.8176713213735383E-2</v>
      </c>
      <c r="AH1303" s="10">
        <f>+SUMPRODUCT(AB1303:AD1303,Regression_results!$M$17:$O$17)+Regression_results!$L$17</f>
        <v>3.0170185655634375E-2</v>
      </c>
    </row>
    <row r="1304" spans="1:34" ht="15" x14ac:dyDescent="0.25">
      <c r="A1304" s="3">
        <v>42116</v>
      </c>
      <c r="B1304" s="5">
        <f t="shared" si="200"/>
        <v>22</v>
      </c>
      <c r="C1304" s="5">
        <f t="shared" si="201"/>
        <v>4</v>
      </c>
      <c r="D1304" s="5">
        <f t="shared" si="202"/>
        <v>2015</v>
      </c>
      <c r="E1304" s="3">
        <f t="shared" si="203"/>
        <v>42103</v>
      </c>
      <c r="F1304" s="5">
        <f t="shared" si="207"/>
        <v>13</v>
      </c>
      <c r="G1304" s="5">
        <v>24715.31</v>
      </c>
      <c r="H1304" s="6">
        <v>24876.33</v>
      </c>
      <c r="I1304" s="6">
        <v>24918</v>
      </c>
      <c r="J1304" s="6">
        <v>24963</v>
      </c>
      <c r="K1304" s="6">
        <v>25010</v>
      </c>
      <c r="L1304" s="6">
        <v>25050</v>
      </c>
      <c r="M1304" s="6">
        <v>25205</v>
      </c>
      <c r="N1304" s="6">
        <v>25264</v>
      </c>
      <c r="O1304" s="6">
        <v>25300</v>
      </c>
      <c r="P1304" s="6">
        <v>25340.67</v>
      </c>
      <c r="Q1304" s="6">
        <v>25434.33</v>
      </c>
      <c r="R1304" s="6">
        <v>25498</v>
      </c>
      <c r="S1304" s="6">
        <v>25629.67</v>
      </c>
      <c r="T1304" s="6">
        <v>25668.67</v>
      </c>
      <c r="U1304" s="6">
        <v>25688.67</v>
      </c>
      <c r="V1304" s="6">
        <v>25743.67</v>
      </c>
      <c r="W1304" s="6">
        <v>25791</v>
      </c>
      <c r="X1304" s="6">
        <v>25844</v>
      </c>
      <c r="Y1304" s="6" t="s">
        <v>2</v>
      </c>
      <c r="Z1304" s="8" t="s">
        <v>17</v>
      </c>
      <c r="AA1304" s="11">
        <f t="shared" si="208"/>
        <v>6.5939202494612228E-4</v>
      </c>
      <c r="AB1304" s="10">
        <f t="shared" si="209"/>
        <v>8.2009895890442497E-3</v>
      </c>
      <c r="AC1304" s="10">
        <f t="shared" si="204"/>
        <v>1.5330283329320071E-2</v>
      </c>
      <c r="AD1304" s="10">
        <f t="shared" si="205"/>
        <v>1.3689826807554801E-2</v>
      </c>
      <c r="AE1304" s="13">
        <v>3.4699999999999998</v>
      </c>
      <c r="AF1304" s="13">
        <v>0.56000000000000005</v>
      </c>
      <c r="AG1304" s="10">
        <f t="shared" si="206"/>
        <v>2.8937947494033223E-2</v>
      </c>
      <c r="AH1304" s="10">
        <f>+SUMPRODUCT(AB1304:AD1304,Regression_results!$M$17:$O$17)+Regression_results!$L$17</f>
        <v>3.0894540802661151E-2</v>
      </c>
    </row>
    <row r="1305" spans="1:34" ht="15" x14ac:dyDescent="0.25">
      <c r="A1305" s="3">
        <v>42115</v>
      </c>
      <c r="B1305" s="5">
        <f t="shared" si="200"/>
        <v>21</v>
      </c>
      <c r="C1305" s="5">
        <f t="shared" si="201"/>
        <v>4</v>
      </c>
      <c r="D1305" s="5">
        <f t="shared" si="202"/>
        <v>2015</v>
      </c>
      <c r="E1305" s="3">
        <f t="shared" si="203"/>
        <v>42103</v>
      </c>
      <c r="F1305" s="5">
        <f t="shared" si="207"/>
        <v>12</v>
      </c>
      <c r="G1305" s="5">
        <v>24710.39</v>
      </c>
      <c r="H1305" s="6">
        <v>24874.67</v>
      </c>
      <c r="I1305" s="6">
        <v>24910</v>
      </c>
      <c r="J1305" s="6">
        <v>24955</v>
      </c>
      <c r="K1305" s="6">
        <v>24996.67</v>
      </c>
      <c r="L1305" s="6">
        <v>25040</v>
      </c>
      <c r="M1305" s="6">
        <v>25190</v>
      </c>
      <c r="N1305" s="6">
        <v>25250.67</v>
      </c>
      <c r="O1305" s="6">
        <v>25285</v>
      </c>
      <c r="P1305" s="6">
        <v>25327.67</v>
      </c>
      <c r="Q1305" s="6">
        <v>25418</v>
      </c>
      <c r="R1305" s="6">
        <v>25481.67</v>
      </c>
      <c r="S1305" s="6">
        <v>25615.67</v>
      </c>
      <c r="T1305" s="6">
        <v>25655.67</v>
      </c>
      <c r="U1305" s="6">
        <v>25690.67</v>
      </c>
      <c r="V1305" s="6">
        <v>25745.67</v>
      </c>
      <c r="W1305" s="6">
        <v>25793</v>
      </c>
      <c r="X1305" s="6">
        <v>25846</v>
      </c>
      <c r="Y1305" s="6" t="s">
        <v>2</v>
      </c>
      <c r="Z1305" s="8" t="s">
        <v>17</v>
      </c>
      <c r="AA1305" s="11">
        <f t="shared" si="208"/>
        <v>6.2461766567105674E-4</v>
      </c>
      <c r="AB1305" s="10">
        <f t="shared" si="209"/>
        <v>8.0779785345355126E-3</v>
      </c>
      <c r="AC1305" s="10">
        <f t="shared" si="204"/>
        <v>1.5054195102368606E-2</v>
      </c>
      <c r="AD1305" s="10">
        <f t="shared" si="205"/>
        <v>1.3702331725390194E-2</v>
      </c>
      <c r="AE1305" s="13">
        <v>3.448</v>
      </c>
      <c r="AF1305" s="13">
        <v>0.56999999999999995</v>
      </c>
      <c r="AG1305" s="10">
        <f t="shared" si="206"/>
        <v>2.8616883762553558E-2</v>
      </c>
      <c r="AH1305" s="10">
        <f>+SUMPRODUCT(AB1305:AD1305,Regression_results!$M$17:$O$17)+Regression_results!$L$17</f>
        <v>3.0667281397365395E-2</v>
      </c>
    </row>
    <row r="1306" spans="1:34" ht="15" x14ac:dyDescent="0.25">
      <c r="A1306" s="3">
        <v>42114</v>
      </c>
      <c r="B1306" s="5">
        <f t="shared" si="200"/>
        <v>20</v>
      </c>
      <c r="C1306" s="5">
        <f t="shared" si="201"/>
        <v>4</v>
      </c>
      <c r="D1306" s="5">
        <f t="shared" si="202"/>
        <v>2015</v>
      </c>
      <c r="E1306" s="3">
        <f t="shared" si="203"/>
        <v>42103</v>
      </c>
      <c r="F1306" s="5">
        <f t="shared" si="207"/>
        <v>11</v>
      </c>
      <c r="G1306" s="5">
        <v>24705.46</v>
      </c>
      <c r="H1306" s="6">
        <v>24878</v>
      </c>
      <c r="I1306" s="6">
        <v>24917.33</v>
      </c>
      <c r="J1306" s="6">
        <v>24965</v>
      </c>
      <c r="K1306" s="6">
        <v>25007.67</v>
      </c>
      <c r="L1306" s="6">
        <v>25050</v>
      </c>
      <c r="M1306" s="6">
        <v>25200</v>
      </c>
      <c r="N1306" s="6">
        <v>25260.67</v>
      </c>
      <c r="O1306" s="6">
        <v>25297.33</v>
      </c>
      <c r="P1306" s="6">
        <v>25336</v>
      </c>
      <c r="Q1306" s="6">
        <v>25426.33</v>
      </c>
      <c r="R1306" s="6">
        <v>25490</v>
      </c>
      <c r="S1306" s="6">
        <v>25625</v>
      </c>
      <c r="T1306" s="6">
        <v>25665</v>
      </c>
      <c r="U1306" s="6">
        <v>25720</v>
      </c>
      <c r="V1306" s="6">
        <v>25775</v>
      </c>
      <c r="W1306" s="6">
        <v>25822.33</v>
      </c>
      <c r="X1306" s="6">
        <v>25873.67</v>
      </c>
      <c r="Y1306" s="6" t="s">
        <v>2</v>
      </c>
      <c r="Z1306" s="8" t="s">
        <v>17</v>
      </c>
      <c r="AA1306" s="11">
        <f t="shared" si="208"/>
        <v>5.7235772357723633E-4</v>
      </c>
      <c r="AB1306" s="10">
        <f t="shared" si="209"/>
        <v>8.5758370821673591E-3</v>
      </c>
      <c r="AC1306" s="10">
        <f t="shared" si="204"/>
        <v>1.5250430122328407E-2</v>
      </c>
      <c r="AD1306" s="10">
        <f t="shared" si="205"/>
        <v>1.3525108073120034E-2</v>
      </c>
      <c r="AE1306" s="13">
        <v>3.4699999999999998</v>
      </c>
      <c r="AF1306" s="13">
        <v>0.55000000000000004</v>
      </c>
      <c r="AG1306" s="10">
        <f t="shared" si="206"/>
        <v>2.9040278468423608E-2</v>
      </c>
      <c r="AH1306" s="10">
        <f>+SUMPRODUCT(AB1306:AD1306,Regression_results!$M$17:$O$17)+Regression_results!$L$17</f>
        <v>3.0974990837638224E-2</v>
      </c>
    </row>
    <row r="1307" spans="1:34" ht="15" x14ac:dyDescent="0.25">
      <c r="A1307" s="3">
        <v>42113</v>
      </c>
      <c r="B1307" s="5">
        <f t="shared" si="200"/>
        <v>19</v>
      </c>
      <c r="C1307" s="5">
        <f t="shared" si="201"/>
        <v>4</v>
      </c>
      <c r="D1307" s="5">
        <f t="shared" si="202"/>
        <v>2015</v>
      </c>
      <c r="E1307" s="3">
        <f t="shared" si="203"/>
        <v>42103</v>
      </c>
      <c r="F1307" s="5">
        <f t="shared" si="207"/>
        <v>10</v>
      </c>
      <c r="G1307" s="5">
        <v>24700.53</v>
      </c>
      <c r="H1307" s="6">
        <v>24882</v>
      </c>
      <c r="I1307" s="6">
        <v>24923.67</v>
      </c>
      <c r="J1307" s="6">
        <v>24970</v>
      </c>
      <c r="K1307" s="6">
        <v>25015.33</v>
      </c>
      <c r="L1307" s="6">
        <v>25060</v>
      </c>
      <c r="M1307" s="6">
        <v>25215</v>
      </c>
      <c r="N1307" s="6">
        <v>25270.33</v>
      </c>
      <c r="O1307" s="6">
        <v>25307.67</v>
      </c>
      <c r="P1307" s="6">
        <v>25348.67</v>
      </c>
      <c r="Q1307" s="6">
        <v>25437</v>
      </c>
      <c r="R1307" s="6">
        <v>25499</v>
      </c>
      <c r="S1307" s="6">
        <v>25639.33</v>
      </c>
      <c r="T1307" s="6">
        <v>25680.67</v>
      </c>
      <c r="U1307" s="6">
        <v>25710</v>
      </c>
      <c r="V1307" s="6">
        <v>25764.67</v>
      </c>
      <c r="W1307" s="6">
        <v>25811.33</v>
      </c>
      <c r="X1307" s="6">
        <v>25861</v>
      </c>
      <c r="Y1307" s="6" t="s">
        <v>2</v>
      </c>
      <c r="Z1307" s="8" t="s">
        <v>17</v>
      </c>
      <c r="AA1307" s="11">
        <f t="shared" si="208"/>
        <v>5.374555419349244E-4</v>
      </c>
      <c r="AB1307" s="10">
        <f t="shared" si="209"/>
        <v>9.0338142541881439E-3</v>
      </c>
      <c r="AC1307" s="10">
        <f t="shared" si="204"/>
        <v>1.5407040776900027E-2</v>
      </c>
      <c r="AD1307" s="10">
        <f t="shared" si="205"/>
        <v>1.3642573476537597E-2</v>
      </c>
      <c r="AE1307" s="13">
        <v>3.4980000000000002</v>
      </c>
      <c r="AF1307" s="13">
        <v>0.55000000000000004</v>
      </c>
      <c r="AG1307" s="10">
        <f t="shared" si="206"/>
        <v>2.9318746892093461E-2</v>
      </c>
      <c r="AH1307" s="10">
        <f>+SUMPRODUCT(AB1307:AD1307,Regression_results!$M$17:$O$17)+Regression_results!$L$17</f>
        <v>3.1369772564442053E-2</v>
      </c>
    </row>
    <row r="1308" spans="1:34" ht="15" x14ac:dyDescent="0.25">
      <c r="A1308" s="3">
        <v>42112</v>
      </c>
      <c r="B1308" s="5">
        <f t="shared" si="200"/>
        <v>18</v>
      </c>
      <c r="C1308" s="5">
        <f t="shared" si="201"/>
        <v>4</v>
      </c>
      <c r="D1308" s="5">
        <f t="shared" si="202"/>
        <v>2015</v>
      </c>
      <c r="E1308" s="3">
        <f t="shared" si="203"/>
        <v>42103</v>
      </c>
      <c r="F1308" s="5">
        <f t="shared" si="207"/>
        <v>9</v>
      </c>
      <c r="G1308" s="5">
        <v>24695.61</v>
      </c>
      <c r="H1308" s="6">
        <v>24882</v>
      </c>
      <c r="I1308" s="6">
        <v>24923.67</v>
      </c>
      <c r="J1308" s="6">
        <v>24970</v>
      </c>
      <c r="K1308" s="6">
        <v>25015.33</v>
      </c>
      <c r="L1308" s="6">
        <v>25060</v>
      </c>
      <c r="M1308" s="6">
        <v>25215</v>
      </c>
      <c r="N1308" s="6">
        <v>25270.33</v>
      </c>
      <c r="O1308" s="6">
        <v>25307.67</v>
      </c>
      <c r="P1308" s="6">
        <v>25348.67</v>
      </c>
      <c r="Q1308" s="6">
        <v>25437</v>
      </c>
      <c r="R1308" s="6">
        <v>25499</v>
      </c>
      <c r="S1308" s="6">
        <v>25639.33</v>
      </c>
      <c r="T1308" s="6">
        <v>25680.67</v>
      </c>
      <c r="U1308" s="6">
        <v>25720</v>
      </c>
      <c r="V1308" s="6">
        <v>25774.67</v>
      </c>
      <c r="W1308" s="6">
        <v>25821.33</v>
      </c>
      <c r="X1308" s="6">
        <v>25871</v>
      </c>
      <c r="Y1308" s="6" t="s">
        <v>2</v>
      </c>
      <c r="Z1308" s="8" t="s">
        <v>17</v>
      </c>
      <c r="AA1308" s="11">
        <f t="shared" si="208"/>
        <v>4.8370998774143191E-4</v>
      </c>
      <c r="AB1308" s="10">
        <f t="shared" si="209"/>
        <v>9.2348397144268457E-3</v>
      </c>
      <c r="AC1308" s="10">
        <f t="shared" si="204"/>
        <v>1.5407040776900027E-2</v>
      </c>
      <c r="AD1308" s="10">
        <f t="shared" si="205"/>
        <v>1.3588827922344105E-2</v>
      </c>
      <c r="AE1308" s="13">
        <v>3.4980000000000002</v>
      </c>
      <c r="AF1308" s="13">
        <v>0.55000000000000004</v>
      </c>
      <c r="AG1308" s="10">
        <f t="shared" si="206"/>
        <v>2.9318746892093461E-2</v>
      </c>
      <c r="AH1308" s="10">
        <f>+SUMPRODUCT(AB1308:AD1308,Regression_results!$M$17:$O$17)+Regression_results!$L$17</f>
        <v>3.1454278810499496E-2</v>
      </c>
    </row>
    <row r="1309" spans="1:34" ht="15" x14ac:dyDescent="0.25">
      <c r="A1309" s="3">
        <v>42111</v>
      </c>
      <c r="B1309" s="5">
        <f t="shared" si="200"/>
        <v>17</v>
      </c>
      <c r="C1309" s="5">
        <f t="shared" si="201"/>
        <v>4</v>
      </c>
      <c r="D1309" s="5">
        <f t="shared" si="202"/>
        <v>2015</v>
      </c>
      <c r="E1309" s="3">
        <f t="shared" si="203"/>
        <v>42103</v>
      </c>
      <c r="F1309" s="5">
        <f t="shared" si="207"/>
        <v>8</v>
      </c>
      <c r="G1309" s="5">
        <v>24690.69</v>
      </c>
      <c r="H1309" s="6">
        <v>24882</v>
      </c>
      <c r="I1309" s="6">
        <v>24923.67</v>
      </c>
      <c r="J1309" s="6">
        <v>24970</v>
      </c>
      <c r="K1309" s="6">
        <v>25015.33</v>
      </c>
      <c r="L1309" s="6">
        <v>25060</v>
      </c>
      <c r="M1309" s="6">
        <v>25215</v>
      </c>
      <c r="N1309" s="6">
        <v>25270.33</v>
      </c>
      <c r="O1309" s="6">
        <v>25307.67</v>
      </c>
      <c r="P1309" s="6">
        <v>25348.67</v>
      </c>
      <c r="Q1309" s="6">
        <v>25437</v>
      </c>
      <c r="R1309" s="6">
        <v>25499</v>
      </c>
      <c r="S1309" s="6">
        <v>25639.33</v>
      </c>
      <c r="T1309" s="6">
        <v>25680.67</v>
      </c>
      <c r="U1309" s="6">
        <v>25733</v>
      </c>
      <c r="V1309" s="6">
        <v>25788</v>
      </c>
      <c r="W1309" s="6">
        <v>25835</v>
      </c>
      <c r="X1309" s="6">
        <v>25884.67</v>
      </c>
      <c r="Y1309" s="6" t="s">
        <v>2</v>
      </c>
      <c r="Z1309" s="8" t="s">
        <v>17</v>
      </c>
      <c r="AA1309" s="11">
        <f t="shared" si="208"/>
        <v>4.2996443354793948E-4</v>
      </c>
      <c r="AB1309" s="10">
        <f t="shared" si="209"/>
        <v>9.4359452894998697E-3</v>
      </c>
      <c r="AC1309" s="10">
        <f t="shared" si="204"/>
        <v>1.5407040776900027E-2</v>
      </c>
      <c r="AD1309" s="10">
        <f t="shared" si="205"/>
        <v>1.3535082368150613E-2</v>
      </c>
      <c r="AE1309" s="13">
        <v>3.4980000000000002</v>
      </c>
      <c r="AF1309" s="13">
        <v>0.55000000000000004</v>
      </c>
      <c r="AG1309" s="10">
        <f t="shared" si="206"/>
        <v>2.9318746892093461E-2</v>
      </c>
      <c r="AH1309" s="10">
        <f>+SUMPRODUCT(AB1309:AD1309,Regression_results!$M$17:$O$17)+Regression_results!$L$17</f>
        <v>3.1538828366394295E-2</v>
      </c>
    </row>
    <row r="1310" spans="1:34" ht="15" x14ac:dyDescent="0.25">
      <c r="A1310" s="3">
        <v>42110</v>
      </c>
      <c r="B1310" s="5">
        <f t="shared" si="200"/>
        <v>16</v>
      </c>
      <c r="C1310" s="5">
        <f t="shared" si="201"/>
        <v>4</v>
      </c>
      <c r="D1310" s="5">
        <f t="shared" si="202"/>
        <v>2015</v>
      </c>
      <c r="E1310" s="3">
        <f t="shared" si="203"/>
        <v>42103</v>
      </c>
      <c r="F1310" s="5">
        <f t="shared" si="207"/>
        <v>7</v>
      </c>
      <c r="G1310" s="5">
        <v>24685.759999999998</v>
      </c>
      <c r="H1310" s="6">
        <v>24880</v>
      </c>
      <c r="I1310" s="6">
        <v>24923.67</v>
      </c>
      <c r="J1310" s="6">
        <v>24973</v>
      </c>
      <c r="K1310" s="6">
        <v>25025</v>
      </c>
      <c r="L1310" s="6">
        <v>25075</v>
      </c>
      <c r="M1310" s="6">
        <v>25230</v>
      </c>
      <c r="N1310" s="6">
        <v>25295.67</v>
      </c>
      <c r="O1310" s="6">
        <v>25329.33</v>
      </c>
      <c r="P1310" s="6">
        <v>25365.33</v>
      </c>
      <c r="Q1310" s="6">
        <v>25450</v>
      </c>
      <c r="R1310" s="6">
        <v>25515.67</v>
      </c>
      <c r="S1310" s="6">
        <v>25654.67</v>
      </c>
      <c r="T1310" s="6">
        <v>25696</v>
      </c>
      <c r="U1310" s="6">
        <v>25733</v>
      </c>
      <c r="V1310" s="6">
        <v>25788</v>
      </c>
      <c r="W1310" s="6">
        <v>25835</v>
      </c>
      <c r="X1310" s="6">
        <v>25884.67</v>
      </c>
      <c r="Y1310" s="6" t="s">
        <v>2</v>
      </c>
      <c r="Z1310" s="8" t="s">
        <v>17</v>
      </c>
      <c r="AA1310" s="11">
        <f t="shared" si="208"/>
        <v>3.7590297075221397E-4</v>
      </c>
      <c r="AB1310" s="10">
        <f t="shared" si="209"/>
        <v>9.6375400230739316E-3</v>
      </c>
      <c r="AC1310" s="10">
        <f t="shared" si="204"/>
        <v>1.6276094170722288E-2</v>
      </c>
      <c r="AD1310" s="10">
        <f t="shared" si="205"/>
        <v>1.322030114472675E-2</v>
      </c>
      <c r="AE1310" s="13">
        <v>3.49</v>
      </c>
      <c r="AF1310" s="13">
        <v>0.49</v>
      </c>
      <c r="AG1310" s="10">
        <f t="shared" si="206"/>
        <v>2.9853716787740181E-2</v>
      </c>
      <c r="AH1310" s="10">
        <f>+SUMPRODUCT(AB1310:AD1310,Regression_results!$M$17:$O$17)+Regression_results!$L$17</f>
        <v>3.2029993854999952E-2</v>
      </c>
    </row>
    <row r="1311" spans="1:34" ht="15" x14ac:dyDescent="0.25">
      <c r="A1311" s="3">
        <v>42109</v>
      </c>
      <c r="B1311" s="5">
        <f t="shared" si="200"/>
        <v>15</v>
      </c>
      <c r="C1311" s="5">
        <f t="shared" si="201"/>
        <v>4</v>
      </c>
      <c r="D1311" s="5">
        <f t="shared" si="202"/>
        <v>2015</v>
      </c>
      <c r="E1311" s="3">
        <f t="shared" si="203"/>
        <v>42103</v>
      </c>
      <c r="F1311" s="5">
        <f t="shared" si="207"/>
        <v>6</v>
      </c>
      <c r="G1311" s="5">
        <v>24680.84</v>
      </c>
      <c r="H1311" s="6">
        <v>24879</v>
      </c>
      <c r="I1311" s="6">
        <v>24926.33</v>
      </c>
      <c r="J1311" s="6">
        <v>24978</v>
      </c>
      <c r="K1311" s="6">
        <v>25036.33</v>
      </c>
      <c r="L1311" s="6">
        <v>25090.33</v>
      </c>
      <c r="M1311" s="6">
        <v>25244.33</v>
      </c>
      <c r="N1311" s="6">
        <v>25315</v>
      </c>
      <c r="O1311" s="6">
        <v>25349.67</v>
      </c>
      <c r="P1311" s="6">
        <v>25385.67</v>
      </c>
      <c r="Q1311" s="6">
        <v>25466.67</v>
      </c>
      <c r="R1311" s="6">
        <v>25530</v>
      </c>
      <c r="S1311" s="6">
        <v>25669.33</v>
      </c>
      <c r="T1311" s="6">
        <v>25711.67</v>
      </c>
      <c r="U1311" s="6">
        <v>25733</v>
      </c>
      <c r="V1311" s="6">
        <v>25788</v>
      </c>
      <c r="W1311" s="6">
        <v>25835</v>
      </c>
      <c r="X1311" s="6">
        <v>25884.67</v>
      </c>
      <c r="Y1311" s="6" t="s">
        <v>2</v>
      </c>
      <c r="Z1311" s="8" t="s">
        <v>17</v>
      </c>
      <c r="AA1311" s="11">
        <f t="shared" si="208"/>
        <v>3.2988784670262561E-4</v>
      </c>
      <c r="AB1311" s="10">
        <f t="shared" si="209"/>
        <v>9.9465820450195253E-3</v>
      </c>
      <c r="AC1311" s="10">
        <f t="shared" si="204"/>
        <v>1.6983647412194047E-2</v>
      </c>
      <c r="AD1311" s="10">
        <f t="shared" si="205"/>
        <v>1.2939913933827318E-2</v>
      </c>
      <c r="AE1311" s="13">
        <v>3.5300000000000002</v>
      </c>
      <c r="AF1311" s="13">
        <v>0.44</v>
      </c>
      <c r="AG1311" s="10">
        <f t="shared" si="206"/>
        <v>3.0764635603345525E-2</v>
      </c>
      <c r="AH1311" s="10">
        <f>+SUMPRODUCT(AB1311:AD1311,Regression_results!$M$17:$O$17)+Regression_results!$L$17</f>
        <v>3.2497383651617806E-2</v>
      </c>
    </row>
    <row r="1312" spans="1:34" ht="15" x14ac:dyDescent="0.25">
      <c r="A1312" s="3">
        <v>42108</v>
      </c>
      <c r="B1312" s="5">
        <f t="shared" si="200"/>
        <v>14</v>
      </c>
      <c r="C1312" s="5">
        <f t="shared" si="201"/>
        <v>4</v>
      </c>
      <c r="D1312" s="5">
        <f t="shared" si="202"/>
        <v>2015</v>
      </c>
      <c r="E1312" s="3">
        <f t="shared" si="203"/>
        <v>42103</v>
      </c>
      <c r="F1312" s="5">
        <f t="shared" si="207"/>
        <v>5</v>
      </c>
      <c r="G1312" s="5">
        <v>24675.919999999998</v>
      </c>
      <c r="H1312" s="6">
        <v>24878.67</v>
      </c>
      <c r="I1312" s="6">
        <v>24933</v>
      </c>
      <c r="J1312" s="6">
        <v>24980</v>
      </c>
      <c r="K1312" s="6">
        <v>25037.67</v>
      </c>
      <c r="L1312" s="6">
        <v>25097.67</v>
      </c>
      <c r="M1312" s="6">
        <v>25253.67</v>
      </c>
      <c r="N1312" s="6">
        <v>25324</v>
      </c>
      <c r="O1312" s="6">
        <v>25359.33</v>
      </c>
      <c r="P1312" s="6">
        <v>25393</v>
      </c>
      <c r="Q1312" s="6">
        <v>25472</v>
      </c>
      <c r="R1312" s="6">
        <v>25535</v>
      </c>
      <c r="S1312" s="6">
        <v>25674</v>
      </c>
      <c r="T1312" s="6">
        <v>25716.33</v>
      </c>
      <c r="U1312" s="6">
        <v>25748.33</v>
      </c>
      <c r="V1312" s="6">
        <v>25803.33</v>
      </c>
      <c r="W1312" s="6">
        <v>25850.33</v>
      </c>
      <c r="X1312" s="6">
        <v>25900</v>
      </c>
      <c r="Y1312" s="6" t="s">
        <v>2</v>
      </c>
      <c r="Z1312" s="8" t="s">
        <v>17</v>
      </c>
      <c r="AA1312" s="11">
        <f t="shared" si="208"/>
        <v>2.7479161797927532E-4</v>
      </c>
      <c r="AB1312" s="10">
        <f t="shared" si="209"/>
        <v>1.0418253909074249E-2</v>
      </c>
      <c r="AC1312" s="10">
        <f t="shared" si="204"/>
        <v>1.709902538804009E-2</v>
      </c>
      <c r="AD1312" s="10">
        <f t="shared" si="205"/>
        <v>1.2683242472161904E-2</v>
      </c>
      <c r="AE1312" s="13">
        <v>3.51</v>
      </c>
      <c r="AF1312" s="13">
        <v>0.44</v>
      </c>
      <c r="AG1312" s="10">
        <f t="shared" si="206"/>
        <v>3.0565511748307461E-2</v>
      </c>
      <c r="AH1312" s="10">
        <f>+SUMPRODUCT(AB1312:AD1312,Regression_results!$M$17:$O$17)+Regression_results!$L$17</f>
        <v>3.2706483681299137E-2</v>
      </c>
    </row>
    <row r="1313" spans="1:34" ht="15" x14ac:dyDescent="0.25">
      <c r="A1313" s="3">
        <v>42107</v>
      </c>
      <c r="B1313" s="5">
        <f t="shared" si="200"/>
        <v>13</v>
      </c>
      <c r="C1313" s="5">
        <f t="shared" si="201"/>
        <v>4</v>
      </c>
      <c r="D1313" s="5">
        <f t="shared" si="202"/>
        <v>2015</v>
      </c>
      <c r="E1313" s="3">
        <f t="shared" si="203"/>
        <v>42103</v>
      </c>
      <c r="F1313" s="5">
        <f t="shared" si="207"/>
        <v>4</v>
      </c>
      <c r="G1313" s="5">
        <v>24671</v>
      </c>
      <c r="H1313" s="6">
        <v>24881</v>
      </c>
      <c r="I1313" s="6">
        <v>24940</v>
      </c>
      <c r="J1313" s="6">
        <v>24985</v>
      </c>
      <c r="K1313" s="6">
        <v>25048</v>
      </c>
      <c r="L1313" s="6">
        <v>25110</v>
      </c>
      <c r="M1313" s="6">
        <v>25264.33</v>
      </c>
      <c r="N1313" s="6">
        <v>25333</v>
      </c>
      <c r="O1313" s="6">
        <v>25371</v>
      </c>
      <c r="P1313" s="6">
        <v>25400</v>
      </c>
      <c r="Q1313" s="6">
        <v>25476</v>
      </c>
      <c r="R1313" s="6">
        <v>25540</v>
      </c>
      <c r="S1313" s="6">
        <v>25679.67</v>
      </c>
      <c r="T1313" s="6">
        <v>25721.67</v>
      </c>
      <c r="U1313" s="6">
        <v>25761.67</v>
      </c>
      <c r="V1313" s="6">
        <v>25816.67</v>
      </c>
      <c r="W1313" s="6">
        <v>25863.67</v>
      </c>
      <c r="X1313" s="6">
        <v>25913.33</v>
      </c>
      <c r="Y1313" s="6" t="s">
        <v>2</v>
      </c>
      <c r="Z1313" s="8" t="s">
        <v>17</v>
      </c>
      <c r="AA1313" s="11">
        <f t="shared" si="208"/>
        <v>2.1807133814413977E-4</v>
      </c>
      <c r="AB1313" s="10">
        <f t="shared" si="209"/>
        <v>1.0903489927445165E-2</v>
      </c>
      <c r="AC1313" s="10">
        <f t="shared" si="204"/>
        <v>1.7281475541299107E-2</v>
      </c>
      <c r="AD1313" s="10">
        <f t="shared" si="205"/>
        <v>1.2384324146468536E-2</v>
      </c>
      <c r="AE1313" s="13">
        <v>3.5300000000000002</v>
      </c>
      <c r="AF1313" s="13">
        <v>0.43</v>
      </c>
      <c r="AG1313" s="10">
        <f t="shared" si="206"/>
        <v>3.086727073583595E-2</v>
      </c>
      <c r="AH1313" s="10">
        <f>+SUMPRODUCT(AB1313:AD1313,Regression_results!$M$17:$O$17)+Regression_results!$L$17</f>
        <v>3.2944340176599127E-2</v>
      </c>
    </row>
    <row r="1314" spans="1:34" ht="15" x14ac:dyDescent="0.25">
      <c r="A1314" s="3">
        <v>42106</v>
      </c>
      <c r="B1314" s="5">
        <f t="shared" si="200"/>
        <v>12</v>
      </c>
      <c r="C1314" s="5">
        <f t="shared" si="201"/>
        <v>4</v>
      </c>
      <c r="D1314" s="5">
        <f t="shared" si="202"/>
        <v>2015</v>
      </c>
      <c r="E1314" s="3">
        <f t="shared" si="203"/>
        <v>42103</v>
      </c>
      <c r="F1314" s="5">
        <f t="shared" si="207"/>
        <v>3</v>
      </c>
      <c r="G1314" s="5">
        <v>24666.080000000002</v>
      </c>
      <c r="H1314" s="6">
        <v>24876.33</v>
      </c>
      <c r="I1314" s="6">
        <v>24929.67</v>
      </c>
      <c r="J1314" s="6">
        <v>24981</v>
      </c>
      <c r="K1314" s="6">
        <v>25041.67</v>
      </c>
      <c r="L1314" s="6">
        <v>25101</v>
      </c>
      <c r="M1314" s="6">
        <v>25254.33</v>
      </c>
      <c r="N1314" s="6">
        <v>25321.67</v>
      </c>
      <c r="O1314" s="6">
        <v>25360</v>
      </c>
      <c r="P1314" s="6">
        <v>25392.67</v>
      </c>
      <c r="Q1314" s="6">
        <v>25471.67</v>
      </c>
      <c r="R1314" s="6">
        <v>25535</v>
      </c>
      <c r="S1314" s="6">
        <v>25674.67</v>
      </c>
      <c r="T1314" s="6">
        <v>25716.67</v>
      </c>
      <c r="U1314" s="6">
        <v>25766.33</v>
      </c>
      <c r="V1314" s="6">
        <v>25821.33</v>
      </c>
      <c r="W1314" s="6">
        <v>25868.33</v>
      </c>
      <c r="X1314" s="6">
        <v>25918</v>
      </c>
      <c r="Y1314" s="6" t="s">
        <v>2</v>
      </c>
      <c r="Z1314" s="8" t="s">
        <v>17</v>
      </c>
      <c r="AA1314" s="11">
        <f t="shared" si="208"/>
        <v>1.6358535474847447E-4</v>
      </c>
      <c r="AB1314" s="10">
        <f t="shared" si="209"/>
        <v>1.0686335242567679E-2</v>
      </c>
      <c r="AC1314" s="10">
        <f t="shared" si="204"/>
        <v>1.7261760785441727E-2</v>
      </c>
      <c r="AD1314" s="10">
        <f t="shared" si="205"/>
        <v>1.2571708383139479E-2</v>
      </c>
      <c r="AE1314" s="13">
        <v>3.49</v>
      </c>
      <c r="AF1314" s="13">
        <v>0.42</v>
      </c>
      <c r="AG1314" s="10">
        <f t="shared" si="206"/>
        <v>3.0571599283011341E-2</v>
      </c>
      <c r="AH1314" s="10">
        <f>+SUMPRODUCT(AB1314:AD1314,Regression_results!$M$17:$O$17)+Regression_results!$L$17</f>
        <v>3.2899326210060142E-2</v>
      </c>
    </row>
    <row r="1315" spans="1:34" ht="15" x14ac:dyDescent="0.25">
      <c r="A1315" s="3">
        <v>42105</v>
      </c>
      <c r="B1315" s="5">
        <f t="shared" si="200"/>
        <v>11</v>
      </c>
      <c r="C1315" s="5">
        <f t="shared" si="201"/>
        <v>4</v>
      </c>
      <c r="D1315" s="5">
        <f t="shared" si="202"/>
        <v>2015</v>
      </c>
      <c r="E1315" s="3">
        <f t="shared" si="203"/>
        <v>42103</v>
      </c>
      <c r="F1315" s="5">
        <f t="shared" si="207"/>
        <v>2</v>
      </c>
      <c r="G1315" s="5">
        <v>24661.16</v>
      </c>
      <c r="H1315" s="6">
        <v>24876.33</v>
      </c>
      <c r="I1315" s="6">
        <v>24929.67</v>
      </c>
      <c r="J1315" s="6">
        <v>24981</v>
      </c>
      <c r="K1315" s="6">
        <v>25041.67</v>
      </c>
      <c r="L1315" s="6">
        <v>25101</v>
      </c>
      <c r="M1315" s="6">
        <v>25254.33</v>
      </c>
      <c r="N1315" s="6">
        <v>25321.67</v>
      </c>
      <c r="O1315" s="6">
        <v>25360</v>
      </c>
      <c r="P1315" s="6">
        <v>25392.67</v>
      </c>
      <c r="Q1315" s="6">
        <v>25471.67</v>
      </c>
      <c r="R1315" s="6">
        <v>25535</v>
      </c>
      <c r="S1315" s="6">
        <v>25674.67</v>
      </c>
      <c r="T1315" s="6">
        <v>25716.67</v>
      </c>
      <c r="U1315" s="6">
        <v>25771.67</v>
      </c>
      <c r="V1315" s="6">
        <v>25826.67</v>
      </c>
      <c r="W1315" s="6">
        <v>25873.67</v>
      </c>
      <c r="X1315" s="6">
        <v>25923.33</v>
      </c>
      <c r="Y1315" s="6" t="s">
        <v>2</v>
      </c>
      <c r="Z1315" s="8" t="s">
        <v>17</v>
      </c>
      <c r="AA1315" s="11">
        <f t="shared" si="208"/>
        <v>1.0905690316564964E-4</v>
      </c>
      <c r="AB1315" s="10">
        <f t="shared" si="209"/>
        <v>1.0887971206545055E-2</v>
      </c>
      <c r="AC1315" s="10">
        <f t="shared" si="204"/>
        <v>1.7261760785441727E-2</v>
      </c>
      <c r="AD1315" s="10">
        <f t="shared" si="205"/>
        <v>1.2517179931556655E-2</v>
      </c>
      <c r="AE1315" s="13">
        <v>3.49</v>
      </c>
      <c r="AF1315" s="13">
        <v>0.42</v>
      </c>
      <c r="AG1315" s="10">
        <f t="shared" si="206"/>
        <v>3.0571599283011341E-2</v>
      </c>
      <c r="AH1315" s="10">
        <f>+SUMPRODUCT(AB1315:AD1315,Regression_results!$M$17:$O$17)+Regression_results!$L$17</f>
        <v>3.2983810450810884E-2</v>
      </c>
    </row>
    <row r="1316" spans="1:34" ht="15" x14ac:dyDescent="0.25">
      <c r="A1316" s="3">
        <v>42104</v>
      </c>
      <c r="B1316" s="5">
        <f t="shared" si="200"/>
        <v>10</v>
      </c>
      <c r="C1316" s="5">
        <f t="shared" si="201"/>
        <v>4</v>
      </c>
      <c r="D1316" s="5">
        <f t="shared" si="202"/>
        <v>2015</v>
      </c>
      <c r="E1316" s="3">
        <f t="shared" si="203"/>
        <v>42103</v>
      </c>
      <c r="F1316" s="5">
        <f t="shared" si="207"/>
        <v>1</v>
      </c>
      <c r="G1316" s="5">
        <v>24656.25</v>
      </c>
      <c r="H1316" s="6">
        <v>24876.33</v>
      </c>
      <c r="I1316" s="6">
        <v>24929.67</v>
      </c>
      <c r="J1316" s="6">
        <v>24981</v>
      </c>
      <c r="K1316" s="6">
        <v>25041.67</v>
      </c>
      <c r="L1316" s="6">
        <v>25101</v>
      </c>
      <c r="M1316" s="6">
        <v>25254.33</v>
      </c>
      <c r="N1316" s="6">
        <v>25321.67</v>
      </c>
      <c r="O1316" s="6">
        <v>25360</v>
      </c>
      <c r="P1316" s="6">
        <v>25392.67</v>
      </c>
      <c r="Q1316" s="6">
        <v>25471.67</v>
      </c>
      <c r="R1316" s="6">
        <v>25535</v>
      </c>
      <c r="S1316" s="6">
        <v>25674.67</v>
      </c>
      <c r="T1316" s="6">
        <v>25716.67</v>
      </c>
      <c r="U1316" s="6">
        <v>25766.67</v>
      </c>
      <c r="V1316" s="6">
        <v>25821.67</v>
      </c>
      <c r="W1316" s="6">
        <v>25868.67</v>
      </c>
      <c r="X1316" s="6">
        <v>25918.33</v>
      </c>
      <c r="Y1316" s="6" t="s">
        <v>2</v>
      </c>
      <c r="Z1316" s="8" t="s">
        <v>17</v>
      </c>
      <c r="AA1316" s="11">
        <f t="shared" si="208"/>
        <v>5.4528451582824822E-5</v>
      </c>
      <c r="AB1316" s="10">
        <f t="shared" si="209"/>
        <v>1.1089277566539879E-2</v>
      </c>
      <c r="AC1316" s="10">
        <f t="shared" si="204"/>
        <v>1.7261760785441727E-2</v>
      </c>
      <c r="AD1316" s="10">
        <f t="shared" si="205"/>
        <v>1.246265147997383E-2</v>
      </c>
      <c r="AE1316" s="13">
        <v>3.49</v>
      </c>
      <c r="AF1316" s="13">
        <v>0.42</v>
      </c>
      <c r="AG1316" s="10">
        <f t="shared" si="206"/>
        <v>3.0571599283011341E-2</v>
      </c>
      <c r="AH1316" s="10">
        <f>+SUMPRODUCT(AB1316:AD1316,Regression_results!$M$17:$O$17)+Regression_results!$L$17</f>
        <v>3.3068116508644614E-2</v>
      </c>
    </row>
    <row r="1317" spans="1:34" ht="15" x14ac:dyDescent="0.25">
      <c r="A1317" s="3">
        <v>42103</v>
      </c>
      <c r="B1317" s="5">
        <f t="shared" si="200"/>
        <v>9</v>
      </c>
      <c r="C1317" s="5">
        <f t="shared" si="201"/>
        <v>4</v>
      </c>
      <c r="D1317" s="5">
        <f t="shared" si="202"/>
        <v>2015</v>
      </c>
      <c r="E1317" s="3">
        <f t="shared" si="203"/>
        <v>42103</v>
      </c>
      <c r="F1317" s="5">
        <f t="shared" si="207"/>
        <v>0</v>
      </c>
      <c r="G1317" s="5">
        <v>24651.33</v>
      </c>
      <c r="H1317" s="6">
        <v>24867.33</v>
      </c>
      <c r="I1317" s="6">
        <v>24912.33</v>
      </c>
      <c r="J1317" s="6">
        <v>24970.67</v>
      </c>
      <c r="K1317" s="6">
        <v>25030</v>
      </c>
      <c r="L1317" s="6">
        <v>25080.33</v>
      </c>
      <c r="M1317" s="6">
        <v>25233</v>
      </c>
      <c r="N1317" s="6">
        <v>25298.67</v>
      </c>
      <c r="O1317" s="6">
        <v>25332.33</v>
      </c>
      <c r="P1317" s="6">
        <v>25370</v>
      </c>
      <c r="Q1317" s="6">
        <v>25435.67</v>
      </c>
      <c r="R1317" s="6">
        <v>25503.33</v>
      </c>
      <c r="S1317" s="6">
        <v>25639</v>
      </c>
      <c r="T1317" s="6">
        <v>25681</v>
      </c>
      <c r="U1317" s="6">
        <v>25766.67</v>
      </c>
      <c r="V1317" s="6">
        <v>25821.67</v>
      </c>
      <c r="W1317" s="6">
        <v>25868.67</v>
      </c>
      <c r="X1317" s="6">
        <v>25918.33</v>
      </c>
      <c r="Y1317" s="6" t="s">
        <v>2</v>
      </c>
      <c r="Z1317" s="8" t="s">
        <v>17</v>
      </c>
      <c r="AA1317" s="11">
        <f t="shared" si="208"/>
        <v>0</v>
      </c>
      <c r="AB1317" s="10">
        <f t="shared" si="209"/>
        <v>1.0587664032731592E-2</v>
      </c>
      <c r="AC1317" s="10">
        <f t="shared" si="204"/>
        <v>1.6859121567512902E-2</v>
      </c>
      <c r="AD1317" s="10">
        <f t="shared" si="205"/>
        <v>1.2105874193175215E-2</v>
      </c>
      <c r="AE1317" s="13">
        <v>3.5</v>
      </c>
      <c r="AF1317" s="13">
        <v>0.47499999999999998</v>
      </c>
      <c r="AG1317" s="10">
        <f t="shared" si="206"/>
        <v>3.0106991789002224E-2</v>
      </c>
      <c r="AH1317" s="10">
        <f>+SUMPRODUCT(AB1317:AD1317,Regression_results!$M$17:$O$17)+Regression_results!$L$17</f>
        <v>3.2393867108595722E-2</v>
      </c>
    </row>
    <row r="1318" spans="1:34" ht="15" x14ac:dyDescent="0.25">
      <c r="A1318" s="3">
        <v>42102</v>
      </c>
      <c r="B1318" s="5">
        <f t="shared" si="200"/>
        <v>8</v>
      </c>
      <c r="C1318" s="5">
        <f t="shared" si="201"/>
        <v>4</v>
      </c>
      <c r="D1318" s="5">
        <f t="shared" si="202"/>
        <v>2015</v>
      </c>
      <c r="E1318" s="3">
        <f t="shared" si="203"/>
        <v>42072</v>
      </c>
      <c r="F1318" s="5">
        <f t="shared" si="207"/>
        <v>30</v>
      </c>
      <c r="G1318" s="5">
        <v>24648.16</v>
      </c>
      <c r="H1318" s="6">
        <v>24865.67</v>
      </c>
      <c r="I1318" s="6">
        <v>24925</v>
      </c>
      <c r="J1318" s="6">
        <v>24986.67</v>
      </c>
      <c r="K1318" s="6">
        <v>25051</v>
      </c>
      <c r="L1318" s="6">
        <v>25105</v>
      </c>
      <c r="M1318" s="6">
        <v>25258</v>
      </c>
      <c r="N1318" s="6">
        <v>25314.67</v>
      </c>
      <c r="O1318" s="6">
        <v>25353.33</v>
      </c>
      <c r="P1318" s="6">
        <v>25380</v>
      </c>
      <c r="Q1318" s="6">
        <v>25445</v>
      </c>
      <c r="R1318" s="6">
        <v>25510</v>
      </c>
      <c r="S1318" s="6">
        <v>25646</v>
      </c>
      <c r="T1318" s="6">
        <v>25685.33</v>
      </c>
      <c r="U1318" s="6">
        <v>25766.67</v>
      </c>
      <c r="V1318" s="6">
        <v>25821.67</v>
      </c>
      <c r="W1318" s="6">
        <v>25868.67</v>
      </c>
      <c r="X1318" s="6">
        <v>25918.33</v>
      </c>
      <c r="Y1318" s="6" t="s">
        <v>2</v>
      </c>
      <c r="Z1318" s="8" t="s">
        <v>17</v>
      </c>
      <c r="AA1318" s="11">
        <f t="shared" si="208"/>
        <v>1.5335724869376399E-3</v>
      </c>
      <c r="AB1318" s="10">
        <f t="shared" si="209"/>
        <v>1.123167003135328E-2</v>
      </c>
      <c r="AC1318" s="10">
        <f t="shared" si="204"/>
        <v>1.7184754262788537E-2</v>
      </c>
      <c r="AD1318" s="10">
        <f t="shared" si="205"/>
        <v>1.3077223754837997E-2</v>
      </c>
      <c r="AE1318" s="13">
        <v>3.52</v>
      </c>
      <c r="AF1318" s="13">
        <v>0.41</v>
      </c>
      <c r="AG1318" s="10">
        <f t="shared" si="206"/>
        <v>3.0973010656309086E-2</v>
      </c>
      <c r="AH1318" s="10">
        <f>+SUMPRODUCT(AB1318:AD1318,Regression_results!$M$17:$O$17)+Regression_results!$L$17</f>
        <v>3.337503771529924E-2</v>
      </c>
    </row>
    <row r="1319" spans="1:34" ht="15" x14ac:dyDescent="0.25">
      <c r="A1319" s="3">
        <v>42101</v>
      </c>
      <c r="B1319" s="5">
        <f t="shared" si="200"/>
        <v>7</v>
      </c>
      <c r="C1319" s="5">
        <f t="shared" si="201"/>
        <v>4</v>
      </c>
      <c r="D1319" s="5">
        <f t="shared" si="202"/>
        <v>2015</v>
      </c>
      <c r="E1319" s="3">
        <f t="shared" si="203"/>
        <v>42072</v>
      </c>
      <c r="F1319" s="5">
        <f t="shared" si="207"/>
        <v>29</v>
      </c>
      <c r="G1319" s="5">
        <v>24644.98</v>
      </c>
      <c r="H1319" s="6">
        <v>24850</v>
      </c>
      <c r="I1319" s="6">
        <v>24952</v>
      </c>
      <c r="J1319" s="6">
        <v>25036.33</v>
      </c>
      <c r="K1319" s="6">
        <v>25098</v>
      </c>
      <c r="L1319" s="6">
        <v>25156</v>
      </c>
      <c r="M1319" s="6">
        <v>25203</v>
      </c>
      <c r="N1319" s="6">
        <v>25349.33</v>
      </c>
      <c r="O1319" s="6">
        <v>25407.67</v>
      </c>
      <c r="P1319" s="6">
        <v>25443</v>
      </c>
      <c r="Q1319" s="6">
        <v>25476.67</v>
      </c>
      <c r="R1319" s="6">
        <v>25535.33</v>
      </c>
      <c r="S1319" s="6">
        <v>25600.33</v>
      </c>
      <c r="T1319" s="6">
        <v>25732.33</v>
      </c>
      <c r="U1319" s="6">
        <v>25733.33</v>
      </c>
      <c r="V1319" s="6">
        <v>25787.67</v>
      </c>
      <c r="W1319" s="6">
        <v>25834</v>
      </c>
      <c r="X1319" s="6">
        <v>25883.67</v>
      </c>
      <c r="Y1319" s="6" t="s">
        <v>2</v>
      </c>
      <c r="Z1319" s="8" t="s">
        <v>17</v>
      </c>
      <c r="AA1319" s="11">
        <f t="shared" si="208"/>
        <v>4.9843107491192255E-3</v>
      </c>
      <c r="AB1319" s="10">
        <f t="shared" si="209"/>
        <v>1.2457709440218734E-2</v>
      </c>
      <c r="AC1319" s="10">
        <f t="shared" si="204"/>
        <v>1.8261862776530968E-2</v>
      </c>
      <c r="AD1319" s="10">
        <f t="shared" si="205"/>
        <v>1.2567060367640015E-2</v>
      </c>
      <c r="AE1319" s="13">
        <v>3.59</v>
      </c>
      <c r="AF1319" s="13">
        <v>0.36</v>
      </c>
      <c r="AG1319" s="10">
        <f t="shared" si="206"/>
        <v>3.2184137106416877E-2</v>
      </c>
      <c r="AH1319" s="10">
        <f>+SUMPRODUCT(AB1319:AD1319,Regression_results!$M$17:$O$17)+Regression_results!$L$17</f>
        <v>3.4457541578486461E-2</v>
      </c>
    </row>
    <row r="1320" spans="1:34" ht="15" x14ac:dyDescent="0.25">
      <c r="A1320" s="3">
        <v>42100</v>
      </c>
      <c r="B1320" s="5">
        <f t="shared" si="200"/>
        <v>6</v>
      </c>
      <c r="C1320" s="5">
        <f t="shared" si="201"/>
        <v>4</v>
      </c>
      <c r="D1320" s="5">
        <f t="shared" si="202"/>
        <v>2015</v>
      </c>
      <c r="E1320" s="3">
        <f t="shared" si="203"/>
        <v>42072</v>
      </c>
      <c r="F1320" s="5">
        <f t="shared" si="207"/>
        <v>28</v>
      </c>
      <c r="G1320" s="5">
        <v>24641.81</v>
      </c>
      <c r="H1320" s="6">
        <v>24858</v>
      </c>
      <c r="I1320" s="6">
        <v>24955</v>
      </c>
      <c r="J1320" s="6">
        <v>25039.67</v>
      </c>
      <c r="K1320" s="6">
        <v>25101</v>
      </c>
      <c r="L1320" s="6">
        <v>25158</v>
      </c>
      <c r="M1320" s="6">
        <v>25204.67</v>
      </c>
      <c r="N1320" s="6">
        <v>25349.33</v>
      </c>
      <c r="O1320" s="6">
        <v>25409</v>
      </c>
      <c r="P1320" s="6">
        <v>25446.33</v>
      </c>
      <c r="Q1320" s="6">
        <v>25479</v>
      </c>
      <c r="R1320" s="6">
        <v>25535</v>
      </c>
      <c r="S1320" s="6">
        <v>25600.67</v>
      </c>
      <c r="T1320" s="6">
        <v>25732.67</v>
      </c>
      <c r="U1320" s="6">
        <v>25740</v>
      </c>
      <c r="V1320" s="6">
        <v>25794.67</v>
      </c>
      <c r="W1320" s="6">
        <v>25841</v>
      </c>
      <c r="X1320" s="6">
        <v>25890.67</v>
      </c>
      <c r="Y1320" s="6" t="s">
        <v>2</v>
      </c>
      <c r="Z1320" s="8" t="s">
        <v>17</v>
      </c>
      <c r="AA1320" s="11">
        <f t="shared" si="208"/>
        <v>4.8123740511479751E-3</v>
      </c>
      <c r="AB1320" s="10">
        <f t="shared" si="209"/>
        <v>1.270969949041878E-2</v>
      </c>
      <c r="AC1320" s="10">
        <f t="shared" si="204"/>
        <v>1.8192746944500016E-2</v>
      </c>
      <c r="AD1320" s="10">
        <f t="shared" si="205"/>
        <v>1.2355764188500921E-2</v>
      </c>
      <c r="AE1320" s="13">
        <v>3.59</v>
      </c>
      <c r="AF1320" s="13">
        <v>0.31</v>
      </c>
      <c r="AG1320" s="10">
        <f t="shared" si="206"/>
        <v>3.2698634233874868E-2</v>
      </c>
      <c r="AH1320" s="10">
        <f>+SUMPRODUCT(AB1320:AD1320,Regression_results!$M$17:$O$17)+Regression_results!$L$17</f>
        <v>3.4457101809855645E-2</v>
      </c>
    </row>
    <row r="1321" spans="1:34" ht="15" x14ac:dyDescent="0.25">
      <c r="A1321" s="3">
        <v>42099</v>
      </c>
      <c r="B1321" s="5">
        <f t="shared" si="200"/>
        <v>5</v>
      </c>
      <c r="C1321" s="5">
        <f t="shared" si="201"/>
        <v>4</v>
      </c>
      <c r="D1321" s="5">
        <f t="shared" si="202"/>
        <v>2015</v>
      </c>
      <c r="E1321" s="3">
        <f t="shared" si="203"/>
        <v>42072</v>
      </c>
      <c r="F1321" s="5">
        <f t="shared" si="207"/>
        <v>27</v>
      </c>
      <c r="G1321" s="5">
        <v>24638.639999999999</v>
      </c>
      <c r="H1321" s="6">
        <v>24858.33</v>
      </c>
      <c r="I1321" s="6">
        <v>24950.67</v>
      </c>
      <c r="J1321" s="6">
        <v>25035</v>
      </c>
      <c r="K1321" s="6">
        <v>25092.33</v>
      </c>
      <c r="L1321" s="6">
        <v>25148</v>
      </c>
      <c r="M1321" s="6">
        <v>25195.67</v>
      </c>
      <c r="N1321" s="6">
        <v>25340</v>
      </c>
      <c r="O1321" s="6">
        <v>25400</v>
      </c>
      <c r="P1321" s="6">
        <v>25437.67</v>
      </c>
      <c r="Q1321" s="6">
        <v>25469</v>
      </c>
      <c r="R1321" s="6">
        <v>25522.33</v>
      </c>
      <c r="S1321" s="6">
        <v>25588</v>
      </c>
      <c r="T1321" s="6">
        <v>25721</v>
      </c>
      <c r="U1321" s="6">
        <v>25772.67</v>
      </c>
      <c r="V1321" s="6">
        <v>25820</v>
      </c>
      <c r="W1321" s="6">
        <v>25877.33</v>
      </c>
      <c r="X1321" s="6">
        <v>25923.67</v>
      </c>
      <c r="Y1321" s="6" t="s">
        <v>2</v>
      </c>
      <c r="Z1321" s="8" t="s">
        <v>17</v>
      </c>
      <c r="AA1321" s="11">
        <f t="shared" si="208"/>
        <v>4.6779740503360536E-3</v>
      </c>
      <c r="AB1321" s="10">
        <f t="shared" si="209"/>
        <v>1.2664254195848379E-2</v>
      </c>
      <c r="AC1321" s="10">
        <f t="shared" si="204"/>
        <v>1.8008734835577522E-2</v>
      </c>
      <c r="AD1321" s="10">
        <f t="shared" si="205"/>
        <v>1.2079548853485566E-2</v>
      </c>
      <c r="AE1321" s="13">
        <v>3.57</v>
      </c>
      <c r="AF1321" s="13">
        <v>0.3</v>
      </c>
      <c r="AG1321" s="10">
        <f t="shared" si="206"/>
        <v>3.260219341974091E-2</v>
      </c>
      <c r="AH1321" s="10">
        <f>+SUMPRODUCT(AB1321:AD1321,Regression_results!$M$17:$O$17)+Regression_results!$L$17</f>
        <v>3.4197435901664963E-2</v>
      </c>
    </row>
    <row r="1322" spans="1:34" ht="15" x14ac:dyDescent="0.25">
      <c r="A1322" s="3">
        <v>42098</v>
      </c>
      <c r="B1322" s="5">
        <f t="shared" si="200"/>
        <v>4</v>
      </c>
      <c r="C1322" s="5">
        <f t="shared" si="201"/>
        <v>4</v>
      </c>
      <c r="D1322" s="5">
        <f t="shared" si="202"/>
        <v>2015</v>
      </c>
      <c r="E1322" s="3">
        <f t="shared" si="203"/>
        <v>42072</v>
      </c>
      <c r="F1322" s="5">
        <f t="shared" si="207"/>
        <v>26</v>
      </c>
      <c r="G1322" s="5">
        <v>24635.47</v>
      </c>
      <c r="H1322" s="6">
        <v>24858.33</v>
      </c>
      <c r="I1322" s="6">
        <v>24950.67</v>
      </c>
      <c r="J1322" s="6">
        <v>25035</v>
      </c>
      <c r="K1322" s="6">
        <v>25092.33</v>
      </c>
      <c r="L1322" s="6">
        <v>25148</v>
      </c>
      <c r="M1322" s="6">
        <v>25195.67</v>
      </c>
      <c r="N1322" s="6">
        <v>25340</v>
      </c>
      <c r="O1322" s="6">
        <v>25400</v>
      </c>
      <c r="P1322" s="6">
        <v>25437.67</v>
      </c>
      <c r="Q1322" s="6">
        <v>25469</v>
      </c>
      <c r="R1322" s="6">
        <v>25522.33</v>
      </c>
      <c r="S1322" s="6">
        <v>25588</v>
      </c>
      <c r="T1322" s="6">
        <v>25721</v>
      </c>
      <c r="U1322" s="6">
        <v>25773</v>
      </c>
      <c r="V1322" s="6">
        <v>25815.67</v>
      </c>
      <c r="W1322" s="6">
        <v>25876</v>
      </c>
      <c r="X1322" s="6">
        <v>25922.33</v>
      </c>
      <c r="Y1322" s="6" t="s">
        <v>2</v>
      </c>
      <c r="Z1322" s="8" t="s">
        <v>17</v>
      </c>
      <c r="AA1322" s="11">
        <f t="shared" si="208"/>
        <v>4.5047157521754585E-3</v>
      </c>
      <c r="AB1322" s="10">
        <f t="shared" si="209"/>
        <v>1.2794560038838165E-2</v>
      </c>
      <c r="AC1322" s="10">
        <f t="shared" si="204"/>
        <v>1.8008734835577522E-2</v>
      </c>
      <c r="AD1322" s="10">
        <f t="shared" si="205"/>
        <v>1.1906290555324972E-2</v>
      </c>
      <c r="AE1322" s="13">
        <v>3.57</v>
      </c>
      <c r="AF1322" s="13">
        <v>0.3</v>
      </c>
      <c r="AG1322" s="10">
        <f t="shared" si="206"/>
        <v>3.260219341974091E-2</v>
      </c>
      <c r="AH1322" s="10">
        <f>+SUMPRODUCT(AB1322:AD1322,Regression_results!$M$17:$O$17)+Regression_results!$L$17</f>
        <v>3.4189970603430174E-2</v>
      </c>
    </row>
    <row r="1323" spans="1:34" ht="15" x14ac:dyDescent="0.25">
      <c r="A1323" s="3">
        <v>42097</v>
      </c>
      <c r="B1323" s="5">
        <f t="shared" si="200"/>
        <v>3</v>
      </c>
      <c r="C1323" s="5">
        <f t="shared" si="201"/>
        <v>4</v>
      </c>
      <c r="D1323" s="5">
        <f t="shared" si="202"/>
        <v>2015</v>
      </c>
      <c r="E1323" s="3">
        <f t="shared" si="203"/>
        <v>42072</v>
      </c>
      <c r="F1323" s="5">
        <f t="shared" si="207"/>
        <v>25</v>
      </c>
      <c r="G1323" s="5">
        <v>24632.29</v>
      </c>
      <c r="H1323" s="6">
        <v>24858.33</v>
      </c>
      <c r="I1323" s="6">
        <v>24950.67</v>
      </c>
      <c r="J1323" s="6">
        <v>25035</v>
      </c>
      <c r="K1323" s="6">
        <v>25092.33</v>
      </c>
      <c r="L1323" s="6">
        <v>25148</v>
      </c>
      <c r="M1323" s="6">
        <v>25195.67</v>
      </c>
      <c r="N1323" s="6">
        <v>25340</v>
      </c>
      <c r="O1323" s="6">
        <v>25400</v>
      </c>
      <c r="P1323" s="6">
        <v>25437.67</v>
      </c>
      <c r="Q1323" s="6">
        <v>25469</v>
      </c>
      <c r="R1323" s="6">
        <v>25522.33</v>
      </c>
      <c r="S1323" s="6">
        <v>25588</v>
      </c>
      <c r="T1323" s="6">
        <v>25721</v>
      </c>
      <c r="U1323" s="6">
        <v>25761.33</v>
      </c>
      <c r="V1323" s="6">
        <v>25804</v>
      </c>
      <c r="W1323" s="6">
        <v>25864.33</v>
      </c>
      <c r="X1323" s="6">
        <v>25910.67</v>
      </c>
      <c r="Y1323" s="6" t="s">
        <v>2</v>
      </c>
      <c r="Z1323" s="8" t="s">
        <v>17</v>
      </c>
      <c r="AA1323" s="11">
        <f t="shared" si="208"/>
        <v>4.3314574540148643E-3</v>
      </c>
      <c r="AB1323" s="10">
        <f t="shared" si="209"/>
        <v>1.2925310639002596E-2</v>
      </c>
      <c r="AC1323" s="10">
        <f t="shared" si="204"/>
        <v>1.8008734835577522E-2</v>
      </c>
      <c r="AD1323" s="10">
        <f t="shared" si="205"/>
        <v>1.1733032257164377E-2</v>
      </c>
      <c r="AE1323" s="13">
        <v>3.57</v>
      </c>
      <c r="AF1323" s="13">
        <v>0.3</v>
      </c>
      <c r="AG1323" s="10">
        <f t="shared" si="206"/>
        <v>3.260219341974091E-2</v>
      </c>
      <c r="AH1323" s="10">
        <f>+SUMPRODUCT(AB1323:AD1323,Regression_results!$M$17:$O$17)+Regression_results!$L$17</f>
        <v>3.4182745739580092E-2</v>
      </c>
    </row>
    <row r="1324" spans="1:34" ht="15" x14ac:dyDescent="0.25">
      <c r="A1324" s="3">
        <v>42096</v>
      </c>
      <c r="B1324" s="5">
        <f t="shared" si="200"/>
        <v>2</v>
      </c>
      <c r="C1324" s="5">
        <f t="shared" si="201"/>
        <v>4</v>
      </c>
      <c r="D1324" s="5">
        <f t="shared" si="202"/>
        <v>2015</v>
      </c>
      <c r="E1324" s="3">
        <f t="shared" si="203"/>
        <v>42072</v>
      </c>
      <c r="F1324" s="5">
        <f t="shared" si="207"/>
        <v>24</v>
      </c>
      <c r="G1324" s="5">
        <v>24629.119999999999</v>
      </c>
      <c r="H1324" s="6">
        <v>24858.33</v>
      </c>
      <c r="I1324" s="6">
        <v>24950.67</v>
      </c>
      <c r="J1324" s="6">
        <v>25035</v>
      </c>
      <c r="K1324" s="6">
        <v>25092.33</v>
      </c>
      <c r="L1324" s="6">
        <v>25148</v>
      </c>
      <c r="M1324" s="6">
        <v>25195.67</v>
      </c>
      <c r="N1324" s="6">
        <v>25340</v>
      </c>
      <c r="O1324" s="6">
        <v>25400</v>
      </c>
      <c r="P1324" s="6">
        <v>25437.67</v>
      </c>
      <c r="Q1324" s="6">
        <v>25469</v>
      </c>
      <c r="R1324" s="6">
        <v>25522.33</v>
      </c>
      <c r="S1324" s="6">
        <v>25588</v>
      </c>
      <c r="T1324" s="6">
        <v>25721</v>
      </c>
      <c r="U1324" s="6">
        <v>25761.33</v>
      </c>
      <c r="V1324" s="6">
        <v>25804</v>
      </c>
      <c r="W1324" s="6">
        <v>25864.33</v>
      </c>
      <c r="X1324" s="6">
        <v>25910.67</v>
      </c>
      <c r="Y1324" s="6" t="s">
        <v>2</v>
      </c>
      <c r="Z1324" s="8" t="s">
        <v>17</v>
      </c>
      <c r="AA1324" s="11">
        <f t="shared" si="208"/>
        <v>4.15819915585427E-3</v>
      </c>
      <c r="AB1324" s="10">
        <f t="shared" si="209"/>
        <v>1.3055683678507402E-2</v>
      </c>
      <c r="AC1324" s="10">
        <f t="shared" si="204"/>
        <v>1.8008734835577522E-2</v>
      </c>
      <c r="AD1324" s="10">
        <f t="shared" si="205"/>
        <v>1.1559773959003783E-2</v>
      </c>
      <c r="AE1324" s="13">
        <v>3.57</v>
      </c>
      <c r="AF1324" s="13">
        <v>0.3</v>
      </c>
      <c r="AG1324" s="10">
        <f t="shared" si="206"/>
        <v>3.260219341974091E-2</v>
      </c>
      <c r="AH1324" s="10">
        <f>+SUMPRODUCT(AB1324:AD1324,Regression_results!$M$17:$O$17)+Regression_results!$L$17</f>
        <v>3.4175316767578276E-2</v>
      </c>
    </row>
    <row r="1325" spans="1:34" ht="15" x14ac:dyDescent="0.25">
      <c r="A1325" s="3">
        <v>42095</v>
      </c>
      <c r="B1325" s="5">
        <f t="shared" si="200"/>
        <v>1</v>
      </c>
      <c r="C1325" s="5">
        <f t="shared" si="201"/>
        <v>4</v>
      </c>
      <c r="D1325" s="5">
        <f t="shared" si="202"/>
        <v>2015</v>
      </c>
      <c r="E1325" s="3">
        <f t="shared" si="203"/>
        <v>42072</v>
      </c>
      <c r="F1325" s="5">
        <f t="shared" si="207"/>
        <v>23</v>
      </c>
      <c r="G1325" s="5">
        <v>24625.95</v>
      </c>
      <c r="H1325" s="6">
        <v>24858</v>
      </c>
      <c r="I1325" s="6">
        <v>24952.67</v>
      </c>
      <c r="J1325" s="6">
        <v>25037.67</v>
      </c>
      <c r="K1325" s="6">
        <v>25091.33</v>
      </c>
      <c r="L1325" s="6">
        <v>25150</v>
      </c>
      <c r="M1325" s="6">
        <v>25199.33</v>
      </c>
      <c r="N1325" s="6">
        <v>25344.67</v>
      </c>
      <c r="O1325" s="6">
        <v>25400.33</v>
      </c>
      <c r="P1325" s="6">
        <v>25442.33</v>
      </c>
      <c r="Q1325" s="6">
        <v>25470</v>
      </c>
      <c r="R1325" s="6">
        <v>25519.67</v>
      </c>
      <c r="S1325" s="6">
        <v>25585.67</v>
      </c>
      <c r="T1325" s="6">
        <v>25719.67</v>
      </c>
      <c r="U1325" s="6">
        <v>25761.33</v>
      </c>
      <c r="V1325" s="6">
        <v>25804</v>
      </c>
      <c r="W1325" s="6">
        <v>25864.33</v>
      </c>
      <c r="X1325" s="6">
        <v>25910.67</v>
      </c>
      <c r="Y1325" s="6" t="s">
        <v>2</v>
      </c>
      <c r="Z1325" s="8" t="s">
        <v>17</v>
      </c>
      <c r="AA1325" s="11">
        <f t="shared" si="208"/>
        <v>4.0152684425825902E-3</v>
      </c>
      <c r="AB1325" s="10">
        <f t="shared" si="209"/>
        <v>1.3267305423749987E-2</v>
      </c>
      <c r="AC1325" s="10">
        <f t="shared" si="204"/>
        <v>1.7940364698447286E-2</v>
      </c>
      <c r="AD1325" s="10">
        <f t="shared" si="205"/>
        <v>1.1312024035915351E-2</v>
      </c>
      <c r="AE1325" s="13">
        <v>3.5649999999999999</v>
      </c>
      <c r="AF1325" s="13">
        <v>0.25</v>
      </c>
      <c r="AG1325" s="10">
        <f t="shared" si="206"/>
        <v>3.3067331670822986E-2</v>
      </c>
      <c r="AH1325" s="10">
        <f>+SUMPRODUCT(AB1325:AD1325,Regression_results!$M$17:$O$17)+Regression_results!$L$17</f>
        <v>3.4137111420722739E-2</v>
      </c>
    </row>
    <row r="1326" spans="1:34" ht="15" x14ac:dyDescent="0.25">
      <c r="A1326" s="3">
        <v>42094</v>
      </c>
      <c r="B1326" s="5">
        <f t="shared" si="200"/>
        <v>31</v>
      </c>
      <c r="C1326" s="5">
        <f t="shared" si="201"/>
        <v>3</v>
      </c>
      <c r="D1326" s="5">
        <f t="shared" si="202"/>
        <v>2015</v>
      </c>
      <c r="E1326" s="3">
        <f t="shared" si="203"/>
        <v>42072</v>
      </c>
      <c r="F1326" s="5">
        <f t="shared" si="207"/>
        <v>22</v>
      </c>
      <c r="G1326" s="5">
        <v>24622.78</v>
      </c>
      <c r="H1326" s="6">
        <v>24860.67</v>
      </c>
      <c r="I1326" s="6">
        <v>24960</v>
      </c>
      <c r="J1326" s="6">
        <v>25048</v>
      </c>
      <c r="K1326" s="6">
        <v>25101</v>
      </c>
      <c r="L1326" s="6">
        <v>25160.33</v>
      </c>
      <c r="M1326" s="6">
        <v>25205.67</v>
      </c>
      <c r="N1326" s="6">
        <v>25350</v>
      </c>
      <c r="O1326" s="6">
        <v>25405</v>
      </c>
      <c r="P1326" s="6">
        <v>25445.67</v>
      </c>
      <c r="Q1326" s="6">
        <v>25475.33</v>
      </c>
      <c r="R1326" s="6">
        <v>25529</v>
      </c>
      <c r="S1326" s="6">
        <v>25595.67</v>
      </c>
      <c r="T1326" s="6">
        <v>25722.67</v>
      </c>
      <c r="U1326" s="6">
        <v>25761.33</v>
      </c>
      <c r="V1326" s="6">
        <v>25804</v>
      </c>
      <c r="W1326" s="6">
        <v>25864.33</v>
      </c>
      <c r="X1326" s="6">
        <v>25910.67</v>
      </c>
      <c r="Y1326" s="6" t="s">
        <v>2</v>
      </c>
      <c r="Z1326" s="8" t="s">
        <v>17</v>
      </c>
      <c r="AA1326" s="11">
        <f t="shared" si="208"/>
        <v>3.638636274546947E-3</v>
      </c>
      <c r="AB1326" s="10">
        <f t="shared" si="209"/>
        <v>1.3695447873879329E-2</v>
      </c>
      <c r="AC1326" s="10">
        <f t="shared" si="204"/>
        <v>1.782852564102555E-2</v>
      </c>
      <c r="AD1326" s="10">
        <f t="shared" si="205"/>
        <v>1.1143851783304992E-2</v>
      </c>
      <c r="AE1326" s="13">
        <v>3.52</v>
      </c>
      <c r="AF1326" s="13">
        <v>0.255</v>
      </c>
      <c r="AG1326" s="10">
        <f t="shared" si="206"/>
        <v>3.2566954266620041E-2</v>
      </c>
      <c r="AH1326" s="10">
        <f>+SUMPRODUCT(AB1326:AD1326,Regression_results!$M$17:$O$17)+Regression_results!$L$17</f>
        <v>3.4225543526987499E-2</v>
      </c>
    </row>
    <row r="1327" spans="1:34" ht="15" x14ac:dyDescent="0.25">
      <c r="A1327" s="3">
        <v>42093</v>
      </c>
      <c r="B1327" s="5">
        <f t="shared" si="200"/>
        <v>30</v>
      </c>
      <c r="C1327" s="5">
        <f t="shared" si="201"/>
        <v>3</v>
      </c>
      <c r="D1327" s="5">
        <f t="shared" si="202"/>
        <v>2015</v>
      </c>
      <c r="E1327" s="3">
        <f t="shared" si="203"/>
        <v>42072</v>
      </c>
      <c r="F1327" s="5">
        <f t="shared" si="207"/>
        <v>21</v>
      </c>
      <c r="G1327" s="5">
        <v>24619.61</v>
      </c>
      <c r="H1327" s="6">
        <v>24857</v>
      </c>
      <c r="I1327" s="6">
        <v>24960</v>
      </c>
      <c r="J1327" s="6">
        <v>25035.67</v>
      </c>
      <c r="K1327" s="6">
        <v>25090</v>
      </c>
      <c r="L1327" s="6">
        <v>25142.67</v>
      </c>
      <c r="M1327" s="6">
        <v>25187.67</v>
      </c>
      <c r="N1327" s="6">
        <v>25331.33</v>
      </c>
      <c r="O1327" s="6">
        <v>25388.67</v>
      </c>
      <c r="P1327" s="6">
        <v>25423.67</v>
      </c>
      <c r="Q1327" s="6">
        <v>25455</v>
      </c>
      <c r="R1327" s="6">
        <v>25512</v>
      </c>
      <c r="S1327" s="6">
        <v>25572</v>
      </c>
      <c r="T1327" s="6">
        <v>25700.33</v>
      </c>
      <c r="U1327" s="6">
        <v>25760</v>
      </c>
      <c r="V1327" s="6">
        <v>25802.67</v>
      </c>
      <c r="W1327" s="6">
        <v>25863</v>
      </c>
      <c r="X1327" s="6">
        <v>25909.33</v>
      </c>
      <c r="Y1327" s="6" t="s">
        <v>2</v>
      </c>
      <c r="Z1327" s="8" t="s">
        <v>17</v>
      </c>
      <c r="AA1327" s="11">
        <f t="shared" si="208"/>
        <v>3.5128656342874988E-3</v>
      </c>
      <c r="AB1327" s="10">
        <f t="shared" si="209"/>
        <v>1.3825970435762391E-2</v>
      </c>
      <c r="AC1327" s="10">
        <f t="shared" si="204"/>
        <v>1.7174278846153745E-2</v>
      </c>
      <c r="AD1327" s="10">
        <f t="shared" si="205"/>
        <v>1.0733803162720611E-2</v>
      </c>
      <c r="AE1327" s="13">
        <v>3.44</v>
      </c>
      <c r="AF1327" s="13">
        <v>0.3</v>
      </c>
      <c r="AG1327" s="10">
        <f t="shared" si="206"/>
        <v>3.1306081754735926E-2</v>
      </c>
      <c r="AH1327" s="10">
        <f>+SUMPRODUCT(AB1327:AD1327,Regression_results!$M$17:$O$17)+Regression_results!$L$17</f>
        <v>3.3717440818888396E-2</v>
      </c>
    </row>
    <row r="1328" spans="1:34" ht="15" x14ac:dyDescent="0.25">
      <c r="A1328" s="3">
        <v>42092</v>
      </c>
      <c r="B1328" s="5">
        <f t="shared" si="200"/>
        <v>29</v>
      </c>
      <c r="C1328" s="5">
        <f t="shared" si="201"/>
        <v>3</v>
      </c>
      <c r="D1328" s="5">
        <f t="shared" si="202"/>
        <v>2015</v>
      </c>
      <c r="E1328" s="3">
        <f t="shared" si="203"/>
        <v>42072</v>
      </c>
      <c r="F1328" s="5">
        <f t="shared" si="207"/>
        <v>20</v>
      </c>
      <c r="G1328" s="5">
        <v>24616.44</v>
      </c>
      <c r="H1328" s="6">
        <v>24849.67</v>
      </c>
      <c r="I1328" s="6">
        <v>24943</v>
      </c>
      <c r="J1328" s="6">
        <v>25012.33</v>
      </c>
      <c r="K1328" s="6">
        <v>25065</v>
      </c>
      <c r="L1328" s="6">
        <v>25112</v>
      </c>
      <c r="M1328" s="6">
        <v>25156</v>
      </c>
      <c r="N1328" s="6">
        <v>25300</v>
      </c>
      <c r="O1328" s="6">
        <v>25360.33</v>
      </c>
      <c r="P1328" s="6">
        <v>25394</v>
      </c>
      <c r="Q1328" s="6">
        <v>25419</v>
      </c>
      <c r="R1328" s="6">
        <v>25478</v>
      </c>
      <c r="S1328" s="6">
        <v>25539.33</v>
      </c>
      <c r="T1328" s="6">
        <v>25665.33</v>
      </c>
      <c r="U1328" s="6">
        <v>25763.67</v>
      </c>
      <c r="V1328" s="6">
        <v>25803.33</v>
      </c>
      <c r="W1328" s="6">
        <v>25862.67</v>
      </c>
      <c r="X1328" s="6">
        <v>25909</v>
      </c>
      <c r="Y1328" s="6" t="s">
        <v>2</v>
      </c>
      <c r="Z1328" s="8" t="s">
        <v>17</v>
      </c>
      <c r="AA1328" s="11">
        <f t="shared" si="208"/>
        <v>3.2890447791699509E-3</v>
      </c>
      <c r="AB1328" s="10">
        <f t="shared" si="209"/>
        <v>1.3265931223198857E-2</v>
      </c>
      <c r="AC1328" s="10">
        <f t="shared" si="204"/>
        <v>1.6731347472236813E-2</v>
      </c>
      <c r="AD1328" s="10">
        <f t="shared" si="205"/>
        <v>1.0347312554076652E-2</v>
      </c>
      <c r="AE1328" s="13">
        <v>3.4</v>
      </c>
      <c r="AF1328" s="13">
        <v>0.35</v>
      </c>
      <c r="AG1328" s="10">
        <f t="shared" si="206"/>
        <v>3.0393622321873481E-2</v>
      </c>
      <c r="AH1328" s="10">
        <f>+SUMPRODUCT(AB1328:AD1328,Regression_results!$M$17:$O$17)+Regression_results!$L$17</f>
        <v>3.297396378106935E-2</v>
      </c>
    </row>
    <row r="1329" spans="1:34" ht="15" x14ac:dyDescent="0.25">
      <c r="A1329" s="3">
        <v>42091</v>
      </c>
      <c r="B1329" s="5">
        <f t="shared" si="200"/>
        <v>28</v>
      </c>
      <c r="C1329" s="5">
        <f t="shared" si="201"/>
        <v>3</v>
      </c>
      <c r="D1329" s="5">
        <f t="shared" si="202"/>
        <v>2015</v>
      </c>
      <c r="E1329" s="3">
        <f t="shared" si="203"/>
        <v>42072</v>
      </c>
      <c r="F1329" s="5">
        <f t="shared" si="207"/>
        <v>19</v>
      </c>
      <c r="G1329" s="5">
        <v>24613.27</v>
      </c>
      <c r="H1329" s="6">
        <v>24849.67</v>
      </c>
      <c r="I1329" s="6">
        <v>24943</v>
      </c>
      <c r="J1329" s="6">
        <v>25012.33</v>
      </c>
      <c r="K1329" s="6">
        <v>25065</v>
      </c>
      <c r="L1329" s="6">
        <v>25112</v>
      </c>
      <c r="M1329" s="6">
        <v>25156</v>
      </c>
      <c r="N1329" s="6">
        <v>25300</v>
      </c>
      <c r="O1329" s="6">
        <v>25360.33</v>
      </c>
      <c r="P1329" s="6">
        <v>25394</v>
      </c>
      <c r="Q1329" s="6">
        <v>25419</v>
      </c>
      <c r="R1329" s="6">
        <v>25478</v>
      </c>
      <c r="S1329" s="6">
        <v>25539.33</v>
      </c>
      <c r="T1329" s="6">
        <v>25665.33</v>
      </c>
      <c r="U1329" s="6">
        <v>25739.33</v>
      </c>
      <c r="V1329" s="6">
        <v>25775</v>
      </c>
      <c r="W1329" s="6">
        <v>25832</v>
      </c>
      <c r="X1329" s="6">
        <v>25882.33</v>
      </c>
      <c r="Y1329" s="6" t="s">
        <v>2</v>
      </c>
      <c r="Z1329" s="8" t="s">
        <v>17</v>
      </c>
      <c r="AA1329" s="11">
        <f t="shared" si="208"/>
        <v>3.1245925402114535E-3</v>
      </c>
      <c r="AB1329" s="10">
        <f t="shared" si="209"/>
        <v>1.3396432087243948E-2</v>
      </c>
      <c r="AC1329" s="10">
        <f t="shared" si="204"/>
        <v>1.6731347472236813E-2</v>
      </c>
      <c r="AD1329" s="10">
        <f t="shared" si="205"/>
        <v>1.0182860315118156E-2</v>
      </c>
      <c r="AE1329" s="13">
        <v>3.4</v>
      </c>
      <c r="AF1329" s="13">
        <v>0.35</v>
      </c>
      <c r="AG1329" s="10">
        <f t="shared" si="206"/>
        <v>3.0393622321873481E-2</v>
      </c>
      <c r="AH1329" s="10">
        <f>+SUMPRODUCT(AB1329:AD1329,Regression_results!$M$17:$O$17)+Regression_results!$L$17</f>
        <v>3.297056368980919E-2</v>
      </c>
    </row>
    <row r="1330" spans="1:34" ht="15" x14ac:dyDescent="0.25">
      <c r="A1330" s="3">
        <v>42090</v>
      </c>
      <c r="B1330" s="5">
        <f t="shared" si="200"/>
        <v>27</v>
      </c>
      <c r="C1330" s="5">
        <f t="shared" si="201"/>
        <v>3</v>
      </c>
      <c r="D1330" s="5">
        <f t="shared" si="202"/>
        <v>2015</v>
      </c>
      <c r="E1330" s="3">
        <f t="shared" si="203"/>
        <v>42072</v>
      </c>
      <c r="F1330" s="5">
        <f t="shared" si="207"/>
        <v>18</v>
      </c>
      <c r="G1330" s="5">
        <v>24610.1</v>
      </c>
      <c r="H1330" s="6">
        <v>24849.67</v>
      </c>
      <c r="I1330" s="6">
        <v>24943</v>
      </c>
      <c r="J1330" s="6">
        <v>25012.33</v>
      </c>
      <c r="K1330" s="6">
        <v>25065</v>
      </c>
      <c r="L1330" s="6">
        <v>25112</v>
      </c>
      <c r="M1330" s="6">
        <v>25156</v>
      </c>
      <c r="N1330" s="6">
        <v>25300</v>
      </c>
      <c r="O1330" s="6">
        <v>25360.33</v>
      </c>
      <c r="P1330" s="6">
        <v>25394</v>
      </c>
      <c r="Q1330" s="6">
        <v>25419</v>
      </c>
      <c r="R1330" s="6">
        <v>25478</v>
      </c>
      <c r="S1330" s="6">
        <v>25539.33</v>
      </c>
      <c r="T1330" s="6">
        <v>25665.33</v>
      </c>
      <c r="U1330" s="6">
        <v>25706.33</v>
      </c>
      <c r="V1330" s="6">
        <v>25741.33</v>
      </c>
      <c r="W1330" s="6">
        <v>25798.33</v>
      </c>
      <c r="X1330" s="6">
        <v>25848.67</v>
      </c>
      <c r="Y1330" s="6" t="s">
        <v>2</v>
      </c>
      <c r="Z1330" s="8" t="s">
        <v>17</v>
      </c>
      <c r="AA1330" s="11">
        <f t="shared" si="208"/>
        <v>2.9601403012529557E-3</v>
      </c>
      <c r="AB1330" s="10">
        <f t="shared" si="209"/>
        <v>1.3526966570635679E-2</v>
      </c>
      <c r="AC1330" s="10">
        <f t="shared" si="204"/>
        <v>1.6731347472236813E-2</v>
      </c>
      <c r="AD1330" s="10">
        <f t="shared" si="205"/>
        <v>1.0018408076159658E-2</v>
      </c>
      <c r="AE1330" s="13">
        <v>3.4</v>
      </c>
      <c r="AF1330" s="13">
        <v>0.35</v>
      </c>
      <c r="AG1330" s="10">
        <f t="shared" si="206"/>
        <v>3.0393622321873481E-2</v>
      </c>
      <c r="AH1330" s="10">
        <f>+SUMPRODUCT(AB1330:AD1330,Regression_results!$M$17:$O$17)+Regression_results!$L$17</f>
        <v>3.2967181773066241E-2</v>
      </c>
    </row>
    <row r="1331" spans="1:34" ht="15" x14ac:dyDescent="0.25">
      <c r="A1331" s="3">
        <v>42089</v>
      </c>
      <c r="B1331" s="5">
        <f t="shared" si="200"/>
        <v>26</v>
      </c>
      <c r="C1331" s="5">
        <f t="shared" si="201"/>
        <v>3</v>
      </c>
      <c r="D1331" s="5">
        <f t="shared" si="202"/>
        <v>2015</v>
      </c>
      <c r="E1331" s="3">
        <f t="shared" si="203"/>
        <v>42072</v>
      </c>
      <c r="F1331" s="5">
        <f t="shared" si="207"/>
        <v>17</v>
      </c>
      <c r="G1331" s="5">
        <v>24606.93</v>
      </c>
      <c r="H1331" s="6">
        <v>24848.33</v>
      </c>
      <c r="I1331" s="6">
        <v>24935.67</v>
      </c>
      <c r="J1331" s="6">
        <v>25001.67</v>
      </c>
      <c r="K1331" s="6">
        <v>25050</v>
      </c>
      <c r="L1331" s="6">
        <v>25100</v>
      </c>
      <c r="M1331" s="6">
        <v>25145</v>
      </c>
      <c r="N1331" s="6">
        <v>25283</v>
      </c>
      <c r="O1331" s="6">
        <v>25346</v>
      </c>
      <c r="P1331" s="6">
        <v>25381</v>
      </c>
      <c r="Q1331" s="6">
        <v>25412.33</v>
      </c>
      <c r="R1331" s="6">
        <v>25467.67</v>
      </c>
      <c r="S1331" s="6">
        <v>25531</v>
      </c>
      <c r="T1331" s="6">
        <v>25651.33</v>
      </c>
      <c r="U1331" s="6">
        <v>25706.33</v>
      </c>
      <c r="V1331" s="6">
        <v>25741.33</v>
      </c>
      <c r="W1331" s="6">
        <v>25798.33</v>
      </c>
      <c r="X1331" s="6">
        <v>25848.67</v>
      </c>
      <c r="Y1331" s="6" t="s">
        <v>2</v>
      </c>
      <c r="Z1331" s="8" t="s">
        <v>17</v>
      </c>
      <c r="AA1331" s="11">
        <f t="shared" si="208"/>
        <v>2.6707532019898173E-3</v>
      </c>
      <c r="AB1331" s="10">
        <f t="shared" si="209"/>
        <v>1.3359651122671456E-2</v>
      </c>
      <c r="AC1331" s="10">
        <f t="shared" si="204"/>
        <v>1.6455543404287898E-2</v>
      </c>
      <c r="AD1331" s="10">
        <f t="shared" si="205"/>
        <v>9.9697352898932886E-3</v>
      </c>
      <c r="AE1331" s="13">
        <v>3.38</v>
      </c>
      <c r="AF1331" s="13">
        <v>0.37</v>
      </c>
      <c r="AG1331" s="10">
        <f t="shared" si="206"/>
        <v>2.9989040549965207E-2</v>
      </c>
      <c r="AH1331" s="10">
        <f>+SUMPRODUCT(AB1331:AD1331,Regression_results!$M$17:$O$17)+Regression_results!$L$17</f>
        <v>3.2688633303206871E-2</v>
      </c>
    </row>
    <row r="1332" spans="1:34" ht="15" x14ac:dyDescent="0.25">
      <c r="A1332" s="3">
        <v>42088</v>
      </c>
      <c r="B1332" s="5">
        <f t="shared" si="200"/>
        <v>25</v>
      </c>
      <c r="C1332" s="5">
        <f t="shared" si="201"/>
        <v>3</v>
      </c>
      <c r="D1332" s="5">
        <f t="shared" si="202"/>
        <v>2015</v>
      </c>
      <c r="E1332" s="3">
        <f t="shared" si="203"/>
        <v>42072</v>
      </c>
      <c r="F1332" s="5">
        <f t="shared" si="207"/>
        <v>16</v>
      </c>
      <c r="G1332" s="5">
        <v>24603.759999999998</v>
      </c>
      <c r="H1332" s="6">
        <v>24845</v>
      </c>
      <c r="I1332" s="6">
        <v>24927.67</v>
      </c>
      <c r="J1332" s="6">
        <v>24981.33</v>
      </c>
      <c r="K1332" s="6">
        <v>25030</v>
      </c>
      <c r="L1332" s="6">
        <v>25078</v>
      </c>
      <c r="M1332" s="6">
        <v>25126.33</v>
      </c>
      <c r="N1332" s="6">
        <v>25263</v>
      </c>
      <c r="O1332" s="6">
        <v>25327</v>
      </c>
      <c r="P1332" s="6">
        <v>25356</v>
      </c>
      <c r="Q1332" s="6">
        <v>25392</v>
      </c>
      <c r="R1332" s="6">
        <v>25444.67</v>
      </c>
      <c r="S1332" s="6">
        <v>25497.33</v>
      </c>
      <c r="T1332" s="6">
        <v>25617.67</v>
      </c>
      <c r="U1332" s="6">
        <v>25706.33</v>
      </c>
      <c r="V1332" s="6">
        <v>25741.33</v>
      </c>
      <c r="W1332" s="6">
        <v>25798.33</v>
      </c>
      <c r="X1332" s="6">
        <v>25848.67</v>
      </c>
      <c r="Y1332" s="6" t="s">
        <v>2</v>
      </c>
      <c r="Z1332" s="8" t="s">
        <v>17</v>
      </c>
      <c r="AA1332" s="11">
        <f t="shared" si="208"/>
        <v>2.517178596085638E-3</v>
      </c>
      <c r="AB1332" s="10">
        <f t="shared" si="209"/>
        <v>1.3165060950033558E-2</v>
      </c>
      <c r="AC1332" s="10">
        <f t="shared" si="204"/>
        <v>1.6019547755566466E-2</v>
      </c>
      <c r="AD1332" s="10">
        <f t="shared" si="205"/>
        <v>9.2424125361497168E-3</v>
      </c>
      <c r="AE1332" s="13">
        <v>3.48</v>
      </c>
      <c r="AF1332" s="13">
        <v>0.42</v>
      </c>
      <c r="AG1332" s="10">
        <f t="shared" si="206"/>
        <v>3.0472017526389061E-2</v>
      </c>
      <c r="AH1332" s="10">
        <f>+SUMPRODUCT(AB1332:AD1332,Regression_results!$M$17:$O$17)+Regression_results!$L$17</f>
        <v>3.1993636302158644E-2</v>
      </c>
    </row>
    <row r="1333" spans="1:34" ht="15" x14ac:dyDescent="0.25">
      <c r="A1333" s="3">
        <v>42087</v>
      </c>
      <c r="B1333" s="5">
        <f t="shared" si="200"/>
        <v>24</v>
      </c>
      <c r="C1333" s="5">
        <f t="shared" si="201"/>
        <v>3</v>
      </c>
      <c r="D1333" s="5">
        <f t="shared" si="202"/>
        <v>2015</v>
      </c>
      <c r="E1333" s="3">
        <f t="shared" si="203"/>
        <v>42072</v>
      </c>
      <c r="F1333" s="5">
        <f t="shared" si="207"/>
        <v>15</v>
      </c>
      <c r="G1333" s="5">
        <v>24600.59</v>
      </c>
      <c r="H1333" s="6">
        <v>24844.67</v>
      </c>
      <c r="I1333" s="6">
        <v>24924</v>
      </c>
      <c r="J1333" s="6">
        <v>24979</v>
      </c>
      <c r="K1333" s="6">
        <v>25024.67</v>
      </c>
      <c r="L1333" s="6">
        <v>25075.33</v>
      </c>
      <c r="M1333" s="6">
        <v>25121.33</v>
      </c>
      <c r="N1333" s="6">
        <v>25265</v>
      </c>
      <c r="O1333" s="6">
        <v>25326</v>
      </c>
      <c r="P1333" s="6">
        <v>25352.67</v>
      </c>
      <c r="Q1333" s="6">
        <v>25385</v>
      </c>
      <c r="R1333" s="6">
        <v>25434</v>
      </c>
      <c r="S1333" s="6">
        <v>25486.67</v>
      </c>
      <c r="T1333" s="6">
        <v>25607.33</v>
      </c>
      <c r="U1333" s="6">
        <v>25692</v>
      </c>
      <c r="V1333" s="6">
        <v>25727</v>
      </c>
      <c r="W1333" s="6">
        <v>25784</v>
      </c>
      <c r="X1333" s="6">
        <v>25834.33</v>
      </c>
      <c r="Y1333" s="6" t="s">
        <v>2</v>
      </c>
      <c r="Z1333" s="8" t="s">
        <v>17</v>
      </c>
      <c r="AA1333" s="11">
        <f t="shared" si="208"/>
        <v>2.3671197531887067E-3</v>
      </c>
      <c r="AB1333" s="10">
        <f t="shared" si="209"/>
        <v>1.3146432666858887E-2</v>
      </c>
      <c r="AC1333" s="10">
        <f t="shared" si="204"/>
        <v>1.6129032258064502E-2</v>
      </c>
      <c r="AD1333" s="10">
        <f t="shared" si="205"/>
        <v>8.7111930375605162E-3</v>
      </c>
      <c r="AE1333" s="13">
        <v>3.375</v>
      </c>
      <c r="AF1333" s="13">
        <v>0.39</v>
      </c>
      <c r="AG1333" s="10">
        <f t="shared" si="206"/>
        <v>2.973403725470658E-2</v>
      </c>
      <c r="AH1333" s="10">
        <f>+SUMPRODUCT(AB1333:AD1333,Regression_results!$M$17:$O$17)+Regression_results!$L$17</f>
        <v>3.1810675161810582E-2</v>
      </c>
    </row>
    <row r="1334" spans="1:34" ht="15" x14ac:dyDescent="0.25">
      <c r="A1334" s="3">
        <v>42086</v>
      </c>
      <c r="B1334" s="5">
        <f t="shared" si="200"/>
        <v>23</v>
      </c>
      <c r="C1334" s="5">
        <f t="shared" si="201"/>
        <v>3</v>
      </c>
      <c r="D1334" s="5">
        <f t="shared" si="202"/>
        <v>2015</v>
      </c>
      <c r="E1334" s="3">
        <f t="shared" si="203"/>
        <v>42072</v>
      </c>
      <c r="F1334" s="5">
        <f t="shared" si="207"/>
        <v>14</v>
      </c>
      <c r="G1334" s="5">
        <v>24597.43</v>
      </c>
      <c r="H1334" s="6">
        <v>24845</v>
      </c>
      <c r="I1334" s="6">
        <v>24924.67</v>
      </c>
      <c r="J1334" s="6">
        <v>24981</v>
      </c>
      <c r="K1334" s="6">
        <v>25025</v>
      </c>
      <c r="L1334" s="6">
        <v>25080</v>
      </c>
      <c r="M1334" s="6">
        <v>25129</v>
      </c>
      <c r="N1334" s="6">
        <v>25269.33</v>
      </c>
      <c r="O1334" s="6">
        <v>25322.33</v>
      </c>
      <c r="P1334" s="6">
        <v>25356.33</v>
      </c>
      <c r="Q1334" s="6">
        <v>25388.33</v>
      </c>
      <c r="R1334" s="6">
        <v>25437.33</v>
      </c>
      <c r="S1334" s="6">
        <v>25486.33</v>
      </c>
      <c r="T1334" s="6">
        <v>25607.67</v>
      </c>
      <c r="U1334" s="6">
        <v>25656</v>
      </c>
      <c r="V1334" s="6">
        <v>25691</v>
      </c>
      <c r="W1334" s="6">
        <v>25748</v>
      </c>
      <c r="X1334" s="6">
        <v>25798.33</v>
      </c>
      <c r="Y1334" s="6" t="s">
        <v>2</v>
      </c>
      <c r="Z1334" s="8" t="s">
        <v>17</v>
      </c>
      <c r="AA1334" s="11">
        <f t="shared" si="208"/>
        <v>2.2217923621538293E-3</v>
      </c>
      <c r="AB1334" s="10">
        <f t="shared" si="209"/>
        <v>1.3303828895945502E-2</v>
      </c>
      <c r="AC1334" s="10">
        <f t="shared" si="204"/>
        <v>1.5954474021120602E-2</v>
      </c>
      <c r="AD1334" s="10">
        <f t="shared" si="205"/>
        <v>8.6982895881199344E-3</v>
      </c>
      <c r="AE1334" s="13">
        <v>3.3769999999999998</v>
      </c>
      <c r="AF1334" s="13">
        <v>0.41</v>
      </c>
      <c r="AG1334" s="10">
        <f t="shared" si="206"/>
        <v>2.9548849716163783E-2</v>
      </c>
      <c r="AH1334" s="10">
        <f>+SUMPRODUCT(AB1334:AD1334,Regression_results!$M$17:$O$17)+Regression_results!$L$17</f>
        <v>3.178476430743267E-2</v>
      </c>
    </row>
    <row r="1335" spans="1:34" ht="15" x14ac:dyDescent="0.25">
      <c r="A1335" s="3">
        <v>42085</v>
      </c>
      <c r="B1335" s="5">
        <f t="shared" si="200"/>
        <v>22</v>
      </c>
      <c r="C1335" s="5">
        <f t="shared" si="201"/>
        <v>3</v>
      </c>
      <c r="D1335" s="5">
        <f t="shared" si="202"/>
        <v>2015</v>
      </c>
      <c r="E1335" s="3">
        <f t="shared" si="203"/>
        <v>42072</v>
      </c>
      <c r="F1335" s="5">
        <f t="shared" si="207"/>
        <v>13</v>
      </c>
      <c r="G1335" s="5">
        <v>24594.26</v>
      </c>
      <c r="H1335" s="6">
        <v>24847</v>
      </c>
      <c r="I1335" s="6">
        <v>24933</v>
      </c>
      <c r="J1335" s="6">
        <v>24990.67</v>
      </c>
      <c r="K1335" s="6">
        <v>25035</v>
      </c>
      <c r="L1335" s="6">
        <v>25090</v>
      </c>
      <c r="M1335" s="6">
        <v>25139</v>
      </c>
      <c r="N1335" s="6">
        <v>25278</v>
      </c>
      <c r="O1335" s="6">
        <v>25331.67</v>
      </c>
      <c r="P1335" s="6">
        <v>25366</v>
      </c>
      <c r="Q1335" s="6">
        <v>25397.67</v>
      </c>
      <c r="R1335" s="6">
        <v>25448</v>
      </c>
      <c r="S1335" s="6">
        <v>25494.67</v>
      </c>
      <c r="T1335" s="6">
        <v>25615.67</v>
      </c>
      <c r="U1335" s="6">
        <v>25647.33</v>
      </c>
      <c r="V1335" s="6">
        <v>25682.33</v>
      </c>
      <c r="W1335" s="6">
        <v>25739.33</v>
      </c>
      <c r="X1335" s="6">
        <v>25789.67</v>
      </c>
      <c r="Y1335" s="6" t="s">
        <v>2</v>
      </c>
      <c r="Z1335" s="8" t="s">
        <v>17</v>
      </c>
      <c r="AA1335" s="11">
        <f t="shared" si="208"/>
        <v>2.0566390282099833E-3</v>
      </c>
      <c r="AB1335" s="10">
        <f t="shared" si="209"/>
        <v>1.3773132430087376E-2</v>
      </c>
      <c r="AC1335" s="10">
        <f t="shared" si="204"/>
        <v>1.5989652268078469E-2</v>
      </c>
      <c r="AD1335" s="10">
        <f t="shared" si="205"/>
        <v>8.4912720389827227E-3</v>
      </c>
      <c r="AE1335" s="13">
        <v>3.48</v>
      </c>
      <c r="AF1335" s="13">
        <v>0.42</v>
      </c>
      <c r="AG1335" s="10">
        <f t="shared" si="206"/>
        <v>3.0472017526389061E-2</v>
      </c>
      <c r="AH1335" s="10">
        <f>+SUMPRODUCT(AB1335:AD1335,Regression_results!$M$17:$O$17)+Regression_results!$L$17</f>
        <v>3.1966579747363541E-2</v>
      </c>
    </row>
    <row r="1336" spans="1:34" ht="15" x14ac:dyDescent="0.25">
      <c r="A1336" s="3">
        <v>42084</v>
      </c>
      <c r="B1336" s="5">
        <f t="shared" si="200"/>
        <v>21</v>
      </c>
      <c r="C1336" s="5">
        <f t="shared" si="201"/>
        <v>3</v>
      </c>
      <c r="D1336" s="5">
        <f t="shared" si="202"/>
        <v>2015</v>
      </c>
      <c r="E1336" s="3">
        <f t="shared" si="203"/>
        <v>42072</v>
      </c>
      <c r="F1336" s="5">
        <f t="shared" si="207"/>
        <v>12</v>
      </c>
      <c r="G1336" s="5">
        <v>24591.09</v>
      </c>
      <c r="H1336" s="6">
        <v>24847</v>
      </c>
      <c r="I1336" s="6">
        <v>24933</v>
      </c>
      <c r="J1336" s="6">
        <v>24990.67</v>
      </c>
      <c r="K1336" s="6">
        <v>25035</v>
      </c>
      <c r="L1336" s="6">
        <v>25090</v>
      </c>
      <c r="M1336" s="6">
        <v>25139</v>
      </c>
      <c r="N1336" s="6">
        <v>25278</v>
      </c>
      <c r="O1336" s="6">
        <v>25331.67</v>
      </c>
      <c r="P1336" s="6">
        <v>25366</v>
      </c>
      <c r="Q1336" s="6">
        <v>25397.67</v>
      </c>
      <c r="R1336" s="6">
        <v>25448</v>
      </c>
      <c r="S1336" s="6">
        <v>25494.67</v>
      </c>
      <c r="T1336" s="6">
        <v>25615.67</v>
      </c>
      <c r="U1336" s="6">
        <v>25647.67</v>
      </c>
      <c r="V1336" s="6">
        <v>25682.67</v>
      </c>
      <c r="W1336" s="6">
        <v>25739.67</v>
      </c>
      <c r="X1336" s="6">
        <v>25790</v>
      </c>
      <c r="Y1336" s="6" t="s">
        <v>2</v>
      </c>
      <c r="Z1336" s="8" t="s">
        <v>17</v>
      </c>
      <c r="AA1336" s="11">
        <f t="shared" si="208"/>
        <v>1.8984360260399847E-3</v>
      </c>
      <c r="AB1336" s="10">
        <f t="shared" si="209"/>
        <v>1.3903816382275114E-2</v>
      </c>
      <c r="AC1336" s="10">
        <f t="shared" si="204"/>
        <v>1.5989652268078469E-2</v>
      </c>
      <c r="AD1336" s="10">
        <f t="shared" si="205"/>
        <v>8.3330690368127232E-3</v>
      </c>
      <c r="AE1336" s="13">
        <v>3.48</v>
      </c>
      <c r="AF1336" s="13">
        <v>0.42</v>
      </c>
      <c r="AG1336" s="10">
        <f t="shared" si="206"/>
        <v>3.0472017526389061E-2</v>
      </c>
      <c r="AH1336" s="10">
        <f>+SUMPRODUCT(AB1336:AD1336,Regression_results!$M$17:$O$17)+Regression_results!$L$17</f>
        <v>3.1966088697884587E-2</v>
      </c>
    </row>
    <row r="1337" spans="1:34" ht="15" x14ac:dyDescent="0.25">
      <c r="A1337" s="3">
        <v>42083</v>
      </c>
      <c r="B1337" s="5">
        <f t="shared" si="200"/>
        <v>20</v>
      </c>
      <c r="C1337" s="5">
        <f t="shared" si="201"/>
        <v>3</v>
      </c>
      <c r="D1337" s="5">
        <f t="shared" si="202"/>
        <v>2015</v>
      </c>
      <c r="E1337" s="3">
        <f t="shared" si="203"/>
        <v>42072</v>
      </c>
      <c r="F1337" s="5">
        <f t="shared" si="207"/>
        <v>11</v>
      </c>
      <c r="G1337" s="5">
        <v>24587.919999999998</v>
      </c>
      <c r="H1337" s="6">
        <v>24847</v>
      </c>
      <c r="I1337" s="6">
        <v>24933</v>
      </c>
      <c r="J1337" s="6">
        <v>24990.67</v>
      </c>
      <c r="K1337" s="6">
        <v>25035</v>
      </c>
      <c r="L1337" s="6">
        <v>25090</v>
      </c>
      <c r="M1337" s="6">
        <v>25139</v>
      </c>
      <c r="N1337" s="6">
        <v>25278</v>
      </c>
      <c r="O1337" s="6">
        <v>25331.67</v>
      </c>
      <c r="P1337" s="6">
        <v>25366</v>
      </c>
      <c r="Q1337" s="6">
        <v>25397.67</v>
      </c>
      <c r="R1337" s="6">
        <v>25448</v>
      </c>
      <c r="S1337" s="6">
        <v>25494.67</v>
      </c>
      <c r="T1337" s="6">
        <v>25615.67</v>
      </c>
      <c r="U1337" s="6">
        <v>25655.67</v>
      </c>
      <c r="V1337" s="6">
        <v>25690.67</v>
      </c>
      <c r="W1337" s="6">
        <v>25747.67</v>
      </c>
      <c r="X1337" s="6">
        <v>25798</v>
      </c>
      <c r="Y1337" s="6" t="s">
        <v>2</v>
      </c>
      <c r="Z1337" s="8" t="s">
        <v>17</v>
      </c>
      <c r="AA1337" s="11">
        <f t="shared" si="208"/>
        <v>1.7402330238699859E-3</v>
      </c>
      <c r="AB1337" s="10">
        <f t="shared" si="209"/>
        <v>1.4034534031345469E-2</v>
      </c>
      <c r="AC1337" s="10">
        <f t="shared" si="204"/>
        <v>1.5989652268078469E-2</v>
      </c>
      <c r="AD1337" s="10">
        <f t="shared" si="205"/>
        <v>8.1748660346427256E-3</v>
      </c>
      <c r="AE1337" s="13">
        <v>3.48</v>
      </c>
      <c r="AF1337" s="13">
        <v>0.42</v>
      </c>
      <c r="AG1337" s="10">
        <f t="shared" si="206"/>
        <v>3.0472017526389061E-2</v>
      </c>
      <c r="AH1337" s="10">
        <f>+SUMPRODUCT(AB1337:AD1337,Regression_results!$M$17:$O$17)+Regression_results!$L$17</f>
        <v>3.1965615864838558E-2</v>
      </c>
    </row>
    <row r="1338" spans="1:34" ht="15" x14ac:dyDescent="0.25">
      <c r="A1338" s="3">
        <v>42082</v>
      </c>
      <c r="B1338" s="5">
        <f t="shared" si="200"/>
        <v>19</v>
      </c>
      <c r="C1338" s="5">
        <f t="shared" si="201"/>
        <v>3</v>
      </c>
      <c r="D1338" s="5">
        <f t="shared" si="202"/>
        <v>2015</v>
      </c>
      <c r="E1338" s="3">
        <f t="shared" si="203"/>
        <v>42072</v>
      </c>
      <c r="F1338" s="5">
        <f t="shared" si="207"/>
        <v>10</v>
      </c>
      <c r="G1338" s="5">
        <v>24584.76</v>
      </c>
      <c r="H1338" s="6">
        <v>24849.33</v>
      </c>
      <c r="I1338" s="6">
        <v>24925</v>
      </c>
      <c r="J1338" s="6">
        <v>24985</v>
      </c>
      <c r="K1338" s="6">
        <v>25031.33</v>
      </c>
      <c r="L1338" s="6">
        <v>25085.33</v>
      </c>
      <c r="M1338" s="6">
        <v>25134.33</v>
      </c>
      <c r="N1338" s="6">
        <v>25268</v>
      </c>
      <c r="O1338" s="6">
        <v>25326</v>
      </c>
      <c r="P1338" s="6">
        <v>25360</v>
      </c>
      <c r="Q1338" s="6">
        <v>25391.33</v>
      </c>
      <c r="R1338" s="6">
        <v>25439.33</v>
      </c>
      <c r="S1338" s="6">
        <v>25487</v>
      </c>
      <c r="T1338" s="6">
        <v>25607</v>
      </c>
      <c r="U1338" s="6">
        <v>25655.67</v>
      </c>
      <c r="V1338" s="6">
        <v>25690.67</v>
      </c>
      <c r="W1338" s="6">
        <v>25747.67</v>
      </c>
      <c r="X1338" s="6">
        <v>25798</v>
      </c>
      <c r="Y1338" s="6" t="s">
        <v>2</v>
      </c>
      <c r="Z1338" s="8" t="s">
        <v>17</v>
      </c>
      <c r="AA1338" s="11">
        <f t="shared" si="208"/>
        <v>1.5694275513006655E-3</v>
      </c>
      <c r="AB1338" s="10">
        <f t="shared" si="209"/>
        <v>1.3839468028160606E-2</v>
      </c>
      <c r="AC1338" s="10">
        <f t="shared" si="204"/>
        <v>1.6088264794383189E-2</v>
      </c>
      <c r="AD1338" s="10">
        <f t="shared" si="205"/>
        <v>7.9265309233293255E-3</v>
      </c>
      <c r="AE1338" s="13">
        <v>3.5150000000000001</v>
      </c>
      <c r="AF1338" s="13">
        <v>0.49</v>
      </c>
      <c r="AG1338" s="10">
        <f t="shared" si="206"/>
        <v>3.0102497760971403E-2</v>
      </c>
      <c r="AH1338" s="10">
        <f>+SUMPRODUCT(AB1338:AD1338,Regression_results!$M$17:$O$17)+Regression_results!$L$17</f>
        <v>3.1807924381013146E-2</v>
      </c>
    </row>
    <row r="1339" spans="1:34" ht="15" x14ac:dyDescent="0.25">
      <c r="A1339" s="3">
        <v>42081</v>
      </c>
      <c r="B1339" s="5">
        <f t="shared" si="200"/>
        <v>18</v>
      </c>
      <c r="C1339" s="5">
        <f t="shared" si="201"/>
        <v>3</v>
      </c>
      <c r="D1339" s="5">
        <f t="shared" si="202"/>
        <v>2015</v>
      </c>
      <c r="E1339" s="3">
        <f t="shared" si="203"/>
        <v>42072</v>
      </c>
      <c r="F1339" s="5">
        <f t="shared" si="207"/>
        <v>9</v>
      </c>
      <c r="G1339" s="5">
        <v>24581.59</v>
      </c>
      <c r="H1339" s="6">
        <v>24843.33</v>
      </c>
      <c r="I1339" s="6">
        <v>24915.67</v>
      </c>
      <c r="J1339" s="6">
        <v>24977.33</v>
      </c>
      <c r="K1339" s="6">
        <v>25021</v>
      </c>
      <c r="L1339" s="6">
        <v>25077</v>
      </c>
      <c r="M1339" s="6">
        <v>25128</v>
      </c>
      <c r="N1339" s="6">
        <v>25263</v>
      </c>
      <c r="O1339" s="6">
        <v>25317.67</v>
      </c>
      <c r="P1339" s="6">
        <v>25346.33</v>
      </c>
      <c r="Q1339" s="6">
        <v>25382.33</v>
      </c>
      <c r="R1339" s="6">
        <v>25432.67</v>
      </c>
      <c r="S1339" s="6">
        <v>25479.67</v>
      </c>
      <c r="T1339" s="6">
        <v>25599.67</v>
      </c>
      <c r="U1339" s="6">
        <v>25655.67</v>
      </c>
      <c r="V1339" s="6">
        <v>25690.67</v>
      </c>
      <c r="W1339" s="6">
        <v>25747.67</v>
      </c>
      <c r="X1339" s="6">
        <v>25798</v>
      </c>
      <c r="Y1339" s="6" t="s">
        <v>2</v>
      </c>
      <c r="Z1339" s="8" t="s">
        <v>17</v>
      </c>
      <c r="AA1339" s="11">
        <f t="shared" si="208"/>
        <v>1.4128911402699006E-3</v>
      </c>
      <c r="AB1339" s="10">
        <f t="shared" si="209"/>
        <v>1.3590658700271208E-2</v>
      </c>
      <c r="AC1339" s="10">
        <f t="shared" si="204"/>
        <v>1.6134424641199629E-2</v>
      </c>
      <c r="AD1339" s="10">
        <f t="shared" si="205"/>
        <v>7.8115842269560701E-3</v>
      </c>
      <c r="AE1339" s="13">
        <v>3.5049999999999999</v>
      </c>
      <c r="AF1339" s="13">
        <v>0.54</v>
      </c>
      <c r="AG1339" s="10">
        <f t="shared" si="206"/>
        <v>2.9490749950268569E-2</v>
      </c>
      <c r="AH1339" s="10">
        <f>+SUMPRODUCT(AB1339:AD1339,Regression_results!$M$17:$O$17)+Regression_results!$L$17</f>
        <v>3.1649549244356444E-2</v>
      </c>
    </row>
    <row r="1340" spans="1:34" ht="15" x14ac:dyDescent="0.25">
      <c r="A1340" s="3">
        <v>42080</v>
      </c>
      <c r="B1340" s="5">
        <f t="shared" si="200"/>
        <v>17</v>
      </c>
      <c r="C1340" s="5">
        <f t="shared" si="201"/>
        <v>3</v>
      </c>
      <c r="D1340" s="5">
        <f t="shared" si="202"/>
        <v>2015</v>
      </c>
      <c r="E1340" s="3">
        <f t="shared" si="203"/>
        <v>42072</v>
      </c>
      <c r="F1340" s="5">
        <f t="shared" si="207"/>
        <v>8</v>
      </c>
      <c r="G1340" s="5">
        <v>24578.43</v>
      </c>
      <c r="H1340" s="6">
        <v>24840</v>
      </c>
      <c r="I1340" s="6">
        <v>24904</v>
      </c>
      <c r="J1340" s="6">
        <v>24960</v>
      </c>
      <c r="K1340" s="6">
        <v>25005</v>
      </c>
      <c r="L1340" s="6">
        <v>25061.67</v>
      </c>
      <c r="M1340" s="6">
        <v>25111.67</v>
      </c>
      <c r="N1340" s="6">
        <v>25247.33</v>
      </c>
      <c r="O1340" s="6">
        <v>25301.67</v>
      </c>
      <c r="P1340" s="6">
        <v>25333.67</v>
      </c>
      <c r="Q1340" s="6">
        <v>25370</v>
      </c>
      <c r="R1340" s="6">
        <v>25420</v>
      </c>
      <c r="S1340" s="6">
        <v>25466.67</v>
      </c>
      <c r="T1340" s="6">
        <v>25587.67</v>
      </c>
      <c r="U1340" s="6">
        <v>25646.33</v>
      </c>
      <c r="V1340" s="6">
        <v>25681.33</v>
      </c>
      <c r="W1340" s="6">
        <v>25737.67</v>
      </c>
      <c r="X1340" s="6">
        <v>25788</v>
      </c>
      <c r="Y1340" s="6" t="s">
        <v>2</v>
      </c>
      <c r="Z1340" s="8" t="s">
        <v>17</v>
      </c>
      <c r="AA1340" s="11">
        <f t="shared" si="208"/>
        <v>1.2670155409665539E-3</v>
      </c>
      <c r="AB1340" s="10">
        <f t="shared" si="209"/>
        <v>1.3246167472861448E-2</v>
      </c>
      <c r="AC1340" s="10">
        <f t="shared" si="204"/>
        <v>1.5968117571474316E-2</v>
      </c>
      <c r="AD1340" s="10">
        <f t="shared" si="205"/>
        <v>7.788324213476994E-3</v>
      </c>
      <c r="AE1340" s="13">
        <v>3.51</v>
      </c>
      <c r="AF1340" s="13">
        <v>0.55000000000000004</v>
      </c>
      <c r="AG1340" s="10">
        <f t="shared" si="206"/>
        <v>2.9438090502237557E-2</v>
      </c>
      <c r="AH1340" s="10">
        <f>+SUMPRODUCT(AB1340:AD1340,Regression_results!$M$17:$O$17)+Regression_results!$L$17</f>
        <v>3.1352635080001572E-2</v>
      </c>
    </row>
    <row r="1341" spans="1:34" ht="15" x14ac:dyDescent="0.25">
      <c r="A1341" s="3">
        <v>42079</v>
      </c>
      <c r="B1341" s="5">
        <f t="shared" si="200"/>
        <v>16</v>
      </c>
      <c r="C1341" s="5">
        <f t="shared" si="201"/>
        <v>3</v>
      </c>
      <c r="D1341" s="5">
        <f t="shared" si="202"/>
        <v>2015</v>
      </c>
      <c r="E1341" s="3">
        <f t="shared" si="203"/>
        <v>42072</v>
      </c>
      <c r="F1341" s="5">
        <f t="shared" si="207"/>
        <v>7</v>
      </c>
      <c r="G1341" s="5">
        <v>24575.26</v>
      </c>
      <c r="H1341" s="6">
        <v>24835.67</v>
      </c>
      <c r="I1341" s="6">
        <v>24900</v>
      </c>
      <c r="J1341" s="6">
        <v>24959</v>
      </c>
      <c r="K1341" s="6">
        <v>25012.67</v>
      </c>
      <c r="L1341" s="6">
        <v>25069.67</v>
      </c>
      <c r="M1341" s="6">
        <v>25119</v>
      </c>
      <c r="N1341" s="6">
        <v>25253.33</v>
      </c>
      <c r="O1341" s="6">
        <v>25310</v>
      </c>
      <c r="P1341" s="6">
        <v>25342.33</v>
      </c>
      <c r="Q1341" s="6">
        <v>25376.67</v>
      </c>
      <c r="R1341" s="6">
        <v>25420</v>
      </c>
      <c r="S1341" s="6">
        <v>25468.33</v>
      </c>
      <c r="T1341" s="6">
        <v>25591</v>
      </c>
      <c r="U1341" s="6">
        <v>25639</v>
      </c>
      <c r="V1341" s="6">
        <v>25674</v>
      </c>
      <c r="W1341" s="6">
        <v>25730.33</v>
      </c>
      <c r="X1341" s="6">
        <v>25780.67</v>
      </c>
      <c r="Y1341" s="6" t="s">
        <v>2</v>
      </c>
      <c r="Z1341" s="8" t="s">
        <v>17</v>
      </c>
      <c r="AA1341" s="11">
        <f t="shared" si="208"/>
        <v>1.1238663862137863E-3</v>
      </c>
      <c r="AB1341" s="10">
        <f t="shared" si="209"/>
        <v>1.3214102312651077E-2</v>
      </c>
      <c r="AC1341" s="10">
        <f t="shared" si="204"/>
        <v>1.6465863453815288E-2</v>
      </c>
      <c r="AD1341" s="10">
        <f t="shared" si="205"/>
        <v>7.379496571911311E-3</v>
      </c>
      <c r="AE1341" s="13">
        <v>3.5350000000000001</v>
      </c>
      <c r="AF1341" s="13">
        <v>0.505</v>
      </c>
      <c r="AG1341" s="10">
        <f t="shared" si="206"/>
        <v>3.0147753843092318E-2</v>
      </c>
      <c r="AH1341" s="10">
        <f>+SUMPRODUCT(AB1341:AD1341,Regression_results!$M$17:$O$17)+Regression_results!$L$17</f>
        <v>3.1451428927378872E-2</v>
      </c>
    </row>
    <row r="1342" spans="1:34" ht="15" x14ac:dyDescent="0.25">
      <c r="A1342" s="3">
        <v>42078</v>
      </c>
      <c r="B1342" s="5">
        <f t="shared" si="200"/>
        <v>15</v>
      </c>
      <c r="C1342" s="5">
        <f t="shared" si="201"/>
        <v>3</v>
      </c>
      <c r="D1342" s="5">
        <f t="shared" si="202"/>
        <v>2015</v>
      </c>
      <c r="E1342" s="3">
        <f t="shared" si="203"/>
        <v>42072</v>
      </c>
      <c r="F1342" s="5">
        <f t="shared" si="207"/>
        <v>6</v>
      </c>
      <c r="G1342" s="5">
        <v>24572.1</v>
      </c>
      <c r="H1342" s="6">
        <v>24837.33</v>
      </c>
      <c r="I1342" s="6">
        <v>24905.33</v>
      </c>
      <c r="J1342" s="6">
        <v>24968</v>
      </c>
      <c r="K1342" s="6">
        <v>25030.33</v>
      </c>
      <c r="L1342" s="6">
        <v>25086.67</v>
      </c>
      <c r="M1342" s="6">
        <v>25140</v>
      </c>
      <c r="N1342" s="6">
        <v>25278</v>
      </c>
      <c r="O1342" s="6">
        <v>25334.67</v>
      </c>
      <c r="P1342" s="6">
        <v>25367.33</v>
      </c>
      <c r="Q1342" s="6">
        <v>25410</v>
      </c>
      <c r="R1342" s="6">
        <v>25455.67</v>
      </c>
      <c r="S1342" s="6">
        <v>25504.33</v>
      </c>
      <c r="T1342" s="6">
        <v>25626.33</v>
      </c>
      <c r="U1342" s="6">
        <v>25629.33</v>
      </c>
      <c r="V1342" s="6">
        <v>25664.33</v>
      </c>
      <c r="W1342" s="6">
        <v>25720.67</v>
      </c>
      <c r="X1342" s="6">
        <v>25771</v>
      </c>
      <c r="Y1342" s="6" t="s">
        <v>2</v>
      </c>
      <c r="Z1342" s="8" t="s">
        <v>17</v>
      </c>
      <c r="AA1342" s="11">
        <f t="shared" si="208"/>
        <v>9.5670029363641444E-4</v>
      </c>
      <c r="AB1342" s="10">
        <f t="shared" si="209"/>
        <v>1.3561315475681956E-2</v>
      </c>
      <c r="AC1342" s="10">
        <f t="shared" si="204"/>
        <v>1.7238880191509098E-2</v>
      </c>
      <c r="AD1342" s="10">
        <f t="shared" si="205"/>
        <v>7.6534522150153881E-3</v>
      </c>
      <c r="AE1342" s="13">
        <v>3.55</v>
      </c>
      <c r="AF1342" s="13">
        <v>0.44500000000000001</v>
      </c>
      <c r="AG1342" s="10">
        <f t="shared" si="206"/>
        <v>3.0912439643586032E-2</v>
      </c>
      <c r="AH1342" s="10">
        <f>+SUMPRODUCT(AB1342:AD1342,Regression_results!$M$17:$O$17)+Regression_results!$L$17</f>
        <v>3.2228173879261551E-2</v>
      </c>
    </row>
    <row r="1343" spans="1:34" ht="15" x14ac:dyDescent="0.25">
      <c r="A1343" s="3">
        <v>42077</v>
      </c>
      <c r="B1343" s="5">
        <f t="shared" si="200"/>
        <v>14</v>
      </c>
      <c r="C1343" s="5">
        <f t="shared" si="201"/>
        <v>3</v>
      </c>
      <c r="D1343" s="5">
        <f t="shared" si="202"/>
        <v>2015</v>
      </c>
      <c r="E1343" s="3">
        <f t="shared" si="203"/>
        <v>42072</v>
      </c>
      <c r="F1343" s="5">
        <f t="shared" si="207"/>
        <v>5</v>
      </c>
      <c r="G1343" s="5">
        <v>24568.93</v>
      </c>
      <c r="H1343" s="6">
        <v>24837.33</v>
      </c>
      <c r="I1343" s="6">
        <v>24905.33</v>
      </c>
      <c r="J1343" s="6">
        <v>24968</v>
      </c>
      <c r="K1343" s="6">
        <v>25030.33</v>
      </c>
      <c r="L1343" s="6">
        <v>25086.67</v>
      </c>
      <c r="M1343" s="6">
        <v>25140</v>
      </c>
      <c r="N1343" s="6">
        <v>25278</v>
      </c>
      <c r="O1343" s="6">
        <v>25334.67</v>
      </c>
      <c r="P1343" s="6">
        <v>25367.33</v>
      </c>
      <c r="Q1343" s="6">
        <v>25410</v>
      </c>
      <c r="R1343" s="6">
        <v>25455.67</v>
      </c>
      <c r="S1343" s="6">
        <v>25504.33</v>
      </c>
      <c r="T1343" s="6">
        <v>25626.33</v>
      </c>
      <c r="U1343" s="6">
        <v>25632.67</v>
      </c>
      <c r="V1343" s="6">
        <v>25667.67</v>
      </c>
      <c r="W1343" s="6">
        <v>25724</v>
      </c>
      <c r="X1343" s="6">
        <v>25774.33</v>
      </c>
      <c r="Y1343" s="6" t="s">
        <v>2</v>
      </c>
      <c r="Z1343" s="8" t="s">
        <v>17</v>
      </c>
      <c r="AA1343" s="11">
        <f t="shared" si="208"/>
        <v>7.97250244697012E-4</v>
      </c>
      <c r="AB1343" s="10">
        <f t="shared" si="209"/>
        <v>1.3692089968916132E-2</v>
      </c>
      <c r="AC1343" s="10">
        <f t="shared" si="204"/>
        <v>1.7238880191509098E-2</v>
      </c>
      <c r="AD1343" s="10">
        <f t="shared" si="205"/>
        <v>7.4940021660759859E-3</v>
      </c>
      <c r="AE1343" s="13">
        <v>3.55</v>
      </c>
      <c r="AF1343" s="13">
        <v>0.44500000000000001</v>
      </c>
      <c r="AG1343" s="10">
        <f t="shared" si="206"/>
        <v>3.0912439643586032E-2</v>
      </c>
      <c r="AH1343" s="10">
        <f>+SUMPRODUCT(AB1343:AD1343,Regression_results!$M$17:$O$17)+Regression_results!$L$17</f>
        <v>3.2227171022349163E-2</v>
      </c>
    </row>
    <row r="1344" spans="1:34" ht="15" x14ac:dyDescent="0.25">
      <c r="A1344" s="3">
        <v>42076</v>
      </c>
      <c r="B1344" s="5">
        <f t="shared" si="200"/>
        <v>13</v>
      </c>
      <c r="C1344" s="5">
        <f t="shared" si="201"/>
        <v>3</v>
      </c>
      <c r="D1344" s="5">
        <f t="shared" si="202"/>
        <v>2015</v>
      </c>
      <c r="E1344" s="3">
        <f t="shared" si="203"/>
        <v>42072</v>
      </c>
      <c r="F1344" s="5">
        <f t="shared" si="207"/>
        <v>4</v>
      </c>
      <c r="G1344" s="5">
        <v>24565.77</v>
      </c>
      <c r="H1344" s="6">
        <v>24837.33</v>
      </c>
      <c r="I1344" s="6">
        <v>24905.33</v>
      </c>
      <c r="J1344" s="6">
        <v>24968</v>
      </c>
      <c r="K1344" s="6">
        <v>25030.33</v>
      </c>
      <c r="L1344" s="6">
        <v>25086.67</v>
      </c>
      <c r="M1344" s="6">
        <v>25140</v>
      </c>
      <c r="N1344" s="6">
        <v>25278</v>
      </c>
      <c r="O1344" s="6">
        <v>25334.67</v>
      </c>
      <c r="P1344" s="6">
        <v>25367.33</v>
      </c>
      <c r="Q1344" s="6">
        <v>25410</v>
      </c>
      <c r="R1344" s="6">
        <v>25455.67</v>
      </c>
      <c r="S1344" s="6">
        <v>25504.33</v>
      </c>
      <c r="T1344" s="6">
        <v>25626.33</v>
      </c>
      <c r="U1344" s="6">
        <v>25667</v>
      </c>
      <c r="V1344" s="6">
        <v>25701.33</v>
      </c>
      <c r="W1344" s="6">
        <v>25757.33</v>
      </c>
      <c r="X1344" s="6">
        <v>25808</v>
      </c>
      <c r="Y1344" s="6" t="s">
        <v>2</v>
      </c>
      <c r="Z1344" s="8" t="s">
        <v>17</v>
      </c>
      <c r="AA1344" s="11">
        <f t="shared" si="208"/>
        <v>6.3780019575760956E-4</v>
      </c>
      <c r="AB1344" s="10">
        <f t="shared" si="209"/>
        <v>1.3822485515414318E-2</v>
      </c>
      <c r="AC1344" s="10">
        <f t="shared" si="204"/>
        <v>1.7238880191509098E-2</v>
      </c>
      <c r="AD1344" s="10">
        <f t="shared" si="205"/>
        <v>7.3345521171365837E-3</v>
      </c>
      <c r="AE1344" s="13">
        <v>3.55</v>
      </c>
      <c r="AF1344" s="13">
        <v>0.44500000000000001</v>
      </c>
      <c r="AG1344" s="10">
        <f t="shared" si="206"/>
        <v>3.0912439643586032E-2</v>
      </c>
      <c r="AH1344" s="10">
        <f>+SUMPRODUCT(AB1344:AD1344,Regression_results!$M$17:$O$17)+Regression_results!$L$17</f>
        <v>3.2225963307976356E-2</v>
      </c>
    </row>
    <row r="1345" spans="1:34" ht="15" x14ac:dyDescent="0.25">
      <c r="A1345" s="3">
        <v>42075</v>
      </c>
      <c r="B1345" s="5">
        <f t="shared" si="200"/>
        <v>12</v>
      </c>
      <c r="C1345" s="5">
        <f t="shared" si="201"/>
        <v>3</v>
      </c>
      <c r="D1345" s="5">
        <f t="shared" si="202"/>
        <v>2015</v>
      </c>
      <c r="E1345" s="3">
        <f t="shared" si="203"/>
        <v>42072</v>
      </c>
      <c r="F1345" s="5">
        <f t="shared" si="207"/>
        <v>3</v>
      </c>
      <c r="G1345" s="5">
        <v>24562.61</v>
      </c>
      <c r="H1345" s="6">
        <v>24837.67</v>
      </c>
      <c r="I1345" s="6">
        <v>24909.67</v>
      </c>
      <c r="J1345" s="6">
        <v>24972.33</v>
      </c>
      <c r="K1345" s="6">
        <v>25035</v>
      </c>
      <c r="L1345" s="6">
        <v>25095</v>
      </c>
      <c r="M1345" s="6">
        <v>25146</v>
      </c>
      <c r="N1345" s="6">
        <v>25285.33</v>
      </c>
      <c r="O1345" s="6">
        <v>25343.67</v>
      </c>
      <c r="P1345" s="6">
        <v>25379.33</v>
      </c>
      <c r="Q1345" s="6">
        <v>25419.33</v>
      </c>
      <c r="R1345" s="6">
        <v>25465</v>
      </c>
      <c r="S1345" s="6">
        <v>25514.33</v>
      </c>
      <c r="T1345" s="6">
        <v>25636.33</v>
      </c>
      <c r="U1345" s="6">
        <v>25667</v>
      </c>
      <c r="V1345" s="6">
        <v>25701.33</v>
      </c>
      <c r="W1345" s="6">
        <v>25757.33</v>
      </c>
      <c r="X1345" s="6">
        <v>25808</v>
      </c>
      <c r="Y1345" s="6" t="s">
        <v>2</v>
      </c>
      <c r="Z1345" s="8" t="s">
        <v>17</v>
      </c>
      <c r="AA1345" s="11">
        <f t="shared" si="208"/>
        <v>4.7816266388338579E-4</v>
      </c>
      <c r="AB1345" s="10">
        <f t="shared" si="209"/>
        <v>1.4129605933571376E-2</v>
      </c>
      <c r="AC1345" s="10">
        <f t="shared" si="204"/>
        <v>1.7422952612379028E-2</v>
      </c>
      <c r="AD1345" s="10">
        <f t="shared" si="205"/>
        <v>7.2119940308480899E-3</v>
      </c>
      <c r="AE1345" s="13">
        <v>3.48</v>
      </c>
      <c r="AF1345" s="13">
        <v>0.42</v>
      </c>
      <c r="AG1345" s="10">
        <f t="shared" si="206"/>
        <v>3.0472017526389061E-2</v>
      </c>
      <c r="AH1345" s="10">
        <f>+SUMPRODUCT(AB1345:AD1345,Regression_results!$M$17:$O$17)+Regression_results!$L$17</f>
        <v>3.2447811777054344E-2</v>
      </c>
    </row>
    <row r="1346" spans="1:34" ht="15" x14ac:dyDescent="0.25">
      <c r="A1346" s="3">
        <v>42074</v>
      </c>
      <c r="B1346" s="5">
        <f t="shared" ref="B1346:B1372" si="210">+DAY(A1346)</f>
        <v>11</v>
      </c>
      <c r="C1346" s="5">
        <f t="shared" ref="C1346:C1372" si="211">+MONTH(A1346)</f>
        <v>3</v>
      </c>
      <c r="D1346" s="5">
        <f t="shared" ref="D1346:D1372" si="212">+YEAR(A1346)</f>
        <v>2015</v>
      </c>
      <c r="E1346" s="3">
        <f t="shared" ref="E1346:E1372" si="213">+IF(DAY(A1346)&gt;=9, DATE(D1346,C1346,9), IF(MONTH(A1346)=1, DATE(D1346-1,12,9),DATE(D1346,C1346-1,9)))</f>
        <v>42072</v>
      </c>
      <c r="F1346" s="5">
        <f t="shared" si="207"/>
        <v>2</v>
      </c>
      <c r="G1346" s="5">
        <v>24559.439999999999</v>
      </c>
      <c r="H1346" s="6">
        <v>24832</v>
      </c>
      <c r="I1346" s="6">
        <v>24907</v>
      </c>
      <c r="J1346" s="6">
        <v>24970</v>
      </c>
      <c r="K1346" s="6">
        <v>25032.67</v>
      </c>
      <c r="L1346" s="6">
        <v>25090.67</v>
      </c>
      <c r="M1346" s="6">
        <v>25140</v>
      </c>
      <c r="N1346" s="6">
        <v>25282.33</v>
      </c>
      <c r="O1346" s="6">
        <v>25343.67</v>
      </c>
      <c r="P1346" s="6">
        <v>25386</v>
      </c>
      <c r="Q1346" s="6">
        <v>25429.67</v>
      </c>
      <c r="R1346" s="6">
        <v>25470.67</v>
      </c>
      <c r="S1346" s="6">
        <v>25517.33</v>
      </c>
      <c r="T1346" s="6">
        <v>25639.33</v>
      </c>
      <c r="U1346" s="6">
        <v>25667</v>
      </c>
      <c r="V1346" s="6">
        <v>25701.33</v>
      </c>
      <c r="W1346" s="6">
        <v>25757.33</v>
      </c>
      <c r="X1346" s="6">
        <v>25808</v>
      </c>
      <c r="Y1346" s="6" t="s">
        <v>2</v>
      </c>
      <c r="Z1346" s="8" t="s">
        <v>17</v>
      </c>
      <c r="AA1346" s="11">
        <f t="shared" si="208"/>
        <v>3.1873763177155584E-4</v>
      </c>
      <c r="AB1346" s="10">
        <f t="shared" si="209"/>
        <v>1.4151788477261729E-2</v>
      </c>
      <c r="AC1346" s="10">
        <f t="shared" ref="AC1346:AC1372" si="214">+O1346/I1346-1</f>
        <v>1.7532019111093256E-2</v>
      </c>
      <c r="AD1346" s="10">
        <f t="shared" ref="AD1346:AD1372" si="215">+S1346/O1346-1+AA1346</f>
        <v>7.1709417521693313E-3</v>
      </c>
      <c r="AE1346" s="13">
        <v>3.4849999999999999</v>
      </c>
      <c r="AF1346" s="13">
        <v>0.38</v>
      </c>
      <c r="AG1346" s="10">
        <f t="shared" ref="AG1346:AG1372" si="216">+(1+AE1346/100)/(1+AF1346/100)-1</f>
        <v>3.0932456664674257E-2</v>
      </c>
      <c r="AH1346" s="10">
        <f>+SUMPRODUCT(AB1346:AD1346,Regression_results!$M$17:$O$17)+Regression_results!$L$17</f>
        <v>3.2507072124756765E-2</v>
      </c>
    </row>
    <row r="1347" spans="1:34" ht="15" x14ac:dyDescent="0.25">
      <c r="A1347" s="3">
        <v>42073</v>
      </c>
      <c r="B1347" s="5">
        <f t="shared" si="210"/>
        <v>10</v>
      </c>
      <c r="C1347" s="5">
        <f t="shared" si="211"/>
        <v>3</v>
      </c>
      <c r="D1347" s="5">
        <f t="shared" si="212"/>
        <v>2015</v>
      </c>
      <c r="E1347" s="3">
        <f t="shared" si="213"/>
        <v>42072</v>
      </c>
      <c r="F1347" s="5">
        <f t="shared" ref="F1347:F1410" si="217">+A1347-E1347</f>
        <v>1</v>
      </c>
      <c r="G1347" s="5">
        <v>24556.28</v>
      </c>
      <c r="H1347" s="6">
        <v>24829.67</v>
      </c>
      <c r="I1347" s="6">
        <v>24904.67</v>
      </c>
      <c r="J1347" s="6">
        <v>24960.33</v>
      </c>
      <c r="K1347" s="6">
        <v>25020</v>
      </c>
      <c r="L1347" s="6">
        <v>25079.33</v>
      </c>
      <c r="M1347" s="6">
        <v>25127</v>
      </c>
      <c r="N1347" s="6">
        <v>25268.33</v>
      </c>
      <c r="O1347" s="6">
        <v>25326.67</v>
      </c>
      <c r="P1347" s="6">
        <v>25379</v>
      </c>
      <c r="Q1347" s="6">
        <v>25414</v>
      </c>
      <c r="R1347" s="6">
        <v>25449.67</v>
      </c>
      <c r="S1347" s="6">
        <v>25495</v>
      </c>
      <c r="T1347" s="6">
        <v>25617</v>
      </c>
      <c r="U1347" s="6">
        <v>25677</v>
      </c>
      <c r="V1347" s="6">
        <v>25711.33</v>
      </c>
      <c r="W1347" s="6">
        <v>25767.33</v>
      </c>
      <c r="X1347" s="6">
        <v>25818</v>
      </c>
      <c r="Y1347" s="6" t="s">
        <v>2</v>
      </c>
      <c r="Z1347" s="8" t="s">
        <v>17</v>
      </c>
      <c r="AA1347" s="11">
        <f t="shared" ref="AA1347:AA1410" si="218">+(T1347/S1347-1)*F1347/30</f>
        <v>1.5950840033993608E-4</v>
      </c>
      <c r="AB1347" s="10">
        <f t="shared" ref="AB1347:AB1410" si="219">+I1347/G1347-1</f>
        <v>1.4187409493620295E-2</v>
      </c>
      <c r="AC1347" s="10">
        <f t="shared" si="214"/>
        <v>1.6944613199050718E-2</v>
      </c>
      <c r="AD1347" s="10">
        <f t="shared" si="215"/>
        <v>6.8058618293536984E-3</v>
      </c>
      <c r="AE1347" s="13">
        <v>3.46</v>
      </c>
      <c r="AF1347" s="13">
        <v>0.38</v>
      </c>
      <c r="AG1347" s="10">
        <f t="shared" si="216"/>
        <v>3.0683403068340276E-2</v>
      </c>
      <c r="AH1347" s="10">
        <f>+SUMPRODUCT(AB1347:AD1347,Regression_results!$M$17:$O$17)+Regression_results!$L$17</f>
        <v>3.2008168075353012E-2</v>
      </c>
    </row>
    <row r="1348" spans="1:34" ht="15" x14ac:dyDescent="0.25">
      <c r="A1348" s="3">
        <v>42072</v>
      </c>
      <c r="B1348" s="5">
        <f t="shared" si="210"/>
        <v>9</v>
      </c>
      <c r="C1348" s="5">
        <f t="shared" si="211"/>
        <v>3</v>
      </c>
      <c r="D1348" s="5">
        <f t="shared" si="212"/>
        <v>2015</v>
      </c>
      <c r="E1348" s="3">
        <f t="shared" si="213"/>
        <v>42072</v>
      </c>
      <c r="F1348" s="5">
        <f t="shared" si="217"/>
        <v>0</v>
      </c>
      <c r="G1348" s="5">
        <v>24553.119999999999</v>
      </c>
      <c r="H1348" s="6">
        <v>24822</v>
      </c>
      <c r="I1348" s="6">
        <v>24886.33</v>
      </c>
      <c r="J1348" s="6">
        <v>24940</v>
      </c>
      <c r="K1348" s="6">
        <v>24996.33</v>
      </c>
      <c r="L1348" s="6">
        <v>25055.67</v>
      </c>
      <c r="M1348" s="6">
        <v>25100</v>
      </c>
      <c r="N1348" s="6">
        <v>25244.33</v>
      </c>
      <c r="O1348" s="6">
        <v>25311</v>
      </c>
      <c r="P1348" s="6">
        <v>25355</v>
      </c>
      <c r="Q1348" s="6">
        <v>25380</v>
      </c>
      <c r="R1348" s="6">
        <v>25420</v>
      </c>
      <c r="S1348" s="6">
        <v>25464</v>
      </c>
      <c r="T1348" s="6">
        <v>25587</v>
      </c>
      <c r="U1348" s="6">
        <v>25680</v>
      </c>
      <c r="V1348" s="6">
        <v>25714.33</v>
      </c>
      <c r="W1348" s="6">
        <v>25770.33</v>
      </c>
      <c r="X1348" s="6">
        <v>25821</v>
      </c>
      <c r="Y1348" s="6" t="s">
        <v>2</v>
      </c>
      <c r="Z1348" s="8" t="s">
        <v>17</v>
      </c>
      <c r="AA1348" s="11">
        <f t="shared" si="218"/>
        <v>0</v>
      </c>
      <c r="AB1348" s="10">
        <f t="shared" si="219"/>
        <v>1.3570984054165125E-2</v>
      </c>
      <c r="AC1348" s="10">
        <f t="shared" si="214"/>
        <v>1.7064388360999772E-2</v>
      </c>
      <c r="AD1348" s="10">
        <f t="shared" si="215"/>
        <v>6.0448026549722034E-3</v>
      </c>
      <c r="AE1348" s="13">
        <v>3.43</v>
      </c>
      <c r="AF1348" s="13">
        <v>0.4</v>
      </c>
      <c r="AG1348" s="10">
        <f t="shared" si="216"/>
        <v>3.0179282868525892E-2</v>
      </c>
      <c r="AH1348" s="10">
        <f>+SUMPRODUCT(AB1348:AD1348,Regression_results!$M$17:$O$17)+Regression_results!$L$17</f>
        <v>3.1404890282229939E-2</v>
      </c>
    </row>
    <row r="1349" spans="1:34" ht="15" x14ac:dyDescent="0.25">
      <c r="A1349" s="3">
        <v>42071</v>
      </c>
      <c r="B1349" s="5">
        <f t="shared" si="210"/>
        <v>8</v>
      </c>
      <c r="C1349" s="5">
        <f t="shared" si="211"/>
        <v>3</v>
      </c>
      <c r="D1349" s="5">
        <f t="shared" si="212"/>
        <v>2015</v>
      </c>
      <c r="E1349" s="3">
        <f t="shared" si="213"/>
        <v>42044</v>
      </c>
      <c r="F1349" s="5">
        <f t="shared" si="217"/>
        <v>27</v>
      </c>
      <c r="G1349" s="5">
        <v>24552.240000000002</v>
      </c>
      <c r="H1349" s="6">
        <v>24812.67</v>
      </c>
      <c r="I1349" s="6">
        <v>24877</v>
      </c>
      <c r="J1349" s="6">
        <v>24929</v>
      </c>
      <c r="K1349" s="6">
        <v>24984.67</v>
      </c>
      <c r="L1349" s="6">
        <v>25045</v>
      </c>
      <c r="M1349" s="6">
        <v>25090</v>
      </c>
      <c r="N1349" s="6">
        <v>25234</v>
      </c>
      <c r="O1349" s="6">
        <v>25302</v>
      </c>
      <c r="P1349" s="6">
        <v>25340.33</v>
      </c>
      <c r="Q1349" s="6">
        <v>25371</v>
      </c>
      <c r="R1349" s="6">
        <v>25408</v>
      </c>
      <c r="S1349" s="6">
        <v>25451.67</v>
      </c>
      <c r="T1349" s="6">
        <v>25574.67</v>
      </c>
      <c r="U1349" s="6">
        <v>25657.67</v>
      </c>
      <c r="V1349" s="6">
        <v>25692</v>
      </c>
      <c r="W1349" s="6">
        <v>25748</v>
      </c>
      <c r="X1349" s="6">
        <v>25798.67</v>
      </c>
      <c r="Y1349" s="6" t="s">
        <v>2</v>
      </c>
      <c r="Z1349" s="8" t="s">
        <v>17</v>
      </c>
      <c r="AA1349" s="11">
        <f t="shared" si="218"/>
        <v>4.3494199005408522E-3</v>
      </c>
      <c r="AB1349" s="10">
        <f t="shared" si="219"/>
        <v>1.3227306347608048E-2</v>
      </c>
      <c r="AC1349" s="10">
        <f t="shared" si="214"/>
        <v>1.7084053543433786E-2</v>
      </c>
      <c r="AD1349" s="10">
        <f t="shared" si="215"/>
        <v>1.0264762561199925E-2</v>
      </c>
      <c r="AE1349" s="13">
        <v>3.4350000000000001</v>
      </c>
      <c r="AF1349" s="13">
        <v>0.4</v>
      </c>
      <c r="AG1349" s="10">
        <f t="shared" si="216"/>
        <v>3.0229083665338718E-2</v>
      </c>
      <c r="AH1349" s="10">
        <f>+SUMPRODUCT(AB1349:AD1349,Regression_results!$M$17:$O$17)+Regression_results!$L$17</f>
        <v>3.3128519767896748E-2</v>
      </c>
    </row>
    <row r="1350" spans="1:34" ht="15" x14ac:dyDescent="0.25">
      <c r="A1350" s="3">
        <v>42070</v>
      </c>
      <c r="B1350" s="5">
        <f t="shared" si="210"/>
        <v>7</v>
      </c>
      <c r="C1350" s="5">
        <f t="shared" si="211"/>
        <v>3</v>
      </c>
      <c r="D1350" s="5">
        <f t="shared" si="212"/>
        <v>2015</v>
      </c>
      <c r="E1350" s="3">
        <f t="shared" si="213"/>
        <v>42044</v>
      </c>
      <c r="F1350" s="5">
        <f t="shared" si="217"/>
        <v>26</v>
      </c>
      <c r="G1350" s="5">
        <v>24551.37</v>
      </c>
      <c r="H1350" s="6">
        <v>24812.67</v>
      </c>
      <c r="I1350" s="6">
        <v>24877</v>
      </c>
      <c r="J1350" s="6">
        <v>24929</v>
      </c>
      <c r="K1350" s="6">
        <v>24984.67</v>
      </c>
      <c r="L1350" s="6">
        <v>25045</v>
      </c>
      <c r="M1350" s="6">
        <v>25090</v>
      </c>
      <c r="N1350" s="6">
        <v>25234</v>
      </c>
      <c r="O1350" s="6">
        <v>25302</v>
      </c>
      <c r="P1350" s="6">
        <v>25340.33</v>
      </c>
      <c r="Q1350" s="6">
        <v>25371</v>
      </c>
      <c r="R1350" s="6">
        <v>25408</v>
      </c>
      <c r="S1350" s="6">
        <v>25451.67</v>
      </c>
      <c r="T1350" s="6">
        <v>25574.67</v>
      </c>
      <c r="U1350" s="6">
        <v>25627.67</v>
      </c>
      <c r="V1350" s="6">
        <v>25662</v>
      </c>
      <c r="W1350" s="6">
        <v>25718</v>
      </c>
      <c r="X1350" s="6">
        <v>25768.67</v>
      </c>
      <c r="Y1350" s="6" t="s">
        <v>2</v>
      </c>
      <c r="Z1350" s="8" t="s">
        <v>17</v>
      </c>
      <c r="AA1350" s="11">
        <f t="shared" si="218"/>
        <v>4.1883302745948942E-3</v>
      </c>
      <c r="AB1350" s="10">
        <f t="shared" si="219"/>
        <v>1.3263210973562867E-2</v>
      </c>
      <c r="AC1350" s="10">
        <f t="shared" si="214"/>
        <v>1.7084053543433786E-2</v>
      </c>
      <c r="AD1350" s="10">
        <f t="shared" si="215"/>
        <v>1.0103672935253967E-2</v>
      </c>
      <c r="AE1350" s="13">
        <v>3.4350000000000001</v>
      </c>
      <c r="AF1350" s="13">
        <v>0.4</v>
      </c>
      <c r="AG1350" s="10">
        <f t="shared" si="216"/>
        <v>3.0229083665338718E-2</v>
      </c>
      <c r="AH1350" s="10">
        <f>+SUMPRODUCT(AB1350:AD1350,Regression_results!$M$17:$O$17)+Regression_results!$L$17</f>
        <v>3.3075493286526002E-2</v>
      </c>
    </row>
    <row r="1351" spans="1:34" ht="15" x14ac:dyDescent="0.25">
      <c r="A1351" s="3">
        <v>42069</v>
      </c>
      <c r="B1351" s="5">
        <f t="shared" si="210"/>
        <v>6</v>
      </c>
      <c r="C1351" s="5">
        <f t="shared" si="211"/>
        <v>3</v>
      </c>
      <c r="D1351" s="5">
        <f t="shared" si="212"/>
        <v>2015</v>
      </c>
      <c r="E1351" s="3">
        <f t="shared" si="213"/>
        <v>42044</v>
      </c>
      <c r="F1351" s="5">
        <f t="shared" si="217"/>
        <v>25</v>
      </c>
      <c r="G1351" s="5">
        <v>24550.49</v>
      </c>
      <c r="H1351" s="6">
        <v>24812.67</v>
      </c>
      <c r="I1351" s="6">
        <v>24877</v>
      </c>
      <c r="J1351" s="6">
        <v>24929</v>
      </c>
      <c r="K1351" s="6">
        <v>24984.67</v>
      </c>
      <c r="L1351" s="6">
        <v>25045</v>
      </c>
      <c r="M1351" s="6">
        <v>25090</v>
      </c>
      <c r="N1351" s="6">
        <v>25234</v>
      </c>
      <c r="O1351" s="6">
        <v>25302</v>
      </c>
      <c r="P1351" s="6">
        <v>25340.33</v>
      </c>
      <c r="Q1351" s="6">
        <v>25371</v>
      </c>
      <c r="R1351" s="6">
        <v>25408</v>
      </c>
      <c r="S1351" s="6">
        <v>25451.67</v>
      </c>
      <c r="T1351" s="6">
        <v>25574.67</v>
      </c>
      <c r="U1351" s="6">
        <v>25614.67</v>
      </c>
      <c r="V1351" s="6">
        <v>25651</v>
      </c>
      <c r="W1351" s="6">
        <v>25706.33</v>
      </c>
      <c r="X1351" s="6">
        <v>25757</v>
      </c>
      <c r="Y1351" s="6" t="s">
        <v>2</v>
      </c>
      <c r="Z1351" s="8" t="s">
        <v>17</v>
      </c>
      <c r="AA1351" s="11">
        <f t="shared" si="218"/>
        <v>4.0272406486489372E-3</v>
      </c>
      <c r="AB1351" s="10">
        <f t="shared" si="219"/>
        <v>1.329953088512692E-2</v>
      </c>
      <c r="AC1351" s="10">
        <f t="shared" si="214"/>
        <v>1.7084053543433786E-2</v>
      </c>
      <c r="AD1351" s="10">
        <f t="shared" si="215"/>
        <v>9.9425833093080111E-3</v>
      </c>
      <c r="AE1351" s="13">
        <v>3.4350000000000001</v>
      </c>
      <c r="AF1351" s="13">
        <v>0.4</v>
      </c>
      <c r="AG1351" s="10">
        <f t="shared" si="216"/>
        <v>3.0229083665338718E-2</v>
      </c>
      <c r="AH1351" s="10">
        <f>+SUMPRODUCT(AB1351:AD1351,Regression_results!$M$17:$O$17)+Regression_results!$L$17</f>
        <v>3.3022691307300747E-2</v>
      </c>
    </row>
    <row r="1352" spans="1:34" ht="15" x14ac:dyDescent="0.25">
      <c r="A1352" s="3">
        <v>42068</v>
      </c>
      <c r="B1352" s="5">
        <f t="shared" si="210"/>
        <v>5</v>
      </c>
      <c r="C1352" s="5">
        <f t="shared" si="211"/>
        <v>3</v>
      </c>
      <c r="D1352" s="5">
        <f t="shared" si="212"/>
        <v>2015</v>
      </c>
      <c r="E1352" s="3">
        <f t="shared" si="213"/>
        <v>42044</v>
      </c>
      <c r="F1352" s="5">
        <f t="shared" si="217"/>
        <v>24</v>
      </c>
      <c r="G1352" s="5">
        <v>24549.61</v>
      </c>
      <c r="H1352" s="6">
        <v>24629.33</v>
      </c>
      <c r="I1352" s="6">
        <v>24794</v>
      </c>
      <c r="J1352" s="6">
        <v>24852</v>
      </c>
      <c r="K1352" s="6">
        <v>24906.33</v>
      </c>
      <c r="L1352" s="6">
        <v>24960.33</v>
      </c>
      <c r="M1352" s="6">
        <v>25021.67</v>
      </c>
      <c r="N1352" s="6">
        <v>25065.33</v>
      </c>
      <c r="O1352" s="6">
        <v>25209</v>
      </c>
      <c r="P1352" s="6">
        <v>25276.67</v>
      </c>
      <c r="Q1352" s="6">
        <v>25309</v>
      </c>
      <c r="R1352" s="6">
        <v>25343</v>
      </c>
      <c r="S1352" s="6">
        <v>25375</v>
      </c>
      <c r="T1352" s="6">
        <v>25412.67</v>
      </c>
      <c r="U1352" s="6">
        <v>25614.67</v>
      </c>
      <c r="V1352" s="6">
        <v>25651</v>
      </c>
      <c r="W1352" s="6">
        <v>25706.33</v>
      </c>
      <c r="X1352" s="6">
        <v>25757</v>
      </c>
      <c r="Y1352" s="6" t="s">
        <v>2</v>
      </c>
      <c r="Z1352" s="8" t="s">
        <v>17</v>
      </c>
      <c r="AA1352" s="11">
        <f t="shared" si="218"/>
        <v>1.1876256157634657E-3</v>
      </c>
      <c r="AB1352" s="10">
        <f t="shared" si="219"/>
        <v>9.9549442944306676E-3</v>
      </c>
      <c r="AC1352" s="10">
        <f t="shared" si="214"/>
        <v>1.673792046462852E-2</v>
      </c>
      <c r="AD1352" s="10">
        <f t="shared" si="215"/>
        <v>7.772575435272433E-3</v>
      </c>
      <c r="AE1352" s="13">
        <v>3.335</v>
      </c>
      <c r="AF1352" s="13">
        <v>0.38</v>
      </c>
      <c r="AG1352" s="10">
        <f t="shared" si="216"/>
        <v>2.9438135086670592E-2</v>
      </c>
      <c r="AH1352" s="10">
        <f>+SUMPRODUCT(AB1352:AD1352,Regression_results!$M$17:$O$17)+Regression_results!$L$17</f>
        <v>3.0030245511234427E-2</v>
      </c>
    </row>
    <row r="1353" spans="1:34" ht="15" x14ac:dyDescent="0.25">
      <c r="A1353" s="3">
        <v>42067</v>
      </c>
      <c r="B1353" s="5">
        <f t="shared" si="210"/>
        <v>4</v>
      </c>
      <c r="C1353" s="5">
        <f t="shared" si="211"/>
        <v>3</v>
      </c>
      <c r="D1353" s="5">
        <f t="shared" si="212"/>
        <v>2015</v>
      </c>
      <c r="E1353" s="3">
        <f t="shared" si="213"/>
        <v>42044</v>
      </c>
      <c r="F1353" s="5">
        <f t="shared" si="217"/>
        <v>23</v>
      </c>
      <c r="G1353" s="5">
        <v>24548.74</v>
      </c>
      <c r="H1353" s="6">
        <v>24629.67</v>
      </c>
      <c r="I1353" s="6">
        <v>24792.33</v>
      </c>
      <c r="J1353" s="6">
        <v>24851.67</v>
      </c>
      <c r="K1353" s="6">
        <v>24903.33</v>
      </c>
      <c r="L1353" s="6">
        <v>24948.33</v>
      </c>
      <c r="M1353" s="6">
        <v>25003.33</v>
      </c>
      <c r="N1353" s="6">
        <v>25048</v>
      </c>
      <c r="O1353" s="6">
        <v>25194</v>
      </c>
      <c r="P1353" s="6">
        <v>25262.67</v>
      </c>
      <c r="Q1353" s="6">
        <v>25293.33</v>
      </c>
      <c r="R1353" s="6">
        <v>25328.33</v>
      </c>
      <c r="S1353" s="6">
        <v>25355.67</v>
      </c>
      <c r="T1353" s="6">
        <v>25395</v>
      </c>
      <c r="U1353" s="6">
        <v>25614.67</v>
      </c>
      <c r="V1353" s="6">
        <v>25651</v>
      </c>
      <c r="W1353" s="6">
        <v>25706.33</v>
      </c>
      <c r="X1353" s="6">
        <v>25757</v>
      </c>
      <c r="Y1353" s="6" t="s">
        <v>2</v>
      </c>
      <c r="Z1353" s="8" t="s">
        <v>17</v>
      </c>
      <c r="AA1353" s="11">
        <f t="shared" si="218"/>
        <v>1.189201468547263E-3</v>
      </c>
      <c r="AB1353" s="10">
        <f t="shared" si="219"/>
        <v>9.9227088640800876E-3</v>
      </c>
      <c r="AC1353" s="10">
        <f t="shared" si="214"/>
        <v>1.6201381636981926E-2</v>
      </c>
      <c r="AD1353" s="10">
        <f t="shared" si="215"/>
        <v>7.606205517130182E-3</v>
      </c>
      <c r="AE1353" s="13">
        <v>3.33</v>
      </c>
      <c r="AF1353" s="13">
        <v>0.39500000000000002</v>
      </c>
      <c r="AG1353" s="10">
        <f t="shared" si="216"/>
        <v>2.9234523631655129E-2</v>
      </c>
      <c r="AH1353" s="10">
        <f>+SUMPRODUCT(AB1353:AD1353,Regression_results!$M$17:$O$17)+Regression_results!$L$17</f>
        <v>2.9614666228429815E-2</v>
      </c>
    </row>
    <row r="1354" spans="1:34" ht="15" x14ac:dyDescent="0.25">
      <c r="A1354" s="3">
        <v>42066</v>
      </c>
      <c r="B1354" s="5">
        <f t="shared" si="210"/>
        <v>3</v>
      </c>
      <c r="C1354" s="5">
        <f t="shared" si="211"/>
        <v>3</v>
      </c>
      <c r="D1354" s="5">
        <f t="shared" si="212"/>
        <v>2015</v>
      </c>
      <c r="E1354" s="3">
        <f t="shared" si="213"/>
        <v>42044</v>
      </c>
      <c r="F1354" s="5">
        <f t="shared" si="217"/>
        <v>22</v>
      </c>
      <c r="G1354" s="5">
        <v>24547.86</v>
      </c>
      <c r="H1354" s="6">
        <v>24622.67</v>
      </c>
      <c r="I1354" s="6">
        <v>24785.67</v>
      </c>
      <c r="J1354" s="6">
        <v>24845</v>
      </c>
      <c r="K1354" s="6">
        <v>24896.67</v>
      </c>
      <c r="L1354" s="6">
        <v>24940</v>
      </c>
      <c r="M1354" s="6">
        <v>24995</v>
      </c>
      <c r="N1354" s="6">
        <v>25039</v>
      </c>
      <c r="O1354" s="6">
        <v>25182.67</v>
      </c>
      <c r="P1354" s="6">
        <v>25252.67</v>
      </c>
      <c r="Q1354" s="6">
        <v>25284</v>
      </c>
      <c r="R1354" s="6">
        <v>25318.67</v>
      </c>
      <c r="S1354" s="6">
        <v>25345</v>
      </c>
      <c r="T1354" s="6">
        <v>25385</v>
      </c>
      <c r="U1354" s="6">
        <v>25540.67</v>
      </c>
      <c r="V1354" s="6">
        <v>25580</v>
      </c>
      <c r="W1354" s="6">
        <v>25617.67</v>
      </c>
      <c r="X1354" s="6">
        <v>25671</v>
      </c>
      <c r="Y1354" s="6" t="s">
        <v>2</v>
      </c>
      <c r="Z1354" s="8" t="s">
        <v>17</v>
      </c>
      <c r="AA1354" s="11">
        <f t="shared" si="218"/>
        <v>1.1573617413034162E-3</v>
      </c>
      <c r="AB1354" s="10">
        <f t="shared" si="219"/>
        <v>9.6876061701507421E-3</v>
      </c>
      <c r="AC1354" s="10">
        <f t="shared" si="214"/>
        <v>1.6017319685124543E-2</v>
      </c>
      <c r="AD1354" s="10">
        <f t="shared" si="215"/>
        <v>7.6034613804600712E-3</v>
      </c>
      <c r="AE1354" s="13">
        <v>3.2949999999999999</v>
      </c>
      <c r="AF1354" s="13">
        <v>0.38</v>
      </c>
      <c r="AG1354" s="10">
        <f t="shared" si="216"/>
        <v>2.9039649332536444E-2</v>
      </c>
      <c r="AH1354" s="10">
        <f>+SUMPRODUCT(AB1354:AD1354,Regression_results!$M$17:$O$17)+Regression_results!$L$17</f>
        <v>2.9375412571887173E-2</v>
      </c>
    </row>
    <row r="1355" spans="1:34" ht="15" x14ac:dyDescent="0.25">
      <c r="A1355" s="3">
        <v>42065</v>
      </c>
      <c r="B1355" s="5">
        <f t="shared" si="210"/>
        <v>2</v>
      </c>
      <c r="C1355" s="5">
        <f t="shared" si="211"/>
        <v>3</v>
      </c>
      <c r="D1355" s="5">
        <f t="shared" si="212"/>
        <v>2015</v>
      </c>
      <c r="E1355" s="3">
        <f t="shared" si="213"/>
        <v>42044</v>
      </c>
      <c r="F1355" s="5">
        <f t="shared" si="217"/>
        <v>21</v>
      </c>
      <c r="G1355" s="5">
        <v>24546.98</v>
      </c>
      <c r="H1355" s="6">
        <v>24623</v>
      </c>
      <c r="I1355" s="6">
        <v>24786</v>
      </c>
      <c r="J1355" s="6">
        <v>24848.67</v>
      </c>
      <c r="K1355" s="6">
        <v>24898.67</v>
      </c>
      <c r="L1355" s="6">
        <v>24942</v>
      </c>
      <c r="M1355" s="6">
        <v>24997</v>
      </c>
      <c r="N1355" s="6">
        <v>25041.33</v>
      </c>
      <c r="O1355" s="6">
        <v>25189.67</v>
      </c>
      <c r="P1355" s="6">
        <v>25250</v>
      </c>
      <c r="Q1355" s="6">
        <v>25283.33</v>
      </c>
      <c r="R1355" s="6">
        <v>25318</v>
      </c>
      <c r="S1355" s="6">
        <v>25345</v>
      </c>
      <c r="T1355" s="6">
        <v>25385</v>
      </c>
      <c r="U1355" s="6">
        <v>25522.33</v>
      </c>
      <c r="V1355" s="6">
        <v>25561.67</v>
      </c>
      <c r="W1355" s="6">
        <v>25599.33</v>
      </c>
      <c r="X1355" s="6">
        <v>25650.67</v>
      </c>
      <c r="Y1355" s="6" t="s">
        <v>2</v>
      </c>
      <c r="Z1355" s="8" t="s">
        <v>17</v>
      </c>
      <c r="AA1355" s="11">
        <f t="shared" si="218"/>
        <v>1.1047543894259881E-3</v>
      </c>
      <c r="AB1355" s="10">
        <f t="shared" si="219"/>
        <v>9.7372467000014229E-3</v>
      </c>
      <c r="AC1355" s="10">
        <f t="shared" si="214"/>
        <v>1.6286209957233844E-2</v>
      </c>
      <c r="AD1355" s="10">
        <f t="shared" si="215"/>
        <v>7.2711710197352454E-3</v>
      </c>
      <c r="AE1355" s="13">
        <v>3.2450000000000001</v>
      </c>
      <c r="AF1355" s="13">
        <v>0.35</v>
      </c>
      <c r="AG1355" s="10">
        <f t="shared" si="216"/>
        <v>2.8849028400597998E-2</v>
      </c>
      <c r="AH1355" s="10">
        <f>+SUMPRODUCT(AB1355:AD1355,Regression_results!$M$17:$O$17)+Regression_results!$L$17</f>
        <v>2.9414873871442655E-2</v>
      </c>
    </row>
    <row r="1356" spans="1:34" ht="15" x14ac:dyDescent="0.25">
      <c r="A1356" s="3">
        <v>42064</v>
      </c>
      <c r="B1356" s="5">
        <f t="shared" si="210"/>
        <v>1</v>
      </c>
      <c r="C1356" s="5">
        <f t="shared" si="211"/>
        <v>3</v>
      </c>
      <c r="D1356" s="5">
        <f t="shared" si="212"/>
        <v>2015</v>
      </c>
      <c r="E1356" s="3">
        <f t="shared" si="213"/>
        <v>42044</v>
      </c>
      <c r="F1356" s="5">
        <f t="shared" si="217"/>
        <v>20</v>
      </c>
      <c r="G1356" s="5">
        <v>24546.11</v>
      </c>
      <c r="H1356" s="6">
        <v>24621</v>
      </c>
      <c r="I1356" s="6">
        <v>24784</v>
      </c>
      <c r="J1356" s="6">
        <v>24841.67</v>
      </c>
      <c r="K1356" s="6">
        <v>24886</v>
      </c>
      <c r="L1356" s="6">
        <v>24929.67</v>
      </c>
      <c r="M1356" s="6">
        <v>24979</v>
      </c>
      <c r="N1356" s="6">
        <v>25025.33</v>
      </c>
      <c r="O1356" s="6">
        <v>25174.33</v>
      </c>
      <c r="P1356" s="6">
        <v>25229</v>
      </c>
      <c r="Q1356" s="6">
        <v>25257.67</v>
      </c>
      <c r="R1356" s="6">
        <v>25290.67</v>
      </c>
      <c r="S1356" s="6">
        <v>25326.67</v>
      </c>
      <c r="T1356" s="6">
        <v>25370</v>
      </c>
      <c r="U1356" s="6">
        <v>25515</v>
      </c>
      <c r="V1356" s="6">
        <v>25556</v>
      </c>
      <c r="W1356" s="6">
        <v>25593.67</v>
      </c>
      <c r="X1356" s="6">
        <v>25642</v>
      </c>
      <c r="Y1356" s="6" t="s">
        <v>2</v>
      </c>
      <c r="Z1356" s="8" t="s">
        <v>17</v>
      </c>
      <c r="AA1356" s="11">
        <f t="shared" si="218"/>
        <v>1.1405631560196621E-3</v>
      </c>
      <c r="AB1356" s="10">
        <f t="shared" si="219"/>
        <v>9.6915560143746582E-3</v>
      </c>
      <c r="AC1356" s="10">
        <f t="shared" si="214"/>
        <v>1.5749273724984025E-2</v>
      </c>
      <c r="AD1356" s="10">
        <f t="shared" si="215"/>
        <v>7.1919655170754977E-3</v>
      </c>
      <c r="AE1356" s="13">
        <v>3.2080000000000002</v>
      </c>
      <c r="AF1356" s="13">
        <v>0.35</v>
      </c>
      <c r="AG1356" s="10">
        <f t="shared" si="216"/>
        <v>2.8480318883906452E-2</v>
      </c>
      <c r="AH1356" s="10">
        <f>+SUMPRODUCT(AB1356:AD1356,Regression_results!$M$17:$O$17)+Regression_results!$L$17</f>
        <v>2.9030976036957361E-2</v>
      </c>
    </row>
    <row r="1357" spans="1:34" ht="15" x14ac:dyDescent="0.25">
      <c r="A1357" s="3">
        <v>42063</v>
      </c>
      <c r="B1357" s="5">
        <f t="shared" si="210"/>
        <v>28</v>
      </c>
      <c r="C1357" s="5">
        <f t="shared" si="211"/>
        <v>2</v>
      </c>
      <c r="D1357" s="5">
        <f t="shared" si="212"/>
        <v>2015</v>
      </c>
      <c r="E1357" s="3">
        <f t="shared" si="213"/>
        <v>42044</v>
      </c>
      <c r="F1357" s="5">
        <f t="shared" si="217"/>
        <v>19</v>
      </c>
      <c r="G1357" s="5">
        <v>24545.23</v>
      </c>
      <c r="H1357" s="6">
        <v>24621</v>
      </c>
      <c r="I1357" s="6">
        <v>24784</v>
      </c>
      <c r="J1357" s="6">
        <v>24841.67</v>
      </c>
      <c r="K1357" s="6">
        <v>24886</v>
      </c>
      <c r="L1357" s="6">
        <v>24929.67</v>
      </c>
      <c r="M1357" s="6">
        <v>24979</v>
      </c>
      <c r="N1357" s="6">
        <v>25025.33</v>
      </c>
      <c r="O1357" s="6">
        <v>25174.33</v>
      </c>
      <c r="P1357" s="6">
        <v>25229</v>
      </c>
      <c r="Q1357" s="6">
        <v>25257.67</v>
      </c>
      <c r="R1357" s="6">
        <v>25290.67</v>
      </c>
      <c r="S1357" s="6">
        <v>25326.67</v>
      </c>
      <c r="T1357" s="6">
        <v>25370</v>
      </c>
      <c r="U1357" s="6">
        <v>25510.33</v>
      </c>
      <c r="V1357" s="6">
        <v>25551.67</v>
      </c>
      <c r="W1357" s="6">
        <v>25587.33</v>
      </c>
      <c r="X1357" s="6">
        <v>25635</v>
      </c>
      <c r="Y1357" s="6" t="s">
        <v>2</v>
      </c>
      <c r="Z1357" s="8" t="s">
        <v>17</v>
      </c>
      <c r="AA1357" s="11">
        <f t="shared" si="218"/>
        <v>1.0835349982186789E-3</v>
      </c>
      <c r="AB1357" s="10">
        <f t="shared" si="219"/>
        <v>9.7277556576165214E-3</v>
      </c>
      <c r="AC1357" s="10">
        <f t="shared" si="214"/>
        <v>1.5749273724984025E-2</v>
      </c>
      <c r="AD1357" s="10">
        <f t="shared" si="215"/>
        <v>7.1349373592745138E-3</v>
      </c>
      <c r="AE1357" s="13">
        <v>3.2080000000000002</v>
      </c>
      <c r="AF1357" s="13">
        <v>0.35</v>
      </c>
      <c r="AG1357" s="10">
        <f t="shared" si="216"/>
        <v>2.8480318883906452E-2</v>
      </c>
      <c r="AH1357" s="10">
        <f>+SUMPRODUCT(AB1357:AD1357,Regression_results!$M$17:$O$17)+Regression_results!$L$17</f>
        <v>2.902490187148736E-2</v>
      </c>
    </row>
    <row r="1358" spans="1:34" ht="15" x14ac:dyDescent="0.25">
      <c r="A1358" s="3">
        <v>42062</v>
      </c>
      <c r="B1358" s="5">
        <f t="shared" si="210"/>
        <v>27</v>
      </c>
      <c r="C1358" s="5">
        <f t="shared" si="211"/>
        <v>2</v>
      </c>
      <c r="D1358" s="5">
        <f t="shared" si="212"/>
        <v>2015</v>
      </c>
      <c r="E1358" s="3">
        <f t="shared" si="213"/>
        <v>42044</v>
      </c>
      <c r="F1358" s="5">
        <f t="shared" si="217"/>
        <v>18</v>
      </c>
      <c r="G1358" s="5">
        <v>24544.36</v>
      </c>
      <c r="H1358" s="6">
        <v>24621</v>
      </c>
      <c r="I1358" s="6">
        <v>24784</v>
      </c>
      <c r="J1358" s="6">
        <v>24841.67</v>
      </c>
      <c r="K1358" s="6">
        <v>24886</v>
      </c>
      <c r="L1358" s="6">
        <v>24929.67</v>
      </c>
      <c r="M1358" s="6">
        <v>24979</v>
      </c>
      <c r="N1358" s="6">
        <v>25025.33</v>
      </c>
      <c r="O1358" s="6">
        <v>25174.33</v>
      </c>
      <c r="P1358" s="6">
        <v>25229</v>
      </c>
      <c r="Q1358" s="6">
        <v>25257.67</v>
      </c>
      <c r="R1358" s="6">
        <v>25290.67</v>
      </c>
      <c r="S1358" s="6">
        <v>25326.67</v>
      </c>
      <c r="T1358" s="6">
        <v>25370</v>
      </c>
      <c r="U1358" s="6">
        <v>25497.67</v>
      </c>
      <c r="V1358" s="6">
        <v>25539</v>
      </c>
      <c r="W1358" s="6">
        <v>25574.67</v>
      </c>
      <c r="X1358" s="6">
        <v>25622.33</v>
      </c>
      <c r="Y1358" s="6" t="s">
        <v>2</v>
      </c>
      <c r="Z1358" s="8" t="s">
        <v>17</v>
      </c>
      <c r="AA1358" s="11">
        <f t="shared" si="218"/>
        <v>1.0265068404176959E-3</v>
      </c>
      <c r="AB1358" s="10">
        <f t="shared" si="219"/>
        <v>9.7635464929621829E-3</v>
      </c>
      <c r="AC1358" s="10">
        <f t="shared" si="214"/>
        <v>1.5749273724984025E-2</v>
      </c>
      <c r="AD1358" s="10">
        <f t="shared" si="215"/>
        <v>7.0779092014735309E-3</v>
      </c>
      <c r="AE1358" s="13">
        <v>3.2080000000000002</v>
      </c>
      <c r="AF1358" s="13">
        <v>0.35</v>
      </c>
      <c r="AG1358" s="10">
        <f t="shared" si="216"/>
        <v>2.8480318883906452E-2</v>
      </c>
      <c r="AH1358" s="10">
        <f>+SUMPRODUCT(AB1358:AD1358,Regression_results!$M$17:$O$17)+Regression_results!$L$17</f>
        <v>2.9018606705703963E-2</v>
      </c>
    </row>
    <row r="1359" spans="1:34" ht="15" x14ac:dyDescent="0.25">
      <c r="A1359" s="3">
        <v>42061</v>
      </c>
      <c r="B1359" s="5">
        <f t="shared" si="210"/>
        <v>26</v>
      </c>
      <c r="C1359" s="5">
        <f t="shared" si="211"/>
        <v>2</v>
      </c>
      <c r="D1359" s="5">
        <f t="shared" si="212"/>
        <v>2015</v>
      </c>
      <c r="E1359" s="3">
        <f t="shared" si="213"/>
        <v>42044</v>
      </c>
      <c r="F1359" s="5">
        <f t="shared" si="217"/>
        <v>17</v>
      </c>
      <c r="G1359" s="5">
        <v>24543.48</v>
      </c>
      <c r="H1359" s="6">
        <v>24620</v>
      </c>
      <c r="I1359" s="6">
        <v>24781</v>
      </c>
      <c r="J1359" s="6">
        <v>24840</v>
      </c>
      <c r="K1359" s="6">
        <v>24884.67</v>
      </c>
      <c r="L1359" s="6">
        <v>24930</v>
      </c>
      <c r="M1359" s="6">
        <v>24982.67</v>
      </c>
      <c r="N1359" s="6">
        <v>25025.67</v>
      </c>
      <c r="O1359" s="6">
        <v>25169.67</v>
      </c>
      <c r="P1359" s="6">
        <v>25221</v>
      </c>
      <c r="Q1359" s="6">
        <v>25253.33</v>
      </c>
      <c r="R1359" s="6">
        <v>25295</v>
      </c>
      <c r="S1359" s="6">
        <v>25325</v>
      </c>
      <c r="T1359" s="6">
        <v>25367.67</v>
      </c>
      <c r="U1359" s="6">
        <v>25497.67</v>
      </c>
      <c r="V1359" s="6">
        <v>25539</v>
      </c>
      <c r="W1359" s="6">
        <v>25574.67</v>
      </c>
      <c r="X1359" s="6">
        <v>25622.33</v>
      </c>
      <c r="Y1359" s="6" t="s">
        <v>2</v>
      </c>
      <c r="Z1359" s="8" t="s">
        <v>17</v>
      </c>
      <c r="AA1359" s="11">
        <f t="shared" si="218"/>
        <v>9.547745969068637E-4</v>
      </c>
      <c r="AB1359" s="10">
        <f t="shared" si="219"/>
        <v>9.6775192433999901E-3</v>
      </c>
      <c r="AC1359" s="10">
        <f t="shared" si="214"/>
        <v>1.5684193535369761E-2</v>
      </c>
      <c r="AD1359" s="10">
        <f t="shared" si="215"/>
        <v>7.1260911060228175E-3</v>
      </c>
      <c r="AE1359" s="13">
        <v>3.2050000000000001</v>
      </c>
      <c r="AF1359" s="13">
        <v>0.35</v>
      </c>
      <c r="AG1359" s="10">
        <f t="shared" si="216"/>
        <v>2.8450423517687895E-2</v>
      </c>
      <c r="AH1359" s="10">
        <f>+SUMPRODUCT(AB1359:AD1359,Regression_results!$M$17:$O$17)+Regression_results!$L$17</f>
        <v>2.8954546151808501E-2</v>
      </c>
    </row>
    <row r="1360" spans="1:34" ht="15" x14ac:dyDescent="0.25">
      <c r="A1360" s="3">
        <v>42060</v>
      </c>
      <c r="B1360" s="5">
        <f t="shared" si="210"/>
        <v>25</v>
      </c>
      <c r="C1360" s="5">
        <f t="shared" si="211"/>
        <v>2</v>
      </c>
      <c r="D1360" s="5">
        <f t="shared" si="212"/>
        <v>2015</v>
      </c>
      <c r="E1360" s="3">
        <f t="shared" si="213"/>
        <v>42044</v>
      </c>
      <c r="F1360" s="5">
        <f t="shared" si="217"/>
        <v>16</v>
      </c>
      <c r="G1360" s="5">
        <v>24542.6</v>
      </c>
      <c r="H1360" s="6">
        <v>24620.67</v>
      </c>
      <c r="I1360" s="6">
        <v>24779.67</v>
      </c>
      <c r="J1360" s="6">
        <v>24843.33</v>
      </c>
      <c r="K1360" s="6">
        <v>24890</v>
      </c>
      <c r="L1360" s="6">
        <v>24937.67</v>
      </c>
      <c r="M1360" s="6">
        <v>24990</v>
      </c>
      <c r="N1360" s="6">
        <v>25033.67</v>
      </c>
      <c r="O1360" s="6">
        <v>25181.33</v>
      </c>
      <c r="P1360" s="6">
        <v>25228</v>
      </c>
      <c r="Q1360" s="6">
        <v>25259.67</v>
      </c>
      <c r="R1360" s="6">
        <v>25302.67</v>
      </c>
      <c r="S1360" s="6">
        <v>25337.67</v>
      </c>
      <c r="T1360" s="6">
        <v>25374.33</v>
      </c>
      <c r="U1360" s="6">
        <v>25497.67</v>
      </c>
      <c r="V1360" s="6">
        <v>25539</v>
      </c>
      <c r="W1360" s="6">
        <v>25574.67</v>
      </c>
      <c r="X1360" s="6">
        <v>25622.33</v>
      </c>
      <c r="Y1360" s="6" t="s">
        <v>2</v>
      </c>
      <c r="Z1360" s="8" t="s">
        <v>17</v>
      </c>
      <c r="AA1360" s="11">
        <f t="shared" si="218"/>
        <v>7.7165737812521227E-4</v>
      </c>
      <c r="AB1360" s="10">
        <f t="shared" si="219"/>
        <v>9.659530775060432E-3</v>
      </c>
      <c r="AC1360" s="10">
        <f t="shared" si="214"/>
        <v>1.620925540977769E-2</v>
      </c>
      <c r="AD1360" s="10">
        <f t="shared" si="215"/>
        <v>6.9802253926024346E-3</v>
      </c>
      <c r="AE1360" s="13">
        <v>3.2250000000000001</v>
      </c>
      <c r="AF1360" s="13">
        <v>0.39</v>
      </c>
      <c r="AG1360" s="10">
        <f t="shared" si="216"/>
        <v>2.8239864528339265E-2</v>
      </c>
      <c r="AH1360" s="10">
        <f>+SUMPRODUCT(AB1360:AD1360,Regression_results!$M$17:$O$17)+Regression_results!$L$17</f>
        <v>2.9195656498551159E-2</v>
      </c>
    </row>
    <row r="1361" spans="1:34" ht="15" x14ac:dyDescent="0.25">
      <c r="A1361" s="3">
        <v>42059</v>
      </c>
      <c r="B1361" s="5">
        <f t="shared" si="210"/>
        <v>24</v>
      </c>
      <c r="C1361" s="5">
        <f t="shared" si="211"/>
        <v>2</v>
      </c>
      <c r="D1361" s="5">
        <f t="shared" si="212"/>
        <v>2015</v>
      </c>
      <c r="E1361" s="3">
        <f t="shared" si="213"/>
        <v>42044</v>
      </c>
      <c r="F1361" s="5">
        <f t="shared" si="217"/>
        <v>15</v>
      </c>
      <c r="G1361" s="5">
        <v>24541.73</v>
      </c>
      <c r="H1361" s="6">
        <v>24616.33</v>
      </c>
      <c r="I1361" s="6">
        <v>24775</v>
      </c>
      <c r="J1361" s="6">
        <v>24833</v>
      </c>
      <c r="K1361" s="6">
        <v>24881.67</v>
      </c>
      <c r="L1361" s="6">
        <v>24933</v>
      </c>
      <c r="M1361" s="6">
        <v>24984.33</v>
      </c>
      <c r="N1361" s="6">
        <v>25032</v>
      </c>
      <c r="O1361" s="6">
        <v>25177</v>
      </c>
      <c r="P1361" s="6">
        <v>25222.67</v>
      </c>
      <c r="Q1361" s="6">
        <v>25255.33</v>
      </c>
      <c r="R1361" s="6">
        <v>25300</v>
      </c>
      <c r="S1361" s="6">
        <v>25335.33</v>
      </c>
      <c r="T1361" s="6">
        <v>25372</v>
      </c>
      <c r="U1361" s="6">
        <v>25496.67</v>
      </c>
      <c r="V1361" s="6">
        <v>25523.67</v>
      </c>
      <c r="W1361" s="6">
        <v>25559.33</v>
      </c>
      <c r="X1361" s="6">
        <v>25609</v>
      </c>
      <c r="Y1361" s="6" t="s">
        <v>2</v>
      </c>
      <c r="Z1361" s="8" t="s">
        <v>17</v>
      </c>
      <c r="AA1361" s="11">
        <f t="shared" si="218"/>
        <v>7.2369296156782337E-4</v>
      </c>
      <c r="AB1361" s="10">
        <f t="shared" si="219"/>
        <v>9.5050348936280837E-3</v>
      </c>
      <c r="AC1361" s="10">
        <f t="shared" si="214"/>
        <v>1.6226034308779003E-2</v>
      </c>
      <c r="AD1361" s="10">
        <f t="shared" si="215"/>
        <v>7.0123691342652839E-3</v>
      </c>
      <c r="AE1361" s="13">
        <v>3.26</v>
      </c>
      <c r="AF1361" s="13">
        <v>0.43</v>
      </c>
      <c r="AG1361" s="10">
        <f t="shared" si="216"/>
        <v>2.8178831026585582E-2</v>
      </c>
      <c r="AH1361" s="10">
        <f>+SUMPRODUCT(AB1361:AD1361,Regression_results!$M$17:$O$17)+Regression_results!$L$17</f>
        <v>2.9136702126661904E-2</v>
      </c>
    </row>
    <row r="1362" spans="1:34" ht="15" x14ac:dyDescent="0.25">
      <c r="A1362" s="3">
        <v>42058</v>
      </c>
      <c r="B1362" s="5">
        <f t="shared" si="210"/>
        <v>23</v>
      </c>
      <c r="C1362" s="5">
        <f t="shared" si="211"/>
        <v>2</v>
      </c>
      <c r="D1362" s="5">
        <f t="shared" si="212"/>
        <v>2015</v>
      </c>
      <c r="E1362" s="3">
        <f t="shared" si="213"/>
        <v>42044</v>
      </c>
      <c r="F1362" s="5">
        <f t="shared" si="217"/>
        <v>14</v>
      </c>
      <c r="G1362" s="5">
        <v>24540.85</v>
      </c>
      <c r="H1362" s="6">
        <v>24610</v>
      </c>
      <c r="I1362" s="6">
        <v>24768</v>
      </c>
      <c r="J1362" s="6">
        <v>24828.67</v>
      </c>
      <c r="K1362" s="6">
        <v>24879.33</v>
      </c>
      <c r="L1362" s="6">
        <v>24929.67</v>
      </c>
      <c r="M1362" s="6">
        <v>24981.67</v>
      </c>
      <c r="N1362" s="6">
        <v>25030</v>
      </c>
      <c r="O1362" s="6">
        <v>25172.67</v>
      </c>
      <c r="P1362" s="6">
        <v>25215</v>
      </c>
      <c r="Q1362" s="6">
        <v>25248</v>
      </c>
      <c r="R1362" s="6">
        <v>25290</v>
      </c>
      <c r="S1362" s="6">
        <v>25325.33</v>
      </c>
      <c r="T1362" s="6">
        <v>25362</v>
      </c>
      <c r="U1362" s="6">
        <v>25495.33</v>
      </c>
      <c r="V1362" s="6">
        <v>25526.67</v>
      </c>
      <c r="W1362" s="6">
        <v>25564.33</v>
      </c>
      <c r="X1362" s="6">
        <v>25614</v>
      </c>
      <c r="Y1362" s="6" t="s">
        <v>2</v>
      </c>
      <c r="Z1362" s="8" t="s">
        <v>17</v>
      </c>
      <c r="AA1362" s="11">
        <f t="shared" si="218"/>
        <v>6.7571347211135737E-4</v>
      </c>
      <c r="AB1362" s="10">
        <f t="shared" si="219"/>
        <v>9.2559956154738554E-3</v>
      </c>
      <c r="AC1362" s="10">
        <f t="shared" si="214"/>
        <v>1.6338420542635568E-2</v>
      </c>
      <c r="AD1362" s="10">
        <f t="shared" si="215"/>
        <v>6.7402270894591906E-3</v>
      </c>
      <c r="AE1362" s="13">
        <v>3.27</v>
      </c>
      <c r="AF1362" s="13">
        <v>0.47</v>
      </c>
      <c r="AG1362" s="10">
        <f t="shared" si="216"/>
        <v>2.7869015626555305E-2</v>
      </c>
      <c r="AH1362" s="10">
        <f>+SUMPRODUCT(AB1362:AD1362,Regression_results!$M$17:$O$17)+Regression_results!$L$17</f>
        <v>2.8947428349731852E-2</v>
      </c>
    </row>
    <row r="1363" spans="1:34" ht="15" x14ac:dyDescent="0.25">
      <c r="A1363" s="3">
        <v>42057</v>
      </c>
      <c r="B1363" s="5">
        <f t="shared" si="210"/>
        <v>22</v>
      </c>
      <c r="C1363" s="5">
        <f t="shared" si="211"/>
        <v>2</v>
      </c>
      <c r="D1363" s="5">
        <f t="shared" si="212"/>
        <v>2015</v>
      </c>
      <c r="E1363" s="3">
        <f t="shared" si="213"/>
        <v>42044</v>
      </c>
      <c r="F1363" s="5">
        <f t="shared" si="217"/>
        <v>13</v>
      </c>
      <c r="G1363" s="5">
        <v>24539.98</v>
      </c>
      <c r="H1363" s="6">
        <v>24612</v>
      </c>
      <c r="I1363" s="6">
        <v>24770.67</v>
      </c>
      <c r="J1363" s="6">
        <v>24834</v>
      </c>
      <c r="K1363" s="6">
        <v>24885</v>
      </c>
      <c r="L1363" s="6">
        <v>24935</v>
      </c>
      <c r="M1363" s="6">
        <v>24990</v>
      </c>
      <c r="N1363" s="6">
        <v>25040</v>
      </c>
      <c r="O1363" s="6">
        <v>25180.33</v>
      </c>
      <c r="P1363" s="6">
        <v>25219.67</v>
      </c>
      <c r="Q1363" s="6">
        <v>25253</v>
      </c>
      <c r="R1363" s="6">
        <v>25299.67</v>
      </c>
      <c r="S1363" s="6">
        <v>25335</v>
      </c>
      <c r="T1363" s="6">
        <v>25371.67</v>
      </c>
      <c r="U1363" s="6">
        <v>25493</v>
      </c>
      <c r="V1363" s="6">
        <v>25524.33</v>
      </c>
      <c r="W1363" s="6">
        <v>25562</v>
      </c>
      <c r="X1363" s="6">
        <v>25611.67</v>
      </c>
      <c r="Y1363" s="6" t="s">
        <v>2</v>
      </c>
      <c r="Z1363" s="8" t="s">
        <v>17</v>
      </c>
      <c r="AA1363" s="11">
        <f t="shared" si="218"/>
        <v>6.2720873626735207E-4</v>
      </c>
      <c r="AB1363" s="10">
        <f t="shared" si="219"/>
        <v>9.4005781585804193E-3</v>
      </c>
      <c r="AC1363" s="10">
        <f t="shared" si="214"/>
        <v>1.6538107366494526E-2</v>
      </c>
      <c r="AD1363" s="10">
        <f t="shared" si="215"/>
        <v>6.7697017059782745E-3</v>
      </c>
      <c r="AE1363" s="13">
        <v>3.29</v>
      </c>
      <c r="AF1363" s="13">
        <v>0.46</v>
      </c>
      <c r="AG1363" s="10">
        <f t="shared" si="216"/>
        <v>2.8170416086004346E-2</v>
      </c>
      <c r="AH1363" s="10">
        <f>+SUMPRODUCT(AB1363:AD1363,Regression_results!$M$17:$O$17)+Regression_results!$L$17</f>
        <v>2.915918309715726E-2</v>
      </c>
    </row>
    <row r="1364" spans="1:34" ht="15" x14ac:dyDescent="0.25">
      <c r="A1364" s="3">
        <v>42056</v>
      </c>
      <c r="B1364" s="5">
        <f t="shared" si="210"/>
        <v>21</v>
      </c>
      <c r="C1364" s="5">
        <f t="shared" si="211"/>
        <v>2</v>
      </c>
      <c r="D1364" s="5">
        <f t="shared" si="212"/>
        <v>2015</v>
      </c>
      <c r="E1364" s="3">
        <f t="shared" si="213"/>
        <v>42044</v>
      </c>
      <c r="F1364" s="5">
        <f t="shared" si="217"/>
        <v>12</v>
      </c>
      <c r="G1364" s="5">
        <v>24539.1</v>
      </c>
      <c r="H1364" s="6">
        <v>24612</v>
      </c>
      <c r="I1364" s="6">
        <v>24770.67</v>
      </c>
      <c r="J1364" s="6">
        <v>24834</v>
      </c>
      <c r="K1364" s="6">
        <v>24885</v>
      </c>
      <c r="L1364" s="6">
        <v>24935</v>
      </c>
      <c r="M1364" s="6">
        <v>24990</v>
      </c>
      <c r="N1364" s="6">
        <v>25040</v>
      </c>
      <c r="O1364" s="6">
        <v>25180.33</v>
      </c>
      <c r="P1364" s="6">
        <v>25219.67</v>
      </c>
      <c r="Q1364" s="6">
        <v>25253</v>
      </c>
      <c r="R1364" s="6">
        <v>25299.67</v>
      </c>
      <c r="S1364" s="6">
        <v>25335</v>
      </c>
      <c r="T1364" s="6">
        <v>25371.67</v>
      </c>
      <c r="U1364" s="6">
        <v>25480.33</v>
      </c>
      <c r="V1364" s="6">
        <v>25511.67</v>
      </c>
      <c r="W1364" s="6">
        <v>25549.33</v>
      </c>
      <c r="X1364" s="6">
        <v>25600.33</v>
      </c>
      <c r="Y1364" s="6" t="s">
        <v>2</v>
      </c>
      <c r="Z1364" s="8" t="s">
        <v>17</v>
      </c>
      <c r="AA1364" s="11">
        <f t="shared" si="218"/>
        <v>5.7896191040063272E-4</v>
      </c>
      <c r="AB1364" s="10">
        <f t="shared" si="219"/>
        <v>9.436776409892822E-3</v>
      </c>
      <c r="AC1364" s="10">
        <f t="shared" si="214"/>
        <v>1.6538107366494526E-2</v>
      </c>
      <c r="AD1364" s="10">
        <f t="shared" si="215"/>
        <v>6.7214548801115548E-3</v>
      </c>
      <c r="AE1364" s="13">
        <v>3.29</v>
      </c>
      <c r="AF1364" s="13">
        <v>0.46</v>
      </c>
      <c r="AG1364" s="10">
        <f t="shared" si="216"/>
        <v>2.8170416086004346E-2</v>
      </c>
      <c r="AH1364" s="10">
        <f>+SUMPRODUCT(AB1364:AD1364,Regression_results!$M$17:$O$17)+Regression_results!$L$17</f>
        <v>2.9157056839401715E-2</v>
      </c>
    </row>
    <row r="1365" spans="1:34" ht="15" x14ac:dyDescent="0.25">
      <c r="A1365" s="3">
        <v>42055</v>
      </c>
      <c r="B1365" s="5">
        <f t="shared" si="210"/>
        <v>20</v>
      </c>
      <c r="C1365" s="5">
        <f t="shared" si="211"/>
        <v>2</v>
      </c>
      <c r="D1365" s="5">
        <f t="shared" si="212"/>
        <v>2015</v>
      </c>
      <c r="E1365" s="3">
        <f t="shared" si="213"/>
        <v>42044</v>
      </c>
      <c r="F1365" s="5">
        <f t="shared" si="217"/>
        <v>11</v>
      </c>
      <c r="G1365" s="5">
        <v>24538.22</v>
      </c>
      <c r="H1365" s="6">
        <v>24612</v>
      </c>
      <c r="I1365" s="6">
        <v>24770.67</v>
      </c>
      <c r="J1365" s="6">
        <v>24834</v>
      </c>
      <c r="K1365" s="6">
        <v>24885</v>
      </c>
      <c r="L1365" s="6">
        <v>24935</v>
      </c>
      <c r="M1365" s="6">
        <v>24990</v>
      </c>
      <c r="N1365" s="6">
        <v>25040</v>
      </c>
      <c r="O1365" s="6">
        <v>25180.33</v>
      </c>
      <c r="P1365" s="6">
        <v>25219.67</v>
      </c>
      <c r="Q1365" s="6">
        <v>25253</v>
      </c>
      <c r="R1365" s="6">
        <v>25299.67</v>
      </c>
      <c r="S1365" s="6">
        <v>25335</v>
      </c>
      <c r="T1365" s="6">
        <v>25371.67</v>
      </c>
      <c r="U1365" s="6">
        <v>25490</v>
      </c>
      <c r="V1365" s="6">
        <v>25521.33</v>
      </c>
      <c r="W1365" s="6">
        <v>25559</v>
      </c>
      <c r="X1365" s="6">
        <v>25610</v>
      </c>
      <c r="Y1365" s="6" t="s">
        <v>2</v>
      </c>
      <c r="Z1365" s="8" t="s">
        <v>17</v>
      </c>
      <c r="AA1365" s="11">
        <f t="shared" si="218"/>
        <v>5.3071508453391336E-4</v>
      </c>
      <c r="AB1365" s="10">
        <f t="shared" si="219"/>
        <v>9.4729772575190552E-3</v>
      </c>
      <c r="AC1365" s="10">
        <f t="shared" si="214"/>
        <v>1.6538107366494526E-2</v>
      </c>
      <c r="AD1365" s="10">
        <f t="shared" si="215"/>
        <v>6.6732080542448351E-3</v>
      </c>
      <c r="AE1365" s="13">
        <v>3.29</v>
      </c>
      <c r="AF1365" s="13">
        <v>0.46</v>
      </c>
      <c r="AG1365" s="10">
        <f t="shared" si="216"/>
        <v>2.8170416086004346E-2</v>
      </c>
      <c r="AH1365" s="10">
        <f>+SUMPRODUCT(AB1365:AD1365,Regression_results!$M$17:$O$17)+Regression_results!$L$17</f>
        <v>2.9154931985205579E-2</v>
      </c>
    </row>
    <row r="1366" spans="1:34" ht="15" x14ac:dyDescent="0.25">
      <c r="A1366" s="3">
        <v>42054</v>
      </c>
      <c r="B1366" s="5">
        <f t="shared" si="210"/>
        <v>19</v>
      </c>
      <c r="C1366" s="5">
        <f t="shared" si="211"/>
        <v>2</v>
      </c>
      <c r="D1366" s="5">
        <f t="shared" si="212"/>
        <v>2015</v>
      </c>
      <c r="E1366" s="3">
        <f t="shared" si="213"/>
        <v>42044</v>
      </c>
      <c r="F1366" s="5">
        <f t="shared" si="217"/>
        <v>10</v>
      </c>
      <c r="G1366" s="5">
        <v>24537.35</v>
      </c>
      <c r="H1366" s="6">
        <v>24609.67</v>
      </c>
      <c r="I1366" s="6">
        <v>24768</v>
      </c>
      <c r="J1366" s="6">
        <v>24824.67</v>
      </c>
      <c r="K1366" s="6">
        <v>24877.33</v>
      </c>
      <c r="L1366" s="6">
        <v>24920.67</v>
      </c>
      <c r="M1366" s="6">
        <v>24975</v>
      </c>
      <c r="N1366" s="6">
        <v>25023.67</v>
      </c>
      <c r="O1366" s="6">
        <v>25166</v>
      </c>
      <c r="P1366" s="6">
        <v>25205</v>
      </c>
      <c r="Q1366" s="6">
        <v>25241</v>
      </c>
      <c r="R1366" s="6">
        <v>25279.33</v>
      </c>
      <c r="S1366" s="6">
        <v>25309</v>
      </c>
      <c r="T1366" s="6">
        <v>25350.33</v>
      </c>
      <c r="U1366" s="6">
        <v>25490</v>
      </c>
      <c r="V1366" s="6">
        <v>25521.33</v>
      </c>
      <c r="W1366" s="6">
        <v>25559</v>
      </c>
      <c r="X1366" s="6">
        <v>25610</v>
      </c>
      <c r="Y1366" s="6" t="s">
        <v>2</v>
      </c>
      <c r="Z1366" s="8" t="s">
        <v>17</v>
      </c>
      <c r="AA1366" s="11">
        <f t="shared" si="218"/>
        <v>5.4433864106314311E-4</v>
      </c>
      <c r="AB1366" s="10">
        <f t="shared" si="219"/>
        <v>9.3999555779251676E-3</v>
      </c>
      <c r="AC1366" s="10">
        <f t="shared" si="214"/>
        <v>1.6069121447028323E-2</v>
      </c>
      <c r="AD1366" s="10">
        <f t="shared" si="215"/>
        <v>6.2266083700626878E-3</v>
      </c>
      <c r="AE1366" s="13">
        <v>3.27</v>
      </c>
      <c r="AF1366" s="13">
        <v>0.52</v>
      </c>
      <c r="AG1366" s="10">
        <f t="shared" si="216"/>
        <v>2.7357739753282706E-2</v>
      </c>
      <c r="AH1366" s="10">
        <f>+SUMPRODUCT(AB1366:AD1366,Regression_results!$M$17:$O$17)+Regression_results!$L$17</f>
        <v>2.8632004562702033E-2</v>
      </c>
    </row>
    <row r="1367" spans="1:34" ht="15" x14ac:dyDescent="0.25">
      <c r="A1367" s="3">
        <v>42053</v>
      </c>
      <c r="B1367" s="5">
        <f t="shared" si="210"/>
        <v>18</v>
      </c>
      <c r="C1367" s="5">
        <f t="shared" si="211"/>
        <v>2</v>
      </c>
      <c r="D1367" s="5">
        <f t="shared" si="212"/>
        <v>2015</v>
      </c>
      <c r="E1367" s="3">
        <f t="shared" si="213"/>
        <v>42044</v>
      </c>
      <c r="F1367" s="5">
        <f t="shared" si="217"/>
        <v>9</v>
      </c>
      <c r="G1367" s="5">
        <v>24536.47</v>
      </c>
      <c r="H1367" s="6">
        <v>24612</v>
      </c>
      <c r="I1367" s="6">
        <v>24770</v>
      </c>
      <c r="J1367" s="6">
        <v>24823.67</v>
      </c>
      <c r="K1367" s="6">
        <v>24875</v>
      </c>
      <c r="L1367" s="6">
        <v>24917.67</v>
      </c>
      <c r="M1367" s="6">
        <v>24960</v>
      </c>
      <c r="N1367" s="6">
        <v>25014.33</v>
      </c>
      <c r="O1367" s="6">
        <v>25158.33</v>
      </c>
      <c r="P1367" s="6">
        <v>25196.33</v>
      </c>
      <c r="Q1367" s="6">
        <v>25231</v>
      </c>
      <c r="R1367" s="6">
        <v>25273</v>
      </c>
      <c r="S1367" s="6">
        <v>25308</v>
      </c>
      <c r="T1367" s="6">
        <v>25348.67</v>
      </c>
      <c r="U1367" s="6">
        <v>25490</v>
      </c>
      <c r="V1367" s="6">
        <v>25521.33</v>
      </c>
      <c r="W1367" s="6">
        <v>25559</v>
      </c>
      <c r="X1367" s="6">
        <v>25610</v>
      </c>
      <c r="Y1367" s="6" t="s">
        <v>2</v>
      </c>
      <c r="Z1367" s="8" t="s">
        <v>17</v>
      </c>
      <c r="AA1367" s="11">
        <f t="shared" si="218"/>
        <v>4.8210052157415806E-4</v>
      </c>
      <c r="AB1367" s="10">
        <f t="shared" si="219"/>
        <v>9.5176690045470913E-3</v>
      </c>
      <c r="AC1367" s="10">
        <f t="shared" si="214"/>
        <v>1.5677432377876555E-2</v>
      </c>
      <c r="AD1367" s="10">
        <f t="shared" si="215"/>
        <v>6.431223535701025E-3</v>
      </c>
      <c r="AE1367" s="13">
        <v>3.2800000000000002</v>
      </c>
      <c r="AF1367" s="13">
        <v>0.52</v>
      </c>
      <c r="AG1367" s="10">
        <f t="shared" si="216"/>
        <v>2.7457222443294738E-2</v>
      </c>
      <c r="AH1367" s="10">
        <f>+SUMPRODUCT(AB1367:AD1367,Regression_results!$M$17:$O$17)+Regression_results!$L$17</f>
        <v>2.8551599193061106E-2</v>
      </c>
    </row>
    <row r="1368" spans="1:34" ht="15" x14ac:dyDescent="0.25">
      <c r="A1368" s="3">
        <v>42052</v>
      </c>
      <c r="B1368" s="5">
        <f t="shared" si="210"/>
        <v>17</v>
      </c>
      <c r="C1368" s="5">
        <f t="shared" si="211"/>
        <v>2</v>
      </c>
      <c r="D1368" s="5">
        <f t="shared" si="212"/>
        <v>2015</v>
      </c>
      <c r="E1368" s="3">
        <f t="shared" si="213"/>
        <v>42044</v>
      </c>
      <c r="F1368" s="5">
        <f t="shared" si="217"/>
        <v>8</v>
      </c>
      <c r="G1368" s="5">
        <v>24535.599999999999</v>
      </c>
      <c r="H1368" s="6">
        <v>24613</v>
      </c>
      <c r="I1368" s="6">
        <v>24769.67</v>
      </c>
      <c r="J1368" s="6">
        <v>24819.67</v>
      </c>
      <c r="K1368" s="6">
        <v>24868.67</v>
      </c>
      <c r="L1368" s="6">
        <v>24909.33</v>
      </c>
      <c r="M1368" s="6">
        <v>24952</v>
      </c>
      <c r="N1368" s="6">
        <v>25000.33</v>
      </c>
      <c r="O1368" s="6">
        <v>25143</v>
      </c>
      <c r="P1368" s="6">
        <v>25180</v>
      </c>
      <c r="Q1368" s="6">
        <v>25210</v>
      </c>
      <c r="R1368" s="6">
        <v>25249.33</v>
      </c>
      <c r="S1368" s="6">
        <v>25282.33</v>
      </c>
      <c r="T1368" s="6">
        <v>25329.67</v>
      </c>
      <c r="U1368" s="6">
        <v>25468.33</v>
      </c>
      <c r="V1368" s="6">
        <v>25501.67</v>
      </c>
      <c r="W1368" s="6">
        <v>25540</v>
      </c>
      <c r="X1368" s="6">
        <v>25590.67</v>
      </c>
      <c r="Y1368" s="6" t="s">
        <v>2</v>
      </c>
      <c r="Z1368" s="8" t="s">
        <v>17</v>
      </c>
      <c r="AA1368" s="11">
        <f t="shared" si="218"/>
        <v>4.9932106732247425E-4</v>
      </c>
      <c r="AB1368" s="10">
        <f t="shared" si="219"/>
        <v>9.5400153246709696E-3</v>
      </c>
      <c r="AC1368" s="10">
        <f t="shared" si="214"/>
        <v>1.5072061920889501E-2</v>
      </c>
      <c r="AD1368" s="10">
        <f t="shared" si="215"/>
        <v>6.0408236724213658E-3</v>
      </c>
      <c r="AE1368" s="13">
        <v>3.2749999999999999</v>
      </c>
      <c r="AF1368" s="13">
        <v>0.52</v>
      </c>
      <c r="AG1368" s="10">
        <f t="shared" si="216"/>
        <v>2.7407481098288944E-2</v>
      </c>
      <c r="AH1368" s="10">
        <f>+SUMPRODUCT(AB1368:AD1368,Regression_results!$M$17:$O$17)+Regression_results!$L$17</f>
        <v>2.8023307151858343E-2</v>
      </c>
    </row>
    <row r="1369" spans="1:34" ht="15" x14ac:dyDescent="0.25">
      <c r="A1369" s="3">
        <v>42051</v>
      </c>
      <c r="B1369" s="5">
        <f t="shared" si="210"/>
        <v>16</v>
      </c>
      <c r="C1369" s="5">
        <f t="shared" si="211"/>
        <v>2</v>
      </c>
      <c r="D1369" s="5">
        <f t="shared" si="212"/>
        <v>2015</v>
      </c>
      <c r="E1369" s="3">
        <f t="shared" si="213"/>
        <v>42044</v>
      </c>
      <c r="F1369" s="5">
        <f t="shared" si="217"/>
        <v>7</v>
      </c>
      <c r="G1369" s="5">
        <v>24534.720000000001</v>
      </c>
      <c r="H1369" s="6">
        <v>24607.67</v>
      </c>
      <c r="I1369" s="6">
        <v>24764.67</v>
      </c>
      <c r="J1369" s="6">
        <v>24814.67</v>
      </c>
      <c r="K1369" s="6">
        <v>24858.33</v>
      </c>
      <c r="L1369" s="6">
        <v>24899.67</v>
      </c>
      <c r="M1369" s="6">
        <v>24947</v>
      </c>
      <c r="N1369" s="6">
        <v>24994.33</v>
      </c>
      <c r="O1369" s="6">
        <v>25137</v>
      </c>
      <c r="P1369" s="6">
        <v>25173</v>
      </c>
      <c r="Q1369" s="6">
        <v>25205</v>
      </c>
      <c r="R1369" s="6">
        <v>25249.33</v>
      </c>
      <c r="S1369" s="6">
        <v>25288.33</v>
      </c>
      <c r="T1369" s="6">
        <v>25334.67</v>
      </c>
      <c r="U1369" s="6">
        <v>25467.67</v>
      </c>
      <c r="V1369" s="6">
        <v>25501</v>
      </c>
      <c r="W1369" s="6">
        <v>25539.33</v>
      </c>
      <c r="X1369" s="6">
        <v>25590</v>
      </c>
      <c r="Y1369" s="6" t="s">
        <v>2</v>
      </c>
      <c r="Z1369" s="8" t="s">
        <v>17</v>
      </c>
      <c r="AA1369" s="11">
        <f t="shared" si="218"/>
        <v>4.2757535458708417E-4</v>
      </c>
      <c r="AB1369" s="10">
        <f t="shared" si="219"/>
        <v>9.3724322103532209E-3</v>
      </c>
      <c r="AC1369" s="10">
        <f t="shared" si="214"/>
        <v>1.5034724872166727E-2</v>
      </c>
      <c r="AD1369" s="10">
        <f t="shared" si="215"/>
        <v>6.4477846078790256E-3</v>
      </c>
      <c r="AE1369" s="13">
        <v>3.2800000000000002</v>
      </c>
      <c r="AF1369" s="13">
        <v>0.53</v>
      </c>
      <c r="AG1369" s="10">
        <f t="shared" si="216"/>
        <v>2.735501840246668E-2</v>
      </c>
      <c r="AH1369" s="10">
        <f>+SUMPRODUCT(AB1369:AD1369,Regression_results!$M$17:$O$17)+Regression_results!$L$17</f>
        <v>2.809320747052186E-2</v>
      </c>
    </row>
    <row r="1370" spans="1:34" ht="15" x14ac:dyDescent="0.25">
      <c r="A1370" s="3">
        <v>42050</v>
      </c>
      <c r="B1370" s="5">
        <f t="shared" si="210"/>
        <v>15</v>
      </c>
      <c r="C1370" s="5">
        <f t="shared" si="211"/>
        <v>2</v>
      </c>
      <c r="D1370" s="5">
        <f t="shared" si="212"/>
        <v>2015</v>
      </c>
      <c r="E1370" s="3">
        <f t="shared" si="213"/>
        <v>42044</v>
      </c>
      <c r="F1370" s="5">
        <f t="shared" si="217"/>
        <v>6</v>
      </c>
      <c r="G1370" s="5">
        <v>24533.84</v>
      </c>
      <c r="H1370" s="6">
        <v>24606</v>
      </c>
      <c r="I1370" s="6">
        <v>24755</v>
      </c>
      <c r="J1370" s="6">
        <v>24801</v>
      </c>
      <c r="K1370" s="6">
        <v>24843.67</v>
      </c>
      <c r="L1370" s="6">
        <v>24886</v>
      </c>
      <c r="M1370" s="6">
        <v>24937.67</v>
      </c>
      <c r="N1370" s="6">
        <v>24982</v>
      </c>
      <c r="O1370" s="6">
        <v>25125.67</v>
      </c>
      <c r="P1370" s="6">
        <v>25169.67</v>
      </c>
      <c r="Q1370" s="6">
        <v>25201.33</v>
      </c>
      <c r="R1370" s="6">
        <v>25241.33</v>
      </c>
      <c r="S1370" s="6">
        <v>25280</v>
      </c>
      <c r="T1370" s="6">
        <v>25324</v>
      </c>
      <c r="U1370" s="6">
        <v>25450</v>
      </c>
      <c r="V1370" s="6">
        <v>25485.33</v>
      </c>
      <c r="W1370" s="6">
        <v>25524.67</v>
      </c>
      <c r="X1370" s="6">
        <v>25577</v>
      </c>
      <c r="Y1370" s="6" t="s">
        <v>2</v>
      </c>
      <c r="Z1370" s="8" t="s">
        <v>17</v>
      </c>
      <c r="AA1370" s="11">
        <f t="shared" si="218"/>
        <v>3.4810126582276448E-4</v>
      </c>
      <c r="AB1370" s="10">
        <f t="shared" si="219"/>
        <v>9.0144877442748239E-3</v>
      </c>
      <c r="AC1370" s="10">
        <f t="shared" si="214"/>
        <v>1.4973540698848709E-2</v>
      </c>
      <c r="AD1370" s="10">
        <f t="shared" si="215"/>
        <v>6.4904250327114891E-3</v>
      </c>
      <c r="AE1370" s="13">
        <v>3.2800000000000002</v>
      </c>
      <c r="AF1370" s="13">
        <v>0.53500000000000003</v>
      </c>
      <c r="AG1370" s="10">
        <f t="shared" si="216"/>
        <v>2.7303924006564895E-2</v>
      </c>
      <c r="AH1370" s="10">
        <f>+SUMPRODUCT(AB1370:AD1370,Regression_results!$M$17:$O$17)+Regression_results!$L$17</f>
        <v>2.7882005392397199E-2</v>
      </c>
    </row>
    <row r="1371" spans="1:34" ht="15" x14ac:dyDescent="0.25">
      <c r="A1371" s="3">
        <v>42049</v>
      </c>
      <c r="B1371" s="5">
        <f t="shared" si="210"/>
        <v>14</v>
      </c>
      <c r="C1371" s="5">
        <f t="shared" si="211"/>
        <v>2</v>
      </c>
      <c r="D1371" s="5">
        <f t="shared" si="212"/>
        <v>2015</v>
      </c>
      <c r="E1371" s="3">
        <f t="shared" si="213"/>
        <v>42044</v>
      </c>
      <c r="F1371" s="5">
        <f t="shared" si="217"/>
        <v>5</v>
      </c>
      <c r="G1371" s="5">
        <v>24532.97</v>
      </c>
      <c r="H1371" s="6">
        <v>24606</v>
      </c>
      <c r="I1371" s="6">
        <v>24755</v>
      </c>
      <c r="J1371" s="6">
        <v>24801</v>
      </c>
      <c r="K1371" s="6">
        <v>24843.67</v>
      </c>
      <c r="L1371" s="6">
        <v>24886</v>
      </c>
      <c r="M1371" s="6">
        <v>24937.67</v>
      </c>
      <c r="N1371" s="6">
        <v>24982</v>
      </c>
      <c r="O1371" s="6">
        <v>25125.67</v>
      </c>
      <c r="P1371" s="6">
        <v>25169.67</v>
      </c>
      <c r="Q1371" s="6">
        <v>25201.33</v>
      </c>
      <c r="R1371" s="6">
        <v>25241.33</v>
      </c>
      <c r="S1371" s="6">
        <v>25280</v>
      </c>
      <c r="T1371" s="6">
        <v>25324</v>
      </c>
      <c r="U1371" s="6">
        <v>25452.67</v>
      </c>
      <c r="V1371" s="6">
        <v>25497</v>
      </c>
      <c r="W1371" s="6">
        <v>25541</v>
      </c>
      <c r="X1371" s="6">
        <v>25598.67</v>
      </c>
      <c r="Y1371" s="6" t="s">
        <v>2</v>
      </c>
      <c r="Z1371" s="8" t="s">
        <v>17</v>
      </c>
      <c r="AA1371" s="11">
        <f t="shared" si="218"/>
        <v>2.9008438818563703E-4</v>
      </c>
      <c r="AB1371" s="10">
        <f t="shared" si="219"/>
        <v>9.0502699020948985E-3</v>
      </c>
      <c r="AC1371" s="10">
        <f t="shared" si="214"/>
        <v>1.4973540698848709E-2</v>
      </c>
      <c r="AD1371" s="10">
        <f t="shared" si="215"/>
        <v>6.432408155074361E-3</v>
      </c>
      <c r="AE1371" s="13">
        <v>3.2800000000000002</v>
      </c>
      <c r="AF1371" s="13">
        <v>0.53500000000000003</v>
      </c>
      <c r="AG1371" s="10">
        <f t="shared" si="216"/>
        <v>2.7303924006564895E-2</v>
      </c>
      <c r="AH1371" s="10">
        <f>+SUMPRODUCT(AB1371:AD1371,Regression_results!$M$17:$O$17)+Regression_results!$L$17</f>
        <v>2.7875260942575988E-2</v>
      </c>
    </row>
    <row r="1372" spans="1:34" ht="15" x14ac:dyDescent="0.25">
      <c r="A1372" s="3">
        <v>42048</v>
      </c>
      <c r="B1372" s="5">
        <f t="shared" si="210"/>
        <v>13</v>
      </c>
      <c r="C1372" s="5">
        <f t="shared" si="211"/>
        <v>2</v>
      </c>
      <c r="D1372" s="5">
        <f t="shared" si="212"/>
        <v>2015</v>
      </c>
      <c r="E1372" s="3">
        <f t="shared" si="213"/>
        <v>42044</v>
      </c>
      <c r="F1372" s="5">
        <f t="shared" si="217"/>
        <v>4</v>
      </c>
      <c r="G1372" s="5">
        <v>24532.09</v>
      </c>
      <c r="H1372" s="6">
        <v>24606</v>
      </c>
      <c r="I1372" s="6">
        <v>24755</v>
      </c>
      <c r="J1372" s="6">
        <v>24801</v>
      </c>
      <c r="K1372" s="6">
        <v>24843.67</v>
      </c>
      <c r="L1372" s="6">
        <v>24886</v>
      </c>
      <c r="M1372" s="6">
        <v>24937.67</v>
      </c>
      <c r="N1372" s="6">
        <v>24982</v>
      </c>
      <c r="O1372" s="6">
        <v>25125.67</v>
      </c>
      <c r="P1372" s="6">
        <v>25169.67</v>
      </c>
      <c r="Q1372" s="6">
        <v>25201.33</v>
      </c>
      <c r="R1372" s="6">
        <v>25241.33</v>
      </c>
      <c r="S1372" s="6">
        <v>25280</v>
      </c>
      <c r="T1372" s="6">
        <v>25324</v>
      </c>
      <c r="U1372" s="6">
        <v>25442</v>
      </c>
      <c r="V1372" s="6">
        <v>25486.33</v>
      </c>
      <c r="W1372" s="6">
        <v>25530.33</v>
      </c>
      <c r="X1372" s="6">
        <v>25588</v>
      </c>
      <c r="Y1372" s="6" t="s">
        <v>2</v>
      </c>
      <c r="Z1372" s="8" t="s">
        <v>17</v>
      </c>
      <c r="AA1372" s="11">
        <f t="shared" si="218"/>
        <v>2.3206751054850964E-4</v>
      </c>
      <c r="AB1372" s="10">
        <f t="shared" si="219"/>
        <v>9.0864659309499718E-3</v>
      </c>
      <c r="AC1372" s="10">
        <f t="shared" si="214"/>
        <v>1.4973540698848709E-2</v>
      </c>
      <c r="AD1372" s="10">
        <f t="shared" si="215"/>
        <v>6.3743912774372339E-3</v>
      </c>
      <c r="AE1372" s="13">
        <v>3.2800000000000002</v>
      </c>
      <c r="AF1372" s="13">
        <v>0.53500000000000003</v>
      </c>
      <c r="AG1372" s="10">
        <f t="shared" si="216"/>
        <v>2.7303924006564895E-2</v>
      </c>
      <c r="AH1372" s="10">
        <f>+SUMPRODUCT(AB1372:AD1372,Regression_results!$M$17:$O$17)+Regression_results!$L$17</f>
        <v>2.78687402301857E-2</v>
      </c>
    </row>
    <row r="1373" spans="1:34" ht="15" x14ac:dyDescent="0.25">
      <c r="A1373" s="3">
        <v>41949</v>
      </c>
      <c r="B1373" s="5">
        <f t="shared" ref="B1373:B1375" si="220">+DAY(A1373)</f>
        <v>6</v>
      </c>
      <c r="C1373" s="5">
        <f t="shared" ref="C1373:C1375" si="221">+MONTH(A1373)</f>
        <v>11</v>
      </c>
      <c r="D1373" s="5">
        <f t="shared" ref="D1373:D1375" si="222">+YEAR(A1373)</f>
        <v>2014</v>
      </c>
      <c r="E1373" s="3">
        <f t="shared" ref="E1373:E1375" si="223">+IF(DAY(A1373)&gt;=9, DATE(D1373,C1373,9), IF(MONTH(A1373)=1, DATE(D1373-1,12,9),DATE(D1373,C1373-1,9)))</f>
        <v>41921</v>
      </c>
      <c r="F1373" s="5">
        <f t="shared" si="217"/>
        <v>28</v>
      </c>
      <c r="G1373" s="5">
        <v>24364.47</v>
      </c>
      <c r="H1373" s="6">
        <v>24495.67</v>
      </c>
      <c r="I1373" s="6">
        <v>24501</v>
      </c>
      <c r="J1373" s="6">
        <v>24502</v>
      </c>
      <c r="K1373" s="6">
        <v>24499</v>
      </c>
      <c r="L1373" s="6">
        <v>24510</v>
      </c>
      <c r="M1373" s="6">
        <v>24610</v>
      </c>
      <c r="N1373" s="6">
        <v>24655</v>
      </c>
      <c r="O1373" s="6">
        <v>24713</v>
      </c>
      <c r="P1373" s="6">
        <v>24740</v>
      </c>
      <c r="Q1373" s="6">
        <v>24795</v>
      </c>
      <c r="R1373" s="6">
        <v>24831.67</v>
      </c>
      <c r="S1373" s="6">
        <v>24940</v>
      </c>
      <c r="T1373" s="6">
        <v>24976</v>
      </c>
      <c r="U1373" s="6">
        <v>25442</v>
      </c>
      <c r="V1373" s="6">
        <v>25486.33</v>
      </c>
      <c r="W1373" s="6">
        <v>25530.33</v>
      </c>
      <c r="X1373" s="6">
        <v>25588</v>
      </c>
      <c r="Y1373" s="6" t="s">
        <v>2</v>
      </c>
      <c r="Z1373" s="8" t="s">
        <v>17</v>
      </c>
      <c r="AA1373" s="11">
        <f t="shared" si="218"/>
        <v>1.3472333600640892E-3</v>
      </c>
      <c r="AB1373" s="10">
        <f t="shared" si="219"/>
        <v>5.6036515466988401E-3</v>
      </c>
      <c r="AC1373" s="10">
        <f t="shared" ref="AC1373:AC1375" si="224">+O1373/I1373-1</f>
        <v>8.6527080527325495E-3</v>
      </c>
      <c r="AD1373" s="10">
        <f t="shared" ref="AD1373:AD1375" si="225">+S1373/O1373-1+AA1373</f>
        <v>1.0532682314055849E-2</v>
      </c>
      <c r="AE1373" s="13">
        <v>3.1379999999999999</v>
      </c>
      <c r="AF1373" s="13">
        <v>0.67</v>
      </c>
      <c r="AG1373" s="10">
        <f t="shared" ref="AG1373:AG1375" si="226">+(1+AE1373/100)/(1+AF1373/100)-1</f>
        <v>2.4515744511771187E-2</v>
      </c>
      <c r="AH1373" s="10">
        <f>+SUMPRODUCT(AB1373:AD1373,Regression_results!$M$17:$O$17)+Regression_results!$L$17</f>
        <v>2.4046565948367966E-2</v>
      </c>
    </row>
    <row r="1374" spans="1:34" ht="15" x14ac:dyDescent="0.25">
      <c r="A1374" s="3">
        <v>41948</v>
      </c>
      <c r="B1374" s="5">
        <f t="shared" si="220"/>
        <v>5</v>
      </c>
      <c r="C1374" s="5">
        <f t="shared" si="221"/>
        <v>11</v>
      </c>
      <c r="D1374" s="5">
        <f t="shared" si="222"/>
        <v>2014</v>
      </c>
      <c r="E1374" s="3">
        <f t="shared" si="223"/>
        <v>41921</v>
      </c>
      <c r="F1374" s="5">
        <f t="shared" si="217"/>
        <v>27</v>
      </c>
      <c r="G1374" s="5">
        <v>24358.21</v>
      </c>
      <c r="H1374" s="6">
        <v>24494</v>
      </c>
      <c r="I1374" s="6">
        <v>24502</v>
      </c>
      <c r="J1374" s="6">
        <v>24498</v>
      </c>
      <c r="K1374" s="6">
        <v>24505</v>
      </c>
      <c r="L1374" s="6">
        <v>24520</v>
      </c>
      <c r="M1374" s="6">
        <v>24622.67</v>
      </c>
      <c r="N1374" s="6">
        <v>24670.67</v>
      </c>
      <c r="O1374" s="6">
        <v>24725</v>
      </c>
      <c r="P1374" s="6">
        <v>24750.67</v>
      </c>
      <c r="Q1374" s="6">
        <v>24805</v>
      </c>
      <c r="R1374" s="6">
        <v>24841</v>
      </c>
      <c r="S1374" s="6">
        <v>24950.67</v>
      </c>
      <c r="T1374" s="6">
        <v>24990</v>
      </c>
      <c r="U1374" s="6">
        <v>25442</v>
      </c>
      <c r="V1374" s="6">
        <v>25486.33</v>
      </c>
      <c r="W1374" s="6">
        <v>25530.33</v>
      </c>
      <c r="X1374" s="6">
        <v>25588</v>
      </c>
      <c r="Y1374" s="6" t="s">
        <v>2</v>
      </c>
      <c r="Z1374" s="8" t="s">
        <v>17</v>
      </c>
      <c r="AA1374" s="11">
        <f t="shared" si="218"/>
        <v>1.4186793380698947E-3</v>
      </c>
      <c r="AB1374" s="10">
        <f t="shared" si="219"/>
        <v>5.90314312915452E-3</v>
      </c>
      <c r="AC1374" s="10">
        <f t="shared" si="224"/>
        <v>9.1012978532365452E-3</v>
      </c>
      <c r="AD1374" s="10">
        <f t="shared" si="225"/>
        <v>1.0545878529171836E-2</v>
      </c>
      <c r="AE1374" s="13">
        <v>3.1480000000000001</v>
      </c>
      <c r="AF1374" s="13">
        <v>0.67</v>
      </c>
      <c r="AG1374" s="10">
        <f t="shared" si="226"/>
        <v>2.4615078970894988E-2</v>
      </c>
      <c r="AH1374" s="10">
        <f>+SUMPRODUCT(AB1374:AD1374,Regression_results!$M$17:$O$17)+Regression_results!$L$17</f>
        <v>2.4484744211408012E-2</v>
      </c>
    </row>
    <row r="1375" spans="1:34" ht="15" x14ac:dyDescent="0.25">
      <c r="A1375" s="3">
        <v>41947</v>
      </c>
      <c r="B1375" s="5">
        <f t="shared" si="220"/>
        <v>4</v>
      </c>
      <c r="C1375" s="5">
        <f t="shared" si="221"/>
        <v>11</v>
      </c>
      <c r="D1375" s="5">
        <f t="shared" si="222"/>
        <v>2014</v>
      </c>
      <c r="E1375" s="3">
        <f t="shared" si="223"/>
        <v>41921</v>
      </c>
      <c r="F1375" s="5">
        <f t="shared" si="217"/>
        <v>26</v>
      </c>
      <c r="G1375" s="5">
        <v>24351.95</v>
      </c>
      <c r="H1375" s="6">
        <v>24485</v>
      </c>
      <c r="I1375" s="6">
        <v>24493</v>
      </c>
      <c r="J1375" s="6">
        <v>24489</v>
      </c>
      <c r="K1375" s="6">
        <v>24498</v>
      </c>
      <c r="L1375" s="6">
        <v>24513</v>
      </c>
      <c r="M1375" s="6">
        <v>24620</v>
      </c>
      <c r="N1375" s="6">
        <v>24660</v>
      </c>
      <c r="O1375" s="6">
        <v>24715</v>
      </c>
      <c r="P1375" s="6">
        <v>24745</v>
      </c>
      <c r="Q1375" s="6">
        <v>24800</v>
      </c>
      <c r="R1375" s="6">
        <v>24828</v>
      </c>
      <c r="S1375" s="6">
        <v>24941</v>
      </c>
      <c r="T1375" s="6">
        <v>24983</v>
      </c>
      <c r="U1375" s="6">
        <v>25440</v>
      </c>
      <c r="V1375" s="6">
        <v>25484.33</v>
      </c>
      <c r="W1375" s="6">
        <v>25528.33</v>
      </c>
      <c r="X1375" s="6">
        <v>25586</v>
      </c>
      <c r="Y1375" s="6" t="s">
        <v>2</v>
      </c>
      <c r="Z1375" s="8" t="s">
        <v>17</v>
      </c>
      <c r="AA1375" s="11">
        <f t="shared" si="218"/>
        <v>1.4594442885209466E-3</v>
      </c>
      <c r="AB1375" s="10">
        <f t="shared" si="219"/>
        <v>5.7921439556174459E-3</v>
      </c>
      <c r="AC1375" s="10">
        <f t="shared" si="224"/>
        <v>9.063814150982008E-3</v>
      </c>
      <c r="AD1375" s="10">
        <f t="shared" si="225"/>
        <v>1.0603688674521314E-2</v>
      </c>
      <c r="AE1375" s="13">
        <v>3.1579999999999999</v>
      </c>
      <c r="AF1375" s="13">
        <v>0.66</v>
      </c>
      <c r="AG1375" s="10">
        <f t="shared" si="226"/>
        <v>2.4816212994237974E-2</v>
      </c>
      <c r="AH1375" s="10">
        <f>+SUMPRODUCT(AB1375:AD1375,Regression_results!$M$17:$O$17)+Regression_results!$L$17</f>
        <v>2.4428144265603136E-2</v>
      </c>
    </row>
    <row r="1376" spans="1:34" ht="15" x14ac:dyDescent="0.25">
      <c r="A1376" s="3">
        <v>41946</v>
      </c>
      <c r="B1376" s="5">
        <f t="shared" ref="B1376:B1439" si="227">+DAY(A1376)</f>
        <v>3</v>
      </c>
      <c r="C1376" s="5">
        <f t="shared" ref="C1376:C1439" si="228">+MONTH(A1376)</f>
        <v>11</v>
      </c>
      <c r="D1376" s="5">
        <f t="shared" ref="D1376:D1439" si="229">+YEAR(A1376)</f>
        <v>2014</v>
      </c>
      <c r="E1376" s="3">
        <f t="shared" ref="E1376:E1439" si="230">+IF(DAY(A1376)&gt;=9, DATE(D1376,C1376,9), IF(MONTH(A1376)=1, DATE(D1376-1,12,9),DATE(D1376,C1376-1,9)))</f>
        <v>41921</v>
      </c>
      <c r="F1376" s="5">
        <f t="shared" si="217"/>
        <v>25</v>
      </c>
      <c r="G1376" s="5">
        <v>24345.69</v>
      </c>
      <c r="H1376" s="6">
        <v>24487.67</v>
      </c>
      <c r="I1376" s="6">
        <v>24498</v>
      </c>
      <c r="J1376" s="6">
        <v>24509.33</v>
      </c>
      <c r="K1376" s="6">
        <v>24529.67</v>
      </c>
      <c r="L1376" s="6">
        <v>24549.67</v>
      </c>
      <c r="M1376" s="6">
        <v>24657.67</v>
      </c>
      <c r="N1376" s="6">
        <v>24695.67</v>
      </c>
      <c r="O1376" s="6">
        <v>24745</v>
      </c>
      <c r="P1376" s="6">
        <v>24781</v>
      </c>
      <c r="Q1376" s="6">
        <v>24830</v>
      </c>
      <c r="R1376" s="6">
        <v>24869</v>
      </c>
      <c r="S1376" s="6">
        <v>24980.33</v>
      </c>
      <c r="T1376" s="6">
        <v>25023</v>
      </c>
      <c r="U1376" s="6">
        <v>25444</v>
      </c>
      <c r="V1376" s="6">
        <v>25488.33</v>
      </c>
      <c r="W1376" s="6">
        <v>25533</v>
      </c>
      <c r="X1376" s="6">
        <v>25590.67</v>
      </c>
      <c r="Y1376" s="6" t="s">
        <v>2</v>
      </c>
      <c r="Z1376" s="8" t="s">
        <v>17</v>
      </c>
      <c r="AA1376" s="11">
        <f t="shared" si="218"/>
        <v>1.4234533063946693E-3</v>
      </c>
      <c r="AB1376" s="10">
        <f t="shared" si="219"/>
        <v>6.2561381501202717E-3</v>
      </c>
      <c r="AC1376" s="10">
        <f t="shared" ref="AC1376:AC1439" si="231">+O1376/I1376-1</f>
        <v>1.0082455710670235E-2</v>
      </c>
      <c r="AD1376" s="10">
        <f t="shared" ref="AD1376:AD1439" si="232">+S1376/O1376-1+AA1376</f>
        <v>1.0933657388027504E-2</v>
      </c>
      <c r="AE1376" s="13">
        <v>3.17</v>
      </c>
      <c r="AF1376" s="13">
        <v>0.56999999999999995</v>
      </c>
      <c r="AG1376" s="10">
        <f t="shared" ref="AG1376:AG1439" si="233">+(1+AE1376/100)/(1+AF1376/100)-1</f>
        <v>2.585263995227205E-2</v>
      </c>
      <c r="AH1376" s="10">
        <f>+SUMPRODUCT(AB1376:AD1376,Regression_results!$M$17:$O$17)+Regression_results!$L$17</f>
        <v>2.5441232251425368E-2</v>
      </c>
    </row>
    <row r="1377" spans="1:34" ht="15" x14ac:dyDescent="0.25">
      <c r="A1377" s="3">
        <v>41945</v>
      </c>
      <c r="B1377" s="5">
        <f t="shared" si="227"/>
        <v>2</v>
      </c>
      <c r="C1377" s="5">
        <f t="shared" si="228"/>
        <v>11</v>
      </c>
      <c r="D1377" s="5">
        <f t="shared" si="229"/>
        <v>2014</v>
      </c>
      <c r="E1377" s="3">
        <f t="shared" si="230"/>
        <v>41921</v>
      </c>
      <c r="F1377" s="5">
        <f t="shared" si="217"/>
        <v>24</v>
      </c>
      <c r="G1377" s="5">
        <v>24339.439999999999</v>
      </c>
      <c r="H1377" s="6">
        <v>24488</v>
      </c>
      <c r="I1377" s="6">
        <v>24495.33</v>
      </c>
      <c r="J1377" s="6">
        <v>24506.33</v>
      </c>
      <c r="K1377" s="6">
        <v>24530</v>
      </c>
      <c r="L1377" s="6">
        <v>24550</v>
      </c>
      <c r="M1377" s="6">
        <v>24658</v>
      </c>
      <c r="N1377" s="6">
        <v>24702.67</v>
      </c>
      <c r="O1377" s="6">
        <v>24745</v>
      </c>
      <c r="P1377" s="6">
        <v>24782</v>
      </c>
      <c r="Q1377" s="6">
        <v>24830</v>
      </c>
      <c r="R1377" s="6">
        <v>24871</v>
      </c>
      <c r="S1377" s="6">
        <v>24982</v>
      </c>
      <c r="T1377" s="6">
        <v>25025</v>
      </c>
      <c r="U1377" s="6">
        <v>25459.67</v>
      </c>
      <c r="V1377" s="6">
        <v>25506</v>
      </c>
      <c r="W1377" s="6">
        <v>25546</v>
      </c>
      <c r="X1377" s="6">
        <v>25605</v>
      </c>
      <c r="Y1377" s="6" t="s">
        <v>2</v>
      </c>
      <c r="Z1377" s="8" t="s">
        <v>17</v>
      </c>
      <c r="AA1377" s="11">
        <f t="shared" si="218"/>
        <v>1.3769914338324085E-3</v>
      </c>
      <c r="AB1377" s="10">
        <f t="shared" si="219"/>
        <v>6.4048310067941205E-3</v>
      </c>
      <c r="AC1377" s="10">
        <f t="shared" si="231"/>
        <v>1.0192555070701159E-2</v>
      </c>
      <c r="AD1377" s="10">
        <f t="shared" si="232"/>
        <v>1.0954683896956308E-2</v>
      </c>
      <c r="AE1377" s="13">
        <v>3.1549999999999998</v>
      </c>
      <c r="AF1377" s="13">
        <v>0.56000000000000005</v>
      </c>
      <c r="AG1377" s="10">
        <f t="shared" si="233"/>
        <v>2.5805489260143144E-2</v>
      </c>
      <c r="AH1377" s="10">
        <f>+SUMPRODUCT(AB1377:AD1377,Regression_results!$M$17:$O$17)+Regression_results!$L$17</f>
        <v>2.5597420816308086E-2</v>
      </c>
    </row>
    <row r="1378" spans="1:34" ht="15" x14ac:dyDescent="0.25">
      <c r="A1378" s="3">
        <v>41944</v>
      </c>
      <c r="B1378" s="5">
        <f t="shared" si="227"/>
        <v>1</v>
      </c>
      <c r="C1378" s="5">
        <f t="shared" si="228"/>
        <v>11</v>
      </c>
      <c r="D1378" s="5">
        <f t="shared" si="229"/>
        <v>2014</v>
      </c>
      <c r="E1378" s="3">
        <f t="shared" si="230"/>
        <v>41921</v>
      </c>
      <c r="F1378" s="5">
        <f t="shared" si="217"/>
        <v>23</v>
      </c>
      <c r="G1378" s="5">
        <v>24333.18</v>
      </c>
      <c r="H1378" s="6">
        <v>24488</v>
      </c>
      <c r="I1378" s="6">
        <v>24495.33</v>
      </c>
      <c r="J1378" s="6">
        <v>24506.33</v>
      </c>
      <c r="K1378" s="6">
        <v>24530</v>
      </c>
      <c r="L1378" s="6">
        <v>24550</v>
      </c>
      <c r="M1378" s="6">
        <v>24658</v>
      </c>
      <c r="N1378" s="6">
        <v>24702.67</v>
      </c>
      <c r="O1378" s="6">
        <v>24745</v>
      </c>
      <c r="P1378" s="6">
        <v>24782</v>
      </c>
      <c r="Q1378" s="6">
        <v>24830</v>
      </c>
      <c r="R1378" s="6">
        <v>24871</v>
      </c>
      <c r="S1378" s="6">
        <v>24982</v>
      </c>
      <c r="T1378" s="6">
        <v>25025</v>
      </c>
      <c r="U1378" s="6">
        <v>25489.67</v>
      </c>
      <c r="V1378" s="6">
        <v>25529.67</v>
      </c>
      <c r="W1378" s="6">
        <v>25565.33</v>
      </c>
      <c r="X1378" s="6">
        <v>25616</v>
      </c>
      <c r="Y1378" s="6" t="s">
        <v>2</v>
      </c>
      <c r="Z1378" s="8" t="s">
        <v>17</v>
      </c>
      <c r="AA1378" s="11">
        <f t="shared" si="218"/>
        <v>1.3196167907560581E-3</v>
      </c>
      <c r="AB1378" s="10">
        <f t="shared" si="219"/>
        <v>6.6637406208314154E-3</v>
      </c>
      <c r="AC1378" s="10">
        <f t="shared" si="231"/>
        <v>1.0192555070701159E-2</v>
      </c>
      <c r="AD1378" s="10">
        <f t="shared" si="232"/>
        <v>1.0897309253879958E-2</v>
      </c>
      <c r="AE1378" s="13">
        <v>3.1549999999999998</v>
      </c>
      <c r="AF1378" s="13">
        <v>0.56000000000000005</v>
      </c>
      <c r="AG1378" s="10">
        <f t="shared" si="233"/>
        <v>2.5805489260143144E-2</v>
      </c>
      <c r="AH1378" s="10">
        <f>+SUMPRODUCT(AB1378:AD1378,Regression_results!$M$17:$O$17)+Regression_results!$L$17</f>
        <v>2.5711587185690082E-2</v>
      </c>
    </row>
    <row r="1379" spans="1:34" ht="15" x14ac:dyDescent="0.25">
      <c r="A1379" s="3">
        <v>41943</v>
      </c>
      <c r="B1379" s="5">
        <f t="shared" si="227"/>
        <v>31</v>
      </c>
      <c r="C1379" s="5">
        <f t="shared" si="228"/>
        <v>10</v>
      </c>
      <c r="D1379" s="5">
        <f t="shared" si="229"/>
        <v>2014</v>
      </c>
      <c r="E1379" s="3">
        <f t="shared" si="230"/>
        <v>41921</v>
      </c>
      <c r="F1379" s="5">
        <f t="shared" si="217"/>
        <v>22</v>
      </c>
      <c r="G1379" s="5">
        <v>24326.93</v>
      </c>
      <c r="H1379" s="6">
        <v>24488</v>
      </c>
      <c r="I1379" s="6">
        <v>24495.33</v>
      </c>
      <c r="J1379" s="6">
        <v>24506.33</v>
      </c>
      <c r="K1379" s="6">
        <v>24530</v>
      </c>
      <c r="L1379" s="6">
        <v>24550</v>
      </c>
      <c r="M1379" s="6">
        <v>24658</v>
      </c>
      <c r="N1379" s="6">
        <v>24702.67</v>
      </c>
      <c r="O1379" s="6">
        <v>24745</v>
      </c>
      <c r="P1379" s="6">
        <v>24782</v>
      </c>
      <c r="Q1379" s="6">
        <v>24830</v>
      </c>
      <c r="R1379" s="6">
        <v>24871</v>
      </c>
      <c r="S1379" s="6">
        <v>24982</v>
      </c>
      <c r="T1379" s="6">
        <v>25025</v>
      </c>
      <c r="U1379" s="6">
        <v>25497.33</v>
      </c>
      <c r="V1379" s="6">
        <v>25537.33</v>
      </c>
      <c r="W1379" s="6">
        <v>25573</v>
      </c>
      <c r="X1379" s="6">
        <v>25623.67</v>
      </c>
      <c r="Y1379" s="6" t="s">
        <v>2</v>
      </c>
      <c r="Z1379" s="8" t="s">
        <v>17</v>
      </c>
      <c r="AA1379" s="11">
        <f t="shared" si="218"/>
        <v>1.2622421476797079E-3</v>
      </c>
      <c r="AB1379" s="10">
        <f t="shared" si="219"/>
        <v>6.9223695714997202E-3</v>
      </c>
      <c r="AC1379" s="10">
        <f t="shared" si="231"/>
        <v>1.0192555070701159E-2</v>
      </c>
      <c r="AD1379" s="10">
        <f t="shared" si="232"/>
        <v>1.0839934610803606E-2</v>
      </c>
      <c r="AE1379" s="13">
        <v>3.1549999999999998</v>
      </c>
      <c r="AF1379" s="13">
        <v>0.56000000000000005</v>
      </c>
      <c r="AG1379" s="10">
        <f t="shared" si="233"/>
        <v>2.5805489260143144E-2</v>
      </c>
      <c r="AH1379" s="10">
        <f>+SUMPRODUCT(AB1379:AD1379,Regression_results!$M$17:$O$17)+Regression_results!$L$17</f>
        <v>2.5825601829302873E-2</v>
      </c>
    </row>
    <row r="1380" spans="1:34" ht="15" x14ac:dyDescent="0.25">
      <c r="A1380" s="3">
        <v>41942</v>
      </c>
      <c r="B1380" s="5">
        <f t="shared" si="227"/>
        <v>30</v>
      </c>
      <c r="C1380" s="5">
        <f t="shared" si="228"/>
        <v>10</v>
      </c>
      <c r="D1380" s="5">
        <f t="shared" si="229"/>
        <v>2014</v>
      </c>
      <c r="E1380" s="3">
        <f t="shared" si="230"/>
        <v>41921</v>
      </c>
      <c r="F1380" s="5">
        <f t="shared" si="217"/>
        <v>21</v>
      </c>
      <c r="G1380" s="5">
        <v>24320.67</v>
      </c>
      <c r="H1380" s="6">
        <v>24488</v>
      </c>
      <c r="I1380" s="6">
        <v>24495.33</v>
      </c>
      <c r="J1380" s="6">
        <v>24506.33</v>
      </c>
      <c r="K1380" s="6">
        <v>24530</v>
      </c>
      <c r="L1380" s="6">
        <v>24550</v>
      </c>
      <c r="M1380" s="6">
        <v>24658</v>
      </c>
      <c r="N1380" s="6">
        <v>24702.67</v>
      </c>
      <c r="O1380" s="6">
        <v>24745</v>
      </c>
      <c r="P1380" s="6">
        <v>24782</v>
      </c>
      <c r="Q1380" s="6">
        <v>24830</v>
      </c>
      <c r="R1380" s="6">
        <v>24871</v>
      </c>
      <c r="S1380" s="6">
        <v>24982</v>
      </c>
      <c r="T1380" s="6">
        <v>25025</v>
      </c>
      <c r="U1380" s="6">
        <v>25497.33</v>
      </c>
      <c r="V1380" s="6">
        <v>25537.33</v>
      </c>
      <c r="W1380" s="6">
        <v>25573</v>
      </c>
      <c r="X1380" s="6">
        <v>25623.67</v>
      </c>
      <c r="Y1380" s="6" t="s">
        <v>2</v>
      </c>
      <c r="Z1380" s="8" t="s">
        <v>17</v>
      </c>
      <c r="AA1380" s="11">
        <f t="shared" si="218"/>
        <v>1.2048675046033575E-3</v>
      </c>
      <c r="AB1380" s="10">
        <f t="shared" si="219"/>
        <v>7.1815455741968126E-3</v>
      </c>
      <c r="AC1380" s="10">
        <f t="shared" si="231"/>
        <v>1.0192555070701159E-2</v>
      </c>
      <c r="AD1380" s="10">
        <f t="shared" si="232"/>
        <v>1.0782559967727257E-2</v>
      </c>
      <c r="AE1380" s="13">
        <v>3.165</v>
      </c>
      <c r="AF1380" s="13">
        <v>0.56000000000000005</v>
      </c>
      <c r="AG1380" s="10">
        <f t="shared" si="233"/>
        <v>2.5904932378679302E-2</v>
      </c>
      <c r="AH1380" s="10">
        <f>+SUMPRODUCT(AB1380:AD1380,Regression_results!$M$17:$O$17)+Regression_results!$L$17</f>
        <v>2.5939912207589413E-2</v>
      </c>
    </row>
    <row r="1381" spans="1:34" ht="15" x14ac:dyDescent="0.25">
      <c r="A1381" s="3">
        <v>41941</v>
      </c>
      <c r="B1381" s="5">
        <f t="shared" si="227"/>
        <v>29</v>
      </c>
      <c r="C1381" s="5">
        <f t="shared" si="228"/>
        <v>10</v>
      </c>
      <c r="D1381" s="5">
        <f t="shared" si="229"/>
        <v>2014</v>
      </c>
      <c r="E1381" s="3">
        <f t="shared" si="230"/>
        <v>41921</v>
      </c>
      <c r="F1381" s="5">
        <f t="shared" si="217"/>
        <v>20</v>
      </c>
      <c r="G1381" s="5">
        <v>24314.42</v>
      </c>
      <c r="H1381" s="6">
        <v>24483.67</v>
      </c>
      <c r="I1381" s="6">
        <v>24493.67</v>
      </c>
      <c r="J1381" s="6">
        <v>24504.67</v>
      </c>
      <c r="K1381" s="6">
        <v>24524</v>
      </c>
      <c r="L1381" s="6">
        <v>24543.67</v>
      </c>
      <c r="M1381" s="6">
        <v>24649.33</v>
      </c>
      <c r="N1381" s="6">
        <v>24697.33</v>
      </c>
      <c r="O1381" s="6">
        <v>24736.67</v>
      </c>
      <c r="P1381" s="6">
        <v>24772.33</v>
      </c>
      <c r="Q1381" s="6">
        <v>24820</v>
      </c>
      <c r="R1381" s="6">
        <v>24860</v>
      </c>
      <c r="S1381" s="6">
        <v>24972.33</v>
      </c>
      <c r="T1381" s="6">
        <v>25015</v>
      </c>
      <c r="U1381" s="6">
        <v>25497.33</v>
      </c>
      <c r="V1381" s="6">
        <v>25537.33</v>
      </c>
      <c r="W1381" s="6">
        <v>25573</v>
      </c>
      <c r="X1381" s="6">
        <v>25623.67</v>
      </c>
      <c r="Y1381" s="6" t="s">
        <v>2</v>
      </c>
      <c r="Z1381" s="8" t="s">
        <v>17</v>
      </c>
      <c r="AA1381" s="11">
        <f t="shared" si="218"/>
        <v>1.1391274529315432E-3</v>
      </c>
      <c r="AB1381" s="10">
        <f t="shared" si="219"/>
        <v>7.3721684498335716E-3</v>
      </c>
      <c r="AC1381" s="10">
        <f t="shared" si="231"/>
        <v>9.9209305914549351E-3</v>
      </c>
      <c r="AD1381" s="10">
        <f t="shared" si="232"/>
        <v>1.0665874585831903E-2</v>
      </c>
      <c r="AE1381" s="13">
        <v>3.16</v>
      </c>
      <c r="AF1381" s="13">
        <v>0.57999999999999996</v>
      </c>
      <c r="AG1381" s="10">
        <f t="shared" si="233"/>
        <v>2.5651222907138616E-2</v>
      </c>
      <c r="AH1381" s="10">
        <f>+SUMPRODUCT(AB1381:AD1381,Regression_results!$M$17:$O$17)+Regression_results!$L$17</f>
        <v>2.582680001602513E-2</v>
      </c>
    </row>
    <row r="1382" spans="1:34" ht="15" x14ac:dyDescent="0.25">
      <c r="A1382" s="3">
        <v>41940</v>
      </c>
      <c r="B1382" s="5">
        <f t="shared" si="227"/>
        <v>28</v>
      </c>
      <c r="C1382" s="5">
        <f t="shared" si="228"/>
        <v>10</v>
      </c>
      <c r="D1382" s="5">
        <f t="shared" si="229"/>
        <v>2014</v>
      </c>
      <c r="E1382" s="3">
        <f t="shared" si="230"/>
        <v>41921</v>
      </c>
      <c r="F1382" s="5">
        <f t="shared" si="217"/>
        <v>19</v>
      </c>
      <c r="G1382" s="5">
        <v>24308.17</v>
      </c>
      <c r="H1382" s="6">
        <v>24484.67</v>
      </c>
      <c r="I1382" s="6">
        <v>24493</v>
      </c>
      <c r="J1382" s="6">
        <v>24507.67</v>
      </c>
      <c r="K1382" s="6">
        <v>24525.67</v>
      </c>
      <c r="L1382" s="6">
        <v>24546</v>
      </c>
      <c r="M1382" s="6">
        <v>24653</v>
      </c>
      <c r="N1382" s="6">
        <v>24698.33</v>
      </c>
      <c r="O1382" s="6">
        <v>24738.33</v>
      </c>
      <c r="P1382" s="6">
        <v>24767</v>
      </c>
      <c r="Q1382" s="6">
        <v>24811</v>
      </c>
      <c r="R1382" s="6">
        <v>24855</v>
      </c>
      <c r="S1382" s="6">
        <v>24968</v>
      </c>
      <c r="T1382" s="6">
        <v>25010</v>
      </c>
      <c r="U1382" s="6">
        <v>25265</v>
      </c>
      <c r="V1382" s="6">
        <v>25380</v>
      </c>
      <c r="W1382" s="6">
        <v>25416</v>
      </c>
      <c r="X1382" s="6">
        <v>25455.33</v>
      </c>
      <c r="Y1382" s="6" t="s">
        <v>2</v>
      </c>
      <c r="Z1382" s="8" t="s">
        <v>17</v>
      </c>
      <c r="AA1382" s="11">
        <f t="shared" si="218"/>
        <v>1.0653636654918807E-3</v>
      </c>
      <c r="AB1382" s="10">
        <f t="shared" si="219"/>
        <v>7.603616397285462E-3</v>
      </c>
      <c r="AC1382" s="10">
        <f t="shared" si="231"/>
        <v>1.001633119666856E-2</v>
      </c>
      <c r="AD1382" s="10">
        <f t="shared" si="232"/>
        <v>1.0349337159256299E-2</v>
      </c>
      <c r="AE1382" s="13">
        <v>3.1680000000000001</v>
      </c>
      <c r="AF1382" s="13">
        <v>0.55000000000000004</v>
      </c>
      <c r="AG1382" s="10">
        <f t="shared" si="233"/>
        <v>2.6036797613127716E-2</v>
      </c>
      <c r="AH1382" s="10">
        <f>+SUMPRODUCT(AB1382:AD1382,Regression_results!$M$17:$O$17)+Regression_results!$L$17</f>
        <v>2.5867076824815385E-2</v>
      </c>
    </row>
    <row r="1383" spans="1:34" ht="15" x14ac:dyDescent="0.25">
      <c r="A1383" s="3">
        <v>41939</v>
      </c>
      <c r="B1383" s="5">
        <f t="shared" si="227"/>
        <v>27</v>
      </c>
      <c r="C1383" s="5">
        <f t="shared" si="228"/>
        <v>10</v>
      </c>
      <c r="D1383" s="5">
        <f t="shared" si="229"/>
        <v>2014</v>
      </c>
      <c r="E1383" s="3">
        <f t="shared" si="230"/>
        <v>41921</v>
      </c>
      <c r="F1383" s="5">
        <f t="shared" si="217"/>
        <v>18</v>
      </c>
      <c r="G1383" s="5">
        <v>24301.93</v>
      </c>
      <c r="H1383" s="6">
        <v>24486.33</v>
      </c>
      <c r="I1383" s="6">
        <v>24488</v>
      </c>
      <c r="J1383" s="6">
        <v>24500</v>
      </c>
      <c r="K1383" s="6">
        <v>24522</v>
      </c>
      <c r="L1383" s="6">
        <v>24543.33</v>
      </c>
      <c r="M1383" s="6">
        <v>24645</v>
      </c>
      <c r="N1383" s="6">
        <v>24690.33</v>
      </c>
      <c r="O1383" s="6">
        <v>24722</v>
      </c>
      <c r="P1383" s="6">
        <v>24751</v>
      </c>
      <c r="Q1383" s="6">
        <v>24799</v>
      </c>
      <c r="R1383" s="6">
        <v>24842</v>
      </c>
      <c r="S1383" s="6">
        <v>24950</v>
      </c>
      <c r="T1383" s="6">
        <v>24994</v>
      </c>
      <c r="U1383" s="6">
        <v>25241</v>
      </c>
      <c r="V1383" s="6">
        <v>25355</v>
      </c>
      <c r="W1383" s="6">
        <v>25395.33</v>
      </c>
      <c r="X1383" s="6">
        <v>25431.33</v>
      </c>
      <c r="Y1383" s="6" t="s">
        <v>2</v>
      </c>
      <c r="Z1383" s="8" t="s">
        <v>17</v>
      </c>
      <c r="AA1383" s="11">
        <f t="shared" si="218"/>
        <v>1.0581162324649895E-3</v>
      </c>
      <c r="AB1383" s="10">
        <f t="shared" si="219"/>
        <v>7.6565935298142929E-3</v>
      </c>
      <c r="AC1383" s="10">
        <f t="shared" si="231"/>
        <v>9.5557007513884518E-3</v>
      </c>
      <c r="AD1383" s="10">
        <f t="shared" si="232"/>
        <v>1.0280671041946521E-2</v>
      </c>
      <c r="AE1383" s="13">
        <v>3.19</v>
      </c>
      <c r="AF1383" s="13">
        <v>0.52</v>
      </c>
      <c r="AG1383" s="10">
        <f t="shared" si="233"/>
        <v>2.6561878233187342E-2</v>
      </c>
      <c r="AH1383" s="10">
        <f>+SUMPRODUCT(AB1383:AD1383,Regression_results!$M$17:$O$17)+Regression_results!$L$17</f>
        <v>2.5587242966942578E-2</v>
      </c>
    </row>
    <row r="1384" spans="1:34" ht="15" x14ac:dyDescent="0.25">
      <c r="A1384" s="3">
        <v>41938</v>
      </c>
      <c r="B1384" s="5">
        <f t="shared" si="227"/>
        <v>26</v>
      </c>
      <c r="C1384" s="5">
        <f t="shared" si="228"/>
        <v>10</v>
      </c>
      <c r="D1384" s="5">
        <f t="shared" si="229"/>
        <v>2014</v>
      </c>
      <c r="E1384" s="3">
        <f t="shared" si="230"/>
        <v>41921</v>
      </c>
      <c r="F1384" s="5">
        <f t="shared" si="217"/>
        <v>17</v>
      </c>
      <c r="G1384" s="5">
        <v>24295.68</v>
      </c>
      <c r="H1384" s="6">
        <v>24484</v>
      </c>
      <c r="I1384" s="6">
        <v>24490</v>
      </c>
      <c r="J1384" s="6">
        <v>24506.33</v>
      </c>
      <c r="K1384" s="6">
        <v>24533</v>
      </c>
      <c r="L1384" s="6">
        <v>24560.33</v>
      </c>
      <c r="M1384" s="6">
        <v>24663.33</v>
      </c>
      <c r="N1384" s="6">
        <v>24704.67</v>
      </c>
      <c r="O1384" s="6">
        <v>24735.67</v>
      </c>
      <c r="P1384" s="6">
        <v>24769.67</v>
      </c>
      <c r="Q1384" s="6">
        <v>24817</v>
      </c>
      <c r="R1384" s="6">
        <v>24860</v>
      </c>
      <c r="S1384" s="6">
        <v>24970</v>
      </c>
      <c r="T1384" s="6">
        <v>25014</v>
      </c>
      <c r="U1384" s="6">
        <v>25249.67</v>
      </c>
      <c r="V1384" s="6">
        <v>25363.67</v>
      </c>
      <c r="W1384" s="6">
        <v>25404</v>
      </c>
      <c r="X1384" s="6">
        <v>25440</v>
      </c>
      <c r="Y1384" s="6" t="s">
        <v>2</v>
      </c>
      <c r="Z1384" s="8" t="s">
        <v>17</v>
      </c>
      <c r="AA1384" s="11">
        <f t="shared" si="218"/>
        <v>9.9853157121877843E-4</v>
      </c>
      <c r="AB1384" s="10">
        <f t="shared" si="219"/>
        <v>7.9981297086559877E-3</v>
      </c>
      <c r="AC1384" s="10">
        <f t="shared" si="231"/>
        <v>1.003144140465495E-2</v>
      </c>
      <c r="AD1384" s="10">
        <f t="shared" si="232"/>
        <v>1.0471895341029783E-2</v>
      </c>
      <c r="AE1384" s="13">
        <v>3.2250000000000001</v>
      </c>
      <c r="AF1384" s="13">
        <v>0.52</v>
      </c>
      <c r="AG1384" s="10">
        <f t="shared" si="233"/>
        <v>2.6910067648229008E-2</v>
      </c>
      <c r="AH1384" s="10">
        <f>+SUMPRODUCT(AB1384:AD1384,Regression_results!$M$17:$O$17)+Regression_results!$L$17</f>
        <v>2.6144565771906388E-2</v>
      </c>
    </row>
    <row r="1385" spans="1:34" ht="15" x14ac:dyDescent="0.25">
      <c r="A1385" s="3">
        <v>41937</v>
      </c>
      <c r="B1385" s="5">
        <f t="shared" si="227"/>
        <v>25</v>
      </c>
      <c r="C1385" s="5">
        <f t="shared" si="228"/>
        <v>10</v>
      </c>
      <c r="D1385" s="5">
        <f t="shared" si="229"/>
        <v>2014</v>
      </c>
      <c r="E1385" s="3">
        <f t="shared" si="230"/>
        <v>41921</v>
      </c>
      <c r="F1385" s="5">
        <f t="shared" si="217"/>
        <v>16</v>
      </c>
      <c r="G1385" s="5">
        <v>24289.439999999999</v>
      </c>
      <c r="H1385" s="6">
        <v>24484</v>
      </c>
      <c r="I1385" s="6">
        <v>24490</v>
      </c>
      <c r="J1385" s="6">
        <v>24506.33</v>
      </c>
      <c r="K1385" s="6">
        <v>24533</v>
      </c>
      <c r="L1385" s="6">
        <v>24560.33</v>
      </c>
      <c r="M1385" s="6">
        <v>24663.33</v>
      </c>
      <c r="N1385" s="6">
        <v>24704.67</v>
      </c>
      <c r="O1385" s="6">
        <v>24735.67</v>
      </c>
      <c r="P1385" s="6">
        <v>24769.67</v>
      </c>
      <c r="Q1385" s="6">
        <v>24817</v>
      </c>
      <c r="R1385" s="6">
        <v>24860</v>
      </c>
      <c r="S1385" s="6">
        <v>24970</v>
      </c>
      <c r="T1385" s="6">
        <v>25014</v>
      </c>
      <c r="U1385" s="6">
        <v>25220</v>
      </c>
      <c r="V1385" s="6">
        <v>25334.33</v>
      </c>
      <c r="W1385" s="6">
        <v>25374.67</v>
      </c>
      <c r="X1385" s="6">
        <v>25402.33</v>
      </c>
      <c r="Y1385" s="6" t="s">
        <v>2</v>
      </c>
      <c r="Z1385" s="8" t="s">
        <v>17</v>
      </c>
      <c r="AA1385" s="11">
        <f t="shared" si="218"/>
        <v>9.3979441997061501E-4</v>
      </c>
      <c r="AB1385" s="10">
        <f t="shared" si="219"/>
        <v>8.2570862070101558E-3</v>
      </c>
      <c r="AC1385" s="10">
        <f t="shared" si="231"/>
        <v>1.003144140465495E-2</v>
      </c>
      <c r="AD1385" s="10">
        <f t="shared" si="232"/>
        <v>1.041315818978162E-2</v>
      </c>
      <c r="AE1385" s="13">
        <v>3.2250000000000001</v>
      </c>
      <c r="AF1385" s="13">
        <v>0.52</v>
      </c>
      <c r="AG1385" s="10">
        <f t="shared" si="233"/>
        <v>2.6910067648229008E-2</v>
      </c>
      <c r="AH1385" s="10">
        <f>+SUMPRODUCT(AB1385:AD1385,Regression_results!$M$17:$O$17)+Regression_results!$L$17</f>
        <v>2.6258144814173649E-2</v>
      </c>
    </row>
    <row r="1386" spans="1:34" ht="15" x14ac:dyDescent="0.25">
      <c r="A1386" s="3">
        <v>41936</v>
      </c>
      <c r="B1386" s="5">
        <f t="shared" si="227"/>
        <v>24</v>
      </c>
      <c r="C1386" s="5">
        <f t="shared" si="228"/>
        <v>10</v>
      </c>
      <c r="D1386" s="5">
        <f t="shared" si="229"/>
        <v>2014</v>
      </c>
      <c r="E1386" s="3">
        <f t="shared" si="230"/>
        <v>41921</v>
      </c>
      <c r="F1386" s="5">
        <f t="shared" si="217"/>
        <v>15</v>
      </c>
      <c r="G1386" s="5">
        <v>24283.200000000001</v>
      </c>
      <c r="H1386" s="6">
        <v>24484</v>
      </c>
      <c r="I1386" s="6">
        <v>24490</v>
      </c>
      <c r="J1386" s="6">
        <v>24506.33</v>
      </c>
      <c r="K1386" s="6">
        <v>24533</v>
      </c>
      <c r="L1386" s="6">
        <v>24560.33</v>
      </c>
      <c r="M1386" s="6">
        <v>24663.33</v>
      </c>
      <c r="N1386" s="6">
        <v>24704.67</v>
      </c>
      <c r="O1386" s="6">
        <v>24735.67</v>
      </c>
      <c r="P1386" s="6">
        <v>24769.67</v>
      </c>
      <c r="Q1386" s="6">
        <v>24817</v>
      </c>
      <c r="R1386" s="6">
        <v>24860</v>
      </c>
      <c r="S1386" s="6">
        <v>24970</v>
      </c>
      <c r="T1386" s="6">
        <v>25014</v>
      </c>
      <c r="U1386" s="6">
        <v>25195</v>
      </c>
      <c r="V1386" s="6">
        <v>25312</v>
      </c>
      <c r="W1386" s="6">
        <v>25352.67</v>
      </c>
      <c r="X1386" s="6">
        <v>25381</v>
      </c>
      <c r="Y1386" s="6" t="s">
        <v>2</v>
      </c>
      <c r="Z1386" s="8" t="s">
        <v>17</v>
      </c>
      <c r="AA1386" s="11">
        <f t="shared" si="218"/>
        <v>8.810572687224516E-4</v>
      </c>
      <c r="AB1386" s="10">
        <f t="shared" si="219"/>
        <v>8.5161757923173376E-3</v>
      </c>
      <c r="AC1386" s="10">
        <f t="shared" si="231"/>
        <v>1.003144140465495E-2</v>
      </c>
      <c r="AD1386" s="10">
        <f t="shared" si="232"/>
        <v>1.0354421038533457E-2</v>
      </c>
      <c r="AE1386" s="13">
        <v>3.2250000000000001</v>
      </c>
      <c r="AF1386" s="13">
        <v>0.52</v>
      </c>
      <c r="AG1386" s="10">
        <f t="shared" si="233"/>
        <v>2.6910067648229008E-2</v>
      </c>
      <c r="AH1386" s="10">
        <f>+SUMPRODUCT(AB1386:AD1386,Regression_results!$M$17:$O$17)+Regression_results!$L$17</f>
        <v>2.6371795802845564E-2</v>
      </c>
    </row>
    <row r="1387" spans="1:34" ht="15" x14ac:dyDescent="0.25">
      <c r="A1387" s="3">
        <v>41935</v>
      </c>
      <c r="B1387" s="5">
        <f t="shared" si="227"/>
        <v>23</v>
      </c>
      <c r="C1387" s="5">
        <f t="shared" si="228"/>
        <v>10</v>
      </c>
      <c r="D1387" s="5">
        <f t="shared" si="229"/>
        <v>2014</v>
      </c>
      <c r="E1387" s="3">
        <f t="shared" si="230"/>
        <v>41921</v>
      </c>
      <c r="F1387" s="5">
        <f t="shared" si="217"/>
        <v>14</v>
      </c>
      <c r="G1387" s="5">
        <v>24276.95</v>
      </c>
      <c r="H1387" s="6">
        <v>24478.67</v>
      </c>
      <c r="I1387" s="6">
        <v>24490.67</v>
      </c>
      <c r="J1387" s="6">
        <v>24505.33</v>
      </c>
      <c r="K1387" s="6">
        <v>24527.33</v>
      </c>
      <c r="L1387" s="6">
        <v>24551.67</v>
      </c>
      <c r="M1387" s="6">
        <v>24653.33</v>
      </c>
      <c r="N1387" s="6">
        <v>24696</v>
      </c>
      <c r="O1387" s="6">
        <v>24722.67</v>
      </c>
      <c r="P1387" s="6">
        <v>24758</v>
      </c>
      <c r="Q1387" s="6">
        <v>24811</v>
      </c>
      <c r="R1387" s="6">
        <v>24856.33</v>
      </c>
      <c r="S1387" s="6">
        <v>24964</v>
      </c>
      <c r="T1387" s="6">
        <v>25007</v>
      </c>
      <c r="U1387" s="6">
        <v>25195</v>
      </c>
      <c r="V1387" s="6">
        <v>25312</v>
      </c>
      <c r="W1387" s="6">
        <v>25352.67</v>
      </c>
      <c r="X1387" s="6">
        <v>25381</v>
      </c>
      <c r="Y1387" s="6" t="s">
        <v>2</v>
      </c>
      <c r="Z1387" s="8" t="s">
        <v>17</v>
      </c>
      <c r="AA1387" s="11">
        <f t="shared" si="218"/>
        <v>8.0382417347646395E-4</v>
      </c>
      <c r="AB1387" s="10">
        <f t="shared" si="219"/>
        <v>8.8034122902587164E-3</v>
      </c>
      <c r="AC1387" s="10">
        <f t="shared" si="231"/>
        <v>9.472995226345482E-3</v>
      </c>
      <c r="AD1387" s="10">
        <f t="shared" si="232"/>
        <v>1.0565310291278607E-2</v>
      </c>
      <c r="AE1387" s="13">
        <v>3.2450000000000001</v>
      </c>
      <c r="AF1387" s="13">
        <v>0.54</v>
      </c>
      <c r="AG1387" s="10">
        <f t="shared" si="233"/>
        <v>2.6904714541476027E-2</v>
      </c>
      <c r="AH1387" s="10">
        <f>+SUMPRODUCT(AB1387:AD1387,Regression_results!$M$17:$O$17)+Regression_results!$L$17</f>
        <v>2.6285360091766911E-2</v>
      </c>
    </row>
    <row r="1388" spans="1:34" ht="15" x14ac:dyDescent="0.25">
      <c r="A1388" s="3">
        <v>41934</v>
      </c>
      <c r="B1388" s="5">
        <f t="shared" si="227"/>
        <v>22</v>
      </c>
      <c r="C1388" s="5">
        <f t="shared" si="228"/>
        <v>10</v>
      </c>
      <c r="D1388" s="5">
        <f t="shared" si="229"/>
        <v>2014</v>
      </c>
      <c r="E1388" s="3">
        <f t="shared" si="230"/>
        <v>41921</v>
      </c>
      <c r="F1388" s="5">
        <f t="shared" si="217"/>
        <v>13</v>
      </c>
      <c r="G1388" s="5">
        <v>24270.720000000001</v>
      </c>
      <c r="H1388" s="6">
        <v>24476</v>
      </c>
      <c r="I1388" s="6">
        <v>24494.67</v>
      </c>
      <c r="J1388" s="6">
        <v>24509.33</v>
      </c>
      <c r="K1388" s="6">
        <v>24530</v>
      </c>
      <c r="L1388" s="6">
        <v>24550.33</v>
      </c>
      <c r="M1388" s="6">
        <v>24651.67</v>
      </c>
      <c r="N1388" s="6">
        <v>24687</v>
      </c>
      <c r="O1388" s="6">
        <v>24717</v>
      </c>
      <c r="P1388" s="6">
        <v>24751.33</v>
      </c>
      <c r="Q1388" s="6">
        <v>24802.33</v>
      </c>
      <c r="R1388" s="6">
        <v>24845.67</v>
      </c>
      <c r="S1388" s="6">
        <v>24956</v>
      </c>
      <c r="T1388" s="6">
        <v>25002.33</v>
      </c>
      <c r="U1388" s="6">
        <v>25195</v>
      </c>
      <c r="V1388" s="6">
        <v>25312</v>
      </c>
      <c r="W1388" s="6">
        <v>25352.67</v>
      </c>
      <c r="X1388" s="6">
        <v>25381</v>
      </c>
      <c r="Y1388" s="6" t="s">
        <v>2</v>
      </c>
      <c r="Z1388" s="8" t="s">
        <v>17</v>
      </c>
      <c r="AA1388" s="11">
        <f t="shared" si="218"/>
        <v>8.0446919912379551E-4</v>
      </c>
      <c r="AB1388" s="10">
        <f t="shared" si="219"/>
        <v>9.2271675500354977E-3</v>
      </c>
      <c r="AC1388" s="10">
        <f t="shared" si="231"/>
        <v>9.0766685160486027E-3</v>
      </c>
      <c r="AD1388" s="10">
        <f t="shared" si="232"/>
        <v>1.0473927466712933E-2</v>
      </c>
      <c r="AE1388" s="13">
        <v>3.22</v>
      </c>
      <c r="AF1388" s="13">
        <v>0.51</v>
      </c>
      <c r="AG1388" s="10">
        <f t="shared" si="233"/>
        <v>2.6962491294398427E-2</v>
      </c>
      <c r="AH1388" s="10">
        <f>+SUMPRODUCT(AB1388:AD1388,Regression_results!$M$17:$O$17)+Regression_results!$L$17</f>
        <v>2.6234505141166965E-2</v>
      </c>
    </row>
    <row r="1389" spans="1:34" ht="15" x14ac:dyDescent="0.25">
      <c r="A1389" s="3">
        <v>41933</v>
      </c>
      <c r="B1389" s="5">
        <f t="shared" si="227"/>
        <v>21</v>
      </c>
      <c r="C1389" s="5">
        <f t="shared" si="228"/>
        <v>10</v>
      </c>
      <c r="D1389" s="5">
        <f t="shared" si="229"/>
        <v>2014</v>
      </c>
      <c r="E1389" s="3">
        <f t="shared" si="230"/>
        <v>41921</v>
      </c>
      <c r="F1389" s="5">
        <f t="shared" si="217"/>
        <v>12</v>
      </c>
      <c r="G1389" s="5">
        <v>24264.48</v>
      </c>
      <c r="H1389" s="6">
        <v>24471</v>
      </c>
      <c r="I1389" s="6">
        <v>24485</v>
      </c>
      <c r="J1389" s="6">
        <v>24503</v>
      </c>
      <c r="K1389" s="6">
        <v>24521</v>
      </c>
      <c r="L1389" s="6">
        <v>24540</v>
      </c>
      <c r="M1389" s="6">
        <v>24640</v>
      </c>
      <c r="N1389" s="6">
        <v>24675</v>
      </c>
      <c r="O1389" s="6">
        <v>24704</v>
      </c>
      <c r="P1389" s="6">
        <v>24745</v>
      </c>
      <c r="Q1389" s="6">
        <v>24798</v>
      </c>
      <c r="R1389" s="6">
        <v>24846</v>
      </c>
      <c r="S1389" s="6">
        <v>24951</v>
      </c>
      <c r="T1389" s="6">
        <v>25001</v>
      </c>
      <c r="U1389" s="6">
        <v>25165.67</v>
      </c>
      <c r="V1389" s="6">
        <v>25283.67</v>
      </c>
      <c r="W1389" s="6">
        <v>25323</v>
      </c>
      <c r="X1389" s="6">
        <v>25352.67</v>
      </c>
      <c r="Y1389" s="6" t="s">
        <v>2</v>
      </c>
      <c r="Z1389" s="8" t="s">
        <v>17</v>
      </c>
      <c r="AA1389" s="11">
        <f t="shared" si="218"/>
        <v>8.0157107931544402E-4</v>
      </c>
      <c r="AB1389" s="10">
        <f t="shared" si="219"/>
        <v>9.0881815724055404E-3</v>
      </c>
      <c r="AC1389" s="10">
        <f t="shared" si="231"/>
        <v>8.9442515826017033E-3</v>
      </c>
      <c r="AD1389" s="10">
        <f t="shared" si="232"/>
        <v>1.0799951908331051E-2</v>
      </c>
      <c r="AE1389" s="13">
        <v>3.18</v>
      </c>
      <c r="AF1389" s="13">
        <v>0.505</v>
      </c>
      <c r="AG1389" s="10">
        <f t="shared" si="233"/>
        <v>2.6615591264116167E-2</v>
      </c>
      <c r="AH1389" s="10">
        <f>+SUMPRODUCT(AB1389:AD1389,Regression_results!$M$17:$O$17)+Regression_results!$L$17</f>
        <v>2.622617129172827E-2</v>
      </c>
    </row>
    <row r="1390" spans="1:34" ht="15" x14ac:dyDescent="0.25">
      <c r="A1390" s="3">
        <v>41932</v>
      </c>
      <c r="B1390" s="5">
        <f t="shared" si="227"/>
        <v>20</v>
      </c>
      <c r="C1390" s="5">
        <f t="shared" si="228"/>
        <v>10</v>
      </c>
      <c r="D1390" s="5">
        <f t="shared" si="229"/>
        <v>2014</v>
      </c>
      <c r="E1390" s="3">
        <f t="shared" si="230"/>
        <v>41921</v>
      </c>
      <c r="F1390" s="5">
        <f t="shared" si="217"/>
        <v>11</v>
      </c>
      <c r="G1390" s="5">
        <v>24258.240000000002</v>
      </c>
      <c r="H1390" s="6">
        <v>24471</v>
      </c>
      <c r="I1390" s="6">
        <v>24485.67</v>
      </c>
      <c r="J1390" s="6">
        <v>24505</v>
      </c>
      <c r="K1390" s="6">
        <v>24522.33</v>
      </c>
      <c r="L1390" s="6">
        <v>24545</v>
      </c>
      <c r="M1390" s="6">
        <v>24647</v>
      </c>
      <c r="N1390" s="6">
        <v>24684</v>
      </c>
      <c r="O1390" s="6">
        <v>24716</v>
      </c>
      <c r="P1390" s="6">
        <v>24754.33</v>
      </c>
      <c r="Q1390" s="6">
        <v>24813</v>
      </c>
      <c r="R1390" s="6">
        <v>24859</v>
      </c>
      <c r="S1390" s="6">
        <v>24970</v>
      </c>
      <c r="T1390" s="6">
        <v>25018.33</v>
      </c>
      <c r="U1390" s="6">
        <v>25157.33</v>
      </c>
      <c r="V1390" s="6">
        <v>25276.33</v>
      </c>
      <c r="W1390" s="6">
        <v>25317.33</v>
      </c>
      <c r="X1390" s="6">
        <v>25346.67</v>
      </c>
      <c r="Y1390" s="6" t="s">
        <v>2</v>
      </c>
      <c r="Z1390" s="8" t="s">
        <v>17</v>
      </c>
      <c r="AA1390" s="11">
        <f t="shared" si="218"/>
        <v>7.0969162995598487E-4</v>
      </c>
      <c r="AB1390" s="10">
        <f t="shared" si="219"/>
        <v>9.3753710079542696E-3</v>
      </c>
      <c r="AC1390" s="10">
        <f t="shared" si="231"/>
        <v>9.4067264649078108E-3</v>
      </c>
      <c r="AD1390" s="10">
        <f t="shared" si="232"/>
        <v>1.0986435439634009E-2</v>
      </c>
      <c r="AE1390" s="13">
        <v>3.145</v>
      </c>
      <c r="AF1390" s="13">
        <v>0.44500000000000001</v>
      </c>
      <c r="AG1390" s="10">
        <f t="shared" si="233"/>
        <v>2.6880382298770433E-2</v>
      </c>
      <c r="AH1390" s="10">
        <f>+SUMPRODUCT(AB1390:AD1390,Regression_results!$M$17:$O$17)+Regression_results!$L$17</f>
        <v>2.6743988109957588E-2</v>
      </c>
    </row>
    <row r="1391" spans="1:34" ht="15" x14ac:dyDescent="0.25">
      <c r="A1391" s="3">
        <v>41931</v>
      </c>
      <c r="B1391" s="5">
        <f t="shared" si="227"/>
        <v>19</v>
      </c>
      <c r="C1391" s="5">
        <f t="shared" si="228"/>
        <v>10</v>
      </c>
      <c r="D1391" s="5">
        <f t="shared" si="229"/>
        <v>2014</v>
      </c>
      <c r="E1391" s="3">
        <f t="shared" si="230"/>
        <v>41921</v>
      </c>
      <c r="F1391" s="5">
        <f t="shared" si="217"/>
        <v>10</v>
      </c>
      <c r="G1391" s="5">
        <v>24252.01</v>
      </c>
      <c r="H1391" s="6">
        <v>24469</v>
      </c>
      <c r="I1391" s="6">
        <v>24487.67</v>
      </c>
      <c r="J1391" s="6">
        <v>24507.67</v>
      </c>
      <c r="K1391" s="6">
        <v>24525</v>
      </c>
      <c r="L1391" s="6">
        <v>24550.33</v>
      </c>
      <c r="M1391" s="6">
        <v>24653.33</v>
      </c>
      <c r="N1391" s="6">
        <v>24692</v>
      </c>
      <c r="O1391" s="6">
        <v>24724</v>
      </c>
      <c r="P1391" s="6">
        <v>24767</v>
      </c>
      <c r="Q1391" s="6">
        <v>24821.33</v>
      </c>
      <c r="R1391" s="6">
        <v>24865</v>
      </c>
      <c r="S1391" s="6">
        <v>24976</v>
      </c>
      <c r="T1391" s="6">
        <v>25022</v>
      </c>
      <c r="U1391" s="6">
        <v>25141.33</v>
      </c>
      <c r="V1391" s="6">
        <v>25259.67</v>
      </c>
      <c r="W1391" s="6">
        <v>25298</v>
      </c>
      <c r="X1391" s="6">
        <v>25330</v>
      </c>
      <c r="Y1391" s="6" t="s">
        <v>2</v>
      </c>
      <c r="Z1391" s="8" t="s">
        <v>17</v>
      </c>
      <c r="AA1391" s="11">
        <f t="shared" si="218"/>
        <v>6.1392269912448805E-4</v>
      </c>
      <c r="AB1391" s="10">
        <f t="shared" si="219"/>
        <v>9.7171327242566718E-3</v>
      </c>
      <c r="AC1391" s="10">
        <f t="shared" si="231"/>
        <v>9.6509794521080217E-3</v>
      </c>
      <c r="AD1391" s="10">
        <f t="shared" si="232"/>
        <v>1.0806448180438263E-2</v>
      </c>
      <c r="AE1391" s="13">
        <v>3.1179999999999999</v>
      </c>
      <c r="AF1391" s="13">
        <v>0.45</v>
      </c>
      <c r="AG1391" s="10">
        <f t="shared" si="233"/>
        <v>2.6560477849676412E-2</v>
      </c>
      <c r="AH1391" s="10">
        <f>+SUMPRODUCT(AB1391:AD1391,Regression_results!$M$17:$O$17)+Regression_results!$L$17</f>
        <v>2.6995007136626101E-2</v>
      </c>
    </row>
    <row r="1392" spans="1:34" ht="15" x14ac:dyDescent="0.25">
      <c r="A1392" s="3">
        <v>41930</v>
      </c>
      <c r="B1392" s="5">
        <f t="shared" si="227"/>
        <v>18</v>
      </c>
      <c r="C1392" s="5">
        <f t="shared" si="228"/>
        <v>10</v>
      </c>
      <c r="D1392" s="5">
        <f t="shared" si="229"/>
        <v>2014</v>
      </c>
      <c r="E1392" s="3">
        <f t="shared" si="230"/>
        <v>41921</v>
      </c>
      <c r="F1392" s="5">
        <f t="shared" si="217"/>
        <v>9</v>
      </c>
      <c r="G1392" s="5">
        <v>24245.77</v>
      </c>
      <c r="H1392" s="6">
        <v>24469</v>
      </c>
      <c r="I1392" s="6">
        <v>24487.67</v>
      </c>
      <c r="J1392" s="6">
        <v>24507.67</v>
      </c>
      <c r="K1392" s="6">
        <v>24525</v>
      </c>
      <c r="L1392" s="6">
        <v>24550.33</v>
      </c>
      <c r="M1392" s="6">
        <v>24653.33</v>
      </c>
      <c r="N1392" s="6">
        <v>24692</v>
      </c>
      <c r="O1392" s="6">
        <v>24724</v>
      </c>
      <c r="P1392" s="6">
        <v>24767</v>
      </c>
      <c r="Q1392" s="6">
        <v>24821.33</v>
      </c>
      <c r="R1392" s="6">
        <v>24865</v>
      </c>
      <c r="S1392" s="6">
        <v>24976</v>
      </c>
      <c r="T1392" s="6">
        <v>25022</v>
      </c>
      <c r="U1392" s="6">
        <v>25122.67</v>
      </c>
      <c r="V1392" s="6">
        <v>25244</v>
      </c>
      <c r="W1392" s="6">
        <v>25282.33</v>
      </c>
      <c r="X1392" s="6">
        <v>25315</v>
      </c>
      <c r="Y1392" s="6" t="s">
        <v>2</v>
      </c>
      <c r="Z1392" s="8" t="s">
        <v>17</v>
      </c>
      <c r="AA1392" s="11">
        <f t="shared" si="218"/>
        <v>5.5253042921203925E-4</v>
      </c>
      <c r="AB1392" s="10">
        <f t="shared" si="219"/>
        <v>9.9769980495565402E-3</v>
      </c>
      <c r="AC1392" s="10">
        <f t="shared" si="231"/>
        <v>9.6509794521080217E-3</v>
      </c>
      <c r="AD1392" s="10">
        <f t="shared" si="232"/>
        <v>1.0745055910525814E-2</v>
      </c>
      <c r="AE1392" s="13">
        <v>3.1179999999999999</v>
      </c>
      <c r="AF1392" s="13">
        <v>0.45</v>
      </c>
      <c r="AG1392" s="10">
        <f t="shared" si="233"/>
        <v>2.6560477849676412E-2</v>
      </c>
      <c r="AH1392" s="10">
        <f>+SUMPRODUCT(AB1392:AD1392,Regression_results!$M$17:$O$17)+Regression_results!$L$17</f>
        <v>2.7107883573284877E-2</v>
      </c>
    </row>
    <row r="1393" spans="1:34" ht="15" x14ac:dyDescent="0.25">
      <c r="A1393" s="3">
        <v>41929</v>
      </c>
      <c r="B1393" s="5">
        <f t="shared" si="227"/>
        <v>17</v>
      </c>
      <c r="C1393" s="5">
        <f t="shared" si="228"/>
        <v>10</v>
      </c>
      <c r="D1393" s="5">
        <f t="shared" si="229"/>
        <v>2014</v>
      </c>
      <c r="E1393" s="3">
        <f t="shared" si="230"/>
        <v>41921</v>
      </c>
      <c r="F1393" s="5">
        <f t="shared" si="217"/>
        <v>8</v>
      </c>
      <c r="G1393" s="5">
        <v>24239.54</v>
      </c>
      <c r="H1393" s="6">
        <v>24469</v>
      </c>
      <c r="I1393" s="6">
        <v>24487.67</v>
      </c>
      <c r="J1393" s="6">
        <v>24507.67</v>
      </c>
      <c r="K1393" s="6">
        <v>24525</v>
      </c>
      <c r="L1393" s="6">
        <v>24550.33</v>
      </c>
      <c r="M1393" s="6">
        <v>24653.33</v>
      </c>
      <c r="N1393" s="6">
        <v>24692</v>
      </c>
      <c r="O1393" s="6">
        <v>24724</v>
      </c>
      <c r="P1393" s="6">
        <v>24767</v>
      </c>
      <c r="Q1393" s="6">
        <v>24821.33</v>
      </c>
      <c r="R1393" s="6">
        <v>24865</v>
      </c>
      <c r="S1393" s="6">
        <v>24976</v>
      </c>
      <c r="T1393" s="6">
        <v>25022</v>
      </c>
      <c r="U1393" s="6">
        <v>25110</v>
      </c>
      <c r="V1393" s="6">
        <v>25230</v>
      </c>
      <c r="W1393" s="6">
        <v>25268</v>
      </c>
      <c r="X1393" s="6">
        <v>25301.67</v>
      </c>
      <c r="Y1393" s="6" t="s">
        <v>2</v>
      </c>
      <c r="Z1393" s="8" t="s">
        <v>17</v>
      </c>
      <c r="AA1393" s="11">
        <f t="shared" si="218"/>
        <v>4.9113815929959046E-4</v>
      </c>
      <c r="AB1393" s="10">
        <f t="shared" si="219"/>
        <v>1.0236580397152695E-2</v>
      </c>
      <c r="AC1393" s="10">
        <f t="shared" si="231"/>
        <v>9.6509794521080217E-3</v>
      </c>
      <c r="AD1393" s="10">
        <f t="shared" si="232"/>
        <v>1.0683663640613366E-2</v>
      </c>
      <c r="AE1393" s="13">
        <v>3.1179999999999999</v>
      </c>
      <c r="AF1393" s="13">
        <v>0.45</v>
      </c>
      <c r="AG1393" s="10">
        <f t="shared" si="233"/>
        <v>2.6560477849676412E-2</v>
      </c>
      <c r="AH1393" s="10">
        <f>+SUMPRODUCT(AB1393:AD1393,Regression_results!$M$17:$O$17)+Regression_results!$L$17</f>
        <v>2.722060703305209E-2</v>
      </c>
    </row>
    <row r="1394" spans="1:34" ht="15" x14ac:dyDescent="0.25">
      <c r="A1394" s="3">
        <v>41928</v>
      </c>
      <c r="B1394" s="5">
        <f t="shared" si="227"/>
        <v>16</v>
      </c>
      <c r="C1394" s="5">
        <f t="shared" si="228"/>
        <v>10</v>
      </c>
      <c r="D1394" s="5">
        <f t="shared" si="229"/>
        <v>2014</v>
      </c>
      <c r="E1394" s="3">
        <f t="shared" si="230"/>
        <v>41921</v>
      </c>
      <c r="F1394" s="5">
        <f t="shared" si="217"/>
        <v>7</v>
      </c>
      <c r="G1394" s="5">
        <v>24233.31</v>
      </c>
      <c r="H1394" s="6">
        <v>24464</v>
      </c>
      <c r="I1394" s="6">
        <v>24478.67</v>
      </c>
      <c r="J1394" s="6">
        <v>24499.33</v>
      </c>
      <c r="K1394" s="6">
        <v>24519.67</v>
      </c>
      <c r="L1394" s="6">
        <v>24545.33</v>
      </c>
      <c r="M1394" s="6">
        <v>24644</v>
      </c>
      <c r="N1394" s="6">
        <v>24682</v>
      </c>
      <c r="O1394" s="6">
        <v>24713.33</v>
      </c>
      <c r="P1394" s="6">
        <v>24760</v>
      </c>
      <c r="Q1394" s="6">
        <v>24815.33</v>
      </c>
      <c r="R1394" s="6">
        <v>24857</v>
      </c>
      <c r="S1394" s="6">
        <v>24967.67</v>
      </c>
      <c r="T1394" s="6">
        <v>25013.33</v>
      </c>
      <c r="U1394" s="6">
        <v>25110</v>
      </c>
      <c r="V1394" s="6">
        <v>25230</v>
      </c>
      <c r="W1394" s="6">
        <v>25268</v>
      </c>
      <c r="X1394" s="6">
        <v>25301.67</v>
      </c>
      <c r="Y1394" s="6" t="s">
        <v>2</v>
      </c>
      <c r="Z1394" s="8" t="s">
        <v>17</v>
      </c>
      <c r="AA1394" s="11">
        <f t="shared" si="218"/>
        <v>4.2671182373047085E-4</v>
      </c>
      <c r="AB1394" s="10">
        <f t="shared" si="219"/>
        <v>1.0124906585191829E-2</v>
      </c>
      <c r="AC1394" s="10">
        <f t="shared" si="231"/>
        <v>9.5863051383102693E-3</v>
      </c>
      <c r="AD1394" s="10">
        <f t="shared" si="232"/>
        <v>1.0718323678547111E-2</v>
      </c>
      <c r="AE1394" s="13">
        <v>3.05</v>
      </c>
      <c r="AF1394" s="13">
        <v>0.38500000000000001</v>
      </c>
      <c r="AG1394" s="10">
        <f t="shared" si="233"/>
        <v>2.6547791004632337E-2</v>
      </c>
      <c r="AH1394" s="10">
        <f>+SUMPRODUCT(AB1394:AD1394,Regression_results!$M$17:$O$17)+Regression_results!$L$17</f>
        <v>2.7136846309715745E-2</v>
      </c>
    </row>
    <row r="1395" spans="1:34" ht="15" x14ac:dyDescent="0.25">
      <c r="A1395" s="3">
        <v>41927</v>
      </c>
      <c r="B1395" s="5">
        <f t="shared" si="227"/>
        <v>15</v>
      </c>
      <c r="C1395" s="5">
        <f t="shared" si="228"/>
        <v>10</v>
      </c>
      <c r="D1395" s="5">
        <f t="shared" si="229"/>
        <v>2014</v>
      </c>
      <c r="E1395" s="3">
        <f t="shared" si="230"/>
        <v>41921</v>
      </c>
      <c r="F1395" s="5">
        <f t="shared" si="217"/>
        <v>6</v>
      </c>
      <c r="G1395" s="5">
        <v>24227.08</v>
      </c>
      <c r="H1395" s="6">
        <v>24462.33</v>
      </c>
      <c r="I1395" s="6">
        <v>24477.67</v>
      </c>
      <c r="J1395" s="6">
        <v>24499.67</v>
      </c>
      <c r="K1395" s="6">
        <v>24525.33</v>
      </c>
      <c r="L1395" s="6">
        <v>24549</v>
      </c>
      <c r="M1395" s="6">
        <v>24648.33</v>
      </c>
      <c r="N1395" s="6">
        <v>24689.67</v>
      </c>
      <c r="O1395" s="6">
        <v>24720.33</v>
      </c>
      <c r="P1395" s="6">
        <v>24770</v>
      </c>
      <c r="Q1395" s="6">
        <v>24822.67</v>
      </c>
      <c r="R1395" s="6">
        <v>24862.67</v>
      </c>
      <c r="S1395" s="6">
        <v>24969.67</v>
      </c>
      <c r="T1395" s="6">
        <v>25015.67</v>
      </c>
      <c r="U1395" s="6">
        <v>25110</v>
      </c>
      <c r="V1395" s="6">
        <v>25230</v>
      </c>
      <c r="W1395" s="6">
        <v>25268</v>
      </c>
      <c r="X1395" s="6">
        <v>25301.67</v>
      </c>
      <c r="Y1395" s="6" t="s">
        <v>2</v>
      </c>
      <c r="Z1395" s="8" t="s">
        <v>17</v>
      </c>
      <c r="AA1395" s="11">
        <f t="shared" si="218"/>
        <v>3.6844699990026266E-4</v>
      </c>
      <c r="AB1395" s="10">
        <f t="shared" si="219"/>
        <v>1.0343384345121054E-2</v>
      </c>
      <c r="AC1395" s="10">
        <f t="shared" si="231"/>
        <v>9.9135252660895734E-3</v>
      </c>
      <c r="AD1395" s="10">
        <f t="shared" si="232"/>
        <v>1.0454881930178095E-2</v>
      </c>
      <c r="AE1395" s="13">
        <v>3.0550000000000002</v>
      </c>
      <c r="AF1395" s="13">
        <v>0.36</v>
      </c>
      <c r="AG1395" s="10">
        <f t="shared" si="233"/>
        <v>2.6853328019131206E-2</v>
      </c>
      <c r="AH1395" s="10">
        <f>+SUMPRODUCT(AB1395:AD1395,Regression_results!$M$17:$O$17)+Regression_results!$L$17</f>
        <v>2.73336914988902E-2</v>
      </c>
    </row>
    <row r="1396" spans="1:34" ht="15" x14ac:dyDescent="0.25">
      <c r="A1396" s="3">
        <v>41926</v>
      </c>
      <c r="B1396" s="5">
        <f t="shared" si="227"/>
        <v>14</v>
      </c>
      <c r="C1396" s="5">
        <f t="shared" si="228"/>
        <v>10</v>
      </c>
      <c r="D1396" s="5">
        <f t="shared" si="229"/>
        <v>2014</v>
      </c>
      <c r="E1396" s="3">
        <f t="shared" si="230"/>
        <v>41921</v>
      </c>
      <c r="F1396" s="5">
        <f t="shared" si="217"/>
        <v>5</v>
      </c>
      <c r="G1396" s="5">
        <v>24220.86</v>
      </c>
      <c r="H1396" s="6">
        <v>24465.33</v>
      </c>
      <c r="I1396" s="6">
        <v>24488.33</v>
      </c>
      <c r="J1396" s="6">
        <v>24518.33</v>
      </c>
      <c r="K1396" s="6">
        <v>24545</v>
      </c>
      <c r="L1396" s="6">
        <v>24570</v>
      </c>
      <c r="M1396" s="6">
        <v>24675</v>
      </c>
      <c r="N1396" s="6">
        <v>24713.67</v>
      </c>
      <c r="O1396" s="6">
        <v>24745</v>
      </c>
      <c r="P1396" s="6">
        <v>24795</v>
      </c>
      <c r="Q1396" s="6">
        <v>24845</v>
      </c>
      <c r="R1396" s="6">
        <v>24885</v>
      </c>
      <c r="S1396" s="6">
        <v>24991.67</v>
      </c>
      <c r="T1396" s="6">
        <v>25036.67</v>
      </c>
      <c r="U1396" s="6">
        <v>25123.33</v>
      </c>
      <c r="V1396" s="6">
        <v>25243.33</v>
      </c>
      <c r="W1396" s="6">
        <v>25281.33</v>
      </c>
      <c r="X1396" s="6">
        <v>25315</v>
      </c>
      <c r="Y1396" s="6" t="s">
        <v>2</v>
      </c>
      <c r="Z1396" s="8" t="s">
        <v>17</v>
      </c>
      <c r="AA1396" s="11">
        <f t="shared" si="218"/>
        <v>3.0009999331777798E-4</v>
      </c>
      <c r="AB1396" s="10">
        <f t="shared" si="219"/>
        <v>1.1042960489429321E-2</v>
      </c>
      <c r="AC1396" s="10">
        <f t="shared" si="231"/>
        <v>1.0481319060956729E-2</v>
      </c>
      <c r="AD1396" s="10">
        <f t="shared" si="232"/>
        <v>1.0268578473818754E-2</v>
      </c>
      <c r="AE1396" s="13">
        <v>3.1549999999999998</v>
      </c>
      <c r="AF1396" s="13">
        <v>0.36</v>
      </c>
      <c r="AG1396" s="10">
        <f t="shared" si="233"/>
        <v>2.7849740932642364E-2</v>
      </c>
      <c r="AH1396" s="10">
        <f>+SUMPRODUCT(AB1396:AD1396,Regression_results!$M$17:$O$17)+Regression_results!$L$17</f>
        <v>2.797028381077496E-2</v>
      </c>
    </row>
    <row r="1397" spans="1:34" ht="15" x14ac:dyDescent="0.25">
      <c r="A1397" s="3">
        <v>41925</v>
      </c>
      <c r="B1397" s="5">
        <f t="shared" si="227"/>
        <v>13</v>
      </c>
      <c r="C1397" s="5">
        <f t="shared" si="228"/>
        <v>10</v>
      </c>
      <c r="D1397" s="5">
        <f t="shared" si="229"/>
        <v>2014</v>
      </c>
      <c r="E1397" s="3">
        <f t="shared" si="230"/>
        <v>41921</v>
      </c>
      <c r="F1397" s="5">
        <f t="shared" si="217"/>
        <v>4</v>
      </c>
      <c r="G1397" s="5">
        <v>24214.63</v>
      </c>
      <c r="H1397" s="6">
        <v>24469</v>
      </c>
      <c r="I1397" s="6">
        <v>24503</v>
      </c>
      <c r="J1397" s="6">
        <v>24536</v>
      </c>
      <c r="K1397" s="6">
        <v>24568.67</v>
      </c>
      <c r="L1397" s="6">
        <v>24598</v>
      </c>
      <c r="M1397" s="6">
        <v>24702.33</v>
      </c>
      <c r="N1397" s="6">
        <v>24745</v>
      </c>
      <c r="O1397" s="6">
        <v>24780</v>
      </c>
      <c r="P1397" s="6">
        <v>24830</v>
      </c>
      <c r="Q1397" s="6">
        <v>24874.33</v>
      </c>
      <c r="R1397" s="6">
        <v>24916</v>
      </c>
      <c r="S1397" s="6">
        <v>25022</v>
      </c>
      <c r="T1397" s="6">
        <v>25067.33</v>
      </c>
      <c r="U1397" s="6">
        <v>25130</v>
      </c>
      <c r="V1397" s="6">
        <v>25250</v>
      </c>
      <c r="W1397" s="6">
        <v>25288</v>
      </c>
      <c r="X1397" s="6">
        <v>25323</v>
      </c>
      <c r="Y1397" s="6" t="s">
        <v>2</v>
      </c>
      <c r="Z1397" s="8" t="s">
        <v>17</v>
      </c>
      <c r="AA1397" s="11">
        <f t="shared" si="218"/>
        <v>2.4154743825433774E-4</v>
      </c>
      <c r="AB1397" s="10">
        <f t="shared" si="219"/>
        <v>1.1908916221309074E-2</v>
      </c>
      <c r="AC1397" s="10">
        <f t="shared" si="231"/>
        <v>1.1304738195323072E-2</v>
      </c>
      <c r="AD1397" s="10">
        <f t="shared" si="232"/>
        <v>1.0007487712669134E-2</v>
      </c>
      <c r="AE1397" s="13">
        <v>3.21</v>
      </c>
      <c r="AF1397" s="13">
        <v>0.36499999999999999</v>
      </c>
      <c r="AG1397" s="10">
        <f t="shared" si="233"/>
        <v>2.834653514671448E-2</v>
      </c>
      <c r="AH1397" s="10">
        <f>+SUMPRODUCT(AB1397:AD1397,Regression_results!$M$17:$O$17)+Regression_results!$L$17</f>
        <v>2.8817242353304233E-2</v>
      </c>
    </row>
    <row r="1398" spans="1:34" ht="15" x14ac:dyDescent="0.25">
      <c r="A1398" s="3">
        <v>41924</v>
      </c>
      <c r="B1398" s="5">
        <f t="shared" si="227"/>
        <v>12</v>
      </c>
      <c r="C1398" s="5">
        <f t="shared" si="228"/>
        <v>10</v>
      </c>
      <c r="D1398" s="5">
        <f t="shared" si="229"/>
        <v>2014</v>
      </c>
      <c r="E1398" s="3">
        <f t="shared" si="230"/>
        <v>41921</v>
      </c>
      <c r="F1398" s="5">
        <f t="shared" si="217"/>
        <v>3</v>
      </c>
      <c r="G1398" s="5">
        <v>24208.41</v>
      </c>
      <c r="H1398" s="6">
        <v>24474</v>
      </c>
      <c r="I1398" s="6">
        <v>24511.33</v>
      </c>
      <c r="J1398" s="6">
        <v>24545</v>
      </c>
      <c r="K1398" s="6">
        <v>24578</v>
      </c>
      <c r="L1398" s="6">
        <v>24606.67</v>
      </c>
      <c r="M1398" s="6">
        <v>24715.33</v>
      </c>
      <c r="N1398" s="6">
        <v>24759.67</v>
      </c>
      <c r="O1398" s="6">
        <v>24795</v>
      </c>
      <c r="P1398" s="6">
        <v>24845</v>
      </c>
      <c r="Q1398" s="6">
        <v>24890</v>
      </c>
      <c r="R1398" s="6">
        <v>24929.67</v>
      </c>
      <c r="S1398" s="6">
        <v>25035.67</v>
      </c>
      <c r="T1398" s="6">
        <v>25080.67</v>
      </c>
      <c r="U1398" s="6">
        <v>25147.67</v>
      </c>
      <c r="V1398" s="6">
        <v>25269.33</v>
      </c>
      <c r="W1398" s="6">
        <v>25307.33</v>
      </c>
      <c r="X1398" s="6">
        <v>25339.33</v>
      </c>
      <c r="Y1398" s="6" t="s">
        <v>2</v>
      </c>
      <c r="Z1398" s="8" t="s">
        <v>17</v>
      </c>
      <c r="AA1398" s="11">
        <f t="shared" si="218"/>
        <v>1.7974354191439002E-4</v>
      </c>
      <c r="AB1398" s="10">
        <f t="shared" si="219"/>
        <v>1.2513006843489549E-2</v>
      </c>
      <c r="AC1398" s="10">
        <f t="shared" si="231"/>
        <v>1.1573015417768007E-2</v>
      </c>
      <c r="AD1398" s="10">
        <f t="shared" si="232"/>
        <v>9.8861359597403938E-3</v>
      </c>
      <c r="AE1398" s="13">
        <v>3.29</v>
      </c>
      <c r="AF1398" s="13">
        <v>0.35499999999999998</v>
      </c>
      <c r="AG1398" s="10">
        <f t="shared" si="233"/>
        <v>2.9246176074934072E-2</v>
      </c>
      <c r="AH1398" s="10">
        <f>+SUMPRODUCT(AB1398:AD1398,Regression_results!$M$17:$O$17)+Regression_results!$L$17</f>
        <v>2.9250920017090225E-2</v>
      </c>
    </row>
    <row r="1399" spans="1:34" ht="15" x14ac:dyDescent="0.25">
      <c r="A1399" s="3">
        <v>41923</v>
      </c>
      <c r="B1399" s="5">
        <f t="shared" si="227"/>
        <v>11</v>
      </c>
      <c r="C1399" s="5">
        <f t="shared" si="228"/>
        <v>10</v>
      </c>
      <c r="D1399" s="5">
        <f t="shared" si="229"/>
        <v>2014</v>
      </c>
      <c r="E1399" s="3">
        <f t="shared" si="230"/>
        <v>41921</v>
      </c>
      <c r="F1399" s="5">
        <f t="shared" si="217"/>
        <v>2</v>
      </c>
      <c r="G1399" s="5">
        <v>24202.19</v>
      </c>
      <c r="H1399" s="6">
        <v>24474</v>
      </c>
      <c r="I1399" s="6">
        <v>24511.33</v>
      </c>
      <c r="J1399" s="6">
        <v>24545</v>
      </c>
      <c r="K1399" s="6">
        <v>24578</v>
      </c>
      <c r="L1399" s="6">
        <v>24606.67</v>
      </c>
      <c r="M1399" s="6">
        <v>24715.33</v>
      </c>
      <c r="N1399" s="6">
        <v>24759.67</v>
      </c>
      <c r="O1399" s="6">
        <v>24795</v>
      </c>
      <c r="P1399" s="6">
        <v>24845</v>
      </c>
      <c r="Q1399" s="6">
        <v>24890</v>
      </c>
      <c r="R1399" s="6">
        <v>24929.67</v>
      </c>
      <c r="S1399" s="6">
        <v>25035.67</v>
      </c>
      <c r="T1399" s="6">
        <v>25080.67</v>
      </c>
      <c r="U1399" s="6">
        <v>25168.67</v>
      </c>
      <c r="V1399" s="6">
        <v>25287.67</v>
      </c>
      <c r="W1399" s="6">
        <v>25325.67</v>
      </c>
      <c r="X1399" s="6">
        <v>25358.67</v>
      </c>
      <c r="Y1399" s="6" t="s">
        <v>2</v>
      </c>
      <c r="Z1399" s="8" t="s">
        <v>17</v>
      </c>
      <c r="AA1399" s="11">
        <f t="shared" si="218"/>
        <v>1.1982902794292668E-4</v>
      </c>
      <c r="AB1399" s="10">
        <f t="shared" si="219"/>
        <v>1.277322424127747E-2</v>
      </c>
      <c r="AC1399" s="10">
        <f t="shared" si="231"/>
        <v>1.1573015417768007E-2</v>
      </c>
      <c r="AD1399" s="10">
        <f t="shared" si="232"/>
        <v>9.82622144576893E-3</v>
      </c>
      <c r="AE1399" s="13">
        <v>3.29</v>
      </c>
      <c r="AF1399" s="13">
        <v>0.35499999999999998</v>
      </c>
      <c r="AG1399" s="10">
        <f t="shared" si="233"/>
        <v>2.9246176074934072E-2</v>
      </c>
      <c r="AH1399" s="10">
        <f>+SUMPRODUCT(AB1399:AD1399,Regression_results!$M$17:$O$17)+Regression_results!$L$17</f>
        <v>2.9364651278628723E-2</v>
      </c>
    </row>
    <row r="1400" spans="1:34" ht="15" x14ac:dyDescent="0.25">
      <c r="A1400" s="3">
        <v>41922</v>
      </c>
      <c r="B1400" s="5">
        <f t="shared" si="227"/>
        <v>10</v>
      </c>
      <c r="C1400" s="5">
        <f t="shared" si="228"/>
        <v>10</v>
      </c>
      <c r="D1400" s="5">
        <f t="shared" si="229"/>
        <v>2014</v>
      </c>
      <c r="E1400" s="3">
        <f t="shared" si="230"/>
        <v>41921</v>
      </c>
      <c r="F1400" s="5">
        <f t="shared" si="217"/>
        <v>1</v>
      </c>
      <c r="G1400" s="5">
        <v>24195.97</v>
      </c>
      <c r="H1400" s="6">
        <v>24474</v>
      </c>
      <c r="I1400" s="6">
        <v>24511.33</v>
      </c>
      <c r="J1400" s="6">
        <v>24545</v>
      </c>
      <c r="K1400" s="6">
        <v>24578</v>
      </c>
      <c r="L1400" s="6">
        <v>24606.67</v>
      </c>
      <c r="M1400" s="6">
        <v>24715.33</v>
      </c>
      <c r="N1400" s="6">
        <v>24759.67</v>
      </c>
      <c r="O1400" s="6">
        <v>24795</v>
      </c>
      <c r="P1400" s="6">
        <v>24845</v>
      </c>
      <c r="Q1400" s="6">
        <v>24890</v>
      </c>
      <c r="R1400" s="6">
        <v>24929.67</v>
      </c>
      <c r="S1400" s="6">
        <v>25035.67</v>
      </c>
      <c r="T1400" s="6">
        <v>25080.67</v>
      </c>
      <c r="U1400" s="6">
        <v>25160</v>
      </c>
      <c r="V1400" s="6">
        <v>25279.33</v>
      </c>
      <c r="W1400" s="6">
        <v>25317.67</v>
      </c>
      <c r="X1400" s="6">
        <v>25352</v>
      </c>
      <c r="Y1400" s="6" t="s">
        <v>2</v>
      </c>
      <c r="Z1400" s="8" t="s">
        <v>17</v>
      </c>
      <c r="AA1400" s="11">
        <f t="shared" si="218"/>
        <v>5.991451397146334E-5</v>
      </c>
      <c r="AB1400" s="10">
        <f t="shared" si="219"/>
        <v>1.3033575425990485E-2</v>
      </c>
      <c r="AC1400" s="10">
        <f t="shared" si="231"/>
        <v>1.1573015417768007E-2</v>
      </c>
      <c r="AD1400" s="10">
        <f t="shared" si="232"/>
        <v>9.7663069317974679E-3</v>
      </c>
      <c r="AE1400" s="13">
        <v>3.29</v>
      </c>
      <c r="AF1400" s="13">
        <v>0.35499999999999998</v>
      </c>
      <c r="AG1400" s="10">
        <f t="shared" si="233"/>
        <v>2.9246176074934072E-2</v>
      </c>
      <c r="AH1400" s="10">
        <f>+SUMPRODUCT(AB1400:AD1400,Regression_results!$M$17:$O$17)+Regression_results!$L$17</f>
        <v>2.9478454864974662E-2</v>
      </c>
    </row>
    <row r="1401" spans="1:34" ht="15" x14ac:dyDescent="0.25">
      <c r="A1401" s="3">
        <v>41921</v>
      </c>
      <c r="B1401" s="5">
        <f t="shared" si="227"/>
        <v>9</v>
      </c>
      <c r="C1401" s="5">
        <f t="shared" si="228"/>
        <v>10</v>
      </c>
      <c r="D1401" s="5">
        <f t="shared" si="229"/>
        <v>2014</v>
      </c>
      <c r="E1401" s="3">
        <f t="shared" si="230"/>
        <v>41921</v>
      </c>
      <c r="F1401" s="5">
        <f t="shared" si="217"/>
        <v>0</v>
      </c>
      <c r="G1401" s="5">
        <v>24189.75</v>
      </c>
      <c r="H1401" s="6">
        <v>24474</v>
      </c>
      <c r="I1401" s="6">
        <v>24507</v>
      </c>
      <c r="J1401" s="6">
        <v>24542</v>
      </c>
      <c r="K1401" s="6">
        <v>24575</v>
      </c>
      <c r="L1401" s="6">
        <v>24608</v>
      </c>
      <c r="M1401" s="6">
        <v>24718</v>
      </c>
      <c r="N1401" s="6">
        <v>24760</v>
      </c>
      <c r="O1401" s="6">
        <v>24805</v>
      </c>
      <c r="P1401" s="6">
        <v>24855</v>
      </c>
      <c r="Q1401" s="6">
        <v>24900</v>
      </c>
      <c r="R1401" s="6">
        <v>24942</v>
      </c>
      <c r="S1401" s="6">
        <v>25047</v>
      </c>
      <c r="T1401" s="6">
        <v>25093</v>
      </c>
      <c r="U1401" s="6">
        <v>25160</v>
      </c>
      <c r="V1401" s="6">
        <v>25279.33</v>
      </c>
      <c r="W1401" s="6">
        <v>25317.67</v>
      </c>
      <c r="X1401" s="6">
        <v>25352</v>
      </c>
      <c r="Y1401" s="6" t="s">
        <v>2</v>
      </c>
      <c r="Z1401" s="8" t="s">
        <v>17</v>
      </c>
      <c r="AA1401" s="11">
        <f t="shared" si="218"/>
        <v>0</v>
      </c>
      <c r="AB1401" s="10">
        <f t="shared" si="219"/>
        <v>1.3115059064273016E-2</v>
      </c>
      <c r="AC1401" s="10">
        <f t="shared" si="231"/>
        <v>1.2159791080099458E-2</v>
      </c>
      <c r="AD1401" s="10">
        <f t="shared" si="232"/>
        <v>9.7560975609756184E-3</v>
      </c>
      <c r="AE1401" s="13">
        <v>3.335</v>
      </c>
      <c r="AF1401" s="13">
        <v>0.35499999999999998</v>
      </c>
      <c r="AG1401" s="10">
        <f t="shared" si="233"/>
        <v>2.9694584225997689E-2</v>
      </c>
      <c r="AH1401" s="10">
        <f>+SUMPRODUCT(AB1401:AD1401,Regression_results!$M$17:$O$17)+Regression_results!$L$17</f>
        <v>2.9871530950592792E-2</v>
      </c>
    </row>
    <row r="1402" spans="1:34" ht="15" x14ac:dyDescent="0.25">
      <c r="A1402" s="3">
        <v>41920</v>
      </c>
      <c r="B1402" s="5">
        <f t="shared" si="227"/>
        <v>8</v>
      </c>
      <c r="C1402" s="5">
        <f t="shared" si="228"/>
        <v>10</v>
      </c>
      <c r="D1402" s="5">
        <f t="shared" si="229"/>
        <v>2014</v>
      </c>
      <c r="E1402" s="3">
        <f t="shared" si="230"/>
        <v>41891</v>
      </c>
      <c r="F1402" s="5">
        <f t="shared" si="217"/>
        <v>29</v>
      </c>
      <c r="G1402" s="5">
        <v>24187.34</v>
      </c>
      <c r="H1402" s="6">
        <v>24460</v>
      </c>
      <c r="I1402" s="6">
        <v>24494</v>
      </c>
      <c r="J1402" s="6">
        <v>24529.33</v>
      </c>
      <c r="K1402" s="6">
        <v>24564.67</v>
      </c>
      <c r="L1402" s="6">
        <v>24595</v>
      </c>
      <c r="M1402" s="6">
        <v>24707</v>
      </c>
      <c r="N1402" s="6">
        <v>24755</v>
      </c>
      <c r="O1402" s="6">
        <v>24800</v>
      </c>
      <c r="P1402" s="6">
        <v>24847.67</v>
      </c>
      <c r="Q1402" s="6">
        <v>24897.33</v>
      </c>
      <c r="R1402" s="6">
        <v>24935</v>
      </c>
      <c r="S1402" s="6">
        <v>25040</v>
      </c>
      <c r="T1402" s="6">
        <v>25090</v>
      </c>
      <c r="U1402" s="6">
        <v>25160</v>
      </c>
      <c r="V1402" s="6">
        <v>25279.33</v>
      </c>
      <c r="W1402" s="6">
        <v>25317.67</v>
      </c>
      <c r="X1402" s="6">
        <v>25352</v>
      </c>
      <c r="Y1402" s="6" t="s">
        <v>2</v>
      </c>
      <c r="Z1402" s="8" t="s">
        <v>17</v>
      </c>
      <c r="AA1402" s="11">
        <f t="shared" si="218"/>
        <v>1.9302449414270618E-3</v>
      </c>
      <c r="AB1402" s="10">
        <f t="shared" si="219"/>
        <v>1.2678533480738219E-2</v>
      </c>
      <c r="AC1402" s="10">
        <f t="shared" si="231"/>
        <v>1.2492855393157587E-2</v>
      </c>
      <c r="AD1402" s="10">
        <f t="shared" si="232"/>
        <v>1.1607664296265852E-2</v>
      </c>
      <c r="AE1402" s="13">
        <v>3.35</v>
      </c>
      <c r="AF1402" s="13">
        <v>0.37</v>
      </c>
      <c r="AG1402" s="10">
        <f t="shared" si="233"/>
        <v>2.9690146458104971E-2</v>
      </c>
      <c r="AH1402" s="10">
        <f>+SUMPRODUCT(AB1402:AD1402,Regression_results!$M$17:$O$17)+Regression_results!$L$17</f>
        <v>3.0668851184258987E-2</v>
      </c>
    </row>
    <row r="1403" spans="1:34" ht="15" x14ac:dyDescent="0.25">
      <c r="A1403" s="3">
        <v>41919</v>
      </c>
      <c r="B1403" s="5">
        <f t="shared" si="227"/>
        <v>7</v>
      </c>
      <c r="C1403" s="5">
        <f t="shared" si="228"/>
        <v>10</v>
      </c>
      <c r="D1403" s="5">
        <f t="shared" si="229"/>
        <v>2014</v>
      </c>
      <c r="E1403" s="3">
        <f t="shared" si="230"/>
        <v>41891</v>
      </c>
      <c r="F1403" s="5">
        <f t="shared" si="217"/>
        <v>28</v>
      </c>
      <c r="G1403" s="5">
        <v>24184.92</v>
      </c>
      <c r="H1403" s="6">
        <v>24351.67</v>
      </c>
      <c r="I1403" s="6">
        <v>24430</v>
      </c>
      <c r="J1403" s="6">
        <v>24477</v>
      </c>
      <c r="K1403" s="6">
        <v>24518</v>
      </c>
      <c r="L1403" s="6">
        <v>24555</v>
      </c>
      <c r="M1403" s="6">
        <v>24591.33</v>
      </c>
      <c r="N1403" s="6">
        <v>24702.33</v>
      </c>
      <c r="O1403" s="6">
        <v>24750.67</v>
      </c>
      <c r="P1403" s="6">
        <v>24800</v>
      </c>
      <c r="Q1403" s="6">
        <v>24845</v>
      </c>
      <c r="R1403" s="6">
        <v>24894.33</v>
      </c>
      <c r="S1403" s="6">
        <v>24936</v>
      </c>
      <c r="T1403" s="6">
        <v>25047.67</v>
      </c>
      <c r="U1403" s="6">
        <v>25145.67</v>
      </c>
      <c r="V1403" s="6">
        <v>25265</v>
      </c>
      <c r="W1403" s="6">
        <v>25303.33</v>
      </c>
      <c r="X1403" s="6">
        <v>25337.67</v>
      </c>
      <c r="Y1403" s="6" t="s">
        <v>2</v>
      </c>
      <c r="Z1403" s="8" t="s">
        <v>17</v>
      </c>
      <c r="AA1403" s="11">
        <f t="shared" si="218"/>
        <v>4.1797133996362605E-3</v>
      </c>
      <c r="AB1403" s="10">
        <f t="shared" si="219"/>
        <v>1.0133587375935171E-2</v>
      </c>
      <c r="AC1403" s="10">
        <f t="shared" si="231"/>
        <v>1.3126074498567286E-2</v>
      </c>
      <c r="AD1403" s="10">
        <f t="shared" si="232"/>
        <v>1.1667591505562253E-2</v>
      </c>
      <c r="AE1403" s="13">
        <v>3.34</v>
      </c>
      <c r="AF1403" s="13">
        <v>0.41499999999999998</v>
      </c>
      <c r="AG1403" s="10">
        <f t="shared" si="233"/>
        <v>2.9129114176168924E-2</v>
      </c>
      <c r="AH1403" s="10">
        <f>+SUMPRODUCT(AB1403:AD1403,Regression_results!$M$17:$O$17)+Regression_results!$L$17</f>
        <v>2.9701614154414954E-2</v>
      </c>
    </row>
    <row r="1404" spans="1:34" ht="15" x14ac:dyDescent="0.25">
      <c r="A1404" s="3">
        <v>41918</v>
      </c>
      <c r="B1404" s="5">
        <f t="shared" si="227"/>
        <v>6</v>
      </c>
      <c r="C1404" s="5">
        <f t="shared" si="228"/>
        <v>10</v>
      </c>
      <c r="D1404" s="5">
        <f t="shared" si="229"/>
        <v>2014</v>
      </c>
      <c r="E1404" s="3">
        <f t="shared" si="230"/>
        <v>41891</v>
      </c>
      <c r="F1404" s="5">
        <f t="shared" si="217"/>
        <v>27</v>
      </c>
      <c r="G1404" s="5">
        <v>24182.51</v>
      </c>
      <c r="H1404" s="6">
        <v>24345.33</v>
      </c>
      <c r="I1404" s="6">
        <v>24425.67</v>
      </c>
      <c r="J1404" s="6">
        <v>24470</v>
      </c>
      <c r="K1404" s="6">
        <v>24511.33</v>
      </c>
      <c r="L1404" s="6">
        <v>24548</v>
      </c>
      <c r="M1404" s="6">
        <v>24584</v>
      </c>
      <c r="N1404" s="6">
        <v>24696</v>
      </c>
      <c r="O1404" s="6">
        <v>24744.67</v>
      </c>
      <c r="P1404" s="6">
        <v>24793.33</v>
      </c>
      <c r="Q1404" s="6">
        <v>24839.33</v>
      </c>
      <c r="R1404" s="6">
        <v>24885</v>
      </c>
      <c r="S1404" s="6">
        <v>24929.33</v>
      </c>
      <c r="T1404" s="6">
        <v>25046.33</v>
      </c>
      <c r="U1404" s="6">
        <v>25125</v>
      </c>
      <c r="V1404" s="6">
        <v>25244.33</v>
      </c>
      <c r="W1404" s="6">
        <v>25282.67</v>
      </c>
      <c r="X1404" s="6">
        <v>25324.33</v>
      </c>
      <c r="Y1404" s="6" t="s">
        <v>2</v>
      </c>
      <c r="Z1404" s="8" t="s">
        <v>17</v>
      </c>
      <c r="AA1404" s="11">
        <f t="shared" si="218"/>
        <v>4.2239402342541419E-3</v>
      </c>
      <c r="AB1404" s="10">
        <f t="shared" si="219"/>
        <v>1.0055201052330709E-2</v>
      </c>
      <c r="AC1404" s="10">
        <f t="shared" si="231"/>
        <v>1.3060030697213287E-2</v>
      </c>
      <c r="AD1404" s="10">
        <f t="shared" si="232"/>
        <v>1.1686557436261725E-2</v>
      </c>
      <c r="AE1404" s="13">
        <v>3.335</v>
      </c>
      <c r="AF1404" s="13">
        <v>0.42499999999999999</v>
      </c>
      <c r="AG1404" s="10">
        <f t="shared" si="233"/>
        <v>2.8976848394324017E-2</v>
      </c>
      <c r="AH1404" s="10">
        <f>+SUMPRODUCT(AB1404:AD1404,Regression_results!$M$17:$O$17)+Regression_results!$L$17</f>
        <v>2.9627966137360406E-2</v>
      </c>
    </row>
    <row r="1405" spans="1:34" ht="15" x14ac:dyDescent="0.25">
      <c r="A1405" s="3">
        <v>41917</v>
      </c>
      <c r="B1405" s="5">
        <f t="shared" si="227"/>
        <v>5</v>
      </c>
      <c r="C1405" s="5">
        <f t="shared" si="228"/>
        <v>10</v>
      </c>
      <c r="D1405" s="5">
        <f t="shared" si="229"/>
        <v>2014</v>
      </c>
      <c r="E1405" s="3">
        <f t="shared" si="230"/>
        <v>41891</v>
      </c>
      <c r="F1405" s="5">
        <f t="shared" si="217"/>
        <v>26</v>
      </c>
      <c r="G1405" s="5">
        <v>24180.09</v>
      </c>
      <c r="H1405" s="6">
        <v>24344.33</v>
      </c>
      <c r="I1405" s="6">
        <v>24426.67</v>
      </c>
      <c r="J1405" s="6">
        <v>24470</v>
      </c>
      <c r="K1405" s="6">
        <v>24513.67</v>
      </c>
      <c r="L1405" s="6">
        <v>24548</v>
      </c>
      <c r="M1405" s="6">
        <v>24582.67</v>
      </c>
      <c r="N1405" s="6">
        <v>24696.67</v>
      </c>
      <c r="O1405" s="6">
        <v>24745</v>
      </c>
      <c r="P1405" s="6">
        <v>24793.33</v>
      </c>
      <c r="Q1405" s="6">
        <v>24839.33</v>
      </c>
      <c r="R1405" s="6">
        <v>24885</v>
      </c>
      <c r="S1405" s="6">
        <v>24929.33</v>
      </c>
      <c r="T1405" s="6">
        <v>25046.33</v>
      </c>
      <c r="U1405" s="6">
        <v>25082.33</v>
      </c>
      <c r="V1405" s="6">
        <v>25201.67</v>
      </c>
      <c r="W1405" s="6">
        <v>25240</v>
      </c>
      <c r="X1405" s="6">
        <v>25281.67</v>
      </c>
      <c r="Y1405" s="6" t="s">
        <v>2</v>
      </c>
      <c r="Z1405" s="8" t="s">
        <v>17</v>
      </c>
      <c r="AA1405" s="11">
        <f t="shared" si="218"/>
        <v>4.0674980033558409E-3</v>
      </c>
      <c r="AB1405" s="10">
        <f t="shared" si="219"/>
        <v>1.0197646079894485E-2</v>
      </c>
      <c r="AC1405" s="10">
        <f t="shared" si="231"/>
        <v>1.303206699889925E-2</v>
      </c>
      <c r="AD1405" s="10">
        <f t="shared" si="232"/>
        <v>1.1516679656215079E-2</v>
      </c>
      <c r="AE1405" s="13">
        <v>3.335</v>
      </c>
      <c r="AF1405" s="13">
        <v>0.42499999999999999</v>
      </c>
      <c r="AG1405" s="10">
        <f t="shared" si="233"/>
        <v>2.8976848394324017E-2</v>
      </c>
      <c r="AH1405" s="10">
        <f>+SUMPRODUCT(AB1405:AD1405,Regression_results!$M$17:$O$17)+Regression_results!$L$17</f>
        <v>2.96117311806341E-2</v>
      </c>
    </row>
    <row r="1406" spans="1:34" ht="15" x14ac:dyDescent="0.25">
      <c r="A1406" s="3">
        <v>41916</v>
      </c>
      <c r="B1406" s="5">
        <f t="shared" si="227"/>
        <v>4</v>
      </c>
      <c r="C1406" s="5">
        <f t="shared" si="228"/>
        <v>10</v>
      </c>
      <c r="D1406" s="5">
        <f t="shared" si="229"/>
        <v>2014</v>
      </c>
      <c r="E1406" s="3">
        <f t="shared" si="230"/>
        <v>41891</v>
      </c>
      <c r="F1406" s="5">
        <f t="shared" si="217"/>
        <v>25</v>
      </c>
      <c r="G1406" s="5">
        <v>24177.68</v>
      </c>
      <c r="H1406" s="6">
        <v>24344.33</v>
      </c>
      <c r="I1406" s="6">
        <v>24426.67</v>
      </c>
      <c r="J1406" s="6">
        <v>24470</v>
      </c>
      <c r="K1406" s="6">
        <v>24513.67</v>
      </c>
      <c r="L1406" s="6">
        <v>24548</v>
      </c>
      <c r="M1406" s="6">
        <v>24582.67</v>
      </c>
      <c r="N1406" s="6">
        <v>24696.67</v>
      </c>
      <c r="O1406" s="6">
        <v>24745</v>
      </c>
      <c r="P1406" s="6">
        <v>24793.33</v>
      </c>
      <c r="Q1406" s="6">
        <v>24839.33</v>
      </c>
      <c r="R1406" s="6">
        <v>24885</v>
      </c>
      <c r="S1406" s="6">
        <v>24929.33</v>
      </c>
      <c r="T1406" s="6">
        <v>25046.33</v>
      </c>
      <c r="U1406" s="6">
        <v>25075.33</v>
      </c>
      <c r="V1406" s="6">
        <v>25195.33</v>
      </c>
      <c r="W1406" s="6">
        <v>25233.67</v>
      </c>
      <c r="X1406" s="6">
        <v>25275.33</v>
      </c>
      <c r="Y1406" s="6" t="s">
        <v>2</v>
      </c>
      <c r="Z1406" s="8" t="s">
        <v>17</v>
      </c>
      <c r="AA1406" s="11">
        <f t="shared" si="218"/>
        <v>3.911055772457539E-3</v>
      </c>
      <c r="AB1406" s="10">
        <f t="shared" si="219"/>
        <v>1.0298341280056578E-2</v>
      </c>
      <c r="AC1406" s="10">
        <f t="shared" si="231"/>
        <v>1.303206699889925E-2</v>
      </c>
      <c r="AD1406" s="10">
        <f t="shared" si="232"/>
        <v>1.1360237425316777E-2</v>
      </c>
      <c r="AE1406" s="13">
        <v>3.335</v>
      </c>
      <c r="AF1406" s="13">
        <v>0.42499999999999999</v>
      </c>
      <c r="AG1406" s="10">
        <f t="shared" si="233"/>
        <v>2.8976848394324017E-2</v>
      </c>
      <c r="AH1406" s="10">
        <f>+SUMPRODUCT(AB1406:AD1406,Regression_results!$M$17:$O$17)+Regression_results!$L$17</f>
        <v>2.9595820060154217E-2</v>
      </c>
    </row>
    <row r="1407" spans="1:34" ht="15" x14ac:dyDescent="0.25">
      <c r="A1407" s="3">
        <v>41915</v>
      </c>
      <c r="B1407" s="5">
        <f t="shared" si="227"/>
        <v>3</v>
      </c>
      <c r="C1407" s="5">
        <f t="shared" si="228"/>
        <v>10</v>
      </c>
      <c r="D1407" s="5">
        <f t="shared" si="229"/>
        <v>2014</v>
      </c>
      <c r="E1407" s="3">
        <f t="shared" si="230"/>
        <v>41891</v>
      </c>
      <c r="F1407" s="5">
        <f t="shared" si="217"/>
        <v>24</v>
      </c>
      <c r="G1407" s="5">
        <v>24175.26</v>
      </c>
      <c r="H1407" s="6">
        <v>24344.33</v>
      </c>
      <c r="I1407" s="6">
        <v>24426.67</v>
      </c>
      <c r="J1407" s="6">
        <v>24470</v>
      </c>
      <c r="K1407" s="6">
        <v>24513.67</v>
      </c>
      <c r="L1407" s="6">
        <v>24548</v>
      </c>
      <c r="M1407" s="6">
        <v>24582.67</v>
      </c>
      <c r="N1407" s="6">
        <v>24696.67</v>
      </c>
      <c r="O1407" s="6">
        <v>24745</v>
      </c>
      <c r="P1407" s="6">
        <v>24793.33</v>
      </c>
      <c r="Q1407" s="6">
        <v>24839.33</v>
      </c>
      <c r="R1407" s="6">
        <v>24885</v>
      </c>
      <c r="S1407" s="6">
        <v>24929.33</v>
      </c>
      <c r="T1407" s="6">
        <v>25046.33</v>
      </c>
      <c r="U1407" s="6">
        <v>25110.33</v>
      </c>
      <c r="V1407" s="6">
        <v>25230.33</v>
      </c>
      <c r="W1407" s="6">
        <v>25268.67</v>
      </c>
      <c r="X1407" s="6">
        <v>25310.33</v>
      </c>
      <c r="Y1407" s="6" t="s">
        <v>2</v>
      </c>
      <c r="Z1407" s="8" t="s">
        <v>17</v>
      </c>
      <c r="AA1407" s="11">
        <f t="shared" si="218"/>
        <v>3.7546135415592375E-3</v>
      </c>
      <c r="AB1407" s="10">
        <f t="shared" si="219"/>
        <v>1.0399474504100503E-2</v>
      </c>
      <c r="AC1407" s="10">
        <f t="shared" si="231"/>
        <v>1.303206699889925E-2</v>
      </c>
      <c r="AD1407" s="10">
        <f t="shared" si="232"/>
        <v>1.1203795194418475E-2</v>
      </c>
      <c r="AE1407" s="13">
        <v>3.335</v>
      </c>
      <c r="AF1407" s="13">
        <v>0.42499999999999999</v>
      </c>
      <c r="AG1407" s="10">
        <f t="shared" si="233"/>
        <v>2.8976848394324017E-2</v>
      </c>
      <c r="AH1407" s="10">
        <f>+SUMPRODUCT(AB1407:AD1407,Regression_results!$M$17:$O$17)+Regression_results!$L$17</f>
        <v>2.9580145734061286E-2</v>
      </c>
    </row>
    <row r="1408" spans="1:34" ht="15" x14ac:dyDescent="0.25">
      <c r="A1408" s="3">
        <v>41914</v>
      </c>
      <c r="B1408" s="5">
        <f t="shared" si="227"/>
        <v>2</v>
      </c>
      <c r="C1408" s="5">
        <f t="shared" si="228"/>
        <v>10</v>
      </c>
      <c r="D1408" s="5">
        <f t="shared" si="229"/>
        <v>2014</v>
      </c>
      <c r="E1408" s="3">
        <f t="shared" si="230"/>
        <v>41891</v>
      </c>
      <c r="F1408" s="5">
        <f t="shared" si="217"/>
        <v>23</v>
      </c>
      <c r="G1408" s="5">
        <v>24172.85</v>
      </c>
      <c r="H1408" s="6">
        <v>24344.67</v>
      </c>
      <c r="I1408" s="6">
        <v>24435</v>
      </c>
      <c r="J1408" s="6">
        <v>24480</v>
      </c>
      <c r="K1408" s="6">
        <v>24530.67</v>
      </c>
      <c r="L1408" s="6">
        <v>24566.67</v>
      </c>
      <c r="M1408" s="6">
        <v>24602</v>
      </c>
      <c r="N1408" s="6">
        <v>24714.67</v>
      </c>
      <c r="O1408" s="6">
        <v>24770</v>
      </c>
      <c r="P1408" s="6">
        <v>24817.67</v>
      </c>
      <c r="Q1408" s="6">
        <v>24858.67</v>
      </c>
      <c r="R1408" s="6">
        <v>24907.33</v>
      </c>
      <c r="S1408" s="6">
        <v>24950</v>
      </c>
      <c r="T1408" s="6">
        <v>25068</v>
      </c>
      <c r="U1408" s="6">
        <v>25110.33</v>
      </c>
      <c r="V1408" s="6">
        <v>25230.33</v>
      </c>
      <c r="W1408" s="6">
        <v>25268.67</v>
      </c>
      <c r="X1408" s="6">
        <v>25310.33</v>
      </c>
      <c r="Y1408" s="6" t="s">
        <v>2</v>
      </c>
      <c r="Z1408" s="8" t="s">
        <v>17</v>
      </c>
      <c r="AA1408" s="11">
        <f t="shared" si="218"/>
        <v>3.6259185036740488E-3</v>
      </c>
      <c r="AB1408" s="10">
        <f t="shared" si="219"/>
        <v>1.084481143100624E-2</v>
      </c>
      <c r="AC1408" s="10">
        <f t="shared" si="231"/>
        <v>1.3709842439124209E-2</v>
      </c>
      <c r="AD1408" s="10">
        <f t="shared" si="232"/>
        <v>1.0892773570286892E-2</v>
      </c>
      <c r="AE1408" s="13">
        <v>3.335</v>
      </c>
      <c r="AF1408" s="13">
        <v>0.36</v>
      </c>
      <c r="AG1408" s="10">
        <f t="shared" si="233"/>
        <v>2.9643284176962936E-2</v>
      </c>
      <c r="AH1408" s="10">
        <f>+SUMPRODUCT(AB1408:AD1408,Regression_results!$M$17:$O$17)+Regression_results!$L$17</f>
        <v>3.0089495486434387E-2</v>
      </c>
    </row>
    <row r="1409" spans="1:34" ht="15" x14ac:dyDescent="0.25">
      <c r="A1409" s="3">
        <v>41913</v>
      </c>
      <c r="B1409" s="5">
        <f t="shared" si="227"/>
        <v>1</v>
      </c>
      <c r="C1409" s="5">
        <f t="shared" si="228"/>
        <v>10</v>
      </c>
      <c r="D1409" s="5">
        <f t="shared" si="229"/>
        <v>2014</v>
      </c>
      <c r="E1409" s="3">
        <f t="shared" si="230"/>
        <v>41891</v>
      </c>
      <c r="F1409" s="5">
        <f t="shared" si="217"/>
        <v>22</v>
      </c>
      <c r="G1409" s="5">
        <v>24170.44</v>
      </c>
      <c r="H1409" s="6">
        <v>24344.33</v>
      </c>
      <c r="I1409" s="6">
        <v>24436.67</v>
      </c>
      <c r="J1409" s="6">
        <v>24488</v>
      </c>
      <c r="K1409" s="6">
        <v>24537.67</v>
      </c>
      <c r="L1409" s="6">
        <v>24580</v>
      </c>
      <c r="M1409" s="6">
        <v>24615</v>
      </c>
      <c r="N1409" s="6">
        <v>24732</v>
      </c>
      <c r="O1409" s="6">
        <v>24785</v>
      </c>
      <c r="P1409" s="6">
        <v>24835</v>
      </c>
      <c r="Q1409" s="6">
        <v>24875</v>
      </c>
      <c r="R1409" s="6">
        <v>24923</v>
      </c>
      <c r="S1409" s="6">
        <v>24968</v>
      </c>
      <c r="T1409" s="6">
        <v>25086.67</v>
      </c>
      <c r="U1409" s="6">
        <v>25110.33</v>
      </c>
      <c r="V1409" s="6">
        <v>25230.33</v>
      </c>
      <c r="W1409" s="6">
        <v>25268.67</v>
      </c>
      <c r="X1409" s="6">
        <v>25310.33</v>
      </c>
      <c r="Y1409" s="6" t="s">
        <v>2</v>
      </c>
      <c r="Z1409" s="8" t="s">
        <v>17</v>
      </c>
      <c r="AA1409" s="11">
        <f t="shared" si="218"/>
        <v>3.4854480401580309E-3</v>
      </c>
      <c r="AB1409" s="10">
        <f t="shared" si="219"/>
        <v>1.1014693981574064E-2</v>
      </c>
      <c r="AC1409" s="10">
        <f t="shared" si="231"/>
        <v>1.4254397182595024E-2</v>
      </c>
      <c r="AD1409" s="10">
        <f t="shared" si="232"/>
        <v>1.0868946123676379E-2</v>
      </c>
      <c r="AE1409" s="13">
        <v>3.3250000000000002</v>
      </c>
      <c r="AF1409" s="13">
        <v>0.35499999999999998</v>
      </c>
      <c r="AG1409" s="10">
        <f t="shared" si="233"/>
        <v>2.9594937970205848E-2</v>
      </c>
      <c r="AH1409" s="10">
        <f>+SUMPRODUCT(AB1409:AD1409,Regression_results!$M$17:$O$17)+Regression_results!$L$17</f>
        <v>3.0498791979882332E-2</v>
      </c>
    </row>
    <row r="1410" spans="1:34" ht="15" x14ac:dyDescent="0.25">
      <c r="A1410" s="3">
        <v>41912</v>
      </c>
      <c r="B1410" s="5">
        <f t="shared" si="227"/>
        <v>30</v>
      </c>
      <c r="C1410" s="5">
        <f t="shared" si="228"/>
        <v>9</v>
      </c>
      <c r="D1410" s="5">
        <f t="shared" si="229"/>
        <v>2014</v>
      </c>
      <c r="E1410" s="3">
        <f t="shared" si="230"/>
        <v>41891</v>
      </c>
      <c r="F1410" s="5">
        <f t="shared" si="217"/>
        <v>21</v>
      </c>
      <c r="G1410" s="5">
        <v>24168.02</v>
      </c>
      <c r="H1410" s="6">
        <v>24346</v>
      </c>
      <c r="I1410" s="6">
        <v>24444</v>
      </c>
      <c r="J1410" s="6">
        <v>24494.67</v>
      </c>
      <c r="K1410" s="6">
        <v>24544.67</v>
      </c>
      <c r="L1410" s="6">
        <v>24587.67</v>
      </c>
      <c r="M1410" s="6">
        <v>24628</v>
      </c>
      <c r="N1410" s="6">
        <v>24745</v>
      </c>
      <c r="O1410" s="6">
        <v>24796</v>
      </c>
      <c r="P1410" s="6">
        <v>24847</v>
      </c>
      <c r="Q1410" s="6">
        <v>24884</v>
      </c>
      <c r="R1410" s="6">
        <v>24930</v>
      </c>
      <c r="S1410" s="6">
        <v>24973</v>
      </c>
      <c r="T1410" s="6">
        <v>25090</v>
      </c>
      <c r="U1410" s="6">
        <v>25145</v>
      </c>
      <c r="V1410" s="6">
        <v>25265</v>
      </c>
      <c r="W1410" s="6">
        <v>25303.33</v>
      </c>
      <c r="X1410" s="6">
        <v>25345</v>
      </c>
      <c r="Y1410" s="6" t="s">
        <v>2</v>
      </c>
      <c r="Z1410" s="8" t="s">
        <v>17</v>
      </c>
      <c r="AA1410" s="11">
        <f t="shared" si="218"/>
        <v>3.2795419052576102E-3</v>
      </c>
      <c r="AB1410" s="10">
        <f t="shared" si="219"/>
        <v>1.1419222592500278E-2</v>
      </c>
      <c r="AC1410" s="10">
        <f t="shared" si="231"/>
        <v>1.4400261822942184E-2</v>
      </c>
      <c r="AD1410" s="10">
        <f t="shared" si="232"/>
        <v>1.0417790009790618E-2</v>
      </c>
      <c r="AE1410" s="13">
        <v>3.31</v>
      </c>
      <c r="AF1410" s="13">
        <v>0.33</v>
      </c>
      <c r="AG1410" s="10">
        <f t="shared" si="233"/>
        <v>2.9701983454599734E-2</v>
      </c>
      <c r="AH1410" s="10">
        <f>+SUMPRODUCT(AB1410:AD1410,Regression_results!$M$17:$O$17)+Regression_results!$L$17</f>
        <v>3.0602514190042659E-2</v>
      </c>
    </row>
    <row r="1411" spans="1:34" ht="15" x14ac:dyDescent="0.25">
      <c r="A1411" s="3">
        <v>41911</v>
      </c>
      <c r="B1411" s="5">
        <f t="shared" si="227"/>
        <v>29</v>
      </c>
      <c r="C1411" s="5">
        <f t="shared" si="228"/>
        <v>9</v>
      </c>
      <c r="D1411" s="5">
        <f t="shared" si="229"/>
        <v>2014</v>
      </c>
      <c r="E1411" s="3">
        <f t="shared" si="230"/>
        <v>41891</v>
      </c>
      <c r="F1411" s="5">
        <f t="shared" ref="F1411:F1474" si="234">+A1411-E1411</f>
        <v>20</v>
      </c>
      <c r="G1411" s="5">
        <v>24165.61</v>
      </c>
      <c r="H1411" s="6">
        <v>24344.67</v>
      </c>
      <c r="I1411" s="6">
        <v>24443.33</v>
      </c>
      <c r="J1411" s="6">
        <v>24494.67</v>
      </c>
      <c r="K1411" s="6">
        <v>24544.67</v>
      </c>
      <c r="L1411" s="6">
        <v>24587.67</v>
      </c>
      <c r="M1411" s="6">
        <v>24628</v>
      </c>
      <c r="N1411" s="6">
        <v>24742.33</v>
      </c>
      <c r="O1411" s="6">
        <v>24793.67</v>
      </c>
      <c r="P1411" s="6">
        <v>24845</v>
      </c>
      <c r="Q1411" s="6">
        <v>24880</v>
      </c>
      <c r="R1411" s="6">
        <v>24929</v>
      </c>
      <c r="S1411" s="6">
        <v>24971.67</v>
      </c>
      <c r="T1411" s="6">
        <v>25090</v>
      </c>
      <c r="U1411" s="6">
        <v>25140</v>
      </c>
      <c r="V1411" s="6">
        <v>25175</v>
      </c>
      <c r="W1411" s="6">
        <v>25295</v>
      </c>
      <c r="X1411" s="6">
        <v>25333.33</v>
      </c>
      <c r="Y1411" s="6" t="s">
        <v>2</v>
      </c>
      <c r="Z1411" s="8" t="s">
        <v>17</v>
      </c>
      <c r="AA1411" s="11">
        <f t="shared" ref="AA1411:AA1474" si="235">+(T1411/S1411-1)*F1411/30</f>
        <v>3.1590464981584945E-3</v>
      </c>
      <c r="AB1411" s="10">
        <f t="shared" ref="AB1411:AB1474" si="236">+I1411/G1411-1</f>
        <v>1.1492364562698754E-2</v>
      </c>
      <c r="AC1411" s="10">
        <f t="shared" si="231"/>
        <v>1.4332744351935434E-2</v>
      </c>
      <c r="AD1411" s="10">
        <f t="shared" si="232"/>
        <v>1.0338298299122176E-2</v>
      </c>
      <c r="AE1411" s="13">
        <v>3.3250000000000002</v>
      </c>
      <c r="AF1411" s="13">
        <v>0.34499999999999997</v>
      </c>
      <c r="AG1411" s="10">
        <f t="shared" si="233"/>
        <v>2.9697543475011301E-2</v>
      </c>
      <c r="AH1411" s="10">
        <f>+SUMPRODUCT(AB1411:AD1411,Regression_results!$M$17:$O$17)+Regression_results!$L$17</f>
        <v>3.0565620827916876E-2</v>
      </c>
    </row>
    <row r="1412" spans="1:34" ht="15" x14ac:dyDescent="0.25">
      <c r="A1412" s="3">
        <v>41910</v>
      </c>
      <c r="B1412" s="5">
        <f t="shared" si="227"/>
        <v>28</v>
      </c>
      <c r="C1412" s="5">
        <f t="shared" si="228"/>
        <v>9</v>
      </c>
      <c r="D1412" s="5">
        <f t="shared" si="229"/>
        <v>2014</v>
      </c>
      <c r="E1412" s="3">
        <f t="shared" si="230"/>
        <v>41891</v>
      </c>
      <c r="F1412" s="5">
        <f t="shared" si="234"/>
        <v>19</v>
      </c>
      <c r="G1412" s="5">
        <v>24163.200000000001</v>
      </c>
      <c r="H1412" s="6">
        <v>24344</v>
      </c>
      <c r="I1412" s="6">
        <v>24437.67</v>
      </c>
      <c r="J1412" s="6">
        <v>24492.67</v>
      </c>
      <c r="K1412" s="6">
        <v>24545.33</v>
      </c>
      <c r="L1412" s="6">
        <v>24586.67</v>
      </c>
      <c r="M1412" s="6">
        <v>24626.33</v>
      </c>
      <c r="N1412" s="6">
        <v>24743</v>
      </c>
      <c r="O1412" s="6">
        <v>24792.67</v>
      </c>
      <c r="P1412" s="6">
        <v>24842</v>
      </c>
      <c r="Q1412" s="6">
        <v>24877.33</v>
      </c>
      <c r="R1412" s="6">
        <v>24926</v>
      </c>
      <c r="S1412" s="6">
        <v>24970.33</v>
      </c>
      <c r="T1412" s="6">
        <v>25089.33</v>
      </c>
      <c r="U1412" s="6">
        <v>25137.67</v>
      </c>
      <c r="V1412" s="6">
        <v>25175.33</v>
      </c>
      <c r="W1412" s="6">
        <v>25295.33</v>
      </c>
      <c r="X1412" s="6">
        <v>25333.67</v>
      </c>
      <c r="Y1412" s="6" t="s">
        <v>2</v>
      </c>
      <c r="Z1412" s="8" t="s">
        <v>17</v>
      </c>
      <c r="AA1412" s="11">
        <f t="shared" si="235"/>
        <v>3.0182487242525666E-3</v>
      </c>
      <c r="AB1412" s="10">
        <f t="shared" si="236"/>
        <v>1.1359008740564169E-2</v>
      </c>
      <c r="AC1412" s="10">
        <f t="shared" si="231"/>
        <v>1.4526753164274764E-2</v>
      </c>
      <c r="AD1412" s="10">
        <f t="shared" si="232"/>
        <v>1.018407636605175E-2</v>
      </c>
      <c r="AE1412" s="13">
        <v>3.3449999999999998</v>
      </c>
      <c r="AF1412" s="13">
        <v>0.35</v>
      </c>
      <c r="AG1412" s="10">
        <f t="shared" si="233"/>
        <v>2.9845540607872367E-2</v>
      </c>
      <c r="AH1412" s="10">
        <f>+SUMPRODUCT(AB1412:AD1412,Regression_results!$M$17:$O$17)+Regression_results!$L$17</f>
        <v>3.0541099150404795E-2</v>
      </c>
    </row>
    <row r="1413" spans="1:34" ht="15" x14ac:dyDescent="0.25">
      <c r="A1413" s="3">
        <v>41909</v>
      </c>
      <c r="B1413" s="5">
        <f t="shared" si="227"/>
        <v>27</v>
      </c>
      <c r="C1413" s="5">
        <f t="shared" si="228"/>
        <v>9</v>
      </c>
      <c r="D1413" s="5">
        <f t="shared" si="229"/>
        <v>2014</v>
      </c>
      <c r="E1413" s="3">
        <f t="shared" si="230"/>
        <v>41891</v>
      </c>
      <c r="F1413" s="5">
        <f t="shared" si="234"/>
        <v>18</v>
      </c>
      <c r="G1413" s="5">
        <v>24160.79</v>
      </c>
      <c r="H1413" s="6">
        <v>24344</v>
      </c>
      <c r="I1413" s="6">
        <v>24437.67</v>
      </c>
      <c r="J1413" s="6">
        <v>24492.67</v>
      </c>
      <c r="K1413" s="6">
        <v>24545.33</v>
      </c>
      <c r="L1413" s="6">
        <v>24586.67</v>
      </c>
      <c r="M1413" s="6">
        <v>24626.33</v>
      </c>
      <c r="N1413" s="6">
        <v>24743</v>
      </c>
      <c r="O1413" s="6">
        <v>24792.67</v>
      </c>
      <c r="P1413" s="6">
        <v>24842</v>
      </c>
      <c r="Q1413" s="6">
        <v>24877.33</v>
      </c>
      <c r="R1413" s="6">
        <v>24926</v>
      </c>
      <c r="S1413" s="6">
        <v>24970.33</v>
      </c>
      <c r="T1413" s="6">
        <v>25089.33</v>
      </c>
      <c r="U1413" s="6">
        <v>25157.33</v>
      </c>
      <c r="V1413" s="6">
        <v>25195</v>
      </c>
      <c r="W1413" s="6">
        <v>25315</v>
      </c>
      <c r="X1413" s="6">
        <v>25353.33</v>
      </c>
      <c r="Y1413" s="6" t="s">
        <v>2</v>
      </c>
      <c r="Z1413" s="8" t="s">
        <v>17</v>
      </c>
      <c r="AA1413" s="11">
        <f t="shared" si="235"/>
        <v>2.8593935282392735E-3</v>
      </c>
      <c r="AB1413" s="10">
        <f t="shared" si="236"/>
        <v>1.1459890177432097E-2</v>
      </c>
      <c r="AC1413" s="10">
        <f t="shared" si="231"/>
        <v>1.4526753164274764E-2</v>
      </c>
      <c r="AD1413" s="10">
        <f t="shared" si="232"/>
        <v>1.0025221170038456E-2</v>
      </c>
      <c r="AE1413" s="13">
        <v>3.3449999999999998</v>
      </c>
      <c r="AF1413" s="13">
        <v>0.35</v>
      </c>
      <c r="AG1413" s="10">
        <f t="shared" si="233"/>
        <v>2.9845540607872367E-2</v>
      </c>
      <c r="AH1413" s="10">
        <f>+SUMPRODUCT(AB1413:AD1413,Regression_results!$M$17:$O$17)+Regression_results!$L$17</f>
        <v>3.0524203682262607E-2</v>
      </c>
    </row>
    <row r="1414" spans="1:34" ht="15" x14ac:dyDescent="0.25">
      <c r="A1414" s="3">
        <v>41908</v>
      </c>
      <c r="B1414" s="5">
        <f t="shared" si="227"/>
        <v>26</v>
      </c>
      <c r="C1414" s="5">
        <f t="shared" si="228"/>
        <v>9</v>
      </c>
      <c r="D1414" s="5">
        <f t="shared" si="229"/>
        <v>2014</v>
      </c>
      <c r="E1414" s="3">
        <f t="shared" si="230"/>
        <v>41891</v>
      </c>
      <c r="F1414" s="5">
        <f t="shared" si="234"/>
        <v>17</v>
      </c>
      <c r="G1414" s="5">
        <v>24158.37</v>
      </c>
      <c r="H1414" s="6">
        <v>24344</v>
      </c>
      <c r="I1414" s="6">
        <v>24437.67</v>
      </c>
      <c r="J1414" s="6">
        <v>24492.67</v>
      </c>
      <c r="K1414" s="6">
        <v>24545.33</v>
      </c>
      <c r="L1414" s="6">
        <v>24586.67</v>
      </c>
      <c r="M1414" s="6">
        <v>24626.33</v>
      </c>
      <c r="N1414" s="6">
        <v>24743</v>
      </c>
      <c r="O1414" s="6">
        <v>24792.67</v>
      </c>
      <c r="P1414" s="6">
        <v>24842</v>
      </c>
      <c r="Q1414" s="6">
        <v>24877.33</v>
      </c>
      <c r="R1414" s="6">
        <v>24926</v>
      </c>
      <c r="S1414" s="6">
        <v>24970.33</v>
      </c>
      <c r="T1414" s="6">
        <v>25089.33</v>
      </c>
      <c r="U1414" s="6">
        <v>25169</v>
      </c>
      <c r="V1414" s="6">
        <v>25206.67</v>
      </c>
      <c r="W1414" s="6">
        <v>25332.33</v>
      </c>
      <c r="X1414" s="6">
        <v>25373.67</v>
      </c>
      <c r="Y1414" s="6" t="s">
        <v>2</v>
      </c>
      <c r="Z1414" s="8" t="s">
        <v>17</v>
      </c>
      <c r="AA1414" s="11">
        <f t="shared" si="235"/>
        <v>2.7005383322259804E-3</v>
      </c>
      <c r="AB1414" s="10">
        <f t="shared" si="236"/>
        <v>1.1561210462460725E-2</v>
      </c>
      <c r="AC1414" s="10">
        <f t="shared" si="231"/>
        <v>1.4526753164274764E-2</v>
      </c>
      <c r="AD1414" s="10">
        <f t="shared" si="232"/>
        <v>9.8663659740251628E-3</v>
      </c>
      <c r="AE1414" s="13">
        <v>3.3449999999999998</v>
      </c>
      <c r="AF1414" s="13">
        <v>0.35</v>
      </c>
      <c r="AG1414" s="10">
        <f t="shared" si="233"/>
        <v>2.9845540607872367E-2</v>
      </c>
      <c r="AH1414" s="10">
        <f>+SUMPRODUCT(AB1414:AD1414,Regression_results!$M$17:$O$17)+Regression_results!$L$17</f>
        <v>3.0507545454110045E-2</v>
      </c>
    </row>
    <row r="1415" spans="1:34" ht="15" x14ac:dyDescent="0.25">
      <c r="A1415" s="3">
        <v>41907</v>
      </c>
      <c r="B1415" s="5">
        <f t="shared" si="227"/>
        <v>25</v>
      </c>
      <c r="C1415" s="5">
        <f t="shared" si="228"/>
        <v>9</v>
      </c>
      <c r="D1415" s="5">
        <f t="shared" si="229"/>
        <v>2014</v>
      </c>
      <c r="E1415" s="3">
        <f t="shared" si="230"/>
        <v>41891</v>
      </c>
      <c r="F1415" s="5">
        <f t="shared" si="234"/>
        <v>16</v>
      </c>
      <c r="G1415" s="5">
        <v>24155.96</v>
      </c>
      <c r="H1415" s="6">
        <v>24345.33</v>
      </c>
      <c r="I1415" s="6">
        <v>24439.67</v>
      </c>
      <c r="J1415" s="6">
        <v>24496.67</v>
      </c>
      <c r="K1415" s="6">
        <v>24548</v>
      </c>
      <c r="L1415" s="6">
        <v>24590</v>
      </c>
      <c r="M1415" s="6">
        <v>24630.33</v>
      </c>
      <c r="N1415" s="6">
        <v>24748</v>
      </c>
      <c r="O1415" s="6">
        <v>24799.33</v>
      </c>
      <c r="P1415" s="6">
        <v>24846.33</v>
      </c>
      <c r="Q1415" s="6">
        <v>24883</v>
      </c>
      <c r="R1415" s="6">
        <v>24928</v>
      </c>
      <c r="S1415" s="6">
        <v>24975.33</v>
      </c>
      <c r="T1415" s="6">
        <v>25091.33</v>
      </c>
      <c r="U1415" s="6">
        <v>25169</v>
      </c>
      <c r="V1415" s="6">
        <v>25206.67</v>
      </c>
      <c r="W1415" s="6">
        <v>25332.33</v>
      </c>
      <c r="X1415" s="6">
        <v>25373.67</v>
      </c>
      <c r="Y1415" s="6" t="s">
        <v>2</v>
      </c>
      <c r="Z1415" s="8" t="s">
        <v>17</v>
      </c>
      <c r="AA1415" s="11">
        <f t="shared" si="235"/>
        <v>2.4771110798802454E-3</v>
      </c>
      <c r="AB1415" s="10">
        <f t="shared" si="236"/>
        <v>1.174492754583123E-2</v>
      </c>
      <c r="AC1415" s="10">
        <f t="shared" si="231"/>
        <v>1.4716237985210157E-2</v>
      </c>
      <c r="AD1415" s="10">
        <f t="shared" si="232"/>
        <v>9.5740770059757896E-3</v>
      </c>
      <c r="AE1415" s="13">
        <v>3.335</v>
      </c>
      <c r="AF1415" s="13">
        <v>0.35</v>
      </c>
      <c r="AG1415" s="10">
        <f t="shared" si="233"/>
        <v>2.9745889387144953E-2</v>
      </c>
      <c r="AH1415" s="10">
        <f>+SUMPRODUCT(AB1415:AD1415,Regression_results!$M$17:$O$17)+Regression_results!$L$17</f>
        <v>3.0589622119479194E-2</v>
      </c>
    </row>
    <row r="1416" spans="1:34" ht="15" x14ac:dyDescent="0.25">
      <c r="A1416" s="3">
        <v>41906</v>
      </c>
      <c r="B1416" s="5">
        <f t="shared" si="227"/>
        <v>24</v>
      </c>
      <c r="C1416" s="5">
        <f t="shared" si="228"/>
        <v>9</v>
      </c>
      <c r="D1416" s="5">
        <f t="shared" si="229"/>
        <v>2014</v>
      </c>
      <c r="E1416" s="3">
        <f t="shared" si="230"/>
        <v>41891</v>
      </c>
      <c r="F1416" s="5">
        <f t="shared" si="234"/>
        <v>15</v>
      </c>
      <c r="G1416" s="5">
        <v>24153.55</v>
      </c>
      <c r="H1416" s="6">
        <v>24345</v>
      </c>
      <c r="I1416" s="6">
        <v>24437.67</v>
      </c>
      <c r="J1416" s="6">
        <v>24495</v>
      </c>
      <c r="K1416" s="6">
        <v>24545.67</v>
      </c>
      <c r="L1416" s="6">
        <v>24590</v>
      </c>
      <c r="M1416" s="6">
        <v>24633</v>
      </c>
      <c r="N1416" s="6">
        <v>24750.33</v>
      </c>
      <c r="O1416" s="6">
        <v>24801.67</v>
      </c>
      <c r="P1416" s="6">
        <v>24844.67</v>
      </c>
      <c r="Q1416" s="6">
        <v>24882</v>
      </c>
      <c r="R1416" s="6">
        <v>24926.33</v>
      </c>
      <c r="S1416" s="6">
        <v>24974</v>
      </c>
      <c r="T1416" s="6">
        <v>25090.33</v>
      </c>
      <c r="U1416" s="6">
        <v>25169</v>
      </c>
      <c r="V1416" s="6">
        <v>25206.67</v>
      </c>
      <c r="W1416" s="6">
        <v>25332.33</v>
      </c>
      <c r="X1416" s="6">
        <v>25373.67</v>
      </c>
      <c r="Y1416" s="6" t="s">
        <v>2</v>
      </c>
      <c r="Z1416" s="8" t="s">
        <v>17</v>
      </c>
      <c r="AA1416" s="11">
        <f t="shared" si="235"/>
        <v>2.3290221830704061E-3</v>
      </c>
      <c r="AB1416" s="10">
        <f t="shared" si="236"/>
        <v>1.1763074165081377E-2</v>
      </c>
      <c r="AC1416" s="10">
        <f t="shared" si="231"/>
        <v>1.4895037047312654E-2</v>
      </c>
      <c r="AD1416" s="10">
        <f t="shared" si="232"/>
        <v>9.277344614584071E-3</v>
      </c>
      <c r="AE1416" s="13">
        <v>3.36</v>
      </c>
      <c r="AF1416" s="13">
        <v>0.34</v>
      </c>
      <c r="AG1416" s="10">
        <f t="shared" si="233"/>
        <v>3.0097667929041227E-2</v>
      </c>
      <c r="AH1416" s="10">
        <f>+SUMPRODUCT(AB1416:AD1416,Regression_results!$M$17:$O$17)+Regression_results!$L$17</f>
        <v>3.0573754126093533E-2</v>
      </c>
    </row>
    <row r="1417" spans="1:34" ht="15" x14ac:dyDescent="0.25">
      <c r="A1417" s="3">
        <v>41905</v>
      </c>
      <c r="B1417" s="5">
        <f t="shared" si="227"/>
        <v>23</v>
      </c>
      <c r="C1417" s="5">
        <f t="shared" si="228"/>
        <v>9</v>
      </c>
      <c r="D1417" s="5">
        <f t="shared" si="229"/>
        <v>2014</v>
      </c>
      <c r="E1417" s="3">
        <f t="shared" si="230"/>
        <v>41891</v>
      </c>
      <c r="F1417" s="5">
        <f t="shared" si="234"/>
        <v>14</v>
      </c>
      <c r="G1417" s="5">
        <v>24151.14</v>
      </c>
      <c r="H1417" s="6">
        <v>24344</v>
      </c>
      <c r="I1417" s="6">
        <v>24434</v>
      </c>
      <c r="J1417" s="6">
        <v>24495</v>
      </c>
      <c r="K1417" s="6">
        <v>24545</v>
      </c>
      <c r="L1417" s="6">
        <v>24590</v>
      </c>
      <c r="M1417" s="6">
        <v>24633</v>
      </c>
      <c r="N1417" s="6">
        <v>24750</v>
      </c>
      <c r="O1417" s="6">
        <v>24800</v>
      </c>
      <c r="P1417" s="6">
        <v>24837.67</v>
      </c>
      <c r="Q1417" s="6">
        <v>24875.67</v>
      </c>
      <c r="R1417" s="6">
        <v>24919.67</v>
      </c>
      <c r="S1417" s="6">
        <v>24969</v>
      </c>
      <c r="T1417" s="6">
        <v>25084</v>
      </c>
      <c r="U1417" s="6">
        <v>25169</v>
      </c>
      <c r="V1417" s="6">
        <v>25206.67</v>
      </c>
      <c r="W1417" s="6">
        <v>25332.33</v>
      </c>
      <c r="X1417" s="6">
        <v>25373.67</v>
      </c>
      <c r="Y1417" s="6" t="s">
        <v>2</v>
      </c>
      <c r="Z1417" s="8" t="s">
        <v>17</v>
      </c>
      <c r="AA1417" s="11">
        <f t="shared" si="235"/>
        <v>2.1493318381460144E-3</v>
      </c>
      <c r="AB1417" s="10">
        <f t="shared" si="236"/>
        <v>1.1712076531376958E-2</v>
      </c>
      <c r="AC1417" s="10">
        <f t="shared" si="231"/>
        <v>1.4979127445363005E-2</v>
      </c>
      <c r="AD1417" s="10">
        <f t="shared" si="232"/>
        <v>8.9638479671782928E-3</v>
      </c>
      <c r="AE1417" s="13">
        <v>3.33</v>
      </c>
      <c r="AF1417" s="13">
        <v>0.32</v>
      </c>
      <c r="AG1417" s="10">
        <f t="shared" si="233"/>
        <v>3.0003987240829311E-2</v>
      </c>
      <c r="AH1417" s="10">
        <f>+SUMPRODUCT(AB1417:AD1417,Regression_results!$M$17:$O$17)+Regression_results!$L$17</f>
        <v>3.0455893006825531E-2</v>
      </c>
    </row>
    <row r="1418" spans="1:34" ht="15" x14ac:dyDescent="0.25">
      <c r="A1418" s="3">
        <v>41904</v>
      </c>
      <c r="B1418" s="5">
        <f t="shared" si="227"/>
        <v>22</v>
      </c>
      <c r="C1418" s="5">
        <f t="shared" si="228"/>
        <v>9</v>
      </c>
      <c r="D1418" s="5">
        <f t="shared" si="229"/>
        <v>2014</v>
      </c>
      <c r="E1418" s="3">
        <f t="shared" si="230"/>
        <v>41891</v>
      </c>
      <c r="F1418" s="5">
        <f t="shared" si="234"/>
        <v>13</v>
      </c>
      <c r="G1418" s="5">
        <v>24148.73</v>
      </c>
      <c r="H1418" s="6">
        <v>24336.33</v>
      </c>
      <c r="I1418" s="6">
        <v>24424</v>
      </c>
      <c r="J1418" s="6">
        <v>24488.33</v>
      </c>
      <c r="K1418" s="6">
        <v>24536</v>
      </c>
      <c r="L1418" s="6">
        <v>24577.67</v>
      </c>
      <c r="M1418" s="6">
        <v>24623</v>
      </c>
      <c r="N1418" s="6">
        <v>24739.33</v>
      </c>
      <c r="O1418" s="6">
        <v>24788.67</v>
      </c>
      <c r="P1418" s="6">
        <v>24825</v>
      </c>
      <c r="Q1418" s="6">
        <v>24864</v>
      </c>
      <c r="R1418" s="6">
        <v>24908</v>
      </c>
      <c r="S1418" s="6">
        <v>24958</v>
      </c>
      <c r="T1418" s="6">
        <v>25071</v>
      </c>
      <c r="U1418" s="6">
        <v>25169</v>
      </c>
      <c r="V1418" s="6">
        <v>25206.67</v>
      </c>
      <c r="W1418" s="6">
        <v>25332.33</v>
      </c>
      <c r="X1418" s="6">
        <v>25373.67</v>
      </c>
      <c r="Y1418" s="6" t="s">
        <v>2</v>
      </c>
      <c r="Z1418" s="8" t="s">
        <v>17</v>
      </c>
      <c r="AA1418" s="11">
        <f t="shared" si="235"/>
        <v>1.9619627641103959E-3</v>
      </c>
      <c r="AB1418" s="10">
        <f t="shared" si="236"/>
        <v>1.1398943132827188E-2</v>
      </c>
      <c r="AC1418" s="10">
        <f t="shared" si="231"/>
        <v>1.493080576482142E-2</v>
      </c>
      <c r="AD1418" s="10">
        <f t="shared" si="232"/>
        <v>8.7929060942689413E-3</v>
      </c>
      <c r="AE1418" s="13">
        <v>3.3449999999999998</v>
      </c>
      <c r="AF1418" s="13">
        <v>0.34</v>
      </c>
      <c r="AG1418" s="10">
        <f t="shared" si="233"/>
        <v>2.9948176200916832E-2</v>
      </c>
      <c r="AH1418" s="10">
        <f>+SUMPRODUCT(AB1418:AD1418,Regression_results!$M$17:$O$17)+Regression_results!$L$17</f>
        <v>3.0180626619602968E-2</v>
      </c>
    </row>
    <row r="1419" spans="1:34" ht="15" x14ac:dyDescent="0.25">
      <c r="A1419" s="3">
        <v>41903</v>
      </c>
      <c r="B1419" s="5">
        <f t="shared" si="227"/>
        <v>21</v>
      </c>
      <c r="C1419" s="5">
        <f t="shared" si="228"/>
        <v>9</v>
      </c>
      <c r="D1419" s="5">
        <f t="shared" si="229"/>
        <v>2014</v>
      </c>
      <c r="E1419" s="3">
        <f t="shared" si="230"/>
        <v>41891</v>
      </c>
      <c r="F1419" s="5">
        <f t="shared" si="234"/>
        <v>12</v>
      </c>
      <c r="G1419" s="5">
        <v>24146.31</v>
      </c>
      <c r="H1419" s="6">
        <v>24332.33</v>
      </c>
      <c r="I1419" s="6">
        <v>24418.33</v>
      </c>
      <c r="J1419" s="6">
        <v>24482</v>
      </c>
      <c r="K1419" s="6">
        <v>24530</v>
      </c>
      <c r="L1419" s="6">
        <v>24570</v>
      </c>
      <c r="M1419" s="6">
        <v>24618</v>
      </c>
      <c r="N1419" s="6">
        <v>24734</v>
      </c>
      <c r="O1419" s="6">
        <v>24779.67</v>
      </c>
      <c r="P1419" s="6">
        <v>24816</v>
      </c>
      <c r="Q1419" s="6">
        <v>24857</v>
      </c>
      <c r="R1419" s="6">
        <v>24902.33</v>
      </c>
      <c r="S1419" s="6">
        <v>24953.67</v>
      </c>
      <c r="T1419" s="6">
        <v>25069</v>
      </c>
      <c r="U1419" s="6">
        <v>25169</v>
      </c>
      <c r="V1419" s="6">
        <v>25206.67</v>
      </c>
      <c r="W1419" s="6">
        <v>25332.33</v>
      </c>
      <c r="X1419" s="6">
        <v>25373.67</v>
      </c>
      <c r="Y1419" s="6" t="s">
        <v>2</v>
      </c>
      <c r="Z1419" s="8" t="s">
        <v>17</v>
      </c>
      <c r="AA1419" s="11">
        <f t="shared" si="235"/>
        <v>1.8487060220000017E-3</v>
      </c>
      <c r="AB1419" s="10">
        <f t="shared" si="236"/>
        <v>1.1265489426748765E-2</v>
      </c>
      <c r="AC1419" s="10">
        <f t="shared" si="231"/>
        <v>1.4797899774472656E-2</v>
      </c>
      <c r="AD1419" s="10">
        <f t="shared" si="232"/>
        <v>8.870591301343999E-3</v>
      </c>
      <c r="AE1419" s="13">
        <v>3.3079999999999998</v>
      </c>
      <c r="AF1419" s="13">
        <v>0.32500000000000001</v>
      </c>
      <c r="AG1419" s="10">
        <f t="shared" si="233"/>
        <v>2.9733366558684304E-2</v>
      </c>
      <c r="AH1419" s="10">
        <f>+SUMPRODUCT(AB1419:AD1419,Regression_results!$M$17:$O$17)+Regression_results!$L$17</f>
        <v>3.0063319237651057E-2</v>
      </c>
    </row>
    <row r="1420" spans="1:34" ht="15" x14ac:dyDescent="0.25">
      <c r="A1420" s="3">
        <v>41902</v>
      </c>
      <c r="B1420" s="5">
        <f t="shared" si="227"/>
        <v>20</v>
      </c>
      <c r="C1420" s="5">
        <f t="shared" si="228"/>
        <v>9</v>
      </c>
      <c r="D1420" s="5">
        <f t="shared" si="229"/>
        <v>2014</v>
      </c>
      <c r="E1420" s="3">
        <f t="shared" si="230"/>
        <v>41891</v>
      </c>
      <c r="F1420" s="5">
        <f t="shared" si="234"/>
        <v>11</v>
      </c>
      <c r="G1420" s="5">
        <v>24143.9</v>
      </c>
      <c r="H1420" s="6">
        <v>24332.33</v>
      </c>
      <c r="I1420" s="6">
        <v>24418.33</v>
      </c>
      <c r="J1420" s="6">
        <v>24482</v>
      </c>
      <c r="K1420" s="6">
        <v>24530</v>
      </c>
      <c r="L1420" s="6">
        <v>24570</v>
      </c>
      <c r="M1420" s="6">
        <v>24618</v>
      </c>
      <c r="N1420" s="6">
        <v>24734</v>
      </c>
      <c r="O1420" s="6">
        <v>24779.67</v>
      </c>
      <c r="P1420" s="6">
        <v>24816</v>
      </c>
      <c r="Q1420" s="6">
        <v>24857</v>
      </c>
      <c r="R1420" s="6">
        <v>24902.33</v>
      </c>
      <c r="S1420" s="6">
        <v>24953.67</v>
      </c>
      <c r="T1420" s="6">
        <v>25069</v>
      </c>
      <c r="U1420" s="6">
        <v>25163.67</v>
      </c>
      <c r="V1420" s="6">
        <v>25202</v>
      </c>
      <c r="W1420" s="6">
        <v>25327.67</v>
      </c>
      <c r="X1420" s="6">
        <v>25374</v>
      </c>
      <c r="Y1420" s="6" t="s">
        <v>2</v>
      </c>
      <c r="Z1420" s="8" t="s">
        <v>17</v>
      </c>
      <c r="AA1420" s="11">
        <f t="shared" si="235"/>
        <v>1.6946471868333349E-3</v>
      </c>
      <c r="AB1420" s="10">
        <f t="shared" si="236"/>
        <v>1.1366432100861967E-2</v>
      </c>
      <c r="AC1420" s="10">
        <f t="shared" si="231"/>
        <v>1.4797899774472656E-2</v>
      </c>
      <c r="AD1420" s="10">
        <f t="shared" si="232"/>
        <v>8.7165324661773319E-3</v>
      </c>
      <c r="AE1420" s="13">
        <v>3.3079999999999998</v>
      </c>
      <c r="AF1420" s="13">
        <v>0.32500000000000001</v>
      </c>
      <c r="AG1420" s="10">
        <f t="shared" si="233"/>
        <v>2.9733366558684304E-2</v>
      </c>
      <c r="AH1420" s="10">
        <f>+SUMPRODUCT(AB1420:AD1420,Regression_results!$M$17:$O$17)+Regression_results!$L$17</f>
        <v>3.0048613631178687E-2</v>
      </c>
    </row>
    <row r="1421" spans="1:34" ht="15" x14ac:dyDescent="0.25">
      <c r="A1421" s="3">
        <v>41901</v>
      </c>
      <c r="B1421" s="5">
        <f t="shared" si="227"/>
        <v>19</v>
      </c>
      <c r="C1421" s="5">
        <f t="shared" si="228"/>
        <v>9</v>
      </c>
      <c r="D1421" s="5">
        <f t="shared" si="229"/>
        <v>2014</v>
      </c>
      <c r="E1421" s="3">
        <f t="shared" si="230"/>
        <v>41891</v>
      </c>
      <c r="F1421" s="5">
        <f t="shared" si="234"/>
        <v>10</v>
      </c>
      <c r="G1421" s="5">
        <v>24141.49</v>
      </c>
      <c r="H1421" s="6">
        <v>24332.33</v>
      </c>
      <c r="I1421" s="6">
        <v>24418.33</v>
      </c>
      <c r="J1421" s="6">
        <v>24482</v>
      </c>
      <c r="K1421" s="6">
        <v>24530</v>
      </c>
      <c r="L1421" s="6">
        <v>24570</v>
      </c>
      <c r="M1421" s="6">
        <v>24618</v>
      </c>
      <c r="N1421" s="6">
        <v>24734</v>
      </c>
      <c r="O1421" s="6">
        <v>24779.67</v>
      </c>
      <c r="P1421" s="6">
        <v>24816</v>
      </c>
      <c r="Q1421" s="6">
        <v>24857</v>
      </c>
      <c r="R1421" s="6">
        <v>24902.33</v>
      </c>
      <c r="S1421" s="6">
        <v>24953.67</v>
      </c>
      <c r="T1421" s="6">
        <v>25069</v>
      </c>
      <c r="U1421" s="6">
        <v>25161</v>
      </c>
      <c r="V1421" s="6">
        <v>25199.33</v>
      </c>
      <c r="W1421" s="6">
        <v>25325</v>
      </c>
      <c r="X1421" s="6">
        <v>25371.33</v>
      </c>
      <c r="Y1421" s="6" t="s">
        <v>2</v>
      </c>
      <c r="Z1421" s="8" t="s">
        <v>17</v>
      </c>
      <c r="AA1421" s="11">
        <f t="shared" si="235"/>
        <v>1.5405883516666681E-3</v>
      </c>
      <c r="AB1421" s="10">
        <f t="shared" si="236"/>
        <v>1.1467394928813324E-2</v>
      </c>
      <c r="AC1421" s="10">
        <f t="shared" si="231"/>
        <v>1.4797899774472656E-2</v>
      </c>
      <c r="AD1421" s="10">
        <f t="shared" si="232"/>
        <v>8.5624736310106666E-3</v>
      </c>
      <c r="AE1421" s="13">
        <v>3.3079999999999998</v>
      </c>
      <c r="AF1421" s="13">
        <v>0.32500000000000001</v>
      </c>
      <c r="AG1421" s="10">
        <f t="shared" si="233"/>
        <v>2.9733366558684304E-2</v>
      </c>
      <c r="AH1421" s="10">
        <f>+SUMPRODUCT(AB1421:AD1421,Regression_results!$M$17:$O$17)+Regression_results!$L$17</f>
        <v>3.0033918919810332E-2</v>
      </c>
    </row>
    <row r="1422" spans="1:34" ht="15" x14ac:dyDescent="0.25">
      <c r="A1422" s="3">
        <v>41900</v>
      </c>
      <c r="B1422" s="5">
        <f t="shared" si="227"/>
        <v>18</v>
      </c>
      <c r="C1422" s="5">
        <f t="shared" si="228"/>
        <v>9</v>
      </c>
      <c r="D1422" s="5">
        <f t="shared" si="229"/>
        <v>2014</v>
      </c>
      <c r="E1422" s="3">
        <f t="shared" si="230"/>
        <v>41891</v>
      </c>
      <c r="F1422" s="5">
        <f t="shared" si="234"/>
        <v>9</v>
      </c>
      <c r="G1422" s="5">
        <v>24139.08</v>
      </c>
      <c r="H1422" s="6">
        <v>24332.33</v>
      </c>
      <c r="I1422" s="6">
        <v>24418.33</v>
      </c>
      <c r="J1422" s="6">
        <v>24482</v>
      </c>
      <c r="K1422" s="6">
        <v>24530</v>
      </c>
      <c r="L1422" s="6">
        <v>24570</v>
      </c>
      <c r="M1422" s="6">
        <v>24618</v>
      </c>
      <c r="N1422" s="6">
        <v>24734</v>
      </c>
      <c r="O1422" s="6">
        <v>24779.67</v>
      </c>
      <c r="P1422" s="6">
        <v>24816</v>
      </c>
      <c r="Q1422" s="6">
        <v>24857</v>
      </c>
      <c r="R1422" s="6">
        <v>24902.33</v>
      </c>
      <c r="S1422" s="6">
        <v>24953.67</v>
      </c>
      <c r="T1422" s="6">
        <v>25069</v>
      </c>
      <c r="U1422" s="6">
        <v>25161</v>
      </c>
      <c r="V1422" s="6">
        <v>25199.33</v>
      </c>
      <c r="W1422" s="6">
        <v>25325</v>
      </c>
      <c r="X1422" s="6">
        <v>25371.33</v>
      </c>
      <c r="Y1422" s="6" t="s">
        <v>2</v>
      </c>
      <c r="Z1422" s="8" t="s">
        <v>17</v>
      </c>
      <c r="AA1422" s="11">
        <f t="shared" si="235"/>
        <v>1.3865295165000012E-3</v>
      </c>
      <c r="AB1422" s="10">
        <f t="shared" si="236"/>
        <v>1.1568377916639783E-2</v>
      </c>
      <c r="AC1422" s="10">
        <f t="shared" si="231"/>
        <v>1.4797899774472656E-2</v>
      </c>
      <c r="AD1422" s="10">
        <f t="shared" si="232"/>
        <v>8.4084147958439995E-3</v>
      </c>
      <c r="AE1422" s="13">
        <v>3.3079999999999998</v>
      </c>
      <c r="AF1422" s="13">
        <v>0.32500000000000001</v>
      </c>
      <c r="AG1422" s="10">
        <f t="shared" si="233"/>
        <v>2.9733366558684304E-2</v>
      </c>
      <c r="AH1422" s="10">
        <f>+SUMPRODUCT(AB1422:AD1422,Regression_results!$M$17:$O$17)+Regression_results!$L$17</f>
        <v>3.0019235106809532E-2</v>
      </c>
    </row>
    <row r="1423" spans="1:34" ht="15" x14ac:dyDescent="0.25">
      <c r="A1423" s="3">
        <v>41899</v>
      </c>
      <c r="B1423" s="5">
        <f t="shared" si="227"/>
        <v>17</v>
      </c>
      <c r="C1423" s="5">
        <f t="shared" si="228"/>
        <v>9</v>
      </c>
      <c r="D1423" s="5">
        <f t="shared" si="229"/>
        <v>2014</v>
      </c>
      <c r="E1423" s="3">
        <f t="shared" si="230"/>
        <v>41891</v>
      </c>
      <c r="F1423" s="5">
        <f t="shared" si="234"/>
        <v>8</v>
      </c>
      <c r="G1423" s="5">
        <v>24136.67</v>
      </c>
      <c r="H1423" s="6">
        <v>24332.33</v>
      </c>
      <c r="I1423" s="6">
        <v>24418.33</v>
      </c>
      <c r="J1423" s="6">
        <v>24482</v>
      </c>
      <c r="K1423" s="6">
        <v>24530</v>
      </c>
      <c r="L1423" s="6">
        <v>24570</v>
      </c>
      <c r="M1423" s="6">
        <v>24618</v>
      </c>
      <c r="N1423" s="6">
        <v>24734</v>
      </c>
      <c r="O1423" s="6">
        <v>24779.67</v>
      </c>
      <c r="P1423" s="6">
        <v>24816</v>
      </c>
      <c r="Q1423" s="6">
        <v>24857</v>
      </c>
      <c r="R1423" s="6">
        <v>24902.33</v>
      </c>
      <c r="S1423" s="6">
        <v>24953.67</v>
      </c>
      <c r="T1423" s="6">
        <v>25069</v>
      </c>
      <c r="U1423" s="6">
        <v>25161</v>
      </c>
      <c r="V1423" s="6">
        <v>25199.33</v>
      </c>
      <c r="W1423" s="6">
        <v>25325</v>
      </c>
      <c r="X1423" s="6">
        <v>25371.33</v>
      </c>
      <c r="Y1423" s="6" t="s">
        <v>2</v>
      </c>
      <c r="Z1423" s="8" t="s">
        <v>17</v>
      </c>
      <c r="AA1423" s="11">
        <f t="shared" si="235"/>
        <v>1.2324706813333344E-3</v>
      </c>
      <c r="AB1423" s="10">
        <f t="shared" si="236"/>
        <v>1.1669381070379847E-2</v>
      </c>
      <c r="AC1423" s="10">
        <f t="shared" si="231"/>
        <v>1.4797899774472656E-2</v>
      </c>
      <c r="AD1423" s="10">
        <f t="shared" si="232"/>
        <v>8.2543559606773325E-3</v>
      </c>
      <c r="AE1423" s="13">
        <v>3.3149999999999999</v>
      </c>
      <c r="AF1423" s="13">
        <v>0.32500000000000001</v>
      </c>
      <c r="AG1423" s="10">
        <f t="shared" si="233"/>
        <v>2.980313979566418E-2</v>
      </c>
      <c r="AH1423" s="10">
        <f>+SUMPRODUCT(AB1423:AD1423,Regression_results!$M$17:$O$17)+Regression_results!$L$17</f>
        <v>3.0004562195440697E-2</v>
      </c>
    </row>
    <row r="1424" spans="1:34" ht="15" x14ac:dyDescent="0.25">
      <c r="A1424" s="3">
        <v>41898</v>
      </c>
      <c r="B1424" s="5">
        <f t="shared" si="227"/>
        <v>16</v>
      </c>
      <c r="C1424" s="5">
        <f t="shared" si="228"/>
        <v>9</v>
      </c>
      <c r="D1424" s="5">
        <f t="shared" si="229"/>
        <v>2014</v>
      </c>
      <c r="E1424" s="3">
        <f t="shared" si="230"/>
        <v>41891</v>
      </c>
      <c r="F1424" s="5">
        <f t="shared" si="234"/>
        <v>7</v>
      </c>
      <c r="G1424" s="5">
        <v>24134.26</v>
      </c>
      <c r="H1424" s="6">
        <v>24328</v>
      </c>
      <c r="I1424" s="6">
        <v>24414.33</v>
      </c>
      <c r="J1424" s="6">
        <v>24480.33</v>
      </c>
      <c r="K1424" s="6">
        <v>24525</v>
      </c>
      <c r="L1424" s="6">
        <v>24567</v>
      </c>
      <c r="M1424" s="6">
        <v>24616.33</v>
      </c>
      <c r="N1424" s="6">
        <v>24731.67</v>
      </c>
      <c r="O1424" s="6">
        <v>24778.33</v>
      </c>
      <c r="P1424" s="6">
        <v>24815</v>
      </c>
      <c r="Q1424" s="6">
        <v>24856</v>
      </c>
      <c r="R1424" s="6">
        <v>24901.67</v>
      </c>
      <c r="S1424" s="6">
        <v>24952.33</v>
      </c>
      <c r="T1424" s="6">
        <v>25069.67</v>
      </c>
      <c r="U1424" s="6">
        <v>25147</v>
      </c>
      <c r="V1424" s="6">
        <v>25184.67</v>
      </c>
      <c r="W1424" s="6">
        <v>25298</v>
      </c>
      <c r="X1424" s="6">
        <v>25344.67</v>
      </c>
      <c r="Y1424" s="6" t="s">
        <v>2</v>
      </c>
      <c r="Z1424" s="8" t="s">
        <v>17</v>
      </c>
      <c r="AA1424" s="11">
        <f t="shared" si="235"/>
        <v>1.0972655993782018E-3</v>
      </c>
      <c r="AB1424" s="10">
        <f t="shared" si="236"/>
        <v>1.1604664903751116E-2</v>
      </c>
      <c r="AC1424" s="10">
        <f t="shared" si="231"/>
        <v>1.4909276642037783E-2</v>
      </c>
      <c r="AD1424" s="10">
        <f t="shared" si="232"/>
        <v>8.1195306188528733E-3</v>
      </c>
      <c r="AE1424" s="13">
        <v>3.2800000000000002</v>
      </c>
      <c r="AF1424" s="13">
        <v>0.33</v>
      </c>
      <c r="AG1424" s="10">
        <f t="shared" si="233"/>
        <v>2.9402970198345368E-2</v>
      </c>
      <c r="AH1424" s="10">
        <f>+SUMPRODUCT(AB1424:AD1424,Regression_results!$M$17:$O$17)+Regression_results!$L$17</f>
        <v>2.9976071202002817E-2</v>
      </c>
    </row>
    <row r="1425" spans="1:34" ht="15" x14ac:dyDescent="0.25">
      <c r="A1425" s="3">
        <v>41897</v>
      </c>
      <c r="B1425" s="5">
        <f t="shared" si="227"/>
        <v>15</v>
      </c>
      <c r="C1425" s="5">
        <f t="shared" si="228"/>
        <v>9</v>
      </c>
      <c r="D1425" s="5">
        <f t="shared" si="229"/>
        <v>2014</v>
      </c>
      <c r="E1425" s="3">
        <f t="shared" si="230"/>
        <v>41891</v>
      </c>
      <c r="F1425" s="5">
        <f t="shared" si="234"/>
        <v>6</v>
      </c>
      <c r="G1425" s="5">
        <v>24131.85</v>
      </c>
      <c r="H1425" s="6">
        <v>24332</v>
      </c>
      <c r="I1425" s="6">
        <v>24416</v>
      </c>
      <c r="J1425" s="6">
        <v>24484.67</v>
      </c>
      <c r="K1425" s="6">
        <v>24535</v>
      </c>
      <c r="L1425" s="6">
        <v>24576</v>
      </c>
      <c r="M1425" s="6">
        <v>24625</v>
      </c>
      <c r="N1425" s="6">
        <v>24738.67</v>
      </c>
      <c r="O1425" s="6">
        <v>24786</v>
      </c>
      <c r="P1425" s="6">
        <v>24822.67</v>
      </c>
      <c r="Q1425" s="6">
        <v>24860</v>
      </c>
      <c r="R1425" s="6">
        <v>24906</v>
      </c>
      <c r="S1425" s="6">
        <v>24957.33</v>
      </c>
      <c r="T1425" s="6">
        <v>25071</v>
      </c>
      <c r="U1425" s="6">
        <v>25147</v>
      </c>
      <c r="V1425" s="6">
        <v>25184.67</v>
      </c>
      <c r="W1425" s="6">
        <v>25298</v>
      </c>
      <c r="X1425" s="6">
        <v>25344.67</v>
      </c>
      <c r="Y1425" s="6" t="s">
        <v>2</v>
      </c>
      <c r="Z1425" s="8" t="s">
        <v>17</v>
      </c>
      <c r="AA1425" s="11">
        <f t="shared" si="235"/>
        <v>9.1091474929410059E-4</v>
      </c>
      <c r="AB1425" s="10">
        <f t="shared" si="236"/>
        <v>1.1774895003905606E-2</v>
      </c>
      <c r="AC1425" s="10">
        <f t="shared" si="231"/>
        <v>1.5153997378767992E-2</v>
      </c>
      <c r="AD1425" s="10">
        <f t="shared" si="232"/>
        <v>7.823284635520223E-3</v>
      </c>
      <c r="AE1425" s="13">
        <v>3.26</v>
      </c>
      <c r="AF1425" s="13">
        <v>0.32</v>
      </c>
      <c r="AG1425" s="10">
        <f t="shared" si="233"/>
        <v>2.9306220095693725E-2</v>
      </c>
      <c r="AH1425" s="10">
        <f>+SUMPRODUCT(AB1425:AD1425,Regression_results!$M$17:$O$17)+Regression_results!$L$17</f>
        <v>3.008236512881491E-2</v>
      </c>
    </row>
    <row r="1426" spans="1:34" ht="15" x14ac:dyDescent="0.25">
      <c r="A1426" s="3">
        <v>41896</v>
      </c>
      <c r="B1426" s="5">
        <f t="shared" si="227"/>
        <v>14</v>
      </c>
      <c r="C1426" s="5">
        <f t="shared" si="228"/>
        <v>9</v>
      </c>
      <c r="D1426" s="5">
        <f t="shared" si="229"/>
        <v>2014</v>
      </c>
      <c r="E1426" s="3">
        <f t="shared" si="230"/>
        <v>41891</v>
      </c>
      <c r="F1426" s="5">
        <f t="shared" si="234"/>
        <v>5</v>
      </c>
      <c r="G1426" s="5">
        <v>24129.439999999999</v>
      </c>
      <c r="H1426" s="6">
        <v>24328.33</v>
      </c>
      <c r="I1426" s="6">
        <v>24405.33</v>
      </c>
      <c r="J1426" s="6">
        <v>24467</v>
      </c>
      <c r="K1426" s="6">
        <v>24517</v>
      </c>
      <c r="L1426" s="6">
        <v>24560</v>
      </c>
      <c r="M1426" s="6">
        <v>24602.67</v>
      </c>
      <c r="N1426" s="6">
        <v>24717</v>
      </c>
      <c r="O1426" s="6">
        <v>24765.67</v>
      </c>
      <c r="P1426" s="6">
        <v>24809</v>
      </c>
      <c r="Q1426" s="6">
        <v>24850</v>
      </c>
      <c r="R1426" s="6">
        <v>24902.67</v>
      </c>
      <c r="S1426" s="6">
        <v>24949</v>
      </c>
      <c r="T1426" s="6">
        <v>25060</v>
      </c>
      <c r="U1426" s="6">
        <v>25125</v>
      </c>
      <c r="V1426" s="6">
        <v>25161.67</v>
      </c>
      <c r="W1426" s="6">
        <v>25273.33</v>
      </c>
      <c r="X1426" s="6">
        <v>25320</v>
      </c>
      <c r="Y1426" s="6" t="s">
        <v>2</v>
      </c>
      <c r="Z1426" s="8" t="s">
        <v>17</v>
      </c>
      <c r="AA1426" s="11">
        <f t="shared" si="235"/>
        <v>7.4151268587918651E-4</v>
      </c>
      <c r="AB1426" s="10">
        <f t="shared" si="236"/>
        <v>1.1433750638224716E-2</v>
      </c>
      <c r="AC1426" s="10">
        <f t="shared" si="231"/>
        <v>1.4764807523602208E-2</v>
      </c>
      <c r="AD1426" s="10">
        <f t="shared" si="232"/>
        <v>8.1440986042089492E-3</v>
      </c>
      <c r="AE1426" s="13">
        <v>3.2549999999999999</v>
      </c>
      <c r="AF1426" s="13">
        <v>0.32500000000000001</v>
      </c>
      <c r="AG1426" s="10">
        <f t="shared" si="233"/>
        <v>2.9205083478694327E-2</v>
      </c>
      <c r="AH1426" s="10">
        <f>+SUMPRODUCT(AB1426:AD1426,Regression_results!$M$17:$O$17)+Regression_results!$L$17</f>
        <v>2.9807659329219194E-2</v>
      </c>
    </row>
    <row r="1427" spans="1:34" ht="15" x14ac:dyDescent="0.25">
      <c r="A1427" s="3">
        <v>41895</v>
      </c>
      <c r="B1427" s="5">
        <f t="shared" si="227"/>
        <v>13</v>
      </c>
      <c r="C1427" s="5">
        <f t="shared" si="228"/>
        <v>9</v>
      </c>
      <c r="D1427" s="5">
        <f t="shared" si="229"/>
        <v>2014</v>
      </c>
      <c r="E1427" s="3">
        <f t="shared" si="230"/>
        <v>41891</v>
      </c>
      <c r="F1427" s="5">
        <f t="shared" si="234"/>
        <v>4</v>
      </c>
      <c r="G1427" s="5">
        <v>24127.03</v>
      </c>
      <c r="H1427" s="6">
        <v>24328.33</v>
      </c>
      <c r="I1427" s="6">
        <v>24405.33</v>
      </c>
      <c r="J1427" s="6">
        <v>24467</v>
      </c>
      <c r="K1427" s="6">
        <v>24517</v>
      </c>
      <c r="L1427" s="6">
        <v>24560</v>
      </c>
      <c r="M1427" s="6">
        <v>24602.67</v>
      </c>
      <c r="N1427" s="6">
        <v>24717</v>
      </c>
      <c r="O1427" s="6">
        <v>24765.67</v>
      </c>
      <c r="P1427" s="6">
        <v>24809</v>
      </c>
      <c r="Q1427" s="6">
        <v>24850</v>
      </c>
      <c r="R1427" s="6">
        <v>24902.67</v>
      </c>
      <c r="S1427" s="6">
        <v>24949</v>
      </c>
      <c r="T1427" s="6">
        <v>25060</v>
      </c>
      <c r="U1427" s="6">
        <v>25120</v>
      </c>
      <c r="V1427" s="6">
        <v>25154</v>
      </c>
      <c r="W1427" s="6">
        <v>25265</v>
      </c>
      <c r="X1427" s="6">
        <v>25306.33</v>
      </c>
      <c r="Y1427" s="6" t="s">
        <v>2</v>
      </c>
      <c r="Z1427" s="8" t="s">
        <v>17</v>
      </c>
      <c r="AA1427" s="11">
        <f t="shared" si="235"/>
        <v>5.9321014870334916E-4</v>
      </c>
      <c r="AB1427" s="10">
        <f t="shared" si="236"/>
        <v>1.1534780700318326E-2</v>
      </c>
      <c r="AC1427" s="10">
        <f t="shared" si="231"/>
        <v>1.4764807523602208E-2</v>
      </c>
      <c r="AD1427" s="10">
        <f t="shared" si="232"/>
        <v>7.9957960670331112E-3</v>
      </c>
      <c r="AE1427" s="13">
        <v>3.2549999999999999</v>
      </c>
      <c r="AF1427" s="13">
        <v>0.32500000000000001</v>
      </c>
      <c r="AG1427" s="10">
        <f t="shared" si="233"/>
        <v>2.9205083478694327E-2</v>
      </c>
      <c r="AH1427" s="10">
        <f>+SUMPRODUCT(AB1427:AD1427,Regression_results!$M$17:$O$17)+Regression_results!$L$17</f>
        <v>2.9795589371841166E-2</v>
      </c>
    </row>
    <row r="1428" spans="1:34" ht="15" x14ac:dyDescent="0.25">
      <c r="A1428" s="3">
        <v>41894</v>
      </c>
      <c r="B1428" s="5">
        <f t="shared" si="227"/>
        <v>12</v>
      </c>
      <c r="C1428" s="5">
        <f t="shared" si="228"/>
        <v>9</v>
      </c>
      <c r="D1428" s="5">
        <f t="shared" si="229"/>
        <v>2014</v>
      </c>
      <c r="E1428" s="3">
        <f t="shared" si="230"/>
        <v>41891</v>
      </c>
      <c r="F1428" s="5">
        <f t="shared" si="234"/>
        <v>3</v>
      </c>
      <c r="G1428" s="5">
        <v>24124.63</v>
      </c>
      <c r="H1428" s="6">
        <v>24328.33</v>
      </c>
      <c r="I1428" s="6">
        <v>24405.33</v>
      </c>
      <c r="J1428" s="6">
        <v>24467</v>
      </c>
      <c r="K1428" s="6">
        <v>24517</v>
      </c>
      <c r="L1428" s="6">
        <v>24560</v>
      </c>
      <c r="M1428" s="6">
        <v>24602.67</v>
      </c>
      <c r="N1428" s="6">
        <v>24717</v>
      </c>
      <c r="O1428" s="6">
        <v>24765.67</v>
      </c>
      <c r="P1428" s="6">
        <v>24809</v>
      </c>
      <c r="Q1428" s="6">
        <v>24850</v>
      </c>
      <c r="R1428" s="6">
        <v>24902.67</v>
      </c>
      <c r="S1428" s="6">
        <v>24949</v>
      </c>
      <c r="T1428" s="6">
        <v>25060</v>
      </c>
      <c r="U1428" s="6">
        <v>25109.33</v>
      </c>
      <c r="V1428" s="6">
        <v>25143</v>
      </c>
      <c r="W1428" s="6">
        <v>25256.67</v>
      </c>
      <c r="X1428" s="6">
        <v>25298</v>
      </c>
      <c r="Y1428" s="6" t="s">
        <v>2</v>
      </c>
      <c r="Z1428" s="8" t="s">
        <v>17</v>
      </c>
      <c r="AA1428" s="11">
        <f t="shared" si="235"/>
        <v>4.4490761152751193E-4</v>
      </c>
      <c r="AB1428" s="10">
        <f t="shared" si="236"/>
        <v>1.163541161045778E-2</v>
      </c>
      <c r="AC1428" s="10">
        <f t="shared" si="231"/>
        <v>1.4764807523602208E-2</v>
      </c>
      <c r="AD1428" s="10">
        <f t="shared" si="232"/>
        <v>7.8474935298572749E-3</v>
      </c>
      <c r="AE1428" s="13">
        <v>3.2549999999999999</v>
      </c>
      <c r="AF1428" s="13">
        <v>0.32500000000000001</v>
      </c>
      <c r="AG1428" s="10">
        <f t="shared" si="233"/>
        <v>2.9205083478694327E-2</v>
      </c>
      <c r="AH1428" s="10">
        <f>+SUMPRODUCT(AB1428:AD1428,Regression_results!$M$17:$O$17)+Regression_results!$L$17</f>
        <v>2.9783303634122835E-2</v>
      </c>
    </row>
    <row r="1429" spans="1:34" ht="15" x14ac:dyDescent="0.25">
      <c r="A1429" s="3">
        <v>41893</v>
      </c>
      <c r="B1429" s="5">
        <f t="shared" si="227"/>
        <v>11</v>
      </c>
      <c r="C1429" s="5">
        <f t="shared" si="228"/>
        <v>9</v>
      </c>
      <c r="D1429" s="5">
        <f t="shared" si="229"/>
        <v>2014</v>
      </c>
      <c r="E1429" s="3">
        <f t="shared" si="230"/>
        <v>41891</v>
      </c>
      <c r="F1429" s="5">
        <f t="shared" si="234"/>
        <v>2</v>
      </c>
      <c r="G1429" s="5">
        <v>24122.22</v>
      </c>
      <c r="H1429" s="6">
        <v>24328.33</v>
      </c>
      <c r="I1429" s="6">
        <v>24405.33</v>
      </c>
      <c r="J1429" s="6">
        <v>24467</v>
      </c>
      <c r="K1429" s="6">
        <v>24517</v>
      </c>
      <c r="L1429" s="6">
        <v>24560</v>
      </c>
      <c r="M1429" s="6">
        <v>24602.67</v>
      </c>
      <c r="N1429" s="6">
        <v>24717</v>
      </c>
      <c r="O1429" s="6">
        <v>24765.67</v>
      </c>
      <c r="P1429" s="6">
        <v>24809</v>
      </c>
      <c r="Q1429" s="6">
        <v>24850</v>
      </c>
      <c r="R1429" s="6">
        <v>24902.67</v>
      </c>
      <c r="S1429" s="6">
        <v>24949</v>
      </c>
      <c r="T1429" s="6">
        <v>25060</v>
      </c>
      <c r="U1429" s="6">
        <v>25109.33</v>
      </c>
      <c r="V1429" s="6">
        <v>25143</v>
      </c>
      <c r="W1429" s="6">
        <v>25256.67</v>
      </c>
      <c r="X1429" s="6">
        <v>25298</v>
      </c>
      <c r="Y1429" s="6" t="s">
        <v>2</v>
      </c>
      <c r="Z1429" s="8" t="s">
        <v>17</v>
      </c>
      <c r="AA1429" s="11">
        <f t="shared" si="235"/>
        <v>2.9660507435167458E-4</v>
      </c>
      <c r="AB1429" s="10">
        <f t="shared" si="236"/>
        <v>1.1736481965590295E-2</v>
      </c>
      <c r="AC1429" s="10">
        <f t="shared" si="231"/>
        <v>1.4764807523602208E-2</v>
      </c>
      <c r="AD1429" s="10">
        <f t="shared" si="232"/>
        <v>7.6991909926814369E-3</v>
      </c>
      <c r="AE1429" s="13">
        <v>3.17</v>
      </c>
      <c r="AF1429" s="13">
        <v>0.27</v>
      </c>
      <c r="AG1429" s="10">
        <f t="shared" si="233"/>
        <v>2.8921910840730147E-2</v>
      </c>
      <c r="AH1429" s="10">
        <f>+SUMPRODUCT(AB1429:AD1429,Regression_results!$M$17:$O$17)+Regression_results!$L$17</f>
        <v>2.9771255459039886E-2</v>
      </c>
    </row>
    <row r="1430" spans="1:34" ht="15" x14ac:dyDescent="0.25">
      <c r="A1430" s="3">
        <v>41892</v>
      </c>
      <c r="B1430" s="5">
        <f t="shared" si="227"/>
        <v>10</v>
      </c>
      <c r="C1430" s="5">
        <f t="shared" si="228"/>
        <v>9</v>
      </c>
      <c r="D1430" s="5">
        <f t="shared" si="229"/>
        <v>2014</v>
      </c>
      <c r="E1430" s="3">
        <f t="shared" si="230"/>
        <v>41891</v>
      </c>
      <c r="F1430" s="5">
        <f t="shared" si="234"/>
        <v>1</v>
      </c>
      <c r="G1430" s="5">
        <v>24119.81</v>
      </c>
      <c r="H1430" s="6">
        <v>24332</v>
      </c>
      <c r="I1430" s="6">
        <v>24407</v>
      </c>
      <c r="J1430" s="6">
        <v>24470</v>
      </c>
      <c r="K1430" s="6">
        <v>24523.33</v>
      </c>
      <c r="L1430" s="6">
        <v>24566</v>
      </c>
      <c r="M1430" s="6">
        <v>24615</v>
      </c>
      <c r="N1430" s="6">
        <v>24730.33</v>
      </c>
      <c r="O1430" s="6">
        <v>24777.67</v>
      </c>
      <c r="P1430" s="6">
        <v>24820.33</v>
      </c>
      <c r="Q1430" s="6">
        <v>24865</v>
      </c>
      <c r="R1430" s="6">
        <v>24913.67</v>
      </c>
      <c r="S1430" s="6">
        <v>24960</v>
      </c>
      <c r="T1430" s="6">
        <v>25073</v>
      </c>
      <c r="U1430" s="6">
        <v>25109.33</v>
      </c>
      <c r="V1430" s="6">
        <v>25143</v>
      </c>
      <c r="W1430" s="6">
        <v>25256.67</v>
      </c>
      <c r="X1430" s="6">
        <v>25298</v>
      </c>
      <c r="Y1430" s="6" t="s">
        <v>2</v>
      </c>
      <c r="Z1430" s="8" t="s">
        <v>17</v>
      </c>
      <c r="AA1430" s="11">
        <f t="shared" si="235"/>
        <v>1.509081196581219E-4</v>
      </c>
      <c r="AB1430" s="10">
        <f t="shared" si="236"/>
        <v>1.1906810211191443E-2</v>
      </c>
      <c r="AC1430" s="10">
        <f t="shared" si="231"/>
        <v>1.5187036505920348E-2</v>
      </c>
      <c r="AD1430" s="10">
        <f t="shared" si="232"/>
        <v>7.5095499935712295E-3</v>
      </c>
      <c r="AE1430" s="13">
        <v>3.18</v>
      </c>
      <c r="AF1430" s="13">
        <v>0.28000000000000003</v>
      </c>
      <c r="AG1430" s="10">
        <f t="shared" si="233"/>
        <v>2.8919026725169772E-2</v>
      </c>
      <c r="AH1430" s="10">
        <f>+SUMPRODUCT(AB1430:AD1430,Regression_results!$M$17:$O$17)+Regression_results!$L$17</f>
        <v>3.0032513357430929E-2</v>
      </c>
    </row>
    <row r="1431" spans="1:34" ht="15" x14ac:dyDescent="0.25">
      <c r="A1431" s="3">
        <v>41891</v>
      </c>
      <c r="B1431" s="5">
        <f t="shared" si="227"/>
        <v>9</v>
      </c>
      <c r="C1431" s="5">
        <f t="shared" si="228"/>
        <v>9</v>
      </c>
      <c r="D1431" s="5">
        <f t="shared" si="229"/>
        <v>2014</v>
      </c>
      <c r="E1431" s="3">
        <f t="shared" si="230"/>
        <v>41891</v>
      </c>
      <c r="F1431" s="5">
        <f t="shared" si="234"/>
        <v>0</v>
      </c>
      <c r="G1431" s="5">
        <v>24117.4</v>
      </c>
      <c r="H1431" s="6">
        <v>24335</v>
      </c>
      <c r="I1431" s="6">
        <v>24407</v>
      </c>
      <c r="J1431" s="6">
        <v>24468</v>
      </c>
      <c r="K1431" s="6">
        <v>24530</v>
      </c>
      <c r="L1431" s="6">
        <v>24575</v>
      </c>
      <c r="M1431" s="6">
        <v>24623</v>
      </c>
      <c r="N1431" s="6">
        <v>24736</v>
      </c>
      <c r="O1431" s="6">
        <v>24780</v>
      </c>
      <c r="P1431" s="6">
        <v>24819</v>
      </c>
      <c r="Q1431" s="6">
        <v>24862</v>
      </c>
      <c r="R1431" s="6">
        <v>24920</v>
      </c>
      <c r="S1431" s="6">
        <v>24965</v>
      </c>
      <c r="T1431" s="6">
        <v>25074</v>
      </c>
      <c r="U1431" s="6">
        <v>25083.33</v>
      </c>
      <c r="V1431" s="6">
        <v>25135</v>
      </c>
      <c r="W1431" s="6">
        <v>25231.67</v>
      </c>
      <c r="X1431" s="6">
        <v>25273</v>
      </c>
      <c r="Y1431" s="6" t="s">
        <v>2</v>
      </c>
      <c r="Z1431" s="8" t="s">
        <v>17</v>
      </c>
      <c r="AA1431" s="11">
        <f t="shared" si="235"/>
        <v>0</v>
      </c>
      <c r="AB1431" s="10">
        <f t="shared" si="236"/>
        <v>1.2007927886090508E-2</v>
      </c>
      <c r="AC1431" s="10">
        <f t="shared" si="231"/>
        <v>1.5282500921866671E-2</v>
      </c>
      <c r="AD1431" s="10">
        <f t="shared" si="232"/>
        <v>7.4656981436642678E-3</v>
      </c>
      <c r="AE1431" s="13">
        <v>3.18</v>
      </c>
      <c r="AF1431" s="13">
        <v>0.255</v>
      </c>
      <c r="AG1431" s="10">
        <f t="shared" si="233"/>
        <v>2.9175602214353447E-2</v>
      </c>
      <c r="AH1431" s="10">
        <f>+SUMPRODUCT(AB1431:AD1431,Regression_results!$M$17:$O$17)+Regression_results!$L$17</f>
        <v>3.0124989709300894E-2</v>
      </c>
    </row>
    <row r="1432" spans="1:34" ht="15" x14ac:dyDescent="0.25">
      <c r="A1432" s="3">
        <v>41890</v>
      </c>
      <c r="B1432" s="5">
        <f t="shared" si="227"/>
        <v>8</v>
      </c>
      <c r="C1432" s="5">
        <f t="shared" si="228"/>
        <v>9</v>
      </c>
      <c r="D1432" s="5">
        <f t="shared" si="229"/>
        <v>2014</v>
      </c>
      <c r="E1432" s="3">
        <f t="shared" si="230"/>
        <v>41860</v>
      </c>
      <c r="F1432" s="5">
        <f t="shared" si="234"/>
        <v>30</v>
      </c>
      <c r="G1432" s="5">
        <v>24115.84</v>
      </c>
      <c r="H1432" s="6">
        <v>24334</v>
      </c>
      <c r="I1432" s="6">
        <v>24406</v>
      </c>
      <c r="J1432" s="6">
        <v>24470</v>
      </c>
      <c r="K1432" s="6">
        <v>24527</v>
      </c>
      <c r="L1432" s="6">
        <v>24575</v>
      </c>
      <c r="M1432" s="6">
        <v>24623</v>
      </c>
      <c r="N1432" s="6">
        <v>24733</v>
      </c>
      <c r="O1432" s="6">
        <v>24774.75</v>
      </c>
      <c r="P1432" s="6">
        <v>24818</v>
      </c>
      <c r="Q1432" s="6">
        <v>24860</v>
      </c>
      <c r="R1432" s="6">
        <v>24919</v>
      </c>
      <c r="S1432" s="6">
        <v>24965</v>
      </c>
      <c r="T1432" s="6">
        <v>25075</v>
      </c>
      <c r="U1432" s="6">
        <v>25083.33</v>
      </c>
      <c r="V1432" s="6">
        <v>25116.33</v>
      </c>
      <c r="W1432" s="6">
        <v>25231.67</v>
      </c>
      <c r="X1432" s="6">
        <v>25273</v>
      </c>
      <c r="Y1432" s="6" t="s">
        <v>2</v>
      </c>
      <c r="Z1432" s="8" t="s">
        <v>17</v>
      </c>
      <c r="AA1432" s="11">
        <f t="shared" si="235"/>
        <v>4.4061686360905572E-3</v>
      </c>
      <c r="AB1432" s="10">
        <f t="shared" si="236"/>
        <v>1.2031925904301799E-2</v>
      </c>
      <c r="AC1432" s="10">
        <f t="shared" si="231"/>
        <v>1.5108989592722999E-2</v>
      </c>
      <c r="AD1432" s="10">
        <f t="shared" si="232"/>
        <v>1.2085358133461899E-2</v>
      </c>
      <c r="AE1432" s="13">
        <v>3.18</v>
      </c>
      <c r="AF1432" s="13">
        <v>0.28999999999999998</v>
      </c>
      <c r="AG1432" s="10">
        <f t="shared" si="233"/>
        <v>2.881643234619613E-2</v>
      </c>
      <c r="AH1432" s="10">
        <f>+SUMPRODUCT(AB1432:AD1432,Regression_results!$M$17:$O$17)+Regression_results!$L$17</f>
        <v>3.2110698089405927E-2</v>
      </c>
    </row>
    <row r="1433" spans="1:34" ht="15" x14ac:dyDescent="0.25">
      <c r="A1433" s="3">
        <v>41889</v>
      </c>
      <c r="B1433" s="5">
        <f t="shared" si="227"/>
        <v>7</v>
      </c>
      <c r="C1433" s="5">
        <f t="shared" si="228"/>
        <v>9</v>
      </c>
      <c r="D1433" s="5">
        <f t="shared" si="229"/>
        <v>2014</v>
      </c>
      <c r="E1433" s="3">
        <f t="shared" si="230"/>
        <v>41860</v>
      </c>
      <c r="F1433" s="5">
        <f t="shared" si="234"/>
        <v>29</v>
      </c>
      <c r="G1433" s="5">
        <v>24114.29</v>
      </c>
      <c r="H1433" s="6">
        <v>24147.67</v>
      </c>
      <c r="I1433" s="6">
        <v>24287.67</v>
      </c>
      <c r="J1433" s="6">
        <v>24365.33</v>
      </c>
      <c r="K1433" s="6">
        <v>24423.33</v>
      </c>
      <c r="L1433" s="6">
        <v>24486.67</v>
      </c>
      <c r="M1433" s="6">
        <v>24532</v>
      </c>
      <c r="N1433" s="6">
        <v>24580</v>
      </c>
      <c r="O1433" s="6">
        <v>24690.67</v>
      </c>
      <c r="P1433" s="6">
        <v>24730.67</v>
      </c>
      <c r="Q1433" s="6">
        <v>24775</v>
      </c>
      <c r="R1433" s="6">
        <v>24820</v>
      </c>
      <c r="S1433" s="6">
        <v>24876</v>
      </c>
      <c r="T1433" s="6">
        <v>24920</v>
      </c>
      <c r="U1433" s="6">
        <v>25061</v>
      </c>
      <c r="V1433" s="6">
        <v>25092.33</v>
      </c>
      <c r="W1433" s="6">
        <v>25212.67</v>
      </c>
      <c r="X1433" s="6">
        <v>25255.33</v>
      </c>
      <c r="Y1433" s="6" t="s">
        <v>2</v>
      </c>
      <c r="Z1433" s="8" t="s">
        <v>17</v>
      </c>
      <c r="AA1433" s="11">
        <f t="shared" si="235"/>
        <v>1.7098140108271116E-3</v>
      </c>
      <c r="AB1433" s="10">
        <f t="shared" si="236"/>
        <v>7.1899276321216732E-3</v>
      </c>
      <c r="AC1433" s="10">
        <f t="shared" si="231"/>
        <v>1.6592781440129878E-2</v>
      </c>
      <c r="AD1433" s="10">
        <f t="shared" si="232"/>
        <v>9.2158881675836381E-3</v>
      </c>
      <c r="AE1433" s="13">
        <v>3.0779999999999998</v>
      </c>
      <c r="AF1433" s="13">
        <v>0.28999999999999998</v>
      </c>
      <c r="AG1433" s="10">
        <f t="shared" si="233"/>
        <v>2.7799381792801059E-2</v>
      </c>
      <c r="AH1433" s="10">
        <f>+SUMPRODUCT(AB1433:AD1433,Regression_results!$M$17:$O$17)+Regression_results!$L$17</f>
        <v>2.9097026276882543E-2</v>
      </c>
    </row>
    <row r="1434" spans="1:34" ht="15" x14ac:dyDescent="0.25">
      <c r="A1434" s="3">
        <v>41888</v>
      </c>
      <c r="B1434" s="5">
        <f t="shared" si="227"/>
        <v>6</v>
      </c>
      <c r="C1434" s="5">
        <f t="shared" si="228"/>
        <v>9</v>
      </c>
      <c r="D1434" s="5">
        <f t="shared" si="229"/>
        <v>2014</v>
      </c>
      <c r="E1434" s="3">
        <f t="shared" si="230"/>
        <v>41860</v>
      </c>
      <c r="F1434" s="5">
        <f t="shared" si="234"/>
        <v>28</v>
      </c>
      <c r="G1434" s="5">
        <v>24112.74</v>
      </c>
      <c r="H1434" s="6">
        <v>24147.67</v>
      </c>
      <c r="I1434" s="6">
        <v>24287.67</v>
      </c>
      <c r="J1434" s="6">
        <v>24365.33</v>
      </c>
      <c r="K1434" s="6">
        <v>24423.33</v>
      </c>
      <c r="L1434" s="6">
        <v>24486.67</v>
      </c>
      <c r="M1434" s="6">
        <v>24532</v>
      </c>
      <c r="N1434" s="6">
        <v>24580</v>
      </c>
      <c r="O1434" s="6">
        <v>24690.67</v>
      </c>
      <c r="P1434" s="6">
        <v>24730.67</v>
      </c>
      <c r="Q1434" s="6">
        <v>24775</v>
      </c>
      <c r="R1434" s="6">
        <v>24820</v>
      </c>
      <c r="S1434" s="6">
        <v>24876</v>
      </c>
      <c r="T1434" s="6">
        <v>24920</v>
      </c>
      <c r="U1434" s="6">
        <v>25044.67</v>
      </c>
      <c r="V1434" s="6">
        <v>25076.67</v>
      </c>
      <c r="W1434" s="6">
        <v>25197</v>
      </c>
      <c r="X1434" s="6">
        <v>25239.67</v>
      </c>
      <c r="Y1434" s="6" t="s">
        <v>2</v>
      </c>
      <c r="Z1434" s="8" t="s">
        <v>17</v>
      </c>
      <c r="AA1434" s="11">
        <f t="shared" si="235"/>
        <v>1.6508549070054872E-3</v>
      </c>
      <c r="AB1434" s="10">
        <f t="shared" si="236"/>
        <v>7.2546711821217524E-3</v>
      </c>
      <c r="AC1434" s="10">
        <f t="shared" si="231"/>
        <v>1.6592781440129878E-2</v>
      </c>
      <c r="AD1434" s="10">
        <f t="shared" si="232"/>
        <v>9.1569290637620124E-3</v>
      </c>
      <c r="AE1434" s="13">
        <v>3.0779999999999998</v>
      </c>
      <c r="AF1434" s="13">
        <v>0.28999999999999998</v>
      </c>
      <c r="AG1434" s="10">
        <f t="shared" si="233"/>
        <v>2.7799381792801059E-2</v>
      </c>
      <c r="AH1434" s="10">
        <f>+SUMPRODUCT(AB1434:AD1434,Regression_results!$M$17:$O$17)+Regression_results!$L$17</f>
        <v>2.9105514581749599E-2</v>
      </c>
    </row>
    <row r="1435" spans="1:34" ht="15" x14ac:dyDescent="0.25">
      <c r="A1435" s="3">
        <v>41887</v>
      </c>
      <c r="B1435" s="5">
        <f t="shared" si="227"/>
        <v>5</v>
      </c>
      <c r="C1435" s="5">
        <f t="shared" si="228"/>
        <v>9</v>
      </c>
      <c r="D1435" s="5">
        <f t="shared" si="229"/>
        <v>2014</v>
      </c>
      <c r="E1435" s="3">
        <f t="shared" si="230"/>
        <v>41860</v>
      </c>
      <c r="F1435" s="5">
        <f t="shared" si="234"/>
        <v>27</v>
      </c>
      <c r="G1435" s="5">
        <v>24111.18</v>
      </c>
      <c r="H1435" s="6">
        <v>24147.67</v>
      </c>
      <c r="I1435" s="6">
        <v>24287.67</v>
      </c>
      <c r="J1435" s="6">
        <v>24365.33</v>
      </c>
      <c r="K1435" s="6">
        <v>24423.33</v>
      </c>
      <c r="L1435" s="6">
        <v>24486.67</v>
      </c>
      <c r="M1435" s="6">
        <v>24532</v>
      </c>
      <c r="N1435" s="6">
        <v>24580</v>
      </c>
      <c r="O1435" s="6">
        <v>24690.67</v>
      </c>
      <c r="P1435" s="6">
        <v>24730.67</v>
      </c>
      <c r="Q1435" s="6">
        <v>24775</v>
      </c>
      <c r="R1435" s="6">
        <v>24820</v>
      </c>
      <c r="S1435" s="6">
        <v>24876</v>
      </c>
      <c r="T1435" s="6">
        <v>24920</v>
      </c>
      <c r="U1435" s="6">
        <v>25041.67</v>
      </c>
      <c r="V1435" s="6">
        <v>25073.67</v>
      </c>
      <c r="W1435" s="6">
        <v>25194</v>
      </c>
      <c r="X1435" s="6">
        <v>25236.67</v>
      </c>
      <c r="Y1435" s="6" t="s">
        <v>2</v>
      </c>
      <c r="Z1435" s="8" t="s">
        <v>17</v>
      </c>
      <c r="AA1435" s="11">
        <f t="shared" si="235"/>
        <v>1.5918958031838626E-3</v>
      </c>
      <c r="AB1435" s="10">
        <f t="shared" si="236"/>
        <v>7.3198408373209567E-3</v>
      </c>
      <c r="AC1435" s="10">
        <f t="shared" si="231"/>
        <v>1.6592781440129878E-2</v>
      </c>
      <c r="AD1435" s="10">
        <f t="shared" si="232"/>
        <v>9.0979699599403885E-3</v>
      </c>
      <c r="AE1435" s="13">
        <v>3.0779999999999998</v>
      </c>
      <c r="AF1435" s="13">
        <v>0.28999999999999998</v>
      </c>
      <c r="AG1435" s="10">
        <f t="shared" si="233"/>
        <v>2.7799381792801059E-2</v>
      </c>
      <c r="AH1435" s="10">
        <f>+SUMPRODUCT(AB1435:AD1435,Regression_results!$M$17:$O$17)+Regression_results!$L$17</f>
        <v>2.9114233237799755E-2</v>
      </c>
    </row>
    <row r="1436" spans="1:34" ht="15" x14ac:dyDescent="0.25">
      <c r="A1436" s="3">
        <v>41886</v>
      </c>
      <c r="B1436" s="5">
        <f t="shared" si="227"/>
        <v>4</v>
      </c>
      <c r="C1436" s="5">
        <f t="shared" si="228"/>
        <v>9</v>
      </c>
      <c r="D1436" s="5">
        <f t="shared" si="229"/>
        <v>2014</v>
      </c>
      <c r="E1436" s="3">
        <f t="shared" si="230"/>
        <v>41860</v>
      </c>
      <c r="F1436" s="5">
        <f t="shared" si="234"/>
        <v>26</v>
      </c>
      <c r="G1436" s="5">
        <v>24109.63</v>
      </c>
      <c r="H1436" s="6">
        <v>24147.67</v>
      </c>
      <c r="I1436" s="6">
        <v>24285.67</v>
      </c>
      <c r="J1436" s="6">
        <v>24365</v>
      </c>
      <c r="K1436" s="6">
        <v>24421</v>
      </c>
      <c r="L1436" s="6">
        <v>24483.67</v>
      </c>
      <c r="M1436" s="6">
        <v>24524.67</v>
      </c>
      <c r="N1436" s="6">
        <v>24575</v>
      </c>
      <c r="O1436" s="6">
        <v>24687.67</v>
      </c>
      <c r="P1436" s="6">
        <v>24726.67</v>
      </c>
      <c r="Q1436" s="6">
        <v>24773.33</v>
      </c>
      <c r="R1436" s="6">
        <v>24815</v>
      </c>
      <c r="S1436" s="6">
        <v>24870</v>
      </c>
      <c r="T1436" s="6">
        <v>24915</v>
      </c>
      <c r="U1436" s="6">
        <v>25041.67</v>
      </c>
      <c r="V1436" s="6">
        <v>25073.67</v>
      </c>
      <c r="W1436" s="6">
        <v>25194</v>
      </c>
      <c r="X1436" s="6">
        <v>25236.67</v>
      </c>
      <c r="Y1436" s="6" t="s">
        <v>2</v>
      </c>
      <c r="Z1436" s="8" t="s">
        <v>17</v>
      </c>
      <c r="AA1436" s="11">
        <f t="shared" si="235"/>
        <v>1.5681544028950316E-3</v>
      </c>
      <c r="AB1436" s="10">
        <f t="shared" si="236"/>
        <v>7.3016466864068708E-3</v>
      </c>
      <c r="AC1436" s="10">
        <f t="shared" si="231"/>
        <v>1.6552971361300628E-2</v>
      </c>
      <c r="AD1436" s="10">
        <f t="shared" si="232"/>
        <v>8.9536225333423022E-3</v>
      </c>
      <c r="AE1436" s="13">
        <v>3.04</v>
      </c>
      <c r="AF1436" s="13">
        <v>0.255</v>
      </c>
      <c r="AG1436" s="10">
        <f t="shared" si="233"/>
        <v>2.77791631340083E-2</v>
      </c>
      <c r="AH1436" s="10">
        <f>+SUMPRODUCT(AB1436:AD1436,Regression_results!$M$17:$O$17)+Regression_results!$L$17</f>
        <v>2.9015498185349015E-2</v>
      </c>
    </row>
    <row r="1437" spans="1:34" ht="15" x14ac:dyDescent="0.25">
      <c r="A1437" s="3">
        <v>41885</v>
      </c>
      <c r="B1437" s="5">
        <f t="shared" si="227"/>
        <v>3</v>
      </c>
      <c r="C1437" s="5">
        <f t="shared" si="228"/>
        <v>9</v>
      </c>
      <c r="D1437" s="5">
        <f t="shared" si="229"/>
        <v>2014</v>
      </c>
      <c r="E1437" s="3">
        <f t="shared" si="230"/>
        <v>41860</v>
      </c>
      <c r="F1437" s="5">
        <f t="shared" si="234"/>
        <v>25</v>
      </c>
      <c r="G1437" s="5">
        <v>24108.07</v>
      </c>
      <c r="H1437" s="6">
        <v>24146.67</v>
      </c>
      <c r="I1437" s="6">
        <v>24285.67</v>
      </c>
      <c r="J1437" s="6">
        <v>24360</v>
      </c>
      <c r="K1437" s="6">
        <v>24420.67</v>
      </c>
      <c r="L1437" s="6">
        <v>24484.33</v>
      </c>
      <c r="M1437" s="6">
        <v>24525</v>
      </c>
      <c r="N1437" s="6">
        <v>24575</v>
      </c>
      <c r="O1437" s="6">
        <v>24686.33</v>
      </c>
      <c r="P1437" s="6">
        <v>24721</v>
      </c>
      <c r="Q1437" s="6">
        <v>24767.67</v>
      </c>
      <c r="R1437" s="6">
        <v>24809.33</v>
      </c>
      <c r="S1437" s="6">
        <v>24858</v>
      </c>
      <c r="T1437" s="6">
        <v>24905.67</v>
      </c>
      <c r="U1437" s="6">
        <v>25041.67</v>
      </c>
      <c r="V1437" s="6">
        <v>25073.67</v>
      </c>
      <c r="W1437" s="6">
        <v>25194</v>
      </c>
      <c r="X1437" s="6">
        <v>25236.67</v>
      </c>
      <c r="Y1437" s="6" t="s">
        <v>2</v>
      </c>
      <c r="Z1437" s="8" t="s">
        <v>17</v>
      </c>
      <c r="AA1437" s="11">
        <f t="shared" si="235"/>
        <v>1.5980770778017961E-3</v>
      </c>
      <c r="AB1437" s="10">
        <f t="shared" si="236"/>
        <v>7.3668277883711664E-3</v>
      </c>
      <c r="AC1437" s="10">
        <f t="shared" si="231"/>
        <v>1.6497794790096609E-2</v>
      </c>
      <c r="AD1437" s="10">
        <f t="shared" si="232"/>
        <v>8.5521281659951542E-3</v>
      </c>
      <c r="AE1437" s="13">
        <v>3.03</v>
      </c>
      <c r="AF1437" s="13">
        <v>0.26</v>
      </c>
      <c r="AG1437" s="10">
        <f t="shared" si="233"/>
        <v>2.7628166766407336E-2</v>
      </c>
      <c r="AH1437" s="10">
        <f>+SUMPRODUCT(AB1437:AD1437,Regression_results!$M$17:$O$17)+Regression_results!$L$17</f>
        <v>2.8836944957671314E-2</v>
      </c>
    </row>
    <row r="1438" spans="1:34" ht="15" x14ac:dyDescent="0.25">
      <c r="A1438" s="3">
        <v>41884</v>
      </c>
      <c r="B1438" s="5">
        <f t="shared" si="227"/>
        <v>2</v>
      </c>
      <c r="C1438" s="5">
        <f t="shared" si="228"/>
        <v>9</v>
      </c>
      <c r="D1438" s="5">
        <f t="shared" si="229"/>
        <v>2014</v>
      </c>
      <c r="E1438" s="3">
        <f t="shared" si="230"/>
        <v>41860</v>
      </c>
      <c r="F1438" s="5">
        <f t="shared" si="234"/>
        <v>24</v>
      </c>
      <c r="G1438" s="5">
        <v>24106.52</v>
      </c>
      <c r="H1438" s="6">
        <v>24147.67</v>
      </c>
      <c r="I1438" s="6">
        <v>24289.33</v>
      </c>
      <c r="J1438" s="6">
        <v>24364.33</v>
      </c>
      <c r="K1438" s="6">
        <v>24430.33</v>
      </c>
      <c r="L1438" s="6">
        <v>24493.33</v>
      </c>
      <c r="M1438" s="6">
        <v>24535.33</v>
      </c>
      <c r="N1438" s="6">
        <v>24580</v>
      </c>
      <c r="O1438" s="6">
        <v>24687</v>
      </c>
      <c r="P1438" s="6">
        <v>24722.67</v>
      </c>
      <c r="Q1438" s="6">
        <v>24771</v>
      </c>
      <c r="R1438" s="6">
        <v>24808.33</v>
      </c>
      <c r="S1438" s="6">
        <v>24856</v>
      </c>
      <c r="T1438" s="6">
        <v>24903.33</v>
      </c>
      <c r="U1438" s="6">
        <v>25053</v>
      </c>
      <c r="V1438" s="6">
        <v>25085</v>
      </c>
      <c r="W1438" s="6">
        <v>25205</v>
      </c>
      <c r="X1438" s="6">
        <v>25245</v>
      </c>
      <c r="Y1438" s="6" t="s">
        <v>2</v>
      </c>
      <c r="Z1438" s="8" t="s">
        <v>17</v>
      </c>
      <c r="AA1438" s="11">
        <f t="shared" si="235"/>
        <v>1.5233344061796217E-3</v>
      </c>
      <c r="AB1438" s="10">
        <f t="shared" si="236"/>
        <v>7.5834255628768332E-3</v>
      </c>
      <c r="AC1438" s="10">
        <f t="shared" si="231"/>
        <v>1.6372209525746362E-2</v>
      </c>
      <c r="AD1438" s="10">
        <f t="shared" si="232"/>
        <v>8.3690426736889208E-3</v>
      </c>
      <c r="AE1438" s="13">
        <v>2.9699999999999998</v>
      </c>
      <c r="AF1438" s="13">
        <v>0.255</v>
      </c>
      <c r="AG1438" s="10">
        <f t="shared" si="233"/>
        <v>2.7080943593835727E-2</v>
      </c>
      <c r="AH1438" s="10">
        <f>+SUMPRODUCT(AB1438:AD1438,Regression_results!$M$17:$O$17)+Regression_results!$L$17</f>
        <v>2.8796026610378174E-2</v>
      </c>
    </row>
    <row r="1439" spans="1:34" ht="15" x14ac:dyDescent="0.25">
      <c r="A1439" s="3">
        <v>41883</v>
      </c>
      <c r="B1439" s="5">
        <f t="shared" si="227"/>
        <v>1</v>
      </c>
      <c r="C1439" s="5">
        <f t="shared" si="228"/>
        <v>9</v>
      </c>
      <c r="D1439" s="5">
        <f t="shared" si="229"/>
        <v>2014</v>
      </c>
      <c r="E1439" s="3">
        <f t="shared" si="230"/>
        <v>41860</v>
      </c>
      <c r="F1439" s="5">
        <f t="shared" si="234"/>
        <v>23</v>
      </c>
      <c r="G1439" s="5">
        <v>24104.97</v>
      </c>
      <c r="H1439" s="6">
        <v>24144.67</v>
      </c>
      <c r="I1439" s="6">
        <v>24279.33</v>
      </c>
      <c r="J1439" s="6">
        <v>24351</v>
      </c>
      <c r="K1439" s="6">
        <v>24419</v>
      </c>
      <c r="L1439" s="6">
        <v>24479</v>
      </c>
      <c r="M1439" s="6">
        <v>24520</v>
      </c>
      <c r="N1439" s="6">
        <v>24565</v>
      </c>
      <c r="O1439" s="6">
        <v>24670</v>
      </c>
      <c r="P1439" s="6">
        <v>24705.33</v>
      </c>
      <c r="Q1439" s="6">
        <v>24753</v>
      </c>
      <c r="R1439" s="6">
        <v>24792.67</v>
      </c>
      <c r="S1439" s="6">
        <v>24837.67</v>
      </c>
      <c r="T1439" s="6">
        <v>24886.67</v>
      </c>
      <c r="U1439" s="6">
        <v>25062.33</v>
      </c>
      <c r="V1439" s="6">
        <v>25093.33</v>
      </c>
      <c r="W1439" s="6">
        <v>25207.33</v>
      </c>
      <c r="X1439" s="6">
        <v>25250.33</v>
      </c>
      <c r="Y1439" s="6" t="s">
        <v>2</v>
      </c>
      <c r="Z1439" s="8" t="s">
        <v>17</v>
      </c>
      <c r="AA1439" s="11">
        <f t="shared" si="235"/>
        <v>1.5124875508316946E-3</v>
      </c>
      <c r="AB1439" s="10">
        <f t="shared" si="236"/>
        <v>7.233363078236632E-3</v>
      </c>
      <c r="AC1439" s="10">
        <f t="shared" si="231"/>
        <v>1.6090641710458931E-2</v>
      </c>
      <c r="AD1439" s="10">
        <f t="shared" si="232"/>
        <v>8.3090015354283803E-3</v>
      </c>
      <c r="AE1439" s="13">
        <v>2.95</v>
      </c>
      <c r="AF1439" s="13">
        <v>0.255</v>
      </c>
      <c r="AG1439" s="10">
        <f t="shared" si="233"/>
        <v>2.6881452296643626E-2</v>
      </c>
      <c r="AH1439" s="10">
        <f>+SUMPRODUCT(AB1439:AD1439,Regression_results!$M$17:$O$17)+Regression_results!$L$17</f>
        <v>2.8410100201224447E-2</v>
      </c>
    </row>
    <row r="1440" spans="1:34" ht="15" x14ac:dyDescent="0.25">
      <c r="A1440" s="3">
        <v>41882</v>
      </c>
      <c r="B1440" s="5">
        <f t="shared" ref="B1440:B1503" si="237">+DAY(A1440)</f>
        <v>31</v>
      </c>
      <c r="C1440" s="5">
        <f t="shared" ref="C1440:C1503" si="238">+MONTH(A1440)</f>
        <v>8</v>
      </c>
      <c r="D1440" s="5">
        <f t="shared" ref="D1440:D1503" si="239">+YEAR(A1440)</f>
        <v>2014</v>
      </c>
      <c r="E1440" s="3">
        <f t="shared" ref="E1440:E1503" si="240">+IF(DAY(A1440)&gt;=9, DATE(D1440,C1440,9), IF(MONTH(A1440)=1, DATE(D1440-1,12,9),DATE(D1440,C1440-1,9)))</f>
        <v>41860</v>
      </c>
      <c r="F1440" s="5">
        <f t="shared" si="234"/>
        <v>22</v>
      </c>
      <c r="G1440" s="5">
        <v>24103.41</v>
      </c>
      <c r="H1440" s="6">
        <v>24145</v>
      </c>
      <c r="I1440" s="6">
        <v>24273</v>
      </c>
      <c r="J1440" s="6">
        <v>24338</v>
      </c>
      <c r="K1440" s="6">
        <v>24416</v>
      </c>
      <c r="L1440" s="6">
        <v>24476</v>
      </c>
      <c r="M1440" s="6">
        <v>24513</v>
      </c>
      <c r="N1440" s="6">
        <v>24550</v>
      </c>
      <c r="O1440" s="6">
        <v>24656</v>
      </c>
      <c r="P1440" s="6">
        <v>24695</v>
      </c>
      <c r="Q1440" s="6">
        <v>24744</v>
      </c>
      <c r="R1440" s="6">
        <v>24784</v>
      </c>
      <c r="S1440" s="6">
        <v>24829</v>
      </c>
      <c r="T1440" s="6">
        <v>24879</v>
      </c>
      <c r="U1440" s="6">
        <v>25100</v>
      </c>
      <c r="V1440" s="6">
        <v>25131</v>
      </c>
      <c r="W1440" s="6">
        <v>25245</v>
      </c>
      <c r="X1440" s="6">
        <v>25288</v>
      </c>
      <c r="Y1440" s="6" t="s">
        <v>2</v>
      </c>
      <c r="Z1440" s="8" t="s">
        <v>17</v>
      </c>
      <c r="AA1440" s="11">
        <f t="shared" si="235"/>
        <v>1.4767677581323173E-3</v>
      </c>
      <c r="AB1440" s="10">
        <f t="shared" si="236"/>
        <v>7.0359339197234583E-3</v>
      </c>
      <c r="AC1440" s="10">
        <f t="shared" ref="AC1440:AC1503" si="241">+O1440/I1440-1</f>
        <v>1.5778848926791156E-2</v>
      </c>
      <c r="AD1440" s="10">
        <f t="shared" ref="AD1440:AD1503" si="242">+S1440/O1440-1+AA1440</f>
        <v>8.4933154544334297E-3</v>
      </c>
      <c r="AE1440" s="13">
        <v>3</v>
      </c>
      <c r="AF1440" s="13">
        <v>0.28999999999999998</v>
      </c>
      <c r="AG1440" s="10">
        <f t="shared" ref="AG1440:AG1503" si="243">+(1+AE1440/100)/(1+AF1440/100)-1</f>
        <v>2.7021637251969377E-2</v>
      </c>
      <c r="AH1440" s="10">
        <f>+SUMPRODUCT(AB1440:AD1440,Regression_results!$M$17:$O$17)+Regression_results!$L$17</f>
        <v>2.8198349986678202E-2</v>
      </c>
    </row>
    <row r="1441" spans="1:34" ht="15" x14ac:dyDescent="0.25">
      <c r="A1441" s="3">
        <v>41881</v>
      </c>
      <c r="B1441" s="5">
        <f t="shared" si="237"/>
        <v>30</v>
      </c>
      <c r="C1441" s="5">
        <f t="shared" si="238"/>
        <v>8</v>
      </c>
      <c r="D1441" s="5">
        <f t="shared" si="239"/>
        <v>2014</v>
      </c>
      <c r="E1441" s="3">
        <f t="shared" si="240"/>
        <v>41860</v>
      </c>
      <c r="F1441" s="5">
        <f t="shared" si="234"/>
        <v>21</v>
      </c>
      <c r="G1441" s="5">
        <v>24101.86</v>
      </c>
      <c r="H1441" s="6">
        <v>24145</v>
      </c>
      <c r="I1441" s="6">
        <v>24273</v>
      </c>
      <c r="J1441" s="6">
        <v>24338</v>
      </c>
      <c r="K1441" s="6">
        <v>24416</v>
      </c>
      <c r="L1441" s="6">
        <v>24476</v>
      </c>
      <c r="M1441" s="6">
        <v>24513</v>
      </c>
      <c r="N1441" s="6">
        <v>24550</v>
      </c>
      <c r="O1441" s="6">
        <v>24656</v>
      </c>
      <c r="P1441" s="6">
        <v>24695</v>
      </c>
      <c r="Q1441" s="6">
        <v>24744</v>
      </c>
      <c r="R1441" s="6">
        <v>24784</v>
      </c>
      <c r="S1441" s="6">
        <v>24829</v>
      </c>
      <c r="T1441" s="6">
        <v>24879</v>
      </c>
      <c r="U1441" s="6">
        <v>25086</v>
      </c>
      <c r="V1441" s="6">
        <v>25124.67</v>
      </c>
      <c r="W1441" s="6">
        <v>25155.67</v>
      </c>
      <c r="X1441" s="6">
        <v>25269.67</v>
      </c>
      <c r="Y1441" s="6" t="s">
        <v>2</v>
      </c>
      <c r="Z1441" s="8" t="s">
        <v>17</v>
      </c>
      <c r="AA1441" s="11">
        <f t="shared" si="235"/>
        <v>1.4096419509444847E-3</v>
      </c>
      <c r="AB1441" s="10">
        <f t="shared" si="236"/>
        <v>7.1006967926956488E-3</v>
      </c>
      <c r="AC1441" s="10">
        <f t="shared" si="241"/>
        <v>1.5778848926791156E-2</v>
      </c>
      <c r="AD1441" s="10">
        <f t="shared" si="242"/>
        <v>8.4261896472455963E-3</v>
      </c>
      <c r="AE1441" s="13">
        <v>3</v>
      </c>
      <c r="AF1441" s="13">
        <v>0.28999999999999998</v>
      </c>
      <c r="AG1441" s="10">
        <f t="shared" si="243"/>
        <v>2.7021637251969377E-2</v>
      </c>
      <c r="AH1441" s="10">
        <f>+SUMPRODUCT(AB1441:AD1441,Regression_results!$M$17:$O$17)+Regression_results!$L$17</f>
        <v>2.8203176454432738E-2</v>
      </c>
    </row>
    <row r="1442" spans="1:34" ht="15" x14ac:dyDescent="0.25">
      <c r="A1442" s="3">
        <v>41880</v>
      </c>
      <c r="B1442" s="5">
        <f t="shared" si="237"/>
        <v>29</v>
      </c>
      <c r="C1442" s="5">
        <f t="shared" si="238"/>
        <v>8</v>
      </c>
      <c r="D1442" s="5">
        <f t="shared" si="239"/>
        <v>2014</v>
      </c>
      <c r="E1442" s="3">
        <f t="shared" si="240"/>
        <v>41860</v>
      </c>
      <c r="F1442" s="5">
        <f t="shared" si="234"/>
        <v>20</v>
      </c>
      <c r="G1442" s="5">
        <v>24100.31</v>
      </c>
      <c r="H1442" s="6">
        <v>24145</v>
      </c>
      <c r="I1442" s="6">
        <v>24273</v>
      </c>
      <c r="J1442" s="6">
        <v>24338</v>
      </c>
      <c r="K1442" s="6">
        <v>24416</v>
      </c>
      <c r="L1442" s="6">
        <v>24476</v>
      </c>
      <c r="M1442" s="6">
        <v>24513</v>
      </c>
      <c r="N1442" s="6">
        <v>24550</v>
      </c>
      <c r="O1442" s="6">
        <v>24656</v>
      </c>
      <c r="P1442" s="6">
        <v>24695</v>
      </c>
      <c r="Q1442" s="6">
        <v>24744</v>
      </c>
      <c r="R1442" s="6">
        <v>24784</v>
      </c>
      <c r="S1442" s="6">
        <v>24829</v>
      </c>
      <c r="T1442" s="6">
        <v>24879</v>
      </c>
      <c r="U1442" s="6">
        <v>25086</v>
      </c>
      <c r="V1442" s="6">
        <v>25124.67</v>
      </c>
      <c r="W1442" s="6">
        <v>25155.67</v>
      </c>
      <c r="X1442" s="6">
        <v>25269.67</v>
      </c>
      <c r="Y1442" s="6" t="s">
        <v>2</v>
      </c>
      <c r="Z1442" s="8" t="s">
        <v>17</v>
      </c>
      <c r="AA1442" s="11">
        <f t="shared" si="235"/>
        <v>1.342516143756652E-3</v>
      </c>
      <c r="AB1442" s="10">
        <f t="shared" si="236"/>
        <v>7.1654679960546641E-3</v>
      </c>
      <c r="AC1442" s="10">
        <f t="shared" si="241"/>
        <v>1.5778848926791156E-2</v>
      </c>
      <c r="AD1442" s="10">
        <f t="shared" si="242"/>
        <v>8.3590638400577646E-3</v>
      </c>
      <c r="AE1442" s="13">
        <v>3</v>
      </c>
      <c r="AF1442" s="13">
        <v>0.28999999999999998</v>
      </c>
      <c r="AG1442" s="10">
        <f t="shared" si="243"/>
        <v>2.7021637251969377E-2</v>
      </c>
      <c r="AH1442" s="10">
        <f>+SUMPRODUCT(AB1442:AD1442,Regression_results!$M$17:$O$17)+Regression_results!$L$17</f>
        <v>2.8208007425569219E-2</v>
      </c>
    </row>
    <row r="1443" spans="1:34" ht="15" x14ac:dyDescent="0.25">
      <c r="A1443" s="3">
        <v>41879</v>
      </c>
      <c r="B1443" s="5">
        <f t="shared" si="237"/>
        <v>28</v>
      </c>
      <c r="C1443" s="5">
        <f t="shared" si="238"/>
        <v>8</v>
      </c>
      <c r="D1443" s="5">
        <f t="shared" si="239"/>
        <v>2014</v>
      </c>
      <c r="E1443" s="3">
        <f t="shared" si="240"/>
        <v>41860</v>
      </c>
      <c r="F1443" s="5">
        <f t="shared" si="234"/>
        <v>19</v>
      </c>
      <c r="G1443" s="5">
        <v>24098.75</v>
      </c>
      <c r="H1443" s="6">
        <v>24143</v>
      </c>
      <c r="I1443" s="6">
        <v>24275.33</v>
      </c>
      <c r="J1443" s="6">
        <v>24345</v>
      </c>
      <c r="K1443" s="6">
        <v>24422.67</v>
      </c>
      <c r="L1443" s="6">
        <v>24490</v>
      </c>
      <c r="M1443" s="6">
        <v>24522</v>
      </c>
      <c r="N1443" s="6">
        <v>24559</v>
      </c>
      <c r="O1443" s="6">
        <v>24662.67</v>
      </c>
      <c r="P1443" s="6">
        <v>24697.67</v>
      </c>
      <c r="Q1443" s="6">
        <v>24757.67</v>
      </c>
      <c r="R1443" s="6">
        <v>24792.67</v>
      </c>
      <c r="S1443" s="6">
        <v>24837.67</v>
      </c>
      <c r="T1443" s="6">
        <v>24888.33</v>
      </c>
      <c r="U1443" s="6">
        <v>25086</v>
      </c>
      <c r="V1443" s="6">
        <v>25124.67</v>
      </c>
      <c r="W1443" s="6">
        <v>25155.67</v>
      </c>
      <c r="X1443" s="6">
        <v>25269.67</v>
      </c>
      <c r="Y1443" s="6" t="s">
        <v>2</v>
      </c>
      <c r="Z1443" s="8" t="s">
        <v>17</v>
      </c>
      <c r="AA1443" s="11">
        <f t="shared" si="235"/>
        <v>1.291774416306657E-3</v>
      </c>
      <c r="AB1443" s="10">
        <f t="shared" si="236"/>
        <v>7.3273510036828693E-3</v>
      </c>
      <c r="AC1443" s="10">
        <f t="shared" si="241"/>
        <v>1.5956116765456718E-2</v>
      </c>
      <c r="AD1443" s="10">
        <f t="shared" si="242"/>
        <v>8.3875187132541381E-3</v>
      </c>
      <c r="AE1443" s="13">
        <v>2.988</v>
      </c>
      <c r="AF1443" s="13">
        <v>0.31</v>
      </c>
      <c r="AG1443" s="10">
        <f t="shared" si="243"/>
        <v>2.6697238560462466E-2</v>
      </c>
      <c r="AH1443" s="10">
        <f>+SUMPRODUCT(AB1443:AD1443,Regression_results!$M$17:$O$17)+Regression_results!$L$17</f>
        <v>2.8415145532407531E-2</v>
      </c>
    </row>
    <row r="1444" spans="1:34" ht="15" x14ac:dyDescent="0.25">
      <c r="A1444" s="3">
        <v>41878</v>
      </c>
      <c r="B1444" s="5">
        <f t="shared" si="237"/>
        <v>27</v>
      </c>
      <c r="C1444" s="5">
        <f t="shared" si="238"/>
        <v>8</v>
      </c>
      <c r="D1444" s="5">
        <f t="shared" si="239"/>
        <v>2014</v>
      </c>
      <c r="E1444" s="3">
        <f t="shared" si="240"/>
        <v>41860</v>
      </c>
      <c r="F1444" s="5">
        <f t="shared" si="234"/>
        <v>18</v>
      </c>
      <c r="G1444" s="5">
        <v>24097.200000000001</v>
      </c>
      <c r="H1444" s="6">
        <v>24143.33</v>
      </c>
      <c r="I1444" s="6">
        <v>24277.67</v>
      </c>
      <c r="J1444" s="6">
        <v>24350</v>
      </c>
      <c r="K1444" s="6">
        <v>24422.33</v>
      </c>
      <c r="L1444" s="6">
        <v>24475</v>
      </c>
      <c r="M1444" s="6">
        <v>24509</v>
      </c>
      <c r="N1444" s="6">
        <v>24545</v>
      </c>
      <c r="O1444" s="6">
        <v>24645.33</v>
      </c>
      <c r="P1444" s="6">
        <v>24690.33</v>
      </c>
      <c r="Q1444" s="6">
        <v>24740.67</v>
      </c>
      <c r="R1444" s="6">
        <v>24785.67</v>
      </c>
      <c r="S1444" s="6">
        <v>24828.33</v>
      </c>
      <c r="T1444" s="6">
        <v>24879.33</v>
      </c>
      <c r="U1444" s="6">
        <v>25086</v>
      </c>
      <c r="V1444" s="6">
        <v>25124.67</v>
      </c>
      <c r="W1444" s="6">
        <v>25155.67</v>
      </c>
      <c r="X1444" s="6">
        <v>25269.67</v>
      </c>
      <c r="Y1444" s="6" t="s">
        <v>2</v>
      </c>
      <c r="Z1444" s="8" t="s">
        <v>17</v>
      </c>
      <c r="AA1444" s="11">
        <f t="shared" si="235"/>
        <v>1.2324630774603218E-3</v>
      </c>
      <c r="AB1444" s="10">
        <f t="shared" si="236"/>
        <v>7.489251863286972E-3</v>
      </c>
      <c r="AC1444" s="10">
        <f t="shared" si="241"/>
        <v>1.5143957389650797E-2</v>
      </c>
      <c r="AD1444" s="10">
        <f t="shared" si="242"/>
        <v>8.6578049170705114E-3</v>
      </c>
      <c r="AE1444" s="13">
        <v>2.99</v>
      </c>
      <c r="AF1444" s="13">
        <v>0.28999999999999998</v>
      </c>
      <c r="AG1444" s="10">
        <f t="shared" si="243"/>
        <v>2.6921926413401298E-2</v>
      </c>
      <c r="AH1444" s="10">
        <f>+SUMPRODUCT(AB1444:AD1444,Regression_results!$M$17:$O$17)+Regression_results!$L$17</f>
        <v>2.8134763659423294E-2</v>
      </c>
    </row>
    <row r="1445" spans="1:34" ht="15" x14ac:dyDescent="0.25">
      <c r="A1445" s="3">
        <v>41877</v>
      </c>
      <c r="B1445" s="5">
        <f t="shared" si="237"/>
        <v>26</v>
      </c>
      <c r="C1445" s="5">
        <f t="shared" si="238"/>
        <v>8</v>
      </c>
      <c r="D1445" s="5">
        <f t="shared" si="239"/>
        <v>2014</v>
      </c>
      <c r="E1445" s="3">
        <f t="shared" si="240"/>
        <v>41860</v>
      </c>
      <c r="F1445" s="5">
        <f t="shared" si="234"/>
        <v>17</v>
      </c>
      <c r="G1445" s="5">
        <v>24095.65</v>
      </c>
      <c r="H1445" s="6">
        <v>24143.33</v>
      </c>
      <c r="I1445" s="6">
        <v>24277.67</v>
      </c>
      <c r="J1445" s="6">
        <v>24350</v>
      </c>
      <c r="K1445" s="6">
        <v>24422.33</v>
      </c>
      <c r="L1445" s="6">
        <v>24475</v>
      </c>
      <c r="M1445" s="6">
        <v>24509</v>
      </c>
      <c r="N1445" s="6">
        <v>24545</v>
      </c>
      <c r="O1445" s="6">
        <v>24645.33</v>
      </c>
      <c r="P1445" s="6">
        <v>24690.33</v>
      </c>
      <c r="Q1445" s="6">
        <v>24740.67</v>
      </c>
      <c r="R1445" s="6">
        <v>24785.67</v>
      </c>
      <c r="S1445" s="6">
        <v>24828.33</v>
      </c>
      <c r="T1445" s="6">
        <v>24879.33</v>
      </c>
      <c r="U1445" s="6">
        <v>25105</v>
      </c>
      <c r="V1445" s="6">
        <v>25142.33</v>
      </c>
      <c r="W1445" s="6">
        <v>25175.33</v>
      </c>
      <c r="X1445" s="6">
        <v>25288.67</v>
      </c>
      <c r="Y1445" s="6" t="s">
        <v>2</v>
      </c>
      <c r="Z1445" s="8" t="s">
        <v>17</v>
      </c>
      <c r="AA1445" s="11">
        <f t="shared" si="235"/>
        <v>1.163992906490304E-3</v>
      </c>
      <c r="AB1445" s="10">
        <f t="shared" si="236"/>
        <v>7.5540605876993627E-3</v>
      </c>
      <c r="AC1445" s="10">
        <f t="shared" si="241"/>
        <v>1.5143957389650797E-2</v>
      </c>
      <c r="AD1445" s="10">
        <f t="shared" si="242"/>
        <v>8.5893347461004927E-3</v>
      </c>
      <c r="AE1445" s="13">
        <v>3.04</v>
      </c>
      <c r="AF1445" s="13">
        <v>0.38</v>
      </c>
      <c r="AG1445" s="10">
        <f t="shared" si="243"/>
        <v>2.6499302649930279E-2</v>
      </c>
      <c r="AH1445" s="10">
        <f>+SUMPRODUCT(AB1445:AD1445,Regression_results!$M$17:$O$17)+Regression_results!$L$17</f>
        <v>2.8139010400595348E-2</v>
      </c>
    </row>
    <row r="1446" spans="1:34" ht="15" x14ac:dyDescent="0.25">
      <c r="A1446" s="3">
        <v>41876</v>
      </c>
      <c r="B1446" s="5">
        <f t="shared" si="237"/>
        <v>25</v>
      </c>
      <c r="C1446" s="5">
        <f t="shared" si="238"/>
        <v>8</v>
      </c>
      <c r="D1446" s="5">
        <f t="shared" si="239"/>
        <v>2014</v>
      </c>
      <c r="E1446" s="3">
        <f t="shared" si="240"/>
        <v>41860</v>
      </c>
      <c r="F1446" s="5">
        <f t="shared" si="234"/>
        <v>16</v>
      </c>
      <c r="G1446" s="5">
        <v>24094.09</v>
      </c>
      <c r="H1446" s="6">
        <v>24142</v>
      </c>
      <c r="I1446" s="6">
        <v>24278</v>
      </c>
      <c r="J1446" s="6">
        <v>24349</v>
      </c>
      <c r="K1446" s="6">
        <v>24415</v>
      </c>
      <c r="L1446" s="6">
        <v>24455</v>
      </c>
      <c r="M1446" s="6">
        <v>24485</v>
      </c>
      <c r="N1446" s="6">
        <v>24523.67</v>
      </c>
      <c r="O1446" s="6">
        <v>24625</v>
      </c>
      <c r="P1446" s="6">
        <v>24670</v>
      </c>
      <c r="Q1446" s="6">
        <v>24720.33</v>
      </c>
      <c r="R1446" s="6">
        <v>24766</v>
      </c>
      <c r="S1446" s="6">
        <v>24811.33</v>
      </c>
      <c r="T1446" s="6">
        <v>24862.67</v>
      </c>
      <c r="U1446" s="6">
        <v>25117.33</v>
      </c>
      <c r="V1446" s="6">
        <v>25155.33</v>
      </c>
      <c r="W1446" s="6">
        <v>25188.33</v>
      </c>
      <c r="X1446" s="6">
        <v>25301.67</v>
      </c>
      <c r="Y1446" s="6" t="s">
        <v>2</v>
      </c>
      <c r="Z1446" s="8" t="s">
        <v>17</v>
      </c>
      <c r="AA1446" s="11">
        <f t="shared" si="235"/>
        <v>1.1035818447995875E-3</v>
      </c>
      <c r="AB1446" s="10">
        <f t="shared" si="236"/>
        <v>7.6329921569977532E-3</v>
      </c>
      <c r="AC1446" s="10">
        <f t="shared" si="241"/>
        <v>1.4292775352170661E-2</v>
      </c>
      <c r="AD1446" s="10">
        <f t="shared" si="242"/>
        <v>8.6702823524139085E-3</v>
      </c>
      <c r="AE1446" s="13">
        <v>3.07</v>
      </c>
      <c r="AF1446" s="13">
        <v>-6.5000000000000002E-2</v>
      </c>
      <c r="AG1446" s="10">
        <f t="shared" si="243"/>
        <v>3.1370390753990174E-2</v>
      </c>
      <c r="AH1446" s="10">
        <f>+SUMPRODUCT(AB1446:AD1446,Regression_results!$M$17:$O$17)+Regression_results!$L$17</f>
        <v>2.7705119795089848E-2</v>
      </c>
    </row>
    <row r="1447" spans="1:34" ht="15" x14ac:dyDescent="0.25">
      <c r="A1447" s="3">
        <v>41875</v>
      </c>
      <c r="B1447" s="5">
        <f t="shared" si="237"/>
        <v>24</v>
      </c>
      <c r="C1447" s="5">
        <f t="shared" si="238"/>
        <v>8</v>
      </c>
      <c r="D1447" s="5">
        <f t="shared" si="239"/>
        <v>2014</v>
      </c>
      <c r="E1447" s="3">
        <f t="shared" si="240"/>
        <v>41860</v>
      </c>
      <c r="F1447" s="5">
        <f t="shared" si="234"/>
        <v>15</v>
      </c>
      <c r="G1447" s="5">
        <v>24092.54</v>
      </c>
      <c r="H1447" s="6">
        <v>24142.67</v>
      </c>
      <c r="I1447" s="6">
        <v>24278</v>
      </c>
      <c r="J1447" s="6">
        <v>24349</v>
      </c>
      <c r="K1447" s="6">
        <v>24415</v>
      </c>
      <c r="L1447" s="6">
        <v>24455</v>
      </c>
      <c r="M1447" s="6">
        <v>24485</v>
      </c>
      <c r="N1447" s="6">
        <v>24523.67</v>
      </c>
      <c r="O1447" s="6">
        <v>24625</v>
      </c>
      <c r="P1447" s="6">
        <v>24670</v>
      </c>
      <c r="Q1447" s="6">
        <v>24720.33</v>
      </c>
      <c r="R1447" s="6">
        <v>24766.33</v>
      </c>
      <c r="S1447" s="6">
        <v>24811.33</v>
      </c>
      <c r="T1447" s="6">
        <v>24862.67</v>
      </c>
      <c r="U1447" s="6">
        <v>25127.33</v>
      </c>
      <c r="V1447" s="6">
        <v>25164.33</v>
      </c>
      <c r="W1447" s="6">
        <v>25198.33</v>
      </c>
      <c r="X1447" s="6">
        <v>25311.67</v>
      </c>
      <c r="Y1447" s="6" t="s">
        <v>2</v>
      </c>
      <c r="Z1447" s="8" t="s">
        <v>17</v>
      </c>
      <c r="AA1447" s="11">
        <f t="shared" si="235"/>
        <v>1.0346079794996133E-3</v>
      </c>
      <c r="AB1447" s="10">
        <f t="shared" si="236"/>
        <v>7.6978184948535144E-3</v>
      </c>
      <c r="AC1447" s="10">
        <f t="shared" si="241"/>
        <v>1.4292775352170661E-2</v>
      </c>
      <c r="AD1447" s="10">
        <f t="shared" si="242"/>
        <v>8.6013084871139345E-3</v>
      </c>
      <c r="AE1447" s="13">
        <v>3.0779999999999998</v>
      </c>
      <c r="AF1447" s="13">
        <v>0.42</v>
      </c>
      <c r="AG1447" s="10">
        <f t="shared" si="243"/>
        <v>2.6468830910177266E-2</v>
      </c>
      <c r="AH1447" s="10">
        <f>+SUMPRODUCT(AB1447:AD1447,Regression_results!$M$17:$O$17)+Regression_results!$L$17</f>
        <v>2.7709149564178269E-2</v>
      </c>
    </row>
    <row r="1448" spans="1:34" ht="15" x14ac:dyDescent="0.25">
      <c r="A1448" s="3">
        <v>41874</v>
      </c>
      <c r="B1448" s="5">
        <f t="shared" si="237"/>
        <v>23</v>
      </c>
      <c r="C1448" s="5">
        <f t="shared" si="238"/>
        <v>8</v>
      </c>
      <c r="D1448" s="5">
        <f t="shared" si="239"/>
        <v>2014</v>
      </c>
      <c r="E1448" s="3">
        <f t="shared" si="240"/>
        <v>41860</v>
      </c>
      <c r="F1448" s="5">
        <f t="shared" si="234"/>
        <v>14</v>
      </c>
      <c r="G1448" s="5">
        <v>24090.99</v>
      </c>
      <c r="H1448" s="6">
        <v>24142.67</v>
      </c>
      <c r="I1448" s="6">
        <v>24278</v>
      </c>
      <c r="J1448" s="6">
        <v>24349</v>
      </c>
      <c r="K1448" s="6">
        <v>24415</v>
      </c>
      <c r="L1448" s="6">
        <v>24455</v>
      </c>
      <c r="M1448" s="6">
        <v>24485</v>
      </c>
      <c r="N1448" s="6">
        <v>24523.67</v>
      </c>
      <c r="O1448" s="6">
        <v>24625</v>
      </c>
      <c r="P1448" s="6">
        <v>24670</v>
      </c>
      <c r="Q1448" s="6">
        <v>24720.33</v>
      </c>
      <c r="R1448" s="6">
        <v>24766.33</v>
      </c>
      <c r="S1448" s="6">
        <v>24811.33</v>
      </c>
      <c r="T1448" s="6">
        <v>24862.67</v>
      </c>
      <c r="U1448" s="6">
        <v>25122.33</v>
      </c>
      <c r="V1448" s="6">
        <v>25159.33</v>
      </c>
      <c r="W1448" s="6">
        <v>25193.33</v>
      </c>
      <c r="X1448" s="6">
        <v>25306.67</v>
      </c>
      <c r="Y1448" s="6" t="s">
        <v>2</v>
      </c>
      <c r="Z1448" s="8" t="s">
        <v>17</v>
      </c>
      <c r="AA1448" s="11">
        <f t="shared" si="235"/>
        <v>9.6563411419963905E-4</v>
      </c>
      <c r="AB1448" s="10">
        <f t="shared" si="236"/>
        <v>7.7626531744854343E-3</v>
      </c>
      <c r="AC1448" s="10">
        <f t="shared" si="241"/>
        <v>1.4292775352170661E-2</v>
      </c>
      <c r="AD1448" s="10">
        <f t="shared" si="242"/>
        <v>8.5323346218139605E-3</v>
      </c>
      <c r="AE1448" s="13">
        <v>3.0779999999999998</v>
      </c>
      <c r="AF1448" s="13">
        <v>0.42</v>
      </c>
      <c r="AG1448" s="10">
        <f t="shared" si="243"/>
        <v>2.6468830910177266E-2</v>
      </c>
      <c r="AH1448" s="10">
        <f>+SUMPRODUCT(AB1448:AD1448,Regression_results!$M$17:$O$17)+Regression_results!$L$17</f>
        <v>2.7713183842805675E-2</v>
      </c>
    </row>
    <row r="1449" spans="1:34" ht="15" x14ac:dyDescent="0.25">
      <c r="A1449" s="3">
        <v>41873</v>
      </c>
      <c r="B1449" s="5">
        <f t="shared" si="237"/>
        <v>22</v>
      </c>
      <c r="C1449" s="5">
        <f t="shared" si="238"/>
        <v>8</v>
      </c>
      <c r="D1449" s="5">
        <f t="shared" si="239"/>
        <v>2014</v>
      </c>
      <c r="E1449" s="3">
        <f t="shared" si="240"/>
        <v>41860</v>
      </c>
      <c r="F1449" s="5">
        <f t="shared" si="234"/>
        <v>13</v>
      </c>
      <c r="G1449" s="5">
        <v>24089.439999999999</v>
      </c>
      <c r="H1449" s="6">
        <v>24142.67</v>
      </c>
      <c r="I1449" s="6">
        <v>24278</v>
      </c>
      <c r="J1449" s="6">
        <v>24349</v>
      </c>
      <c r="K1449" s="6">
        <v>24415</v>
      </c>
      <c r="L1449" s="6">
        <v>24455</v>
      </c>
      <c r="M1449" s="6">
        <v>24485</v>
      </c>
      <c r="N1449" s="6">
        <v>24523.67</v>
      </c>
      <c r="O1449" s="6">
        <v>24625</v>
      </c>
      <c r="P1449" s="6">
        <v>24670</v>
      </c>
      <c r="Q1449" s="6">
        <v>24720.33</v>
      </c>
      <c r="R1449" s="6">
        <v>24766.33</v>
      </c>
      <c r="S1449" s="6">
        <v>24811.33</v>
      </c>
      <c r="T1449" s="6">
        <v>24862.67</v>
      </c>
      <c r="U1449" s="6">
        <v>25138</v>
      </c>
      <c r="V1449" s="6">
        <v>25175</v>
      </c>
      <c r="W1449" s="6">
        <v>25210</v>
      </c>
      <c r="X1449" s="6">
        <v>25324.33</v>
      </c>
      <c r="Y1449" s="6" t="s">
        <v>2</v>
      </c>
      <c r="Z1449" s="8" t="s">
        <v>17</v>
      </c>
      <c r="AA1449" s="11">
        <f t="shared" si="235"/>
        <v>8.9666024889966485E-4</v>
      </c>
      <c r="AB1449" s="10">
        <f t="shared" si="236"/>
        <v>7.8274961975040025E-3</v>
      </c>
      <c r="AC1449" s="10">
        <f t="shared" si="241"/>
        <v>1.4292775352170661E-2</v>
      </c>
      <c r="AD1449" s="10">
        <f t="shared" si="242"/>
        <v>8.4633607565139865E-3</v>
      </c>
      <c r="AE1449" s="13">
        <v>3.0779999999999998</v>
      </c>
      <c r="AF1449" s="13">
        <v>0.42</v>
      </c>
      <c r="AG1449" s="10">
        <f t="shared" si="243"/>
        <v>2.6468830910177266E-2</v>
      </c>
      <c r="AH1449" s="10">
        <f>+SUMPRODUCT(AB1449:AD1449,Regression_results!$M$17:$O$17)+Regression_results!$L$17</f>
        <v>2.7717222631842682E-2</v>
      </c>
    </row>
    <row r="1450" spans="1:34" ht="15" x14ac:dyDescent="0.25">
      <c r="A1450" s="3">
        <v>41872</v>
      </c>
      <c r="B1450" s="5">
        <f t="shared" si="237"/>
        <v>21</v>
      </c>
      <c r="C1450" s="5">
        <f t="shared" si="238"/>
        <v>8</v>
      </c>
      <c r="D1450" s="5">
        <f t="shared" si="239"/>
        <v>2014</v>
      </c>
      <c r="E1450" s="3">
        <f t="shared" si="240"/>
        <v>41860</v>
      </c>
      <c r="F1450" s="5">
        <f t="shared" si="234"/>
        <v>12</v>
      </c>
      <c r="G1450" s="5">
        <v>24087.88</v>
      </c>
      <c r="H1450" s="6">
        <v>24145</v>
      </c>
      <c r="I1450" s="6">
        <v>24279</v>
      </c>
      <c r="J1450" s="6">
        <v>24350</v>
      </c>
      <c r="K1450" s="6">
        <v>24410</v>
      </c>
      <c r="L1450" s="6">
        <v>24440</v>
      </c>
      <c r="M1450" s="6">
        <v>24472.67</v>
      </c>
      <c r="N1450" s="6">
        <v>24510</v>
      </c>
      <c r="O1450" s="6">
        <v>24614.67</v>
      </c>
      <c r="P1450" s="6">
        <v>24662</v>
      </c>
      <c r="Q1450" s="6">
        <v>24713.67</v>
      </c>
      <c r="R1450" s="6">
        <v>24757.67</v>
      </c>
      <c r="S1450" s="6">
        <v>24809</v>
      </c>
      <c r="T1450" s="6">
        <v>24865</v>
      </c>
      <c r="U1450" s="6">
        <v>25138</v>
      </c>
      <c r="V1450" s="6">
        <v>25175</v>
      </c>
      <c r="W1450" s="6">
        <v>25210</v>
      </c>
      <c r="X1450" s="6">
        <v>25324.33</v>
      </c>
      <c r="Y1450" s="6" t="s">
        <v>2</v>
      </c>
      <c r="Z1450" s="8" t="s">
        <v>17</v>
      </c>
      <c r="AA1450" s="11">
        <f t="shared" si="235"/>
        <v>9.0289814180337662E-4</v>
      </c>
      <c r="AB1450" s="10">
        <f t="shared" si="236"/>
        <v>7.9342806423809975E-3</v>
      </c>
      <c r="AC1450" s="10">
        <f t="shared" si="241"/>
        <v>1.3825528234276518E-2</v>
      </c>
      <c r="AD1450" s="10">
        <f t="shared" si="242"/>
        <v>8.7977835901967179E-3</v>
      </c>
      <c r="AE1450" s="13">
        <v>3.09</v>
      </c>
      <c r="AF1450" s="13">
        <v>0.47</v>
      </c>
      <c r="AG1450" s="10">
        <f t="shared" si="243"/>
        <v>2.6077436050562453E-2</v>
      </c>
      <c r="AH1450" s="10">
        <f>+SUMPRODUCT(AB1450:AD1450,Regression_results!$M$17:$O$17)+Regression_results!$L$17</f>
        <v>2.7643744454431247E-2</v>
      </c>
    </row>
    <row r="1451" spans="1:34" ht="15" x14ac:dyDescent="0.25">
      <c r="A1451" s="3">
        <v>41871</v>
      </c>
      <c r="B1451" s="5">
        <f t="shared" si="237"/>
        <v>20</v>
      </c>
      <c r="C1451" s="5">
        <f t="shared" si="238"/>
        <v>8</v>
      </c>
      <c r="D1451" s="5">
        <f t="shared" si="239"/>
        <v>2014</v>
      </c>
      <c r="E1451" s="3">
        <f t="shared" si="240"/>
        <v>41860</v>
      </c>
      <c r="F1451" s="5">
        <f t="shared" si="234"/>
        <v>11</v>
      </c>
      <c r="G1451" s="5">
        <v>24086.33</v>
      </c>
      <c r="H1451" s="6">
        <v>24145</v>
      </c>
      <c r="I1451" s="6">
        <v>24279</v>
      </c>
      <c r="J1451" s="6">
        <v>24350</v>
      </c>
      <c r="K1451" s="6">
        <v>24410</v>
      </c>
      <c r="L1451" s="6">
        <v>24440</v>
      </c>
      <c r="M1451" s="6">
        <v>24472.67</v>
      </c>
      <c r="N1451" s="6">
        <v>24510</v>
      </c>
      <c r="O1451" s="6">
        <v>24614.67</v>
      </c>
      <c r="P1451" s="6">
        <v>24662</v>
      </c>
      <c r="Q1451" s="6">
        <v>24713.67</v>
      </c>
      <c r="R1451" s="6">
        <v>24757.67</v>
      </c>
      <c r="S1451" s="6">
        <v>24809</v>
      </c>
      <c r="T1451" s="6">
        <v>24865</v>
      </c>
      <c r="U1451" s="6">
        <v>25138</v>
      </c>
      <c r="V1451" s="6">
        <v>25175</v>
      </c>
      <c r="W1451" s="6">
        <v>25210</v>
      </c>
      <c r="X1451" s="6">
        <v>25324.33</v>
      </c>
      <c r="Y1451" s="6" t="s">
        <v>2</v>
      </c>
      <c r="Z1451" s="8" t="s">
        <v>17</v>
      </c>
      <c r="AA1451" s="11">
        <f t="shared" si="235"/>
        <v>8.2765662998642855E-4</v>
      </c>
      <c r="AB1451" s="10">
        <f t="shared" si="236"/>
        <v>7.9991430824040144E-3</v>
      </c>
      <c r="AC1451" s="10">
        <f t="shared" si="241"/>
        <v>1.3825528234276518E-2</v>
      </c>
      <c r="AD1451" s="10">
        <f t="shared" si="242"/>
        <v>8.7225420783797695E-3</v>
      </c>
      <c r="AE1451" s="13">
        <v>3.085</v>
      </c>
      <c r="AF1451" s="13">
        <v>0.45</v>
      </c>
      <c r="AG1451" s="10">
        <f t="shared" si="243"/>
        <v>2.623195619711316E-2</v>
      </c>
      <c r="AH1451" s="10">
        <f>+SUMPRODUCT(AB1451:AD1451,Regression_results!$M$17:$O$17)+Regression_results!$L$17</f>
        <v>2.7644975397141745E-2</v>
      </c>
    </row>
    <row r="1452" spans="1:34" ht="15" x14ac:dyDescent="0.25">
      <c r="A1452" s="3">
        <v>41870</v>
      </c>
      <c r="B1452" s="5">
        <f t="shared" si="237"/>
        <v>19</v>
      </c>
      <c r="C1452" s="5">
        <f t="shared" si="238"/>
        <v>8</v>
      </c>
      <c r="D1452" s="5">
        <f t="shared" si="239"/>
        <v>2014</v>
      </c>
      <c r="E1452" s="3">
        <f t="shared" si="240"/>
        <v>41860</v>
      </c>
      <c r="F1452" s="5">
        <f t="shared" si="234"/>
        <v>10</v>
      </c>
      <c r="G1452" s="5">
        <v>24084.78</v>
      </c>
      <c r="H1452" s="6">
        <v>24133</v>
      </c>
      <c r="I1452" s="6">
        <v>24260</v>
      </c>
      <c r="J1452" s="6">
        <v>24330</v>
      </c>
      <c r="K1452" s="6">
        <v>24378.67</v>
      </c>
      <c r="L1452" s="6">
        <v>24409.33</v>
      </c>
      <c r="M1452" s="6">
        <v>24445.33</v>
      </c>
      <c r="N1452" s="6">
        <v>24486.33</v>
      </c>
      <c r="O1452" s="6">
        <v>24588.67</v>
      </c>
      <c r="P1452" s="6">
        <v>24636</v>
      </c>
      <c r="Q1452" s="6">
        <v>24691</v>
      </c>
      <c r="R1452" s="6">
        <v>24736.67</v>
      </c>
      <c r="S1452" s="6">
        <v>24788.67</v>
      </c>
      <c r="T1452" s="6">
        <v>24839.33</v>
      </c>
      <c r="U1452" s="6">
        <v>25165.67</v>
      </c>
      <c r="V1452" s="6">
        <v>25202.67</v>
      </c>
      <c r="W1452" s="6">
        <v>25238</v>
      </c>
      <c r="X1452" s="6">
        <v>25349.33</v>
      </c>
      <c r="Y1452" s="6" t="s">
        <v>2</v>
      </c>
      <c r="Z1452" s="8" t="s">
        <v>17</v>
      </c>
      <c r="AA1452" s="11">
        <f t="shared" si="235"/>
        <v>6.8122519952333127E-4</v>
      </c>
      <c r="AB1452" s="10">
        <f t="shared" si="236"/>
        <v>7.2751339227512535E-3</v>
      </c>
      <c r="AC1452" s="10">
        <f t="shared" si="241"/>
        <v>1.3547815333882829E-2</v>
      </c>
      <c r="AD1452" s="10">
        <f t="shared" si="242"/>
        <v>8.8150526899894253E-3</v>
      </c>
      <c r="AE1452" s="13">
        <v>3.09</v>
      </c>
      <c r="AF1452" s="13">
        <v>0.5</v>
      </c>
      <c r="AG1452" s="10">
        <f t="shared" si="243"/>
        <v>2.577114427860705E-2</v>
      </c>
      <c r="AH1452" s="10">
        <f>+SUMPRODUCT(AB1452:AD1452,Regression_results!$M$17:$O$17)+Regression_results!$L$17</f>
        <v>2.7127814915491419E-2</v>
      </c>
    </row>
    <row r="1453" spans="1:34" ht="15" x14ac:dyDescent="0.25">
      <c r="A1453" s="3">
        <v>41869</v>
      </c>
      <c r="B1453" s="5">
        <f t="shared" si="237"/>
        <v>18</v>
      </c>
      <c r="C1453" s="5">
        <f t="shared" si="238"/>
        <v>8</v>
      </c>
      <c r="D1453" s="5">
        <f t="shared" si="239"/>
        <v>2014</v>
      </c>
      <c r="E1453" s="3">
        <f t="shared" si="240"/>
        <v>41860</v>
      </c>
      <c r="F1453" s="5">
        <f t="shared" si="234"/>
        <v>9</v>
      </c>
      <c r="G1453" s="5">
        <v>24083.23</v>
      </c>
      <c r="H1453" s="6">
        <v>24133</v>
      </c>
      <c r="I1453" s="6">
        <v>24261.67</v>
      </c>
      <c r="J1453" s="6">
        <v>24331</v>
      </c>
      <c r="K1453" s="6">
        <v>24375</v>
      </c>
      <c r="L1453" s="6">
        <v>24406</v>
      </c>
      <c r="M1453" s="6">
        <v>24442.67</v>
      </c>
      <c r="N1453" s="6">
        <v>24482</v>
      </c>
      <c r="O1453" s="6">
        <v>24587</v>
      </c>
      <c r="P1453" s="6">
        <v>24636</v>
      </c>
      <c r="Q1453" s="6">
        <v>24691</v>
      </c>
      <c r="R1453" s="6">
        <v>24733</v>
      </c>
      <c r="S1453" s="6">
        <v>24788.67</v>
      </c>
      <c r="T1453" s="6">
        <v>24839.33</v>
      </c>
      <c r="U1453" s="6">
        <v>25206</v>
      </c>
      <c r="V1453" s="6">
        <v>25243</v>
      </c>
      <c r="W1453" s="6">
        <v>25278.33</v>
      </c>
      <c r="X1453" s="6">
        <v>25389.67</v>
      </c>
      <c r="Y1453" s="6" t="s">
        <v>2</v>
      </c>
      <c r="Z1453" s="8" t="s">
        <v>17</v>
      </c>
      <c r="AA1453" s="11">
        <f t="shared" si="235"/>
        <v>6.1310267957099813E-4</v>
      </c>
      <c r="AB1453" s="10">
        <f t="shared" si="236"/>
        <v>7.4093051471915139E-3</v>
      </c>
      <c r="AC1453" s="10">
        <f t="shared" si="241"/>
        <v>1.3409217090167402E-2</v>
      </c>
      <c r="AD1453" s="10">
        <f t="shared" si="242"/>
        <v>8.8154047090986502E-3</v>
      </c>
      <c r="AE1453" s="13">
        <v>3.11</v>
      </c>
      <c r="AF1453" s="13">
        <v>0.48</v>
      </c>
      <c r="AG1453" s="10">
        <f t="shared" si="243"/>
        <v>2.617436305732479E-2</v>
      </c>
      <c r="AH1453" s="10">
        <f>+SUMPRODUCT(AB1453:AD1453,Regression_results!$M$17:$O$17)+Regression_results!$L$17</f>
        <v>2.7116980307054062E-2</v>
      </c>
    </row>
    <row r="1454" spans="1:34" ht="15" x14ac:dyDescent="0.25">
      <c r="A1454" s="3">
        <v>41868</v>
      </c>
      <c r="B1454" s="5">
        <f t="shared" si="237"/>
        <v>17</v>
      </c>
      <c r="C1454" s="5">
        <f t="shared" si="238"/>
        <v>8</v>
      </c>
      <c r="D1454" s="5">
        <f t="shared" si="239"/>
        <v>2014</v>
      </c>
      <c r="E1454" s="3">
        <f t="shared" si="240"/>
        <v>41860</v>
      </c>
      <c r="F1454" s="5">
        <f t="shared" si="234"/>
        <v>8</v>
      </c>
      <c r="G1454" s="5">
        <v>24081.67</v>
      </c>
      <c r="H1454" s="6">
        <v>24130.33</v>
      </c>
      <c r="I1454" s="6">
        <v>24258.33</v>
      </c>
      <c r="J1454" s="6">
        <v>24326</v>
      </c>
      <c r="K1454" s="6">
        <v>24363.33</v>
      </c>
      <c r="L1454" s="6">
        <v>24393</v>
      </c>
      <c r="M1454" s="6">
        <v>24434.33</v>
      </c>
      <c r="N1454" s="6">
        <v>24469.67</v>
      </c>
      <c r="O1454" s="6">
        <v>24569.33</v>
      </c>
      <c r="P1454" s="6">
        <v>24623</v>
      </c>
      <c r="Q1454" s="6">
        <v>24678</v>
      </c>
      <c r="R1454" s="6">
        <v>24720</v>
      </c>
      <c r="S1454" s="6">
        <v>24775.67</v>
      </c>
      <c r="T1454" s="6">
        <v>24826.33</v>
      </c>
      <c r="U1454" s="6">
        <v>25211.67</v>
      </c>
      <c r="V1454" s="6">
        <v>25248.67</v>
      </c>
      <c r="W1454" s="6">
        <v>25284</v>
      </c>
      <c r="X1454" s="6">
        <v>25395.33</v>
      </c>
      <c r="Y1454" s="6" t="s">
        <v>2</v>
      </c>
      <c r="Z1454" s="8" t="s">
        <v>17</v>
      </c>
      <c r="AA1454" s="11">
        <f t="shared" si="235"/>
        <v>5.4526611523861843E-4</v>
      </c>
      <c r="AB1454" s="10">
        <f t="shared" si="236"/>
        <v>7.3358699791170601E-3</v>
      </c>
      <c r="AC1454" s="10">
        <f t="shared" si="241"/>
        <v>1.2820338415711285E-2</v>
      </c>
      <c r="AD1454" s="10">
        <f t="shared" si="242"/>
        <v>8.9435415260859848E-3</v>
      </c>
      <c r="AE1454" s="13">
        <v>3.07</v>
      </c>
      <c r="AF1454" s="13">
        <v>0.48499999999999999</v>
      </c>
      <c r="AG1454" s="10">
        <f t="shared" si="243"/>
        <v>2.5725232621784277E-2</v>
      </c>
      <c r="AH1454" s="10">
        <f>+SUMPRODUCT(AB1454:AD1454,Regression_results!$M$17:$O$17)+Regression_results!$L$17</f>
        <v>2.6780015711096221E-2</v>
      </c>
    </row>
    <row r="1455" spans="1:34" ht="15" x14ac:dyDescent="0.25">
      <c r="A1455" s="3">
        <v>41867</v>
      </c>
      <c r="B1455" s="5">
        <f t="shared" si="237"/>
        <v>16</v>
      </c>
      <c r="C1455" s="5">
        <f t="shared" si="238"/>
        <v>8</v>
      </c>
      <c r="D1455" s="5">
        <f t="shared" si="239"/>
        <v>2014</v>
      </c>
      <c r="E1455" s="3">
        <f t="shared" si="240"/>
        <v>41860</v>
      </c>
      <c r="F1455" s="5">
        <f t="shared" si="234"/>
        <v>7</v>
      </c>
      <c r="G1455" s="5">
        <v>24080.12</v>
      </c>
      <c r="H1455" s="6">
        <v>24130.33</v>
      </c>
      <c r="I1455" s="6">
        <v>24258.33</v>
      </c>
      <c r="J1455" s="6">
        <v>24326</v>
      </c>
      <c r="K1455" s="6">
        <v>24363.33</v>
      </c>
      <c r="L1455" s="6">
        <v>24393</v>
      </c>
      <c r="M1455" s="6">
        <v>24434.33</v>
      </c>
      <c r="N1455" s="6">
        <v>24469.67</v>
      </c>
      <c r="O1455" s="6">
        <v>24569.33</v>
      </c>
      <c r="P1455" s="6">
        <v>24623</v>
      </c>
      <c r="Q1455" s="6">
        <v>24678</v>
      </c>
      <c r="R1455" s="6">
        <v>24720</v>
      </c>
      <c r="S1455" s="6">
        <v>24775.67</v>
      </c>
      <c r="T1455" s="6">
        <v>24826.33</v>
      </c>
      <c r="U1455" s="6">
        <v>25213.33</v>
      </c>
      <c r="V1455" s="6">
        <v>25250.33</v>
      </c>
      <c r="W1455" s="6">
        <v>25285.67</v>
      </c>
      <c r="X1455" s="6">
        <v>25397</v>
      </c>
      <c r="Y1455" s="6" t="s">
        <v>2</v>
      </c>
      <c r="Z1455" s="8" t="s">
        <v>17</v>
      </c>
      <c r="AA1455" s="11">
        <f t="shared" si="235"/>
        <v>4.7710785083379117E-4</v>
      </c>
      <c r="AB1455" s="10">
        <f t="shared" si="236"/>
        <v>7.4007106276881007E-3</v>
      </c>
      <c r="AC1455" s="10">
        <f t="shared" si="241"/>
        <v>1.2820338415711285E-2</v>
      </c>
      <c r="AD1455" s="10">
        <f t="shared" si="242"/>
        <v>8.8753832616811582E-3</v>
      </c>
      <c r="AE1455" s="13">
        <v>3.07</v>
      </c>
      <c r="AF1455" s="13">
        <v>0.48499999999999999</v>
      </c>
      <c r="AG1455" s="10">
        <f t="shared" si="243"/>
        <v>2.5725232621784277E-2</v>
      </c>
      <c r="AH1455" s="10">
        <f>+SUMPRODUCT(AB1455:AD1455,Regression_results!$M$17:$O$17)+Regression_results!$L$17</f>
        <v>2.6784419963928649E-2</v>
      </c>
    </row>
    <row r="1456" spans="1:34" ht="15" x14ac:dyDescent="0.25">
      <c r="A1456" s="3">
        <v>41866</v>
      </c>
      <c r="B1456" s="5">
        <f t="shared" si="237"/>
        <v>15</v>
      </c>
      <c r="C1456" s="5">
        <f t="shared" si="238"/>
        <v>8</v>
      </c>
      <c r="D1456" s="5">
        <f t="shared" si="239"/>
        <v>2014</v>
      </c>
      <c r="E1456" s="3">
        <f t="shared" si="240"/>
        <v>41860</v>
      </c>
      <c r="F1456" s="5">
        <f t="shared" si="234"/>
        <v>6</v>
      </c>
      <c r="G1456" s="5">
        <v>24078.57</v>
      </c>
      <c r="H1456" s="6">
        <v>24130.33</v>
      </c>
      <c r="I1456" s="6">
        <v>24258.33</v>
      </c>
      <c r="J1456" s="6">
        <v>24326</v>
      </c>
      <c r="K1456" s="6">
        <v>24363.33</v>
      </c>
      <c r="L1456" s="6">
        <v>24393</v>
      </c>
      <c r="M1456" s="6">
        <v>24434.33</v>
      </c>
      <c r="N1456" s="6">
        <v>24469.67</v>
      </c>
      <c r="O1456" s="6">
        <v>24569.33</v>
      </c>
      <c r="P1456" s="6">
        <v>24623</v>
      </c>
      <c r="Q1456" s="6">
        <v>24678</v>
      </c>
      <c r="R1456" s="6">
        <v>24720</v>
      </c>
      <c r="S1456" s="6">
        <v>24775.67</v>
      </c>
      <c r="T1456" s="6">
        <v>24826.33</v>
      </c>
      <c r="U1456" s="6">
        <v>25210</v>
      </c>
      <c r="V1456" s="6">
        <v>25250.33</v>
      </c>
      <c r="W1456" s="6">
        <v>25285</v>
      </c>
      <c r="X1456" s="6">
        <v>25396.33</v>
      </c>
      <c r="Y1456" s="6" t="s">
        <v>2</v>
      </c>
      <c r="Z1456" s="8" t="s">
        <v>17</v>
      </c>
      <c r="AA1456" s="11">
        <f t="shared" si="235"/>
        <v>4.0894958642896385E-4</v>
      </c>
      <c r="AB1456" s="10">
        <f t="shared" si="236"/>
        <v>7.4655596241803845E-3</v>
      </c>
      <c r="AC1456" s="10">
        <f t="shared" si="241"/>
        <v>1.2820338415711285E-2</v>
      </c>
      <c r="AD1456" s="10">
        <f t="shared" si="242"/>
        <v>8.8072249972763299E-3</v>
      </c>
      <c r="AE1456" s="13">
        <v>3.07</v>
      </c>
      <c r="AF1456" s="13">
        <v>0.48499999999999999</v>
      </c>
      <c r="AG1456" s="10">
        <f t="shared" si="243"/>
        <v>2.5725232621784277E-2</v>
      </c>
      <c r="AH1456" s="10">
        <f>+SUMPRODUCT(AB1456:AD1456,Regression_results!$M$17:$O$17)+Regression_results!$L$17</f>
        <v>2.6788828729622079E-2</v>
      </c>
    </row>
    <row r="1457" spans="1:34" ht="15" x14ac:dyDescent="0.25">
      <c r="A1457" s="3">
        <v>41865</v>
      </c>
      <c r="B1457" s="5">
        <f t="shared" si="237"/>
        <v>14</v>
      </c>
      <c r="C1457" s="5">
        <f t="shared" si="238"/>
        <v>8</v>
      </c>
      <c r="D1457" s="5">
        <f t="shared" si="239"/>
        <v>2014</v>
      </c>
      <c r="E1457" s="3">
        <f t="shared" si="240"/>
        <v>41860</v>
      </c>
      <c r="F1457" s="5">
        <f t="shared" si="234"/>
        <v>5</v>
      </c>
      <c r="G1457" s="5">
        <v>24077.02</v>
      </c>
      <c r="H1457" s="6">
        <v>24130.33</v>
      </c>
      <c r="I1457" s="6">
        <v>24258.33</v>
      </c>
      <c r="J1457" s="6">
        <v>24326</v>
      </c>
      <c r="K1457" s="6">
        <v>24363.33</v>
      </c>
      <c r="L1457" s="6">
        <v>24393</v>
      </c>
      <c r="M1457" s="6">
        <v>24434.33</v>
      </c>
      <c r="N1457" s="6">
        <v>24469.67</v>
      </c>
      <c r="O1457" s="6">
        <v>24569.33</v>
      </c>
      <c r="P1457" s="6">
        <v>24623</v>
      </c>
      <c r="Q1457" s="6">
        <v>24678</v>
      </c>
      <c r="R1457" s="6">
        <v>24720</v>
      </c>
      <c r="S1457" s="6">
        <v>24775.67</v>
      </c>
      <c r="T1457" s="6">
        <v>24826.33</v>
      </c>
      <c r="U1457" s="6">
        <v>25210</v>
      </c>
      <c r="V1457" s="6">
        <v>25250.33</v>
      </c>
      <c r="W1457" s="6">
        <v>25285</v>
      </c>
      <c r="X1457" s="6">
        <v>25396.33</v>
      </c>
      <c r="Y1457" s="6" t="s">
        <v>2</v>
      </c>
      <c r="Z1457" s="8" t="s">
        <v>17</v>
      </c>
      <c r="AA1457" s="11">
        <f t="shared" si="235"/>
        <v>3.4079132202413653E-4</v>
      </c>
      <c r="AB1457" s="10">
        <f t="shared" si="236"/>
        <v>7.5304169702063994E-3</v>
      </c>
      <c r="AC1457" s="10">
        <f t="shared" si="241"/>
        <v>1.2820338415711285E-2</v>
      </c>
      <c r="AD1457" s="10">
        <f t="shared" si="242"/>
        <v>8.7390667328715033E-3</v>
      </c>
      <c r="AE1457" s="13">
        <v>3.048</v>
      </c>
      <c r="AF1457" s="13">
        <v>0.47</v>
      </c>
      <c r="AG1457" s="10">
        <f t="shared" si="243"/>
        <v>2.5659400816164135E-2</v>
      </c>
      <c r="AH1457" s="10">
        <f>+SUMPRODUCT(AB1457:AD1457,Regression_results!$M$17:$O$17)+Regression_results!$L$17</f>
        <v>2.6793242009048208E-2</v>
      </c>
    </row>
    <row r="1458" spans="1:34" ht="15" x14ac:dyDescent="0.25">
      <c r="A1458" s="3">
        <v>41864</v>
      </c>
      <c r="B1458" s="5">
        <f t="shared" si="237"/>
        <v>13</v>
      </c>
      <c r="C1458" s="5">
        <f t="shared" si="238"/>
        <v>8</v>
      </c>
      <c r="D1458" s="5">
        <f t="shared" si="239"/>
        <v>2014</v>
      </c>
      <c r="E1458" s="3">
        <f t="shared" si="240"/>
        <v>41860</v>
      </c>
      <c r="F1458" s="5">
        <f t="shared" si="234"/>
        <v>4</v>
      </c>
      <c r="G1458" s="5">
        <v>24075.47</v>
      </c>
      <c r="H1458" s="6">
        <v>24134.33</v>
      </c>
      <c r="I1458" s="6">
        <v>24264</v>
      </c>
      <c r="J1458" s="6">
        <v>24328</v>
      </c>
      <c r="K1458" s="6">
        <v>24362</v>
      </c>
      <c r="L1458" s="6">
        <v>24385</v>
      </c>
      <c r="M1458" s="6">
        <v>24433</v>
      </c>
      <c r="N1458" s="6">
        <v>24468</v>
      </c>
      <c r="O1458" s="6">
        <v>24566.67</v>
      </c>
      <c r="P1458" s="6">
        <v>24621.67</v>
      </c>
      <c r="Q1458" s="6">
        <v>24677</v>
      </c>
      <c r="R1458" s="6">
        <v>24720</v>
      </c>
      <c r="S1458" s="6">
        <v>24775.67</v>
      </c>
      <c r="T1458" s="6">
        <v>24826.33</v>
      </c>
      <c r="U1458" s="6">
        <v>25210</v>
      </c>
      <c r="V1458" s="6">
        <v>25250.33</v>
      </c>
      <c r="W1458" s="6">
        <v>25285</v>
      </c>
      <c r="X1458" s="6">
        <v>25396.33</v>
      </c>
      <c r="Y1458" s="6" t="s">
        <v>2</v>
      </c>
      <c r="Z1458" s="8" t="s">
        <v>17</v>
      </c>
      <c r="AA1458" s="11">
        <f t="shared" si="235"/>
        <v>2.7263305761930922E-4</v>
      </c>
      <c r="AB1458" s="10">
        <f t="shared" si="236"/>
        <v>7.8307920883786686E-3</v>
      </c>
      <c r="AC1458" s="10">
        <f t="shared" si="241"/>
        <v>1.247403560830862E-2</v>
      </c>
      <c r="AD1458" s="10">
        <f t="shared" si="242"/>
        <v>8.7800945898497858E-3</v>
      </c>
      <c r="AE1458" s="13">
        <v>3.13</v>
      </c>
      <c r="AF1458" s="13">
        <v>0.52</v>
      </c>
      <c r="AG1458" s="10">
        <f t="shared" si="243"/>
        <v>2.5964982093115818E-2</v>
      </c>
      <c r="AH1458" s="10">
        <f>+SUMPRODUCT(AB1458:AD1458,Regression_results!$M$17:$O$17)+Regression_results!$L$17</f>
        <v>2.6765375240251042E-2</v>
      </c>
    </row>
    <row r="1459" spans="1:34" ht="15" x14ac:dyDescent="0.25">
      <c r="A1459" s="3">
        <v>41863</v>
      </c>
      <c r="B1459" s="5">
        <f t="shared" si="237"/>
        <v>12</v>
      </c>
      <c r="C1459" s="5">
        <f t="shared" si="238"/>
        <v>8</v>
      </c>
      <c r="D1459" s="5">
        <f t="shared" si="239"/>
        <v>2014</v>
      </c>
      <c r="E1459" s="3">
        <f t="shared" si="240"/>
        <v>41860</v>
      </c>
      <c r="F1459" s="5">
        <f t="shared" si="234"/>
        <v>3</v>
      </c>
      <c r="G1459" s="5">
        <v>24073.91</v>
      </c>
      <c r="H1459" s="6">
        <v>24131.67</v>
      </c>
      <c r="I1459" s="6">
        <v>24257.67</v>
      </c>
      <c r="J1459" s="6">
        <v>24311</v>
      </c>
      <c r="K1459" s="6">
        <v>24345</v>
      </c>
      <c r="L1459" s="6">
        <v>24368</v>
      </c>
      <c r="M1459" s="6">
        <v>24416</v>
      </c>
      <c r="N1459" s="6">
        <v>24451.67</v>
      </c>
      <c r="O1459" s="6">
        <v>24553.33</v>
      </c>
      <c r="P1459" s="6">
        <v>24611.67</v>
      </c>
      <c r="Q1459" s="6">
        <v>24663</v>
      </c>
      <c r="R1459" s="6">
        <v>24709.33</v>
      </c>
      <c r="S1459" s="6">
        <v>24764</v>
      </c>
      <c r="T1459" s="6">
        <v>24816.33</v>
      </c>
      <c r="U1459" s="6">
        <v>25210</v>
      </c>
      <c r="V1459" s="6">
        <v>25250.33</v>
      </c>
      <c r="W1459" s="6">
        <v>25285</v>
      </c>
      <c r="X1459" s="6">
        <v>25396.33</v>
      </c>
      <c r="Y1459" s="6" t="s">
        <v>2</v>
      </c>
      <c r="Z1459" s="8" t="s">
        <v>17</v>
      </c>
      <c r="AA1459" s="11">
        <f t="shared" si="235"/>
        <v>2.1131481182361521E-4</v>
      </c>
      <c r="AB1459" s="10">
        <f t="shared" si="236"/>
        <v>7.6331597152268227E-3</v>
      </c>
      <c r="AC1459" s="10">
        <f t="shared" si="241"/>
        <v>1.218830992424258E-2</v>
      </c>
      <c r="AD1459" s="10">
        <f t="shared" si="242"/>
        <v>8.7914137230506346E-3</v>
      </c>
      <c r="AE1459" s="13">
        <v>3.12</v>
      </c>
      <c r="AF1459" s="13">
        <v>0.57999999999999996</v>
      </c>
      <c r="AG1459" s="10">
        <f t="shared" si="243"/>
        <v>2.5253529528733276E-2</v>
      </c>
      <c r="AH1459" s="10">
        <f>+SUMPRODUCT(AB1459:AD1459,Regression_results!$M$17:$O$17)+Regression_results!$L$17</f>
        <v>2.6491434609664376E-2</v>
      </c>
    </row>
    <row r="1460" spans="1:34" ht="15" x14ac:dyDescent="0.25">
      <c r="A1460" s="3">
        <v>41862</v>
      </c>
      <c r="B1460" s="5">
        <f t="shared" si="237"/>
        <v>11</v>
      </c>
      <c r="C1460" s="5">
        <f t="shared" si="238"/>
        <v>8</v>
      </c>
      <c r="D1460" s="5">
        <f t="shared" si="239"/>
        <v>2014</v>
      </c>
      <c r="E1460" s="3">
        <f t="shared" si="240"/>
        <v>41860</v>
      </c>
      <c r="F1460" s="5">
        <f t="shared" si="234"/>
        <v>2</v>
      </c>
      <c r="G1460" s="5">
        <v>24072.36</v>
      </c>
      <c r="H1460" s="6">
        <v>24125</v>
      </c>
      <c r="I1460" s="6">
        <v>24242</v>
      </c>
      <c r="J1460" s="6">
        <v>24294</v>
      </c>
      <c r="K1460" s="6">
        <v>24322</v>
      </c>
      <c r="L1460" s="6">
        <v>24347</v>
      </c>
      <c r="M1460" s="6">
        <v>24395</v>
      </c>
      <c r="N1460" s="6">
        <v>24429</v>
      </c>
      <c r="O1460" s="6">
        <v>24537</v>
      </c>
      <c r="P1460" s="6">
        <v>24593</v>
      </c>
      <c r="Q1460" s="6">
        <v>24645</v>
      </c>
      <c r="R1460" s="6">
        <v>24690</v>
      </c>
      <c r="S1460" s="6">
        <v>24746</v>
      </c>
      <c r="T1460" s="6">
        <v>24798</v>
      </c>
      <c r="U1460" s="6">
        <v>25203.33</v>
      </c>
      <c r="V1460" s="6">
        <v>25243.67</v>
      </c>
      <c r="W1460" s="6">
        <v>25278.33</v>
      </c>
      <c r="X1460" s="6">
        <v>25389.67</v>
      </c>
      <c r="Y1460" s="6" t="s">
        <v>2</v>
      </c>
      <c r="Z1460" s="8" t="s">
        <v>17</v>
      </c>
      <c r="AA1460" s="11">
        <f t="shared" si="235"/>
        <v>1.4008998087232291E-4</v>
      </c>
      <c r="AB1460" s="10">
        <f t="shared" si="236"/>
        <v>7.0470863679339413E-3</v>
      </c>
      <c r="AC1460" s="10">
        <f t="shared" si="241"/>
        <v>1.216896295685177E-2</v>
      </c>
      <c r="AD1460" s="10">
        <f t="shared" si="242"/>
        <v>8.6578386869080436E-3</v>
      </c>
      <c r="AE1460" s="13">
        <v>3.13</v>
      </c>
      <c r="AF1460" s="13">
        <v>0.58499999999999996</v>
      </c>
      <c r="AG1460" s="10">
        <f t="shared" si="243"/>
        <v>2.5301983397127081E-2</v>
      </c>
      <c r="AH1460" s="10">
        <f>+SUMPRODUCT(AB1460:AD1460,Regression_results!$M$17:$O$17)+Regression_results!$L$17</f>
        <v>2.6102881729551296E-2</v>
      </c>
    </row>
    <row r="1461" spans="1:34" ht="15" x14ac:dyDescent="0.25">
      <c r="A1461" s="3">
        <v>41861</v>
      </c>
      <c r="B1461" s="5">
        <f t="shared" si="237"/>
        <v>10</v>
      </c>
      <c r="C1461" s="5">
        <f t="shared" si="238"/>
        <v>8</v>
      </c>
      <c r="D1461" s="5">
        <f t="shared" si="239"/>
        <v>2014</v>
      </c>
      <c r="E1461" s="3">
        <f t="shared" si="240"/>
        <v>41860</v>
      </c>
      <c r="F1461" s="5">
        <f t="shared" si="234"/>
        <v>1</v>
      </c>
      <c r="G1461" s="5">
        <v>24070.81</v>
      </c>
      <c r="H1461" s="6">
        <v>24125.67</v>
      </c>
      <c r="I1461" s="6">
        <v>24234.33</v>
      </c>
      <c r="J1461" s="6">
        <v>24282.33</v>
      </c>
      <c r="K1461" s="6">
        <v>24307.33</v>
      </c>
      <c r="L1461" s="6">
        <v>24335</v>
      </c>
      <c r="M1461" s="6">
        <v>24387</v>
      </c>
      <c r="N1461" s="6">
        <v>24420</v>
      </c>
      <c r="O1461" s="6">
        <v>24530</v>
      </c>
      <c r="P1461" s="6">
        <v>24585.33</v>
      </c>
      <c r="Q1461" s="6">
        <v>24634.67</v>
      </c>
      <c r="R1461" s="6">
        <v>24682</v>
      </c>
      <c r="S1461" s="6">
        <v>24735</v>
      </c>
      <c r="T1461" s="6">
        <v>24787.67</v>
      </c>
      <c r="U1461" s="6">
        <v>25191</v>
      </c>
      <c r="V1461" s="6">
        <v>25231.33</v>
      </c>
      <c r="W1461" s="6">
        <v>25266</v>
      </c>
      <c r="X1461" s="6">
        <v>25377.33</v>
      </c>
      <c r="Y1461" s="6" t="s">
        <v>2</v>
      </c>
      <c r="Z1461" s="8" t="s">
        <v>17</v>
      </c>
      <c r="AA1461" s="11">
        <f t="shared" si="235"/>
        <v>7.0979044538773317E-5</v>
      </c>
      <c r="AB1461" s="10">
        <f t="shared" si="236"/>
        <v>6.7932902964213948E-3</v>
      </c>
      <c r="AC1461" s="10">
        <f t="shared" si="241"/>
        <v>1.2200461081449232E-2</v>
      </c>
      <c r="AD1461" s="10">
        <f t="shared" si="242"/>
        <v>8.4280927828184037E-3</v>
      </c>
      <c r="AE1461" s="13">
        <v>3.13</v>
      </c>
      <c r="AF1461" s="13">
        <v>0.6</v>
      </c>
      <c r="AG1461" s="10">
        <f t="shared" si="243"/>
        <v>2.5149105367793245E-2</v>
      </c>
      <c r="AH1461" s="10">
        <f>+SUMPRODUCT(AB1461:AD1461,Regression_results!$M$17:$O$17)+Regression_results!$L$17</f>
        <v>2.588135375008218E-2</v>
      </c>
    </row>
    <row r="1462" spans="1:34" ht="15" x14ac:dyDescent="0.25">
      <c r="A1462" s="3">
        <v>41860</v>
      </c>
      <c r="B1462" s="5">
        <f t="shared" si="237"/>
        <v>9</v>
      </c>
      <c r="C1462" s="5">
        <f t="shared" si="238"/>
        <v>8</v>
      </c>
      <c r="D1462" s="5">
        <f t="shared" si="239"/>
        <v>2014</v>
      </c>
      <c r="E1462" s="3">
        <f t="shared" si="240"/>
        <v>41860</v>
      </c>
      <c r="F1462" s="5">
        <f t="shared" si="234"/>
        <v>0</v>
      </c>
      <c r="G1462" s="5">
        <v>24069.26</v>
      </c>
      <c r="H1462" s="6">
        <v>24125.67</v>
      </c>
      <c r="I1462" s="6">
        <v>24234.33</v>
      </c>
      <c r="J1462" s="6">
        <v>24282.33</v>
      </c>
      <c r="K1462" s="6">
        <v>24307.33</v>
      </c>
      <c r="L1462" s="6">
        <v>24335</v>
      </c>
      <c r="M1462" s="6">
        <v>24387</v>
      </c>
      <c r="N1462" s="6">
        <v>24420</v>
      </c>
      <c r="O1462" s="6">
        <v>24530</v>
      </c>
      <c r="P1462" s="6">
        <v>24585.33</v>
      </c>
      <c r="Q1462" s="6">
        <v>24634.67</v>
      </c>
      <c r="R1462" s="6">
        <v>24682</v>
      </c>
      <c r="S1462" s="6">
        <v>24735</v>
      </c>
      <c r="T1462" s="6">
        <v>24787.67</v>
      </c>
      <c r="U1462" s="6">
        <v>25185</v>
      </c>
      <c r="V1462" s="6">
        <v>25222</v>
      </c>
      <c r="W1462" s="6">
        <v>25256</v>
      </c>
      <c r="X1462" s="6">
        <v>25367.33</v>
      </c>
      <c r="Y1462" s="6" t="s">
        <v>2</v>
      </c>
      <c r="Z1462" s="8" t="s">
        <v>17</v>
      </c>
      <c r="AA1462" s="11">
        <f t="shared" si="235"/>
        <v>0</v>
      </c>
      <c r="AB1462" s="10">
        <f t="shared" si="236"/>
        <v>6.8581252601866982E-3</v>
      </c>
      <c r="AC1462" s="10">
        <f t="shared" si="241"/>
        <v>1.2200461081449232E-2</v>
      </c>
      <c r="AD1462" s="10">
        <f t="shared" si="242"/>
        <v>8.3571137382796312E-3</v>
      </c>
      <c r="AE1462" s="13">
        <v>3.13</v>
      </c>
      <c r="AF1462" s="13">
        <v>0.6</v>
      </c>
      <c r="AG1462" s="10">
        <f t="shared" si="243"/>
        <v>2.5149105367793245E-2</v>
      </c>
      <c r="AH1462" s="10">
        <f>+SUMPRODUCT(AB1462:AD1462,Regression_results!$M$17:$O$17)+Regression_results!$L$17</f>
        <v>2.5884486522803542E-2</v>
      </c>
    </row>
    <row r="1463" spans="1:34" ht="15" x14ac:dyDescent="0.25">
      <c r="A1463" s="3">
        <v>41859</v>
      </c>
      <c r="B1463" s="5">
        <f t="shared" si="237"/>
        <v>8</v>
      </c>
      <c r="C1463" s="5">
        <f t="shared" si="238"/>
        <v>8</v>
      </c>
      <c r="D1463" s="5">
        <f t="shared" si="239"/>
        <v>2014</v>
      </c>
      <c r="E1463" s="3">
        <f t="shared" si="240"/>
        <v>41829</v>
      </c>
      <c r="F1463" s="5">
        <f t="shared" si="234"/>
        <v>30</v>
      </c>
      <c r="G1463" s="5">
        <v>24068.48</v>
      </c>
      <c r="H1463" s="6">
        <v>24125.67</v>
      </c>
      <c r="I1463" s="6">
        <v>24234.33</v>
      </c>
      <c r="J1463" s="6">
        <v>24282.33</v>
      </c>
      <c r="K1463" s="6">
        <v>24307.33</v>
      </c>
      <c r="L1463" s="6">
        <v>24335</v>
      </c>
      <c r="M1463" s="6">
        <v>24387</v>
      </c>
      <c r="N1463" s="6">
        <v>24420</v>
      </c>
      <c r="O1463" s="6">
        <v>24530</v>
      </c>
      <c r="P1463" s="6">
        <v>24585.33</v>
      </c>
      <c r="Q1463" s="6">
        <v>24634.67</v>
      </c>
      <c r="R1463" s="6">
        <v>24682</v>
      </c>
      <c r="S1463" s="6">
        <v>24735</v>
      </c>
      <c r="T1463" s="6">
        <v>24787.67</v>
      </c>
      <c r="U1463" s="6">
        <v>25168</v>
      </c>
      <c r="V1463" s="6">
        <v>25203</v>
      </c>
      <c r="W1463" s="6">
        <v>25237.67</v>
      </c>
      <c r="X1463" s="6">
        <v>25349.33</v>
      </c>
      <c r="Y1463" s="6" t="s">
        <v>2</v>
      </c>
      <c r="Z1463" s="8" t="s">
        <v>17</v>
      </c>
      <c r="AA1463" s="11">
        <f t="shared" si="235"/>
        <v>2.1293713361631994E-3</v>
      </c>
      <c r="AB1463" s="10">
        <f t="shared" si="236"/>
        <v>6.8907550456032141E-3</v>
      </c>
      <c r="AC1463" s="10">
        <f t="shared" si="241"/>
        <v>1.2200461081449232E-2</v>
      </c>
      <c r="AD1463" s="10">
        <f t="shared" si="242"/>
        <v>1.0486485074442831E-2</v>
      </c>
      <c r="AE1463" s="13">
        <v>3.13</v>
      </c>
      <c r="AF1463" s="13">
        <v>0.6</v>
      </c>
      <c r="AG1463" s="10">
        <f t="shared" si="243"/>
        <v>2.5149105367793245E-2</v>
      </c>
      <c r="AH1463" s="10">
        <f>+SUMPRODUCT(AB1463:AD1463,Regression_results!$M$17:$O$17)+Regression_results!$L$17</f>
        <v>2.6859630469598737E-2</v>
      </c>
    </row>
    <row r="1464" spans="1:34" ht="15" x14ac:dyDescent="0.25">
      <c r="A1464" s="3">
        <v>41858</v>
      </c>
      <c r="B1464" s="5">
        <f t="shared" si="237"/>
        <v>7</v>
      </c>
      <c r="C1464" s="5">
        <f t="shared" si="238"/>
        <v>8</v>
      </c>
      <c r="D1464" s="5">
        <f t="shared" si="239"/>
        <v>2014</v>
      </c>
      <c r="E1464" s="3">
        <f t="shared" si="240"/>
        <v>41829</v>
      </c>
      <c r="F1464" s="5">
        <f t="shared" si="234"/>
        <v>29</v>
      </c>
      <c r="G1464" s="5">
        <v>24067.7</v>
      </c>
      <c r="H1464" s="6">
        <v>24096.67</v>
      </c>
      <c r="I1464" s="6">
        <v>24102.67</v>
      </c>
      <c r="J1464" s="6">
        <v>24208</v>
      </c>
      <c r="K1464" s="6">
        <v>24253.67</v>
      </c>
      <c r="L1464" s="6">
        <v>24280.33</v>
      </c>
      <c r="M1464" s="6">
        <v>24316.67</v>
      </c>
      <c r="N1464" s="6">
        <v>24370</v>
      </c>
      <c r="O1464" s="6">
        <v>24409.33</v>
      </c>
      <c r="P1464" s="6">
        <v>24522</v>
      </c>
      <c r="Q1464" s="6">
        <v>24572</v>
      </c>
      <c r="R1464" s="6">
        <v>24619</v>
      </c>
      <c r="S1464" s="6">
        <v>24670</v>
      </c>
      <c r="T1464" s="6">
        <v>24720.67</v>
      </c>
      <c r="U1464" s="6">
        <v>25168</v>
      </c>
      <c r="V1464" s="6">
        <v>25203</v>
      </c>
      <c r="W1464" s="6">
        <v>25237.67</v>
      </c>
      <c r="X1464" s="6">
        <v>25349.33</v>
      </c>
      <c r="Y1464" s="6" t="s">
        <v>2</v>
      </c>
      <c r="Z1464" s="8" t="s">
        <v>17</v>
      </c>
      <c r="AA1464" s="11">
        <f t="shared" si="235"/>
        <v>1.9854479124441788E-3</v>
      </c>
      <c r="AB1464" s="10">
        <f t="shared" si="236"/>
        <v>1.4529847056428125E-3</v>
      </c>
      <c r="AC1464" s="10">
        <f t="shared" si="241"/>
        <v>1.2723071759269899E-2</v>
      </c>
      <c r="AD1464" s="10">
        <f t="shared" si="242"/>
        <v>1.2664561185934205E-2</v>
      </c>
      <c r="AE1464" s="13">
        <v>3.13</v>
      </c>
      <c r="AF1464" s="13">
        <v>0.625</v>
      </c>
      <c r="AG1464" s="10">
        <f t="shared" si="243"/>
        <v>2.4894409937888273E-2</v>
      </c>
      <c r="AH1464" s="10">
        <f>+SUMPRODUCT(AB1464:AD1464,Regression_results!$M$17:$O$17)+Regression_results!$L$17</f>
        <v>2.5214341892444619E-2</v>
      </c>
    </row>
    <row r="1465" spans="1:34" ht="15" x14ac:dyDescent="0.25">
      <c r="A1465" s="3">
        <v>41857</v>
      </c>
      <c r="B1465" s="5">
        <f t="shared" si="237"/>
        <v>6</v>
      </c>
      <c r="C1465" s="5">
        <f t="shared" si="238"/>
        <v>8</v>
      </c>
      <c r="D1465" s="5">
        <f t="shared" si="239"/>
        <v>2014</v>
      </c>
      <c r="E1465" s="3">
        <f t="shared" si="240"/>
        <v>41829</v>
      </c>
      <c r="F1465" s="5">
        <f t="shared" si="234"/>
        <v>28</v>
      </c>
      <c r="G1465" s="5">
        <v>24066.93</v>
      </c>
      <c r="H1465" s="6">
        <v>24097.33</v>
      </c>
      <c r="I1465" s="6">
        <v>24111</v>
      </c>
      <c r="J1465" s="6">
        <v>24219.67</v>
      </c>
      <c r="K1465" s="6">
        <v>24271.67</v>
      </c>
      <c r="L1465" s="6">
        <v>24297.67</v>
      </c>
      <c r="M1465" s="6">
        <v>24342</v>
      </c>
      <c r="N1465" s="6">
        <v>24394</v>
      </c>
      <c r="O1465" s="6">
        <v>24432.67</v>
      </c>
      <c r="P1465" s="6">
        <v>24538</v>
      </c>
      <c r="Q1465" s="6">
        <v>24588.33</v>
      </c>
      <c r="R1465" s="6">
        <v>24636.67</v>
      </c>
      <c r="S1465" s="6">
        <v>24690</v>
      </c>
      <c r="T1465" s="6">
        <v>24740.67</v>
      </c>
      <c r="U1465" s="6">
        <v>25168</v>
      </c>
      <c r="V1465" s="6">
        <v>25203</v>
      </c>
      <c r="W1465" s="6">
        <v>25237.67</v>
      </c>
      <c r="X1465" s="6">
        <v>25349.33</v>
      </c>
      <c r="Y1465" s="6" t="s">
        <v>2</v>
      </c>
      <c r="Z1465" s="8" t="s">
        <v>17</v>
      </c>
      <c r="AA1465" s="11">
        <f t="shared" si="235"/>
        <v>1.9154313487240355E-3</v>
      </c>
      <c r="AB1465" s="10">
        <f t="shared" si="236"/>
        <v>1.8311433988464909E-3</v>
      </c>
      <c r="AC1465" s="10">
        <f t="shared" si="241"/>
        <v>1.3341213553979436E-2</v>
      </c>
      <c r="AD1465" s="10">
        <f t="shared" si="242"/>
        <v>1.2447640886200059E-2</v>
      </c>
      <c r="AE1465" s="13">
        <v>3.1680000000000001</v>
      </c>
      <c r="AF1465" s="13">
        <v>0.62</v>
      </c>
      <c r="AG1465" s="10">
        <f t="shared" si="243"/>
        <v>2.532299741602051E-2</v>
      </c>
      <c r="AH1465" s="10">
        <f>+SUMPRODUCT(AB1465:AD1465,Regression_results!$M$17:$O$17)+Regression_results!$L$17</f>
        <v>2.5693751510660404E-2</v>
      </c>
    </row>
    <row r="1466" spans="1:34" ht="15" x14ac:dyDescent="0.25">
      <c r="A1466" s="3">
        <v>41856</v>
      </c>
      <c r="B1466" s="5">
        <f t="shared" si="237"/>
        <v>5</v>
      </c>
      <c r="C1466" s="5">
        <f t="shared" si="238"/>
        <v>8</v>
      </c>
      <c r="D1466" s="5">
        <f t="shared" si="239"/>
        <v>2014</v>
      </c>
      <c r="E1466" s="3">
        <f t="shared" si="240"/>
        <v>41829</v>
      </c>
      <c r="F1466" s="5">
        <f t="shared" si="234"/>
        <v>27</v>
      </c>
      <c r="G1466" s="5">
        <v>24066.15</v>
      </c>
      <c r="H1466" s="6">
        <v>24101.33</v>
      </c>
      <c r="I1466" s="6">
        <v>24124</v>
      </c>
      <c r="J1466" s="6">
        <v>24233.33</v>
      </c>
      <c r="K1466" s="6">
        <v>24282.67</v>
      </c>
      <c r="L1466" s="6">
        <v>24315.33</v>
      </c>
      <c r="M1466" s="6">
        <v>24359.67</v>
      </c>
      <c r="N1466" s="6">
        <v>24413.67</v>
      </c>
      <c r="O1466" s="6">
        <v>24450</v>
      </c>
      <c r="P1466" s="6">
        <v>24547</v>
      </c>
      <c r="Q1466" s="6">
        <v>24596.67</v>
      </c>
      <c r="R1466" s="6">
        <v>24647.33</v>
      </c>
      <c r="S1466" s="6">
        <v>24697.67</v>
      </c>
      <c r="T1466" s="6">
        <v>24751.67</v>
      </c>
      <c r="U1466" s="6">
        <v>25157.67</v>
      </c>
      <c r="V1466" s="6">
        <v>25188.33</v>
      </c>
      <c r="W1466" s="6">
        <v>25220</v>
      </c>
      <c r="X1466" s="6">
        <v>25330</v>
      </c>
      <c r="Y1466" s="6" t="s">
        <v>2</v>
      </c>
      <c r="Z1466" s="8" t="s">
        <v>17</v>
      </c>
      <c r="AA1466" s="11">
        <f t="shared" si="235"/>
        <v>1.9677969622235113E-3</v>
      </c>
      <c r="AB1466" s="10">
        <f t="shared" si="236"/>
        <v>2.403791217124418E-3</v>
      </c>
      <c r="AC1466" s="10">
        <f t="shared" si="241"/>
        <v>1.3513513513513598E-2</v>
      </c>
      <c r="AD1466" s="10">
        <f t="shared" si="242"/>
        <v>1.209744931396175E-2</v>
      </c>
      <c r="AE1466" s="13">
        <v>3.2469999999999999</v>
      </c>
      <c r="AF1466" s="13">
        <v>0.64</v>
      </c>
      <c r="AG1466" s="10">
        <f t="shared" si="243"/>
        <v>2.5904213036566093E-2</v>
      </c>
      <c r="AH1466" s="10">
        <f>+SUMPRODUCT(AB1466:AD1466,Regression_results!$M$17:$O$17)+Regression_results!$L$17</f>
        <v>2.5949689803911165E-2</v>
      </c>
    </row>
    <row r="1467" spans="1:34" ht="15" x14ac:dyDescent="0.25">
      <c r="A1467" s="3">
        <v>41855</v>
      </c>
      <c r="B1467" s="5">
        <f t="shared" si="237"/>
        <v>4</v>
      </c>
      <c r="C1467" s="5">
        <f t="shared" si="238"/>
        <v>8</v>
      </c>
      <c r="D1467" s="5">
        <f t="shared" si="239"/>
        <v>2014</v>
      </c>
      <c r="E1467" s="3">
        <f t="shared" si="240"/>
        <v>41829</v>
      </c>
      <c r="F1467" s="5">
        <f t="shared" si="234"/>
        <v>26</v>
      </c>
      <c r="G1467" s="5">
        <v>24065.38</v>
      </c>
      <c r="H1467" s="6">
        <v>24103.33</v>
      </c>
      <c r="I1467" s="6">
        <v>24126</v>
      </c>
      <c r="J1467" s="6">
        <v>24233.67</v>
      </c>
      <c r="K1467" s="6">
        <v>24282.67</v>
      </c>
      <c r="L1467" s="6">
        <v>24317.67</v>
      </c>
      <c r="M1467" s="6">
        <v>24361.67</v>
      </c>
      <c r="N1467" s="6">
        <v>24419</v>
      </c>
      <c r="O1467" s="6">
        <v>24453.33</v>
      </c>
      <c r="P1467" s="6">
        <v>24550.33</v>
      </c>
      <c r="Q1467" s="6">
        <v>24600</v>
      </c>
      <c r="R1467" s="6">
        <v>24650.67</v>
      </c>
      <c r="S1467" s="6">
        <v>24701</v>
      </c>
      <c r="T1467" s="6">
        <v>24755</v>
      </c>
      <c r="U1467" s="6">
        <v>25155</v>
      </c>
      <c r="V1467" s="6">
        <v>25179</v>
      </c>
      <c r="W1467" s="6">
        <v>25215.67</v>
      </c>
      <c r="X1467" s="6">
        <v>25322.67</v>
      </c>
      <c r="Y1467" s="6" t="s">
        <v>2</v>
      </c>
      <c r="Z1467" s="8" t="s">
        <v>17</v>
      </c>
      <c r="AA1467" s="11">
        <f t="shared" si="235"/>
        <v>1.8946601352172188E-3</v>
      </c>
      <c r="AB1467" s="10">
        <f t="shared" si="236"/>
        <v>2.5189712358582028E-3</v>
      </c>
      <c r="AC1467" s="10">
        <f t="shared" si="241"/>
        <v>1.3567520517284271E-2</v>
      </c>
      <c r="AD1467" s="10">
        <f t="shared" si="242"/>
        <v>1.2022933053465801E-2</v>
      </c>
      <c r="AE1467" s="13">
        <v>3.3029999999999999</v>
      </c>
      <c r="AF1467" s="13">
        <v>0.69</v>
      </c>
      <c r="AG1467" s="10">
        <f t="shared" si="243"/>
        <v>2.5950938524183176E-2</v>
      </c>
      <c r="AH1467" s="10">
        <f>+SUMPRODUCT(AB1467:AD1467,Regression_results!$M$17:$O$17)+Regression_results!$L$17</f>
        <v>2.6010995417254913E-2</v>
      </c>
    </row>
    <row r="1468" spans="1:34" ht="15" x14ac:dyDescent="0.25">
      <c r="A1468" s="3">
        <v>41854</v>
      </c>
      <c r="B1468" s="5">
        <f t="shared" si="237"/>
        <v>3</v>
      </c>
      <c r="C1468" s="5">
        <f t="shared" si="238"/>
        <v>8</v>
      </c>
      <c r="D1468" s="5">
        <f t="shared" si="239"/>
        <v>2014</v>
      </c>
      <c r="E1468" s="3">
        <f t="shared" si="240"/>
        <v>41829</v>
      </c>
      <c r="F1468" s="5">
        <f t="shared" si="234"/>
        <v>25</v>
      </c>
      <c r="G1468" s="5">
        <v>24064.6</v>
      </c>
      <c r="H1468" s="6">
        <v>24105.33</v>
      </c>
      <c r="I1468" s="6">
        <v>24127</v>
      </c>
      <c r="J1468" s="6">
        <v>24235</v>
      </c>
      <c r="K1468" s="6">
        <v>24285.67</v>
      </c>
      <c r="L1468" s="6">
        <v>24319.67</v>
      </c>
      <c r="M1468" s="6">
        <v>24363</v>
      </c>
      <c r="N1468" s="6">
        <v>24420</v>
      </c>
      <c r="O1468" s="6">
        <v>24453.33</v>
      </c>
      <c r="P1468" s="6">
        <v>24550.33</v>
      </c>
      <c r="Q1468" s="6">
        <v>24600</v>
      </c>
      <c r="R1468" s="6">
        <v>24650.67</v>
      </c>
      <c r="S1468" s="6">
        <v>24701</v>
      </c>
      <c r="T1468" s="6">
        <v>24755</v>
      </c>
      <c r="U1468" s="6">
        <v>25144.33</v>
      </c>
      <c r="V1468" s="6">
        <v>25177.67</v>
      </c>
      <c r="W1468" s="6">
        <v>25215</v>
      </c>
      <c r="X1468" s="6">
        <v>25322</v>
      </c>
      <c r="Y1468" s="6" t="s">
        <v>2</v>
      </c>
      <c r="Z1468" s="8" t="s">
        <v>17</v>
      </c>
      <c r="AA1468" s="11">
        <f t="shared" si="235"/>
        <v>1.821788591555018E-3</v>
      </c>
      <c r="AB1468" s="10">
        <f t="shared" si="236"/>
        <v>2.5930204532800261E-3</v>
      </c>
      <c r="AC1468" s="10">
        <f t="shared" si="241"/>
        <v>1.3525510838479748E-2</v>
      </c>
      <c r="AD1468" s="10">
        <f t="shared" si="242"/>
        <v>1.19500615098036E-2</v>
      </c>
      <c r="AE1468" s="13">
        <v>3.35</v>
      </c>
      <c r="AF1468" s="13">
        <v>0.73</v>
      </c>
      <c r="AG1468" s="10">
        <f t="shared" si="243"/>
        <v>2.6010126079618834E-2</v>
      </c>
      <c r="AH1468" s="10">
        <f>+SUMPRODUCT(AB1468:AD1468,Regression_results!$M$17:$O$17)+Regression_results!$L$17</f>
        <v>2.5992941498115825E-2</v>
      </c>
    </row>
    <row r="1469" spans="1:34" ht="15" x14ac:dyDescent="0.25">
      <c r="A1469" s="3">
        <v>41853</v>
      </c>
      <c r="B1469" s="5">
        <f t="shared" si="237"/>
        <v>2</v>
      </c>
      <c r="C1469" s="5">
        <f t="shared" si="238"/>
        <v>8</v>
      </c>
      <c r="D1469" s="5">
        <f t="shared" si="239"/>
        <v>2014</v>
      </c>
      <c r="E1469" s="3">
        <f t="shared" si="240"/>
        <v>41829</v>
      </c>
      <c r="F1469" s="5">
        <f t="shared" si="234"/>
        <v>24</v>
      </c>
      <c r="G1469" s="5">
        <v>24063.82</v>
      </c>
      <c r="H1469" s="6">
        <v>24105.33</v>
      </c>
      <c r="I1469" s="6">
        <v>24127</v>
      </c>
      <c r="J1469" s="6">
        <v>24235</v>
      </c>
      <c r="K1469" s="6">
        <v>24285.67</v>
      </c>
      <c r="L1469" s="6">
        <v>24319.67</v>
      </c>
      <c r="M1469" s="6">
        <v>24363</v>
      </c>
      <c r="N1469" s="6">
        <v>24420</v>
      </c>
      <c r="O1469" s="6">
        <v>24453.33</v>
      </c>
      <c r="P1469" s="6">
        <v>24550.33</v>
      </c>
      <c r="Q1469" s="6">
        <v>24600</v>
      </c>
      <c r="R1469" s="6">
        <v>24650.67</v>
      </c>
      <c r="S1469" s="6">
        <v>24701</v>
      </c>
      <c r="T1469" s="6">
        <v>24755</v>
      </c>
      <c r="U1469" s="6">
        <v>25140.67</v>
      </c>
      <c r="V1469" s="6">
        <v>25178.33</v>
      </c>
      <c r="W1469" s="6">
        <v>25220</v>
      </c>
      <c r="X1469" s="6">
        <v>25325.33</v>
      </c>
      <c r="Y1469" s="6" t="s">
        <v>2</v>
      </c>
      <c r="Z1469" s="8" t="s">
        <v>17</v>
      </c>
      <c r="AA1469" s="11">
        <f t="shared" si="235"/>
        <v>1.7489170478928173E-3</v>
      </c>
      <c r="AB1469" s="10">
        <f t="shared" si="236"/>
        <v>2.6255183092294132E-3</v>
      </c>
      <c r="AC1469" s="10">
        <f t="shared" si="241"/>
        <v>1.3525510838479748E-2</v>
      </c>
      <c r="AD1469" s="10">
        <f t="shared" si="242"/>
        <v>1.1877189966141399E-2</v>
      </c>
      <c r="AE1469" s="13">
        <v>3.35</v>
      </c>
      <c r="AF1469" s="13">
        <v>0.73</v>
      </c>
      <c r="AG1469" s="10">
        <f t="shared" si="243"/>
        <v>2.6010126079618834E-2</v>
      </c>
      <c r="AH1469" s="10">
        <f>+SUMPRODUCT(AB1469:AD1469,Regression_results!$M$17:$O$17)+Regression_results!$L$17</f>
        <v>2.5977741936893478E-2</v>
      </c>
    </row>
    <row r="1470" spans="1:34" ht="15" x14ac:dyDescent="0.25">
      <c r="A1470" s="3">
        <v>41852</v>
      </c>
      <c r="B1470" s="5">
        <f t="shared" si="237"/>
        <v>1</v>
      </c>
      <c r="C1470" s="5">
        <f t="shared" si="238"/>
        <v>8</v>
      </c>
      <c r="D1470" s="5">
        <f t="shared" si="239"/>
        <v>2014</v>
      </c>
      <c r="E1470" s="3">
        <f t="shared" si="240"/>
        <v>41829</v>
      </c>
      <c r="F1470" s="5">
        <f t="shared" si="234"/>
        <v>23</v>
      </c>
      <c r="G1470" s="5">
        <v>24063.05</v>
      </c>
      <c r="H1470" s="6">
        <v>24105.33</v>
      </c>
      <c r="I1470" s="6">
        <v>24127</v>
      </c>
      <c r="J1470" s="6">
        <v>24235</v>
      </c>
      <c r="K1470" s="6">
        <v>24285.67</v>
      </c>
      <c r="L1470" s="6">
        <v>24319.67</v>
      </c>
      <c r="M1470" s="6">
        <v>24363</v>
      </c>
      <c r="N1470" s="6">
        <v>24420</v>
      </c>
      <c r="O1470" s="6">
        <v>24453.33</v>
      </c>
      <c r="P1470" s="6">
        <v>24550.33</v>
      </c>
      <c r="Q1470" s="6">
        <v>24600</v>
      </c>
      <c r="R1470" s="6">
        <v>24650.67</v>
      </c>
      <c r="S1470" s="6">
        <v>24701</v>
      </c>
      <c r="T1470" s="6">
        <v>24755</v>
      </c>
      <c r="U1470" s="6">
        <v>25145</v>
      </c>
      <c r="V1470" s="6">
        <v>25184.67</v>
      </c>
      <c r="W1470" s="6">
        <v>25235.67</v>
      </c>
      <c r="X1470" s="6">
        <v>25338.33</v>
      </c>
      <c r="Y1470" s="6" t="s">
        <v>2</v>
      </c>
      <c r="Z1470" s="8" t="s">
        <v>17</v>
      </c>
      <c r="AA1470" s="11">
        <f t="shared" si="235"/>
        <v>1.6760455042306166E-3</v>
      </c>
      <c r="AB1470" s="10">
        <f t="shared" si="236"/>
        <v>2.657601592483072E-3</v>
      </c>
      <c r="AC1470" s="10">
        <f t="shared" si="241"/>
        <v>1.3525510838479748E-2</v>
      </c>
      <c r="AD1470" s="10">
        <f t="shared" si="242"/>
        <v>1.1804318422479199E-2</v>
      </c>
      <c r="AE1470" s="13">
        <v>3.35</v>
      </c>
      <c r="AF1470" s="13">
        <v>0.73</v>
      </c>
      <c r="AG1470" s="10">
        <f t="shared" si="243"/>
        <v>2.6010126079618834E-2</v>
      </c>
      <c r="AH1470" s="10">
        <f>+SUMPRODUCT(AB1470:AD1470,Regression_results!$M$17:$O$17)+Regression_results!$L$17</f>
        <v>2.5962318258924519E-2</v>
      </c>
    </row>
    <row r="1471" spans="1:34" ht="15" x14ac:dyDescent="0.25">
      <c r="A1471" s="3">
        <v>41851</v>
      </c>
      <c r="B1471" s="5">
        <f t="shared" si="237"/>
        <v>31</v>
      </c>
      <c r="C1471" s="5">
        <f t="shared" si="238"/>
        <v>7</v>
      </c>
      <c r="D1471" s="5">
        <f t="shared" si="239"/>
        <v>2014</v>
      </c>
      <c r="E1471" s="3">
        <f t="shared" si="240"/>
        <v>41829</v>
      </c>
      <c r="F1471" s="5">
        <f t="shared" si="234"/>
        <v>22</v>
      </c>
      <c r="G1471" s="5">
        <v>24062.27</v>
      </c>
      <c r="H1471" s="6">
        <v>24106</v>
      </c>
      <c r="I1471" s="6">
        <v>24127</v>
      </c>
      <c r="J1471" s="6">
        <v>24235</v>
      </c>
      <c r="K1471" s="6">
        <v>24285.67</v>
      </c>
      <c r="L1471" s="6">
        <v>24319</v>
      </c>
      <c r="M1471" s="6">
        <v>24364</v>
      </c>
      <c r="N1471" s="6">
        <v>24419</v>
      </c>
      <c r="O1471" s="6">
        <v>24446.67</v>
      </c>
      <c r="P1471" s="6">
        <v>24543</v>
      </c>
      <c r="Q1471" s="6">
        <v>24588.67</v>
      </c>
      <c r="R1471" s="6">
        <v>24643.67</v>
      </c>
      <c r="S1471" s="6">
        <v>24695</v>
      </c>
      <c r="T1471" s="6">
        <v>24746.67</v>
      </c>
      <c r="U1471" s="6">
        <v>25145</v>
      </c>
      <c r="V1471" s="6">
        <v>25184.67</v>
      </c>
      <c r="W1471" s="6">
        <v>25235.67</v>
      </c>
      <c r="X1471" s="6">
        <v>25338.33</v>
      </c>
      <c r="Y1471" s="6" t="s">
        <v>2</v>
      </c>
      <c r="Z1471" s="8" t="s">
        <v>17</v>
      </c>
      <c r="AA1471" s="11">
        <f t="shared" si="235"/>
        <v>1.5343726800296645E-3</v>
      </c>
      <c r="AB1471" s="10">
        <f t="shared" si="236"/>
        <v>2.6901036352762198E-3</v>
      </c>
      <c r="AC1471" s="10">
        <f t="shared" si="241"/>
        <v>1.3249471546400216E-2</v>
      </c>
      <c r="AD1471" s="10">
        <f t="shared" si="242"/>
        <v>1.1692402383052705E-2</v>
      </c>
      <c r="AE1471" s="13">
        <v>3.4050000000000002</v>
      </c>
      <c r="AF1471" s="13">
        <v>0.78</v>
      </c>
      <c r="AG1471" s="10">
        <f t="shared" si="243"/>
        <v>2.6046834689422482E-2</v>
      </c>
      <c r="AH1471" s="10">
        <f>+SUMPRODUCT(AB1471:AD1471,Regression_results!$M$17:$O$17)+Regression_results!$L$17</f>
        <v>2.5763210468384107E-2</v>
      </c>
    </row>
    <row r="1472" spans="1:34" ht="15" x14ac:dyDescent="0.25">
      <c r="A1472" s="3">
        <v>41850</v>
      </c>
      <c r="B1472" s="5">
        <f t="shared" si="237"/>
        <v>30</v>
      </c>
      <c r="C1472" s="5">
        <f t="shared" si="238"/>
        <v>7</v>
      </c>
      <c r="D1472" s="5">
        <f t="shared" si="239"/>
        <v>2014</v>
      </c>
      <c r="E1472" s="3">
        <f t="shared" si="240"/>
        <v>41829</v>
      </c>
      <c r="F1472" s="5">
        <f t="shared" si="234"/>
        <v>21</v>
      </c>
      <c r="G1472" s="5">
        <v>24061.5</v>
      </c>
      <c r="H1472" s="6">
        <v>24104</v>
      </c>
      <c r="I1472" s="6">
        <v>24120</v>
      </c>
      <c r="J1472" s="6">
        <v>24225</v>
      </c>
      <c r="K1472" s="6">
        <v>24268</v>
      </c>
      <c r="L1472" s="6">
        <v>24307.67</v>
      </c>
      <c r="M1472" s="6">
        <v>24356.33</v>
      </c>
      <c r="N1472" s="6">
        <v>24405</v>
      </c>
      <c r="O1472" s="6">
        <v>24432</v>
      </c>
      <c r="P1472" s="6">
        <v>24531.67</v>
      </c>
      <c r="Q1472" s="6">
        <v>24577</v>
      </c>
      <c r="R1472" s="6">
        <v>24631.33</v>
      </c>
      <c r="S1472" s="6">
        <v>24677</v>
      </c>
      <c r="T1472" s="6">
        <v>24730</v>
      </c>
      <c r="U1472" s="6">
        <v>25145</v>
      </c>
      <c r="V1472" s="6">
        <v>25184.67</v>
      </c>
      <c r="W1472" s="6">
        <v>25235.67</v>
      </c>
      <c r="X1472" s="6">
        <v>25338.33</v>
      </c>
      <c r="Y1472" s="6" t="s">
        <v>2</v>
      </c>
      <c r="Z1472" s="8" t="s">
        <v>17</v>
      </c>
      <c r="AA1472" s="11">
        <f t="shared" si="235"/>
        <v>1.5034242411962717E-3</v>
      </c>
      <c r="AB1472" s="10">
        <f t="shared" si="236"/>
        <v>2.4312698709556546E-3</v>
      </c>
      <c r="AC1472" s="10">
        <f t="shared" si="241"/>
        <v>1.2935323383084674E-2</v>
      </c>
      <c r="AD1472" s="10">
        <f t="shared" si="242"/>
        <v>1.153125659221128E-2</v>
      </c>
      <c r="AE1472" s="13">
        <v>3.4430000000000001</v>
      </c>
      <c r="AF1472" s="13">
        <v>0.85</v>
      </c>
      <c r="AG1472" s="10">
        <f t="shared" si="243"/>
        <v>2.5711452652454225E-2</v>
      </c>
      <c r="AH1472" s="10">
        <f>+SUMPRODUCT(AB1472:AD1472,Regression_results!$M$17:$O$17)+Regression_results!$L$17</f>
        <v>2.5361504411828877E-2</v>
      </c>
    </row>
    <row r="1473" spans="1:34" ht="15" x14ac:dyDescent="0.25">
      <c r="A1473" s="3">
        <v>41849</v>
      </c>
      <c r="B1473" s="5">
        <f t="shared" si="237"/>
        <v>29</v>
      </c>
      <c r="C1473" s="5">
        <f t="shared" si="238"/>
        <v>7</v>
      </c>
      <c r="D1473" s="5">
        <f t="shared" si="239"/>
        <v>2014</v>
      </c>
      <c r="E1473" s="3">
        <f t="shared" si="240"/>
        <v>41829</v>
      </c>
      <c r="F1473" s="5">
        <f t="shared" si="234"/>
        <v>20</v>
      </c>
      <c r="G1473" s="5">
        <v>24060.720000000001</v>
      </c>
      <c r="H1473" s="6">
        <v>24102.33</v>
      </c>
      <c r="I1473" s="6">
        <v>24127</v>
      </c>
      <c r="J1473" s="6">
        <v>24232.67</v>
      </c>
      <c r="K1473" s="6">
        <v>24274.33</v>
      </c>
      <c r="L1473" s="6">
        <v>24310</v>
      </c>
      <c r="M1473" s="6">
        <v>24359.33</v>
      </c>
      <c r="N1473" s="6">
        <v>24408.67</v>
      </c>
      <c r="O1473" s="6">
        <v>24435</v>
      </c>
      <c r="P1473" s="6">
        <v>24535.33</v>
      </c>
      <c r="Q1473" s="6">
        <v>24581</v>
      </c>
      <c r="R1473" s="6">
        <v>24636</v>
      </c>
      <c r="S1473" s="6">
        <v>24683.67</v>
      </c>
      <c r="T1473" s="6">
        <v>24735.33</v>
      </c>
      <c r="U1473" s="6">
        <v>25029</v>
      </c>
      <c r="V1473" s="6">
        <v>25072.67</v>
      </c>
      <c r="W1473" s="6">
        <v>25114</v>
      </c>
      <c r="X1473" s="6">
        <v>25165</v>
      </c>
      <c r="Y1473" s="6" t="s">
        <v>2</v>
      </c>
      <c r="Z1473" s="8" t="s">
        <v>17</v>
      </c>
      <c r="AA1473" s="11">
        <f t="shared" si="235"/>
        <v>1.3952544333967569E-3</v>
      </c>
      <c r="AB1473" s="10">
        <f t="shared" si="236"/>
        <v>2.7546972825418514E-3</v>
      </c>
      <c r="AC1473" s="10">
        <f t="shared" si="241"/>
        <v>1.2765781075144034E-2</v>
      </c>
      <c r="AD1473" s="10">
        <f t="shared" si="242"/>
        <v>1.1572050013507177E-2</v>
      </c>
      <c r="AE1473" s="13">
        <v>3.5049999999999999</v>
      </c>
      <c r="AF1473" s="13">
        <v>0.89</v>
      </c>
      <c r="AG1473" s="10">
        <f t="shared" si="243"/>
        <v>2.5919318069184349E-2</v>
      </c>
      <c r="AH1473" s="10">
        <f>+SUMPRODUCT(AB1473:AD1473,Regression_results!$M$17:$O$17)+Regression_results!$L$17</f>
        <v>2.54525179536782E-2</v>
      </c>
    </row>
    <row r="1474" spans="1:34" ht="15" x14ac:dyDescent="0.25">
      <c r="A1474" s="3">
        <v>41848</v>
      </c>
      <c r="B1474" s="5">
        <f t="shared" si="237"/>
        <v>28</v>
      </c>
      <c r="C1474" s="5">
        <f t="shared" si="238"/>
        <v>7</v>
      </c>
      <c r="D1474" s="5">
        <f t="shared" si="239"/>
        <v>2014</v>
      </c>
      <c r="E1474" s="3">
        <f t="shared" si="240"/>
        <v>41829</v>
      </c>
      <c r="F1474" s="5">
        <f t="shared" si="234"/>
        <v>19</v>
      </c>
      <c r="G1474" s="5">
        <v>24059.94</v>
      </c>
      <c r="H1474" s="6">
        <v>24102</v>
      </c>
      <c r="I1474" s="6">
        <v>24131</v>
      </c>
      <c r="J1474" s="6">
        <v>24238</v>
      </c>
      <c r="K1474" s="6">
        <v>24280.33</v>
      </c>
      <c r="L1474" s="6">
        <v>24317.67</v>
      </c>
      <c r="M1474" s="6">
        <v>24364.33</v>
      </c>
      <c r="N1474" s="6">
        <v>24413.67</v>
      </c>
      <c r="O1474" s="6">
        <v>24440</v>
      </c>
      <c r="P1474" s="6">
        <v>24540.33</v>
      </c>
      <c r="Q1474" s="6">
        <v>24585.67</v>
      </c>
      <c r="R1474" s="6">
        <v>24641</v>
      </c>
      <c r="S1474" s="6">
        <v>24688.67</v>
      </c>
      <c r="T1474" s="6">
        <v>24740.33</v>
      </c>
      <c r="U1474" s="6">
        <v>25040</v>
      </c>
      <c r="V1474" s="6">
        <v>25083.67</v>
      </c>
      <c r="W1474" s="6">
        <v>25125</v>
      </c>
      <c r="X1474" s="6">
        <v>25176</v>
      </c>
      <c r="Y1474" s="6" t="s">
        <v>2</v>
      </c>
      <c r="Z1474" s="8" t="s">
        <v>17</v>
      </c>
      <c r="AA1474" s="11">
        <f t="shared" si="235"/>
        <v>1.3252232704314007E-3</v>
      </c>
      <c r="AB1474" s="10">
        <f t="shared" si="236"/>
        <v>2.9534570742903998E-3</v>
      </c>
      <c r="AC1474" s="10">
        <f t="shared" si="241"/>
        <v>1.2805105465998112E-2</v>
      </c>
      <c r="AD1474" s="10">
        <f t="shared" si="242"/>
        <v>1.1499936854719409E-2</v>
      </c>
      <c r="AE1474" s="13">
        <v>3.48</v>
      </c>
      <c r="AF1474" s="13">
        <v>0.87</v>
      </c>
      <c r="AG1474" s="10">
        <f t="shared" si="243"/>
        <v>2.5874888470308388E-2</v>
      </c>
      <c r="AH1474" s="10">
        <f>+SUMPRODUCT(AB1474:AD1474,Regression_results!$M$17:$O$17)+Regression_results!$L$17</f>
        <v>2.5551238736498675E-2</v>
      </c>
    </row>
    <row r="1475" spans="1:34" ht="15" x14ac:dyDescent="0.25">
      <c r="A1475" s="3">
        <v>41847</v>
      </c>
      <c r="B1475" s="5">
        <f t="shared" si="237"/>
        <v>27</v>
      </c>
      <c r="C1475" s="5">
        <f t="shared" si="238"/>
        <v>7</v>
      </c>
      <c r="D1475" s="5">
        <f t="shared" si="239"/>
        <v>2014</v>
      </c>
      <c r="E1475" s="3">
        <f t="shared" si="240"/>
        <v>41829</v>
      </c>
      <c r="F1475" s="5">
        <f t="shared" ref="F1475:F1538" si="244">+A1475-E1475</f>
        <v>18</v>
      </c>
      <c r="G1475" s="5">
        <v>24059.17</v>
      </c>
      <c r="H1475" s="6">
        <v>24101.67</v>
      </c>
      <c r="I1475" s="6">
        <v>24131</v>
      </c>
      <c r="J1475" s="6">
        <v>24237.67</v>
      </c>
      <c r="K1475" s="6">
        <v>24280</v>
      </c>
      <c r="L1475" s="6">
        <v>24317</v>
      </c>
      <c r="M1475" s="6">
        <v>24363.67</v>
      </c>
      <c r="N1475" s="6">
        <v>24411.67</v>
      </c>
      <c r="O1475" s="6">
        <v>24437</v>
      </c>
      <c r="P1475" s="6">
        <v>24539.67</v>
      </c>
      <c r="Q1475" s="6">
        <v>24585</v>
      </c>
      <c r="R1475" s="6">
        <v>24640.33</v>
      </c>
      <c r="S1475" s="6">
        <v>24688</v>
      </c>
      <c r="T1475" s="6">
        <v>24739.67</v>
      </c>
      <c r="U1475" s="6">
        <v>25030</v>
      </c>
      <c r="V1475" s="6">
        <v>25073</v>
      </c>
      <c r="W1475" s="6">
        <v>25130</v>
      </c>
      <c r="X1475" s="6">
        <v>25183</v>
      </c>
      <c r="Y1475" s="6" t="s">
        <v>2</v>
      </c>
      <c r="Z1475" s="8" t="s">
        <v>17</v>
      </c>
      <c r="AA1475" s="11">
        <f t="shared" ref="AA1475:AA1538" si="245">+(T1475/S1475-1)*F1475/30</f>
        <v>1.2557517822422871E-3</v>
      </c>
      <c r="AB1475" s="10">
        <f t="shared" ref="AB1475:AB1538" si="246">+I1475/G1475-1</f>
        <v>2.9855560270783954E-3</v>
      </c>
      <c r="AC1475" s="10">
        <f t="shared" si="241"/>
        <v>1.2680784053706873E-2</v>
      </c>
      <c r="AD1475" s="10">
        <f t="shared" si="242"/>
        <v>1.1527061681166063E-2</v>
      </c>
      <c r="AE1475" s="13">
        <v>3.48</v>
      </c>
      <c r="AF1475" s="13">
        <v>0.84499999999999997</v>
      </c>
      <c r="AG1475" s="10">
        <f t="shared" si="243"/>
        <v>2.6129208190787789E-2</v>
      </c>
      <c r="AH1475" s="10">
        <f>+SUMPRODUCT(AB1475:AD1475,Regression_results!$M$17:$O$17)+Regression_results!$L$17</f>
        <v>2.5505866821405605E-2</v>
      </c>
    </row>
    <row r="1476" spans="1:34" ht="15" x14ac:dyDescent="0.25">
      <c r="A1476" s="3">
        <v>41846</v>
      </c>
      <c r="B1476" s="5">
        <f t="shared" si="237"/>
        <v>26</v>
      </c>
      <c r="C1476" s="5">
        <f t="shared" si="238"/>
        <v>7</v>
      </c>
      <c r="D1476" s="5">
        <f t="shared" si="239"/>
        <v>2014</v>
      </c>
      <c r="E1476" s="3">
        <f t="shared" si="240"/>
        <v>41829</v>
      </c>
      <c r="F1476" s="5">
        <f t="shared" si="244"/>
        <v>17</v>
      </c>
      <c r="G1476" s="5">
        <v>24058.39</v>
      </c>
      <c r="H1476" s="6">
        <v>24101.67</v>
      </c>
      <c r="I1476" s="6">
        <v>24131</v>
      </c>
      <c r="J1476" s="6">
        <v>24237.67</v>
      </c>
      <c r="K1476" s="6">
        <v>24280</v>
      </c>
      <c r="L1476" s="6">
        <v>24317</v>
      </c>
      <c r="M1476" s="6">
        <v>24363.67</v>
      </c>
      <c r="N1476" s="6">
        <v>24411.67</v>
      </c>
      <c r="O1476" s="6">
        <v>24437</v>
      </c>
      <c r="P1476" s="6">
        <v>24539.67</v>
      </c>
      <c r="Q1476" s="6">
        <v>24585</v>
      </c>
      <c r="R1476" s="6">
        <v>24640.33</v>
      </c>
      <c r="S1476" s="6">
        <v>24688</v>
      </c>
      <c r="T1476" s="6">
        <v>24739.67</v>
      </c>
      <c r="U1476" s="6">
        <v>25070</v>
      </c>
      <c r="V1476" s="6">
        <v>25113.67</v>
      </c>
      <c r="W1476" s="6">
        <v>25154.33</v>
      </c>
      <c r="X1476" s="6">
        <v>25205.33</v>
      </c>
      <c r="Y1476" s="6" t="s">
        <v>2</v>
      </c>
      <c r="Z1476" s="8" t="s">
        <v>17</v>
      </c>
      <c r="AA1476" s="11">
        <f t="shared" si="245"/>
        <v>1.1859877943399377E-3</v>
      </c>
      <c r="AB1476" s="10">
        <f t="shared" si="246"/>
        <v>3.0180739442664528E-3</v>
      </c>
      <c r="AC1476" s="10">
        <f t="shared" si="241"/>
        <v>1.2680784053706873E-2</v>
      </c>
      <c r="AD1476" s="10">
        <f t="shared" si="242"/>
        <v>1.1457297693263712E-2</v>
      </c>
      <c r="AE1476" s="13">
        <v>3.48</v>
      </c>
      <c r="AF1476" s="13">
        <v>0.84499999999999997</v>
      </c>
      <c r="AG1476" s="10">
        <f t="shared" si="243"/>
        <v>2.6129208190787789E-2</v>
      </c>
      <c r="AH1476" s="10">
        <f>+SUMPRODUCT(AB1476:AD1476,Regression_results!$M$17:$O$17)+Regression_results!$L$17</f>
        <v>2.5492075465196044E-2</v>
      </c>
    </row>
    <row r="1477" spans="1:34" ht="15" x14ac:dyDescent="0.25">
      <c r="A1477" s="3">
        <v>41845</v>
      </c>
      <c r="B1477" s="5">
        <f t="shared" si="237"/>
        <v>25</v>
      </c>
      <c r="C1477" s="5">
        <f t="shared" si="238"/>
        <v>7</v>
      </c>
      <c r="D1477" s="5">
        <f t="shared" si="239"/>
        <v>2014</v>
      </c>
      <c r="E1477" s="3">
        <f t="shared" si="240"/>
        <v>41829</v>
      </c>
      <c r="F1477" s="5">
        <f t="shared" si="244"/>
        <v>16</v>
      </c>
      <c r="G1477" s="5">
        <v>24057.62</v>
      </c>
      <c r="H1477" s="6">
        <v>24101.67</v>
      </c>
      <c r="I1477" s="6">
        <v>24131</v>
      </c>
      <c r="J1477" s="6">
        <v>24237.67</v>
      </c>
      <c r="K1477" s="6">
        <v>24280</v>
      </c>
      <c r="L1477" s="6">
        <v>24317</v>
      </c>
      <c r="M1477" s="6">
        <v>24363.67</v>
      </c>
      <c r="N1477" s="6">
        <v>24411.67</v>
      </c>
      <c r="O1477" s="6">
        <v>24437</v>
      </c>
      <c r="P1477" s="6">
        <v>24539.67</v>
      </c>
      <c r="Q1477" s="6">
        <v>24585</v>
      </c>
      <c r="R1477" s="6">
        <v>24640.33</v>
      </c>
      <c r="S1477" s="6">
        <v>24688</v>
      </c>
      <c r="T1477" s="6">
        <v>24739.67</v>
      </c>
      <c r="U1477" s="6">
        <v>25071</v>
      </c>
      <c r="V1477" s="6">
        <v>25114.67</v>
      </c>
      <c r="W1477" s="6">
        <v>25154.33</v>
      </c>
      <c r="X1477" s="6">
        <v>25205.33</v>
      </c>
      <c r="Y1477" s="6" t="s">
        <v>2</v>
      </c>
      <c r="Z1477" s="8" t="s">
        <v>17</v>
      </c>
      <c r="AA1477" s="11">
        <f t="shared" si="245"/>
        <v>1.1162238064375885E-3</v>
      </c>
      <c r="AB1477" s="10">
        <f t="shared" si="246"/>
        <v>3.0501770333060119E-3</v>
      </c>
      <c r="AC1477" s="10">
        <f t="shared" si="241"/>
        <v>1.2680784053706873E-2</v>
      </c>
      <c r="AD1477" s="10">
        <f t="shared" si="242"/>
        <v>1.1387533705361363E-2</v>
      </c>
      <c r="AE1477" s="13">
        <v>3.48</v>
      </c>
      <c r="AF1477" s="13">
        <v>0.84499999999999997</v>
      </c>
      <c r="AG1477" s="10">
        <f t="shared" si="243"/>
        <v>2.6129208190787789E-2</v>
      </c>
      <c r="AH1477" s="10">
        <f>+SUMPRODUCT(AB1477:AD1477,Regression_results!$M$17:$O$17)+Regression_results!$L$17</f>
        <v>2.5478059854142886E-2</v>
      </c>
    </row>
    <row r="1478" spans="1:34" ht="15" x14ac:dyDescent="0.25">
      <c r="A1478" s="3">
        <v>41844</v>
      </c>
      <c r="B1478" s="5">
        <f t="shared" si="237"/>
        <v>24</v>
      </c>
      <c r="C1478" s="5">
        <f t="shared" si="238"/>
        <v>7</v>
      </c>
      <c r="D1478" s="5">
        <f t="shared" si="239"/>
        <v>2014</v>
      </c>
      <c r="E1478" s="3">
        <f t="shared" si="240"/>
        <v>41829</v>
      </c>
      <c r="F1478" s="5">
        <f t="shared" si="244"/>
        <v>15</v>
      </c>
      <c r="G1478" s="5">
        <v>24056.84</v>
      </c>
      <c r="H1478" s="6">
        <v>24102</v>
      </c>
      <c r="I1478" s="6">
        <v>24130</v>
      </c>
      <c r="J1478" s="6">
        <v>24240</v>
      </c>
      <c r="K1478" s="6">
        <v>24280</v>
      </c>
      <c r="L1478" s="6">
        <v>24328.33</v>
      </c>
      <c r="M1478" s="6">
        <v>24370</v>
      </c>
      <c r="N1478" s="6">
        <v>24417.67</v>
      </c>
      <c r="O1478" s="6">
        <v>24445</v>
      </c>
      <c r="P1478" s="6">
        <v>24546</v>
      </c>
      <c r="Q1478" s="6">
        <v>24591</v>
      </c>
      <c r="R1478" s="6">
        <v>24648.33</v>
      </c>
      <c r="S1478" s="6">
        <v>24693.67</v>
      </c>
      <c r="T1478" s="6">
        <v>24746.33</v>
      </c>
      <c r="U1478" s="6">
        <v>25071</v>
      </c>
      <c r="V1478" s="6">
        <v>25114.67</v>
      </c>
      <c r="W1478" s="6">
        <v>25154.33</v>
      </c>
      <c r="X1478" s="6">
        <v>25205.33</v>
      </c>
      <c r="Y1478" s="6" t="s">
        <v>2</v>
      </c>
      <c r="Z1478" s="8" t="s">
        <v>17</v>
      </c>
      <c r="AA1478" s="11">
        <f t="shared" si="245"/>
        <v>1.066265160261759E-3</v>
      </c>
      <c r="AB1478" s="10">
        <f t="shared" si="246"/>
        <v>3.0411309216007432E-3</v>
      </c>
      <c r="AC1478" s="10">
        <f t="shared" si="241"/>
        <v>1.305428926647334E-2</v>
      </c>
      <c r="AD1478" s="10">
        <f t="shared" si="242"/>
        <v>1.1238897600433395E-2</v>
      </c>
      <c r="AE1478" s="13">
        <v>3.48</v>
      </c>
      <c r="AF1478" s="13">
        <v>0.83499999999999996</v>
      </c>
      <c r="AG1478" s="10">
        <f t="shared" si="243"/>
        <v>2.6230971388902624E-2</v>
      </c>
      <c r="AH1478" s="10">
        <f>+SUMPRODUCT(AB1478:AD1478,Regression_results!$M$17:$O$17)+Regression_results!$L$17</f>
        <v>2.56314238870212E-2</v>
      </c>
    </row>
    <row r="1479" spans="1:34" ht="15" x14ac:dyDescent="0.25">
      <c r="A1479" s="3">
        <v>41843</v>
      </c>
      <c r="B1479" s="5">
        <f t="shared" si="237"/>
        <v>23</v>
      </c>
      <c r="C1479" s="5">
        <f t="shared" si="238"/>
        <v>7</v>
      </c>
      <c r="D1479" s="5">
        <f t="shared" si="239"/>
        <v>2014</v>
      </c>
      <c r="E1479" s="3">
        <f t="shared" si="240"/>
        <v>41829</v>
      </c>
      <c r="F1479" s="5">
        <f t="shared" si="244"/>
        <v>14</v>
      </c>
      <c r="G1479" s="5">
        <v>24056.07</v>
      </c>
      <c r="H1479" s="6">
        <v>24104.67</v>
      </c>
      <c r="I1479" s="6">
        <v>24135</v>
      </c>
      <c r="J1479" s="6">
        <v>24244.33</v>
      </c>
      <c r="K1479" s="6">
        <v>24291.33</v>
      </c>
      <c r="L1479" s="6">
        <v>24328.33</v>
      </c>
      <c r="M1479" s="6">
        <v>24370</v>
      </c>
      <c r="N1479" s="6">
        <v>24417.67</v>
      </c>
      <c r="O1479" s="6">
        <v>24445</v>
      </c>
      <c r="P1479" s="6">
        <v>24546</v>
      </c>
      <c r="Q1479" s="6">
        <v>24591</v>
      </c>
      <c r="R1479" s="6">
        <v>24648.33</v>
      </c>
      <c r="S1479" s="6">
        <v>24693.67</v>
      </c>
      <c r="T1479" s="6">
        <v>24746.33</v>
      </c>
      <c r="U1479" s="6">
        <v>25071</v>
      </c>
      <c r="V1479" s="6">
        <v>25114.67</v>
      </c>
      <c r="W1479" s="6">
        <v>25154.33</v>
      </c>
      <c r="X1479" s="6">
        <v>25205.33</v>
      </c>
      <c r="Y1479" s="6" t="s">
        <v>2</v>
      </c>
      <c r="Z1479" s="8" t="s">
        <v>17</v>
      </c>
      <c r="AA1479" s="11">
        <f t="shared" si="245"/>
        <v>9.9518081624430849E-4</v>
      </c>
      <c r="AB1479" s="10">
        <f t="shared" si="246"/>
        <v>3.2810845661823684E-3</v>
      </c>
      <c r="AC1479" s="10">
        <f t="shared" si="241"/>
        <v>1.2844416822042737E-2</v>
      </c>
      <c r="AD1479" s="10">
        <f t="shared" si="242"/>
        <v>1.1167813256415944E-2</v>
      </c>
      <c r="AE1479" s="13">
        <v>3.427</v>
      </c>
      <c r="AF1479" s="13">
        <v>0.82</v>
      </c>
      <c r="AG1479" s="10">
        <f t="shared" si="243"/>
        <v>2.585796468954582E-2</v>
      </c>
      <c r="AH1479" s="10">
        <f>+SUMPRODUCT(AB1479:AD1479,Regression_results!$M$17:$O$17)+Regression_results!$L$17</f>
        <v>2.5602699483088472E-2</v>
      </c>
    </row>
    <row r="1480" spans="1:34" ht="15" x14ac:dyDescent="0.25">
      <c r="A1480" s="3">
        <v>41842</v>
      </c>
      <c r="B1480" s="5">
        <f t="shared" si="237"/>
        <v>22</v>
      </c>
      <c r="C1480" s="5">
        <f t="shared" si="238"/>
        <v>7</v>
      </c>
      <c r="D1480" s="5">
        <f t="shared" si="239"/>
        <v>2014</v>
      </c>
      <c r="E1480" s="3">
        <f t="shared" si="240"/>
        <v>41829</v>
      </c>
      <c r="F1480" s="5">
        <f t="shared" si="244"/>
        <v>13</v>
      </c>
      <c r="G1480" s="5">
        <v>24055.29</v>
      </c>
      <c r="H1480" s="6">
        <v>24101.33</v>
      </c>
      <c r="I1480" s="6">
        <v>24125.67</v>
      </c>
      <c r="J1480" s="6">
        <v>24240</v>
      </c>
      <c r="K1480" s="6">
        <v>24289</v>
      </c>
      <c r="L1480" s="6">
        <v>24318</v>
      </c>
      <c r="M1480" s="6">
        <v>24358</v>
      </c>
      <c r="N1480" s="6">
        <v>24406.33</v>
      </c>
      <c r="O1480" s="6">
        <v>24425.33</v>
      </c>
      <c r="P1480" s="6">
        <v>24530</v>
      </c>
      <c r="Q1480" s="6">
        <v>24576.33</v>
      </c>
      <c r="R1480" s="6">
        <v>24635</v>
      </c>
      <c r="S1480" s="6">
        <v>24675.67</v>
      </c>
      <c r="T1480" s="6">
        <v>24731</v>
      </c>
      <c r="U1480" s="6">
        <v>25071</v>
      </c>
      <c r="V1480" s="6">
        <v>25114.67</v>
      </c>
      <c r="W1480" s="6">
        <v>25154.33</v>
      </c>
      <c r="X1480" s="6">
        <v>25205.33</v>
      </c>
      <c r="Y1480" s="6" t="s">
        <v>2</v>
      </c>
      <c r="Z1480" s="8" t="s">
        <v>17</v>
      </c>
      <c r="AA1480" s="11">
        <f t="shared" si="245"/>
        <v>9.7165885803034428E-4</v>
      </c>
      <c r="AB1480" s="10">
        <f t="shared" si="246"/>
        <v>2.925759780904702E-3</v>
      </c>
      <c r="AC1480" s="10">
        <f t="shared" si="241"/>
        <v>1.2420794945798619E-2</v>
      </c>
      <c r="AD1480" s="10">
        <f t="shared" si="242"/>
        <v>1.122085508178643E-2</v>
      </c>
      <c r="AE1480" s="13">
        <v>3.48</v>
      </c>
      <c r="AF1480" s="13">
        <v>0.89</v>
      </c>
      <c r="AG1480" s="10">
        <f t="shared" si="243"/>
        <v>2.5671523441371802E-2</v>
      </c>
      <c r="AH1480" s="10">
        <f>+SUMPRODUCT(AB1480:AD1480,Regression_results!$M$17:$O$17)+Regression_results!$L$17</f>
        <v>2.5179169687270485E-2</v>
      </c>
    </row>
    <row r="1481" spans="1:34" ht="15" x14ac:dyDescent="0.25">
      <c r="A1481" s="3">
        <v>41841</v>
      </c>
      <c r="B1481" s="5">
        <f t="shared" si="237"/>
        <v>21</v>
      </c>
      <c r="C1481" s="5">
        <f t="shared" si="238"/>
        <v>7</v>
      </c>
      <c r="D1481" s="5">
        <f t="shared" si="239"/>
        <v>2014</v>
      </c>
      <c r="E1481" s="3">
        <f t="shared" si="240"/>
        <v>41829</v>
      </c>
      <c r="F1481" s="5">
        <f t="shared" si="244"/>
        <v>12</v>
      </c>
      <c r="G1481" s="5">
        <v>24054.51</v>
      </c>
      <c r="H1481" s="6">
        <v>24101</v>
      </c>
      <c r="I1481" s="6">
        <v>24125.67</v>
      </c>
      <c r="J1481" s="6">
        <v>24240</v>
      </c>
      <c r="K1481" s="6">
        <v>24289</v>
      </c>
      <c r="L1481" s="6">
        <v>24318</v>
      </c>
      <c r="M1481" s="6">
        <v>24356.33</v>
      </c>
      <c r="N1481" s="6">
        <v>24404.67</v>
      </c>
      <c r="O1481" s="6">
        <v>24425</v>
      </c>
      <c r="P1481" s="6">
        <v>24529.33</v>
      </c>
      <c r="Q1481" s="6">
        <v>24576.67</v>
      </c>
      <c r="R1481" s="6">
        <v>24629.33</v>
      </c>
      <c r="S1481" s="6">
        <v>24675</v>
      </c>
      <c r="T1481" s="6">
        <v>24730.33</v>
      </c>
      <c r="U1481" s="6">
        <v>25059.33</v>
      </c>
      <c r="V1481" s="6">
        <v>25103</v>
      </c>
      <c r="W1481" s="6">
        <v>25153.67</v>
      </c>
      <c r="X1481" s="6">
        <v>25204.33</v>
      </c>
      <c r="Y1481" s="6" t="s">
        <v>2</v>
      </c>
      <c r="Z1481" s="8" t="s">
        <v>17</v>
      </c>
      <c r="AA1481" s="11">
        <f t="shared" si="245"/>
        <v>8.9694022289767974E-4</v>
      </c>
      <c r="AB1481" s="10">
        <f t="shared" si="246"/>
        <v>2.9582810042689811E-3</v>
      </c>
      <c r="AC1481" s="10">
        <f t="shared" si="241"/>
        <v>1.2407116569197907E-2</v>
      </c>
      <c r="AD1481" s="10">
        <f t="shared" si="242"/>
        <v>1.1132354757186347E-2</v>
      </c>
      <c r="AE1481" s="13">
        <v>3.51</v>
      </c>
      <c r="AF1481" s="13">
        <v>0.95</v>
      </c>
      <c r="AG1481" s="10">
        <f t="shared" si="243"/>
        <v>2.5359088657751272E-2</v>
      </c>
      <c r="AH1481" s="10">
        <f>+SUMPRODUCT(AB1481:AD1481,Regression_results!$M$17:$O$17)+Regression_results!$L$17</f>
        <v>2.5148711840773538E-2</v>
      </c>
    </row>
    <row r="1482" spans="1:34" ht="15" x14ac:dyDescent="0.25">
      <c r="A1482" s="3">
        <v>41840</v>
      </c>
      <c r="B1482" s="5">
        <f t="shared" si="237"/>
        <v>20</v>
      </c>
      <c r="C1482" s="5">
        <f t="shared" si="238"/>
        <v>7</v>
      </c>
      <c r="D1482" s="5">
        <f t="shared" si="239"/>
        <v>2014</v>
      </c>
      <c r="E1482" s="3">
        <f t="shared" si="240"/>
        <v>41829</v>
      </c>
      <c r="F1482" s="5">
        <f t="shared" si="244"/>
        <v>11</v>
      </c>
      <c r="G1482" s="5">
        <v>24053.74</v>
      </c>
      <c r="H1482" s="6">
        <v>24101</v>
      </c>
      <c r="I1482" s="6">
        <v>24125.67</v>
      </c>
      <c r="J1482" s="6">
        <v>24240</v>
      </c>
      <c r="K1482" s="6">
        <v>24289</v>
      </c>
      <c r="L1482" s="6">
        <v>24318</v>
      </c>
      <c r="M1482" s="6">
        <v>24356.33</v>
      </c>
      <c r="N1482" s="6">
        <v>24404.67</v>
      </c>
      <c r="O1482" s="6">
        <v>24425</v>
      </c>
      <c r="P1482" s="6">
        <v>24529.33</v>
      </c>
      <c r="Q1482" s="6">
        <v>24576.67</v>
      </c>
      <c r="R1482" s="6">
        <v>24629.33</v>
      </c>
      <c r="S1482" s="6">
        <v>24675</v>
      </c>
      <c r="T1482" s="6">
        <v>24730.33</v>
      </c>
      <c r="U1482" s="6">
        <v>25053.67</v>
      </c>
      <c r="V1482" s="6">
        <v>25097</v>
      </c>
      <c r="W1482" s="6">
        <v>25146.67</v>
      </c>
      <c r="X1482" s="6">
        <v>25199.67</v>
      </c>
      <c r="Y1482" s="6" t="s">
        <v>2</v>
      </c>
      <c r="Z1482" s="8" t="s">
        <v>17</v>
      </c>
      <c r="AA1482" s="11">
        <f t="shared" si="245"/>
        <v>8.2219520432287303E-4</v>
      </c>
      <c r="AB1482" s="10">
        <f t="shared" si="246"/>
        <v>2.9903873576415663E-3</v>
      </c>
      <c r="AC1482" s="10">
        <f t="shared" si="241"/>
        <v>1.2407116569197907E-2</v>
      </c>
      <c r="AD1482" s="10">
        <f t="shared" si="242"/>
        <v>1.1057609738611539E-2</v>
      </c>
      <c r="AE1482" s="13">
        <v>3.51</v>
      </c>
      <c r="AF1482" s="13">
        <v>0.95</v>
      </c>
      <c r="AG1482" s="10">
        <f t="shared" si="243"/>
        <v>2.5359088657751272E-2</v>
      </c>
      <c r="AH1482" s="10">
        <f>+SUMPRODUCT(AB1482:AD1482,Regression_results!$M$17:$O$17)+Regression_results!$L$17</f>
        <v>2.5132458197797754E-2</v>
      </c>
    </row>
    <row r="1483" spans="1:34" ht="15" x14ac:dyDescent="0.25">
      <c r="A1483" s="3">
        <v>41839</v>
      </c>
      <c r="B1483" s="5">
        <f t="shared" si="237"/>
        <v>19</v>
      </c>
      <c r="C1483" s="5">
        <f t="shared" si="238"/>
        <v>7</v>
      </c>
      <c r="D1483" s="5">
        <f t="shared" si="239"/>
        <v>2014</v>
      </c>
      <c r="E1483" s="3">
        <f t="shared" si="240"/>
        <v>41829</v>
      </c>
      <c r="F1483" s="5">
        <f t="shared" si="244"/>
        <v>10</v>
      </c>
      <c r="G1483" s="5">
        <v>24052.959999999999</v>
      </c>
      <c r="H1483" s="6">
        <v>24101</v>
      </c>
      <c r="I1483" s="6">
        <v>24125.67</v>
      </c>
      <c r="J1483" s="6">
        <v>24240</v>
      </c>
      <c r="K1483" s="6">
        <v>24289</v>
      </c>
      <c r="L1483" s="6">
        <v>24318</v>
      </c>
      <c r="M1483" s="6">
        <v>24356.33</v>
      </c>
      <c r="N1483" s="6">
        <v>24404.67</v>
      </c>
      <c r="O1483" s="6">
        <v>24425</v>
      </c>
      <c r="P1483" s="6">
        <v>24529.33</v>
      </c>
      <c r="Q1483" s="6">
        <v>24576.67</v>
      </c>
      <c r="R1483" s="6">
        <v>24629.33</v>
      </c>
      <c r="S1483" s="6">
        <v>24675</v>
      </c>
      <c r="T1483" s="6">
        <v>24730.33</v>
      </c>
      <c r="U1483" s="6">
        <v>25036.33</v>
      </c>
      <c r="V1483" s="6">
        <v>25080</v>
      </c>
      <c r="W1483" s="6">
        <v>25127</v>
      </c>
      <c r="X1483" s="6">
        <v>25180</v>
      </c>
      <c r="Y1483" s="6" t="s">
        <v>2</v>
      </c>
      <c r="Z1483" s="8" t="s">
        <v>17</v>
      </c>
      <c r="AA1483" s="11">
        <f t="shared" si="245"/>
        <v>7.4745018574806643E-4</v>
      </c>
      <c r="AB1483" s="10">
        <f t="shared" si="246"/>
        <v>3.0229127724821225E-3</v>
      </c>
      <c r="AC1483" s="10">
        <f t="shared" si="241"/>
        <v>1.2407116569197907E-2</v>
      </c>
      <c r="AD1483" s="10">
        <f t="shared" si="242"/>
        <v>1.0982864720036734E-2</v>
      </c>
      <c r="AE1483" s="13">
        <v>3.51</v>
      </c>
      <c r="AF1483" s="13">
        <v>0.95</v>
      </c>
      <c r="AG1483" s="10">
        <f t="shared" si="243"/>
        <v>2.5359088657751272E-2</v>
      </c>
      <c r="AH1483" s="10">
        <f>+SUMPRODUCT(AB1483:AD1483,Regression_results!$M$17:$O$17)+Regression_results!$L$17</f>
        <v>2.5116431098185291E-2</v>
      </c>
    </row>
    <row r="1484" spans="1:34" ht="15" x14ac:dyDescent="0.25">
      <c r="A1484" s="3">
        <v>41838</v>
      </c>
      <c r="B1484" s="5">
        <f t="shared" si="237"/>
        <v>18</v>
      </c>
      <c r="C1484" s="5">
        <f t="shared" si="238"/>
        <v>7</v>
      </c>
      <c r="D1484" s="5">
        <f t="shared" si="239"/>
        <v>2014</v>
      </c>
      <c r="E1484" s="3">
        <f t="shared" si="240"/>
        <v>41829</v>
      </c>
      <c r="F1484" s="5">
        <f t="shared" si="244"/>
        <v>9</v>
      </c>
      <c r="G1484" s="5">
        <v>24052.19</v>
      </c>
      <c r="H1484" s="6">
        <v>24101</v>
      </c>
      <c r="I1484" s="6">
        <v>24125.67</v>
      </c>
      <c r="J1484" s="6">
        <v>24240</v>
      </c>
      <c r="K1484" s="6">
        <v>24289</v>
      </c>
      <c r="L1484" s="6">
        <v>24318</v>
      </c>
      <c r="M1484" s="6">
        <v>24356.33</v>
      </c>
      <c r="N1484" s="6">
        <v>24404.67</v>
      </c>
      <c r="O1484" s="6">
        <v>24425</v>
      </c>
      <c r="P1484" s="6">
        <v>24529.33</v>
      </c>
      <c r="Q1484" s="6">
        <v>24576.67</v>
      </c>
      <c r="R1484" s="6">
        <v>24629.33</v>
      </c>
      <c r="S1484" s="6">
        <v>24675</v>
      </c>
      <c r="T1484" s="6">
        <v>24730.33</v>
      </c>
      <c r="U1484" s="6">
        <v>25063.67</v>
      </c>
      <c r="V1484" s="6">
        <v>25115</v>
      </c>
      <c r="W1484" s="6">
        <v>25159.67</v>
      </c>
      <c r="X1484" s="6">
        <v>25207.67</v>
      </c>
      <c r="Y1484" s="6" t="s">
        <v>2</v>
      </c>
      <c r="Z1484" s="8" t="s">
        <v>17</v>
      </c>
      <c r="AA1484" s="11">
        <f t="shared" si="245"/>
        <v>6.7270516717325983E-4</v>
      </c>
      <c r="AB1484" s="10">
        <f t="shared" si="246"/>
        <v>3.0550232639938724E-3</v>
      </c>
      <c r="AC1484" s="10">
        <f t="shared" si="241"/>
        <v>1.2407116569197907E-2</v>
      </c>
      <c r="AD1484" s="10">
        <f t="shared" si="242"/>
        <v>1.0908119701461928E-2</v>
      </c>
      <c r="AE1484" s="13">
        <v>3.51</v>
      </c>
      <c r="AF1484" s="13">
        <v>0.95</v>
      </c>
      <c r="AG1484" s="10">
        <f t="shared" si="243"/>
        <v>2.5359088657751272E-2</v>
      </c>
      <c r="AH1484" s="10">
        <f>+SUMPRODUCT(AB1484:AD1484,Regression_results!$M$17:$O$17)+Regression_results!$L$17</f>
        <v>2.5100179692275036E-2</v>
      </c>
    </row>
    <row r="1485" spans="1:34" ht="15" x14ac:dyDescent="0.25">
      <c r="A1485" s="3">
        <v>41837</v>
      </c>
      <c r="B1485" s="5">
        <f t="shared" si="237"/>
        <v>17</v>
      </c>
      <c r="C1485" s="5">
        <f t="shared" si="238"/>
        <v>7</v>
      </c>
      <c r="D1485" s="5">
        <f t="shared" si="239"/>
        <v>2014</v>
      </c>
      <c r="E1485" s="3">
        <f t="shared" si="240"/>
        <v>41829</v>
      </c>
      <c r="F1485" s="5">
        <f t="shared" si="244"/>
        <v>8</v>
      </c>
      <c r="G1485" s="5">
        <v>24051.41</v>
      </c>
      <c r="H1485" s="6">
        <v>24101</v>
      </c>
      <c r="I1485" s="6">
        <v>24125</v>
      </c>
      <c r="J1485" s="6">
        <v>24239</v>
      </c>
      <c r="K1485" s="6">
        <v>24288</v>
      </c>
      <c r="L1485" s="6">
        <v>24315</v>
      </c>
      <c r="M1485" s="6">
        <v>24350</v>
      </c>
      <c r="N1485" s="6">
        <v>24398</v>
      </c>
      <c r="O1485" s="6">
        <v>24420.67</v>
      </c>
      <c r="P1485" s="6">
        <v>24524.33</v>
      </c>
      <c r="Q1485" s="6">
        <v>24571.67</v>
      </c>
      <c r="R1485" s="6">
        <v>24625</v>
      </c>
      <c r="S1485" s="6">
        <v>24670</v>
      </c>
      <c r="T1485" s="6">
        <v>24725</v>
      </c>
      <c r="U1485" s="6">
        <v>25063.67</v>
      </c>
      <c r="V1485" s="6">
        <v>25115</v>
      </c>
      <c r="W1485" s="6">
        <v>25159.67</v>
      </c>
      <c r="X1485" s="6">
        <v>25207.67</v>
      </c>
      <c r="Y1485" s="6" t="s">
        <v>2</v>
      </c>
      <c r="Z1485" s="8" t="s">
        <v>17</v>
      </c>
      <c r="AA1485" s="11">
        <f t="shared" si="245"/>
        <v>5.9451425483043603E-4</v>
      </c>
      <c r="AB1485" s="10">
        <f t="shared" si="246"/>
        <v>3.0596958764579352E-3</v>
      </c>
      <c r="AC1485" s="10">
        <f t="shared" si="241"/>
        <v>1.2255751295336736E-2</v>
      </c>
      <c r="AD1485" s="10">
        <f t="shared" si="242"/>
        <v>1.0804307843622362E-2</v>
      </c>
      <c r="AE1485" s="13">
        <v>3.49</v>
      </c>
      <c r="AF1485" s="13">
        <v>0.96</v>
      </c>
      <c r="AG1485" s="10">
        <f t="shared" si="243"/>
        <v>2.5059429477020556E-2</v>
      </c>
      <c r="AH1485" s="10">
        <f>+SUMPRODUCT(AB1485:AD1485,Regression_results!$M$17:$O$17)+Regression_results!$L$17</f>
        <v>2.4964805665941149E-2</v>
      </c>
    </row>
    <row r="1486" spans="1:34" ht="15" x14ac:dyDescent="0.25">
      <c r="A1486" s="3">
        <v>41836</v>
      </c>
      <c r="B1486" s="5">
        <f t="shared" si="237"/>
        <v>16</v>
      </c>
      <c r="C1486" s="5">
        <f t="shared" si="238"/>
        <v>7</v>
      </c>
      <c r="D1486" s="5">
        <f t="shared" si="239"/>
        <v>2014</v>
      </c>
      <c r="E1486" s="3">
        <f t="shared" si="240"/>
        <v>41829</v>
      </c>
      <c r="F1486" s="5">
        <f t="shared" si="244"/>
        <v>7</v>
      </c>
      <c r="G1486" s="5">
        <v>24050.639999999999</v>
      </c>
      <c r="H1486" s="6">
        <v>24102</v>
      </c>
      <c r="I1486" s="6">
        <v>24128</v>
      </c>
      <c r="J1486" s="6">
        <v>24245</v>
      </c>
      <c r="K1486" s="6">
        <v>24298</v>
      </c>
      <c r="L1486" s="6">
        <v>24323.67</v>
      </c>
      <c r="M1486" s="6">
        <v>24362</v>
      </c>
      <c r="N1486" s="6">
        <v>24403.33</v>
      </c>
      <c r="O1486" s="6">
        <v>24428</v>
      </c>
      <c r="P1486" s="6">
        <v>24534</v>
      </c>
      <c r="Q1486" s="6">
        <v>24582</v>
      </c>
      <c r="R1486" s="6">
        <v>24635</v>
      </c>
      <c r="S1486" s="6">
        <v>24680</v>
      </c>
      <c r="T1486" s="6">
        <v>24735</v>
      </c>
      <c r="U1486" s="6">
        <v>25063.67</v>
      </c>
      <c r="V1486" s="6">
        <v>25115</v>
      </c>
      <c r="W1486" s="6">
        <v>25159.67</v>
      </c>
      <c r="X1486" s="6">
        <v>25207.67</v>
      </c>
      <c r="Y1486" s="6" t="s">
        <v>2</v>
      </c>
      <c r="Z1486" s="8" t="s">
        <v>17</v>
      </c>
      <c r="AA1486" s="11">
        <f t="shared" si="245"/>
        <v>5.1998919502971308E-4</v>
      </c>
      <c r="AB1486" s="10">
        <f t="shared" si="246"/>
        <v>3.2165464203863792E-3</v>
      </c>
      <c r="AC1486" s="10">
        <f t="shared" si="241"/>
        <v>1.243368700265246E-2</v>
      </c>
      <c r="AD1486" s="10">
        <f t="shared" si="242"/>
        <v>1.0836019979375444E-2</v>
      </c>
      <c r="AE1486" s="13">
        <v>3.52</v>
      </c>
      <c r="AF1486" s="13">
        <v>1</v>
      </c>
      <c r="AG1486" s="10">
        <f t="shared" si="243"/>
        <v>2.4950495049504751E-2</v>
      </c>
      <c r="AH1486" s="10">
        <f>+SUMPRODUCT(AB1486:AD1486,Regression_results!$M$17:$O$17)+Regression_results!$L$17</f>
        <v>2.5171090403341166E-2</v>
      </c>
    </row>
    <row r="1487" spans="1:34" ht="15" x14ac:dyDescent="0.25">
      <c r="A1487" s="3">
        <v>41835</v>
      </c>
      <c r="B1487" s="5">
        <f t="shared" si="237"/>
        <v>15</v>
      </c>
      <c r="C1487" s="5">
        <f t="shared" si="238"/>
        <v>7</v>
      </c>
      <c r="D1487" s="5">
        <f t="shared" si="239"/>
        <v>2014</v>
      </c>
      <c r="E1487" s="3">
        <f t="shared" si="240"/>
        <v>41829</v>
      </c>
      <c r="F1487" s="5">
        <f t="shared" si="244"/>
        <v>6</v>
      </c>
      <c r="G1487" s="5">
        <v>24049.86</v>
      </c>
      <c r="H1487" s="6">
        <v>24102</v>
      </c>
      <c r="I1487" s="6">
        <v>24128</v>
      </c>
      <c r="J1487" s="6">
        <v>24245</v>
      </c>
      <c r="K1487" s="6">
        <v>24298</v>
      </c>
      <c r="L1487" s="6">
        <v>24323.67</v>
      </c>
      <c r="M1487" s="6">
        <v>24362</v>
      </c>
      <c r="N1487" s="6">
        <v>24403.33</v>
      </c>
      <c r="O1487" s="6">
        <v>24428</v>
      </c>
      <c r="P1487" s="6">
        <v>24534</v>
      </c>
      <c r="Q1487" s="6">
        <v>24582</v>
      </c>
      <c r="R1487" s="6">
        <v>24635</v>
      </c>
      <c r="S1487" s="6">
        <v>24680</v>
      </c>
      <c r="T1487" s="6">
        <v>24735</v>
      </c>
      <c r="U1487" s="6">
        <v>25055</v>
      </c>
      <c r="V1487" s="6">
        <v>25109</v>
      </c>
      <c r="W1487" s="6">
        <v>25151.33</v>
      </c>
      <c r="X1487" s="6">
        <v>25199.67</v>
      </c>
      <c r="Y1487" s="6" t="s">
        <v>2</v>
      </c>
      <c r="Z1487" s="8" t="s">
        <v>17</v>
      </c>
      <c r="AA1487" s="11">
        <f t="shared" si="245"/>
        <v>4.4570502431118264E-4</v>
      </c>
      <c r="AB1487" s="10">
        <f t="shared" si="246"/>
        <v>3.2490833626475091E-3</v>
      </c>
      <c r="AC1487" s="10">
        <f t="shared" si="241"/>
        <v>1.243368700265246E-2</v>
      </c>
      <c r="AD1487" s="10">
        <f t="shared" si="242"/>
        <v>1.0761735808656914E-2</v>
      </c>
      <c r="AE1487" s="13">
        <v>3.52</v>
      </c>
      <c r="AF1487" s="13">
        <v>1</v>
      </c>
      <c r="AG1487" s="10">
        <f t="shared" si="243"/>
        <v>2.4950495049504751E-2</v>
      </c>
      <c r="AH1487" s="10">
        <f>+SUMPRODUCT(AB1487:AD1487,Regression_results!$M$17:$O$17)+Regression_results!$L$17</f>
        <v>2.5155276762703238E-2</v>
      </c>
    </row>
    <row r="1488" spans="1:34" ht="15" x14ac:dyDescent="0.25">
      <c r="A1488" s="3">
        <v>41834</v>
      </c>
      <c r="B1488" s="5">
        <f t="shared" si="237"/>
        <v>14</v>
      </c>
      <c r="C1488" s="5">
        <f t="shared" si="238"/>
        <v>7</v>
      </c>
      <c r="D1488" s="5">
        <f t="shared" si="239"/>
        <v>2014</v>
      </c>
      <c r="E1488" s="3">
        <f t="shared" si="240"/>
        <v>41829</v>
      </c>
      <c r="F1488" s="5">
        <f t="shared" si="244"/>
        <v>5</v>
      </c>
      <c r="G1488" s="5">
        <v>24049.09</v>
      </c>
      <c r="H1488" s="6">
        <v>24105</v>
      </c>
      <c r="I1488" s="6">
        <v>24137</v>
      </c>
      <c r="J1488" s="6">
        <v>24255</v>
      </c>
      <c r="K1488" s="6">
        <v>24308</v>
      </c>
      <c r="L1488" s="6">
        <v>24331.67</v>
      </c>
      <c r="M1488" s="6">
        <v>24371.67</v>
      </c>
      <c r="N1488" s="6">
        <v>24419.33</v>
      </c>
      <c r="O1488" s="6">
        <v>24447.67</v>
      </c>
      <c r="P1488" s="6">
        <v>24553.67</v>
      </c>
      <c r="Q1488" s="6">
        <v>24601.67</v>
      </c>
      <c r="R1488" s="6">
        <v>24653.33</v>
      </c>
      <c r="S1488" s="6">
        <v>24699.67</v>
      </c>
      <c r="T1488" s="6">
        <v>24755</v>
      </c>
      <c r="U1488" s="6">
        <v>25049.33</v>
      </c>
      <c r="V1488" s="6">
        <v>25100.67</v>
      </c>
      <c r="W1488" s="6">
        <v>25142</v>
      </c>
      <c r="X1488" s="6">
        <v>25191.33</v>
      </c>
      <c r="Y1488" s="6" t="s">
        <v>2</v>
      </c>
      <c r="Z1488" s="8" t="s">
        <v>17</v>
      </c>
      <c r="AA1488" s="11">
        <f t="shared" si="245"/>
        <v>3.7335181671120193E-4</v>
      </c>
      <c r="AB1488" s="10">
        <f t="shared" si="246"/>
        <v>3.6554397692387663E-3</v>
      </c>
      <c r="AC1488" s="10">
        <f t="shared" si="241"/>
        <v>1.2871110742842973E-2</v>
      </c>
      <c r="AD1488" s="10">
        <f t="shared" si="242"/>
        <v>1.0681082573875381E-2</v>
      </c>
      <c r="AE1488" s="13">
        <v>3.55</v>
      </c>
      <c r="AF1488" s="13">
        <v>1</v>
      </c>
      <c r="AG1488" s="10">
        <f t="shared" si="243"/>
        <v>2.524752475247527E-2</v>
      </c>
      <c r="AH1488" s="10">
        <f>+SUMPRODUCT(AB1488:AD1488,Regression_results!$M$17:$O$17)+Regression_results!$L$17</f>
        <v>2.5602295822575984E-2</v>
      </c>
    </row>
    <row r="1489" spans="1:34" ht="15" x14ac:dyDescent="0.25">
      <c r="A1489" s="3">
        <v>41833</v>
      </c>
      <c r="B1489" s="5">
        <f t="shared" si="237"/>
        <v>13</v>
      </c>
      <c r="C1489" s="5">
        <f t="shared" si="238"/>
        <v>7</v>
      </c>
      <c r="D1489" s="5">
        <f t="shared" si="239"/>
        <v>2014</v>
      </c>
      <c r="E1489" s="3">
        <f t="shared" si="240"/>
        <v>41829</v>
      </c>
      <c r="F1489" s="5">
        <f t="shared" si="244"/>
        <v>4</v>
      </c>
      <c r="G1489" s="5">
        <v>24048.31</v>
      </c>
      <c r="H1489" s="6">
        <v>24105</v>
      </c>
      <c r="I1489" s="6">
        <v>24140</v>
      </c>
      <c r="J1489" s="6">
        <v>24257.67</v>
      </c>
      <c r="K1489" s="6">
        <v>24308</v>
      </c>
      <c r="L1489" s="6">
        <v>24331.67</v>
      </c>
      <c r="M1489" s="6">
        <v>24371.67</v>
      </c>
      <c r="N1489" s="6">
        <v>24419.33</v>
      </c>
      <c r="O1489" s="6">
        <v>24447.67</v>
      </c>
      <c r="P1489" s="6">
        <v>24553.67</v>
      </c>
      <c r="Q1489" s="6">
        <v>24601.67</v>
      </c>
      <c r="R1489" s="6">
        <v>24653.33</v>
      </c>
      <c r="S1489" s="6">
        <v>24699.67</v>
      </c>
      <c r="T1489" s="6">
        <v>24755</v>
      </c>
      <c r="U1489" s="6">
        <v>25048</v>
      </c>
      <c r="V1489" s="6">
        <v>25100</v>
      </c>
      <c r="W1489" s="6">
        <v>25138</v>
      </c>
      <c r="X1489" s="6">
        <v>25187</v>
      </c>
      <c r="Y1489" s="6" t="s">
        <v>2</v>
      </c>
      <c r="Z1489" s="8" t="s">
        <v>17</v>
      </c>
      <c r="AA1489" s="11">
        <f t="shared" si="245"/>
        <v>2.9868145336896154E-4</v>
      </c>
      <c r="AB1489" s="10">
        <f t="shared" si="246"/>
        <v>3.8127419348801261E-3</v>
      </c>
      <c r="AC1489" s="10">
        <f t="shared" si="241"/>
        <v>1.2745236122617909E-2</v>
      </c>
      <c r="AD1489" s="10">
        <f t="shared" si="242"/>
        <v>1.060641221053314E-2</v>
      </c>
      <c r="AE1489" s="13">
        <v>3.55</v>
      </c>
      <c r="AF1489" s="13">
        <v>1.01</v>
      </c>
      <c r="AG1489" s="10">
        <f t="shared" si="243"/>
        <v>2.5146025146025153E-2</v>
      </c>
      <c r="AH1489" s="10">
        <f>+SUMPRODUCT(AB1489:AD1489,Regression_results!$M$17:$O$17)+Regression_results!$L$17</f>
        <v>2.5577898590210341E-2</v>
      </c>
    </row>
    <row r="1490" spans="1:34" ht="15" x14ac:dyDescent="0.25">
      <c r="A1490" s="3">
        <v>41832</v>
      </c>
      <c r="B1490" s="5">
        <f t="shared" si="237"/>
        <v>12</v>
      </c>
      <c r="C1490" s="5">
        <f t="shared" si="238"/>
        <v>7</v>
      </c>
      <c r="D1490" s="5">
        <f t="shared" si="239"/>
        <v>2014</v>
      </c>
      <c r="E1490" s="3">
        <f t="shared" si="240"/>
        <v>41829</v>
      </c>
      <c r="F1490" s="5">
        <f t="shared" si="244"/>
        <v>3</v>
      </c>
      <c r="G1490" s="5">
        <v>24047.54</v>
      </c>
      <c r="H1490" s="6">
        <v>24105</v>
      </c>
      <c r="I1490" s="6">
        <v>24140</v>
      </c>
      <c r="J1490" s="6">
        <v>24257.67</v>
      </c>
      <c r="K1490" s="6">
        <v>24308</v>
      </c>
      <c r="L1490" s="6">
        <v>24331.67</v>
      </c>
      <c r="M1490" s="6">
        <v>24371.67</v>
      </c>
      <c r="N1490" s="6">
        <v>24419.33</v>
      </c>
      <c r="O1490" s="6">
        <v>24447.67</v>
      </c>
      <c r="P1490" s="6">
        <v>24553.67</v>
      </c>
      <c r="Q1490" s="6">
        <v>24601.67</v>
      </c>
      <c r="R1490" s="6">
        <v>24653.33</v>
      </c>
      <c r="S1490" s="6">
        <v>24699.67</v>
      </c>
      <c r="T1490" s="6">
        <v>24755</v>
      </c>
      <c r="U1490" s="6">
        <v>25065</v>
      </c>
      <c r="V1490" s="6">
        <v>25116</v>
      </c>
      <c r="W1490" s="6">
        <v>25153</v>
      </c>
      <c r="X1490" s="6">
        <v>25202.33</v>
      </c>
      <c r="Y1490" s="6" t="s">
        <v>2</v>
      </c>
      <c r="Z1490" s="8" t="s">
        <v>17</v>
      </c>
      <c r="AA1490" s="11">
        <f t="shared" si="245"/>
        <v>2.2401109002672114E-4</v>
      </c>
      <c r="AB1490" s="10">
        <f t="shared" si="246"/>
        <v>3.8448839257569922E-3</v>
      </c>
      <c r="AC1490" s="10">
        <f t="shared" si="241"/>
        <v>1.2745236122617909E-2</v>
      </c>
      <c r="AD1490" s="10">
        <f t="shared" si="242"/>
        <v>1.0531741847190901E-2</v>
      </c>
      <c r="AE1490" s="13">
        <v>3.55</v>
      </c>
      <c r="AF1490" s="13">
        <v>1.01</v>
      </c>
      <c r="AG1490" s="10">
        <f t="shared" si="243"/>
        <v>2.5146025146025153E-2</v>
      </c>
      <c r="AH1490" s="10">
        <f>+SUMPRODUCT(AB1490:AD1490,Regression_results!$M$17:$O$17)+Regression_results!$L$17</f>
        <v>2.556169778262863E-2</v>
      </c>
    </row>
    <row r="1491" spans="1:34" ht="15" x14ac:dyDescent="0.25">
      <c r="A1491" s="3">
        <v>41831</v>
      </c>
      <c r="B1491" s="5">
        <f t="shared" si="237"/>
        <v>11</v>
      </c>
      <c r="C1491" s="5">
        <f t="shared" si="238"/>
        <v>7</v>
      </c>
      <c r="D1491" s="5">
        <f t="shared" si="239"/>
        <v>2014</v>
      </c>
      <c r="E1491" s="3">
        <f t="shared" si="240"/>
        <v>41829</v>
      </c>
      <c r="F1491" s="5">
        <f t="shared" si="244"/>
        <v>2</v>
      </c>
      <c r="G1491" s="5">
        <v>24046.76</v>
      </c>
      <c r="H1491" s="6">
        <v>24105</v>
      </c>
      <c r="I1491" s="6">
        <v>24140</v>
      </c>
      <c r="J1491" s="6">
        <v>24257.67</v>
      </c>
      <c r="K1491" s="6">
        <v>24308</v>
      </c>
      <c r="L1491" s="6">
        <v>24331.67</v>
      </c>
      <c r="M1491" s="6">
        <v>24371.67</v>
      </c>
      <c r="N1491" s="6">
        <v>24419.33</v>
      </c>
      <c r="O1491" s="6">
        <v>24447.67</v>
      </c>
      <c r="P1491" s="6">
        <v>24553.67</v>
      </c>
      <c r="Q1491" s="6">
        <v>24601.67</v>
      </c>
      <c r="R1491" s="6">
        <v>24653.33</v>
      </c>
      <c r="S1491" s="6">
        <v>24699.67</v>
      </c>
      <c r="T1491" s="6">
        <v>24755</v>
      </c>
      <c r="U1491" s="6">
        <v>25068.67</v>
      </c>
      <c r="V1491" s="6">
        <v>25123.67</v>
      </c>
      <c r="W1491" s="6">
        <v>25160</v>
      </c>
      <c r="X1491" s="6">
        <v>25209.33</v>
      </c>
      <c r="Y1491" s="6" t="s">
        <v>2</v>
      </c>
      <c r="Z1491" s="8" t="s">
        <v>17</v>
      </c>
      <c r="AA1491" s="11">
        <f t="shared" si="245"/>
        <v>1.4934072668448077E-4</v>
      </c>
      <c r="AB1491" s="10">
        <f t="shared" si="246"/>
        <v>3.8774454437937589E-3</v>
      </c>
      <c r="AC1491" s="10">
        <f t="shared" si="241"/>
        <v>1.2745236122617909E-2</v>
      </c>
      <c r="AD1491" s="10">
        <f t="shared" si="242"/>
        <v>1.0457071483848661E-2</v>
      </c>
      <c r="AE1491" s="13">
        <v>3.55</v>
      </c>
      <c r="AF1491" s="13">
        <v>1.01</v>
      </c>
      <c r="AG1491" s="10">
        <f t="shared" si="243"/>
        <v>2.5146025146025153E-2</v>
      </c>
      <c r="AH1491" s="10">
        <f>+SUMPRODUCT(AB1491:AD1491,Regression_results!$M$17:$O$17)+Regression_results!$L$17</f>
        <v>2.5545723770161892E-2</v>
      </c>
    </row>
    <row r="1492" spans="1:34" ht="15" x14ac:dyDescent="0.25">
      <c r="A1492" s="3">
        <v>41830</v>
      </c>
      <c r="B1492" s="5">
        <f t="shared" si="237"/>
        <v>10</v>
      </c>
      <c r="C1492" s="5">
        <f t="shared" si="238"/>
        <v>7</v>
      </c>
      <c r="D1492" s="5">
        <f t="shared" si="239"/>
        <v>2014</v>
      </c>
      <c r="E1492" s="3">
        <f t="shared" si="240"/>
        <v>41829</v>
      </c>
      <c r="F1492" s="5">
        <f t="shared" si="244"/>
        <v>1</v>
      </c>
      <c r="G1492" s="5">
        <v>24045.99</v>
      </c>
      <c r="H1492" s="6">
        <v>24094</v>
      </c>
      <c r="I1492" s="6">
        <v>24136</v>
      </c>
      <c r="J1492" s="6">
        <v>24250</v>
      </c>
      <c r="K1492" s="6">
        <v>24294</v>
      </c>
      <c r="L1492" s="6">
        <v>24325</v>
      </c>
      <c r="M1492" s="6">
        <v>24357</v>
      </c>
      <c r="N1492" s="6">
        <v>24405</v>
      </c>
      <c r="O1492" s="6">
        <v>24435</v>
      </c>
      <c r="P1492" s="6">
        <v>24539.67</v>
      </c>
      <c r="Q1492" s="6">
        <v>24590</v>
      </c>
      <c r="R1492" s="6">
        <v>24640</v>
      </c>
      <c r="S1492" s="6">
        <v>24685.67</v>
      </c>
      <c r="T1492" s="6">
        <v>24745</v>
      </c>
      <c r="U1492" s="6">
        <v>25068.67</v>
      </c>
      <c r="V1492" s="6">
        <v>25123.67</v>
      </c>
      <c r="W1492" s="6">
        <v>25160</v>
      </c>
      <c r="X1492" s="6">
        <v>25209.33</v>
      </c>
      <c r="Y1492" s="6" t="s">
        <v>2</v>
      </c>
      <c r="Z1492" s="8" t="s">
        <v>17</v>
      </c>
      <c r="AA1492" s="11">
        <f t="shared" si="245"/>
        <v>8.0113955451347838E-5</v>
      </c>
      <c r="AB1492" s="10">
        <f t="shared" si="246"/>
        <v>3.7432436759725629E-3</v>
      </c>
      <c r="AC1492" s="10">
        <f t="shared" si="241"/>
        <v>1.2388133907855536E-2</v>
      </c>
      <c r="AD1492" s="10">
        <f t="shared" si="242"/>
        <v>1.0338759341168539E-2</v>
      </c>
      <c r="AE1492" s="13">
        <v>3.585</v>
      </c>
      <c r="AF1492" s="13">
        <v>1.08</v>
      </c>
      <c r="AG1492" s="10">
        <f t="shared" si="243"/>
        <v>2.4782350613375526E-2</v>
      </c>
      <c r="AH1492" s="10">
        <f>+SUMPRODUCT(AB1492:AD1492,Regression_results!$M$17:$O$17)+Regression_results!$L$17</f>
        <v>2.5204768179945318E-2</v>
      </c>
    </row>
    <row r="1493" spans="1:34" ht="15" x14ac:dyDescent="0.25">
      <c r="A1493" s="3">
        <v>41829</v>
      </c>
      <c r="B1493" s="5">
        <f t="shared" si="237"/>
        <v>9</v>
      </c>
      <c r="C1493" s="5">
        <f t="shared" si="238"/>
        <v>7</v>
      </c>
      <c r="D1493" s="5">
        <f t="shared" si="239"/>
        <v>2014</v>
      </c>
      <c r="E1493" s="3">
        <f t="shared" si="240"/>
        <v>41829</v>
      </c>
      <c r="F1493" s="5">
        <f t="shared" si="244"/>
        <v>0</v>
      </c>
      <c r="G1493" s="5">
        <v>24045.21</v>
      </c>
      <c r="H1493" s="6">
        <v>24093.67</v>
      </c>
      <c r="I1493" s="6">
        <v>24131.67</v>
      </c>
      <c r="J1493" s="6">
        <v>24240.67</v>
      </c>
      <c r="K1493" s="6">
        <v>24283</v>
      </c>
      <c r="L1493" s="6">
        <v>24316.33</v>
      </c>
      <c r="M1493" s="6">
        <v>24347.67</v>
      </c>
      <c r="N1493" s="6">
        <v>24394.67</v>
      </c>
      <c r="O1493" s="6">
        <v>24429.33</v>
      </c>
      <c r="P1493" s="6">
        <v>24529.67</v>
      </c>
      <c r="Q1493" s="6">
        <v>24580</v>
      </c>
      <c r="R1493" s="6">
        <v>24625.33</v>
      </c>
      <c r="S1493" s="6">
        <v>24672.33</v>
      </c>
      <c r="T1493" s="6">
        <v>24730</v>
      </c>
      <c r="U1493" s="6">
        <v>25068.67</v>
      </c>
      <c r="V1493" s="6">
        <v>25123.67</v>
      </c>
      <c r="W1493" s="6">
        <v>25160</v>
      </c>
      <c r="X1493" s="6">
        <v>25209.33</v>
      </c>
      <c r="Y1493" s="6" t="s">
        <v>2</v>
      </c>
      <c r="Z1493" s="8" t="s">
        <v>17</v>
      </c>
      <c r="AA1493" s="11">
        <f t="shared" si="245"/>
        <v>0</v>
      </c>
      <c r="AB1493" s="10">
        <f t="shared" si="246"/>
        <v>3.5957265501112001E-3</v>
      </c>
      <c r="AC1493" s="10">
        <f t="shared" si="241"/>
        <v>1.2334828049612945E-2</v>
      </c>
      <c r="AD1493" s="10">
        <f t="shared" si="242"/>
        <v>9.9470595386774718E-3</v>
      </c>
      <c r="AE1493" s="13">
        <v>3.59</v>
      </c>
      <c r="AF1493" s="13">
        <v>1.1000000000000001</v>
      </c>
      <c r="AG1493" s="10">
        <f t="shared" si="243"/>
        <v>2.462908011869458E-2</v>
      </c>
      <c r="AH1493" s="10">
        <f>+SUMPRODUCT(AB1493:AD1493,Regression_results!$M$17:$O$17)+Regression_results!$L$17</f>
        <v>2.4916762583596423E-2</v>
      </c>
    </row>
    <row r="1494" spans="1:34" ht="15" x14ac:dyDescent="0.25">
      <c r="A1494" s="3">
        <v>41828</v>
      </c>
      <c r="B1494" s="5">
        <f t="shared" si="237"/>
        <v>8</v>
      </c>
      <c r="C1494" s="5">
        <f t="shared" si="238"/>
        <v>7</v>
      </c>
      <c r="D1494" s="5">
        <f t="shared" si="239"/>
        <v>2014</v>
      </c>
      <c r="E1494" s="3">
        <f t="shared" si="240"/>
        <v>41799</v>
      </c>
      <c r="F1494" s="5">
        <f t="shared" si="244"/>
        <v>29</v>
      </c>
      <c r="G1494" s="5">
        <v>24042.81</v>
      </c>
      <c r="H1494" s="6">
        <v>24090</v>
      </c>
      <c r="I1494" s="6">
        <v>24131.67</v>
      </c>
      <c r="J1494" s="6">
        <v>24240.67</v>
      </c>
      <c r="K1494" s="6">
        <v>24279.33</v>
      </c>
      <c r="L1494" s="6">
        <v>24309</v>
      </c>
      <c r="M1494" s="6">
        <v>24333.67</v>
      </c>
      <c r="N1494" s="6">
        <v>24382</v>
      </c>
      <c r="O1494" s="6">
        <v>24413.67</v>
      </c>
      <c r="P1494" s="6">
        <v>24514</v>
      </c>
      <c r="Q1494" s="6">
        <v>24565</v>
      </c>
      <c r="R1494" s="6">
        <v>24610.33</v>
      </c>
      <c r="S1494" s="6">
        <v>24658.33</v>
      </c>
      <c r="T1494" s="6">
        <v>24705.67</v>
      </c>
      <c r="U1494" s="6">
        <v>25059.67</v>
      </c>
      <c r="V1494" s="6">
        <v>25112.67</v>
      </c>
      <c r="W1494" s="6">
        <v>25149.33</v>
      </c>
      <c r="X1494" s="6">
        <v>25198.67</v>
      </c>
      <c r="Y1494" s="6" t="s">
        <v>2</v>
      </c>
      <c r="Z1494" s="8" t="s">
        <v>17</v>
      </c>
      <c r="AA1494" s="11">
        <f t="shared" si="245"/>
        <v>1.8558434411413509E-3</v>
      </c>
      <c r="AB1494" s="10">
        <f t="shared" si="246"/>
        <v>3.6959074251303736E-3</v>
      </c>
      <c r="AC1494" s="10">
        <f t="shared" si="241"/>
        <v>1.1685888295339675E-2</v>
      </c>
      <c r="AD1494" s="10">
        <f t="shared" si="242"/>
        <v>1.1877278153743101E-2</v>
      </c>
      <c r="AE1494" s="13">
        <v>3.7549999999999999</v>
      </c>
      <c r="AF1494" s="13">
        <v>1.095</v>
      </c>
      <c r="AG1494" s="10">
        <f t="shared" si="243"/>
        <v>2.6311884860774404E-2</v>
      </c>
      <c r="AH1494" s="10">
        <f>+SUMPRODUCT(AB1494:AD1494,Regression_results!$M$17:$O$17)+Regression_results!$L$17</f>
        <v>2.5447792459241364E-2</v>
      </c>
    </row>
    <row r="1495" spans="1:34" ht="15" x14ac:dyDescent="0.25">
      <c r="A1495" s="3">
        <v>41827</v>
      </c>
      <c r="B1495" s="5">
        <f t="shared" si="237"/>
        <v>7</v>
      </c>
      <c r="C1495" s="5">
        <f t="shared" si="238"/>
        <v>7</v>
      </c>
      <c r="D1495" s="5">
        <f t="shared" si="239"/>
        <v>2014</v>
      </c>
      <c r="E1495" s="3">
        <f t="shared" si="240"/>
        <v>41799</v>
      </c>
      <c r="F1495" s="5">
        <f t="shared" si="244"/>
        <v>28</v>
      </c>
      <c r="G1495" s="5">
        <v>24040.41</v>
      </c>
      <c r="H1495" s="6">
        <v>24083.33</v>
      </c>
      <c r="I1495" s="6">
        <v>24125</v>
      </c>
      <c r="J1495" s="6">
        <v>24167</v>
      </c>
      <c r="K1495" s="6">
        <v>24277.67</v>
      </c>
      <c r="L1495" s="6">
        <v>24319.33</v>
      </c>
      <c r="M1495" s="6">
        <v>24352.67</v>
      </c>
      <c r="N1495" s="6">
        <v>24380</v>
      </c>
      <c r="O1495" s="6">
        <v>24423</v>
      </c>
      <c r="P1495" s="6">
        <v>24455</v>
      </c>
      <c r="Q1495" s="6">
        <v>24555.33</v>
      </c>
      <c r="R1495" s="6">
        <v>24605</v>
      </c>
      <c r="S1495" s="6">
        <v>24650</v>
      </c>
      <c r="T1495" s="6">
        <v>24698</v>
      </c>
      <c r="U1495" s="6">
        <v>25061</v>
      </c>
      <c r="V1495" s="6">
        <v>25114.33</v>
      </c>
      <c r="W1495" s="6">
        <v>25150</v>
      </c>
      <c r="X1495" s="6">
        <v>25199.33</v>
      </c>
      <c r="Y1495" s="6" t="s">
        <v>2</v>
      </c>
      <c r="Z1495" s="8" t="s">
        <v>17</v>
      </c>
      <c r="AA1495" s="11">
        <f t="shared" si="245"/>
        <v>1.8174442190669992E-3</v>
      </c>
      <c r="AB1495" s="10">
        <f t="shared" si="246"/>
        <v>3.5186587915929657E-3</v>
      </c>
      <c r="AC1495" s="10">
        <f t="shared" si="241"/>
        <v>1.2352331606217515E-2</v>
      </c>
      <c r="AD1495" s="10">
        <f t="shared" si="242"/>
        <v>1.1111961682114212E-2</v>
      </c>
      <c r="AE1495" s="13">
        <v>3.65</v>
      </c>
      <c r="AF1495" s="13">
        <v>1.08</v>
      </c>
      <c r="AG1495" s="10">
        <f t="shared" si="243"/>
        <v>2.5425405619311503E-2</v>
      </c>
      <c r="AH1495" s="10">
        <f>+SUMPRODUCT(AB1495:AD1495,Regression_results!$M$17:$O$17)+Regression_results!$L$17</f>
        <v>2.5409464469212939E-2</v>
      </c>
    </row>
    <row r="1496" spans="1:34" ht="15" x14ac:dyDescent="0.25">
      <c r="A1496" s="3">
        <v>41826</v>
      </c>
      <c r="B1496" s="5">
        <f t="shared" si="237"/>
        <v>6</v>
      </c>
      <c r="C1496" s="5">
        <f t="shared" si="238"/>
        <v>7</v>
      </c>
      <c r="D1496" s="5">
        <f t="shared" si="239"/>
        <v>2014</v>
      </c>
      <c r="E1496" s="3">
        <f t="shared" si="240"/>
        <v>41799</v>
      </c>
      <c r="F1496" s="5">
        <f t="shared" si="244"/>
        <v>27</v>
      </c>
      <c r="G1496" s="5">
        <v>24038.01</v>
      </c>
      <c r="H1496" s="6">
        <v>24085</v>
      </c>
      <c r="I1496" s="6">
        <v>24134</v>
      </c>
      <c r="J1496" s="6">
        <v>24181</v>
      </c>
      <c r="K1496" s="6">
        <v>24292</v>
      </c>
      <c r="L1496" s="6">
        <v>24331</v>
      </c>
      <c r="M1496" s="6">
        <v>24365</v>
      </c>
      <c r="N1496" s="6">
        <v>24390</v>
      </c>
      <c r="O1496" s="6">
        <v>24441</v>
      </c>
      <c r="P1496" s="6">
        <v>24474</v>
      </c>
      <c r="Q1496" s="6">
        <v>24570</v>
      </c>
      <c r="R1496" s="6">
        <v>24620</v>
      </c>
      <c r="S1496" s="6">
        <v>24670</v>
      </c>
      <c r="T1496" s="6">
        <v>24715</v>
      </c>
      <c r="U1496" s="6">
        <v>25082</v>
      </c>
      <c r="V1496" s="6">
        <v>25135</v>
      </c>
      <c r="W1496" s="6">
        <v>25170.67</v>
      </c>
      <c r="X1496" s="6">
        <v>25220</v>
      </c>
      <c r="Y1496" s="6" t="s">
        <v>2</v>
      </c>
      <c r="Z1496" s="8" t="s">
        <v>17</v>
      </c>
      <c r="AA1496" s="11">
        <f t="shared" si="245"/>
        <v>1.6416700445885724E-3</v>
      </c>
      <c r="AB1496" s="10">
        <f t="shared" si="246"/>
        <v>3.9932590093771925E-3</v>
      </c>
      <c r="AC1496" s="10">
        <f t="shared" si="241"/>
        <v>1.2720643076158167E-2</v>
      </c>
      <c r="AD1496" s="10">
        <f t="shared" si="242"/>
        <v>1.1011172110788702E-2</v>
      </c>
      <c r="AE1496" s="13">
        <v>3.68</v>
      </c>
      <c r="AF1496" s="13">
        <v>1.085</v>
      </c>
      <c r="AG1496" s="10">
        <f t="shared" si="243"/>
        <v>2.5671464608992389E-2</v>
      </c>
      <c r="AH1496" s="10">
        <f>+SUMPRODUCT(AB1496:AD1496,Regression_results!$M$17:$O$17)+Regression_results!$L$17</f>
        <v>2.584267119177304E-2</v>
      </c>
    </row>
    <row r="1497" spans="1:34" ht="15" x14ac:dyDescent="0.25">
      <c r="A1497" s="3">
        <v>41825</v>
      </c>
      <c r="B1497" s="5">
        <f t="shared" si="237"/>
        <v>5</v>
      </c>
      <c r="C1497" s="5">
        <f t="shared" si="238"/>
        <v>7</v>
      </c>
      <c r="D1497" s="5">
        <f t="shared" si="239"/>
        <v>2014</v>
      </c>
      <c r="E1497" s="3">
        <f t="shared" si="240"/>
        <v>41799</v>
      </c>
      <c r="F1497" s="5">
        <f t="shared" si="244"/>
        <v>26</v>
      </c>
      <c r="G1497" s="5">
        <v>24035.61</v>
      </c>
      <c r="H1497" s="6">
        <v>24085</v>
      </c>
      <c r="I1497" s="6">
        <v>24134</v>
      </c>
      <c r="J1497" s="6">
        <v>24181</v>
      </c>
      <c r="K1497" s="6">
        <v>24292</v>
      </c>
      <c r="L1497" s="6">
        <v>24331</v>
      </c>
      <c r="M1497" s="6">
        <v>24365</v>
      </c>
      <c r="N1497" s="6">
        <v>24390</v>
      </c>
      <c r="O1497" s="6">
        <v>24441</v>
      </c>
      <c r="P1497" s="6">
        <v>24474</v>
      </c>
      <c r="Q1497" s="6">
        <v>24570</v>
      </c>
      <c r="R1497" s="6">
        <v>24620</v>
      </c>
      <c r="S1497" s="6">
        <v>24670</v>
      </c>
      <c r="T1497" s="6">
        <v>24715</v>
      </c>
      <c r="U1497" s="6">
        <v>25111.33</v>
      </c>
      <c r="V1497" s="6">
        <v>25162.33</v>
      </c>
      <c r="W1497" s="6">
        <v>25195.33</v>
      </c>
      <c r="X1497" s="6">
        <v>25244.67</v>
      </c>
      <c r="Y1497" s="6" t="s">
        <v>2</v>
      </c>
      <c r="Z1497" s="8" t="s">
        <v>17</v>
      </c>
      <c r="AA1497" s="11">
        <f t="shared" si="245"/>
        <v>1.5808674503445511E-3</v>
      </c>
      <c r="AB1497" s="10">
        <f t="shared" si="246"/>
        <v>4.0935095884813144E-3</v>
      </c>
      <c r="AC1497" s="10">
        <f t="shared" si="241"/>
        <v>1.2720643076158167E-2</v>
      </c>
      <c r="AD1497" s="10">
        <f t="shared" si="242"/>
        <v>1.0950369516544682E-2</v>
      </c>
      <c r="AE1497" s="13">
        <v>3.68</v>
      </c>
      <c r="AF1497" s="13">
        <v>1.085</v>
      </c>
      <c r="AG1497" s="10">
        <f t="shared" si="243"/>
        <v>2.5671464608992389E-2</v>
      </c>
      <c r="AH1497" s="10">
        <f>+SUMPRODUCT(AB1497:AD1497,Regression_results!$M$17:$O$17)+Regression_results!$L$17</f>
        <v>2.5869525535624119E-2</v>
      </c>
    </row>
    <row r="1498" spans="1:34" ht="15" x14ac:dyDescent="0.25">
      <c r="A1498" s="3">
        <v>41824</v>
      </c>
      <c r="B1498" s="5">
        <f t="shared" si="237"/>
        <v>4</v>
      </c>
      <c r="C1498" s="5">
        <f t="shared" si="238"/>
        <v>7</v>
      </c>
      <c r="D1498" s="5">
        <f t="shared" si="239"/>
        <v>2014</v>
      </c>
      <c r="E1498" s="3">
        <f t="shared" si="240"/>
        <v>41799</v>
      </c>
      <c r="F1498" s="5">
        <f t="shared" si="244"/>
        <v>25</v>
      </c>
      <c r="G1498" s="5">
        <v>24033.21</v>
      </c>
      <c r="H1498" s="6">
        <v>24085</v>
      </c>
      <c r="I1498" s="6">
        <v>24134</v>
      </c>
      <c r="J1498" s="6">
        <v>24181</v>
      </c>
      <c r="K1498" s="6">
        <v>24292</v>
      </c>
      <c r="L1498" s="6">
        <v>24331</v>
      </c>
      <c r="M1498" s="6">
        <v>24365</v>
      </c>
      <c r="N1498" s="6">
        <v>24390</v>
      </c>
      <c r="O1498" s="6">
        <v>24441</v>
      </c>
      <c r="P1498" s="6">
        <v>24474</v>
      </c>
      <c r="Q1498" s="6">
        <v>24570</v>
      </c>
      <c r="R1498" s="6">
        <v>24620</v>
      </c>
      <c r="S1498" s="6">
        <v>24670</v>
      </c>
      <c r="T1498" s="6">
        <v>24715</v>
      </c>
      <c r="U1498" s="6">
        <v>25124.67</v>
      </c>
      <c r="V1498" s="6">
        <v>25175.67</v>
      </c>
      <c r="W1498" s="6">
        <v>25208.67</v>
      </c>
      <c r="X1498" s="6">
        <v>25258</v>
      </c>
      <c r="Y1498" s="6" t="s">
        <v>2</v>
      </c>
      <c r="Z1498" s="8" t="s">
        <v>17</v>
      </c>
      <c r="AA1498" s="11">
        <f t="shared" si="245"/>
        <v>1.5200648561005299E-3</v>
      </c>
      <c r="AB1498" s="10">
        <f t="shared" si="246"/>
        <v>4.1937801899953886E-3</v>
      </c>
      <c r="AC1498" s="10">
        <f t="shared" si="241"/>
        <v>1.2720643076158167E-2</v>
      </c>
      <c r="AD1498" s="10">
        <f t="shared" si="242"/>
        <v>1.0889566922300661E-2</v>
      </c>
      <c r="AE1498" s="13">
        <v>3.68</v>
      </c>
      <c r="AF1498" s="13">
        <v>1.085</v>
      </c>
      <c r="AG1498" s="10">
        <f t="shared" si="243"/>
        <v>2.5671464608992389E-2</v>
      </c>
      <c r="AH1498" s="10">
        <f>+SUMPRODUCT(AB1498:AD1498,Regression_results!$M$17:$O$17)+Regression_results!$L$17</f>
        <v>2.5896390703529518E-2</v>
      </c>
    </row>
    <row r="1499" spans="1:34" ht="15" x14ac:dyDescent="0.25">
      <c r="A1499" s="3">
        <v>41823</v>
      </c>
      <c r="B1499" s="5">
        <f t="shared" si="237"/>
        <v>3</v>
      </c>
      <c r="C1499" s="5">
        <f t="shared" si="238"/>
        <v>7</v>
      </c>
      <c r="D1499" s="5">
        <f t="shared" si="239"/>
        <v>2014</v>
      </c>
      <c r="E1499" s="3">
        <f t="shared" si="240"/>
        <v>41799</v>
      </c>
      <c r="F1499" s="5">
        <f t="shared" si="244"/>
        <v>24</v>
      </c>
      <c r="G1499" s="5">
        <v>24030.81</v>
      </c>
      <c r="H1499" s="6">
        <v>24084</v>
      </c>
      <c r="I1499" s="6">
        <v>24132.67</v>
      </c>
      <c r="J1499" s="6">
        <v>24185.67</v>
      </c>
      <c r="K1499" s="6">
        <v>24296.33</v>
      </c>
      <c r="L1499" s="6">
        <v>24337</v>
      </c>
      <c r="M1499" s="6">
        <v>24370.67</v>
      </c>
      <c r="N1499" s="6">
        <v>24400</v>
      </c>
      <c r="O1499" s="6">
        <v>24448</v>
      </c>
      <c r="P1499" s="6">
        <v>24481.67</v>
      </c>
      <c r="Q1499" s="6">
        <v>24578.33</v>
      </c>
      <c r="R1499" s="6">
        <v>24630</v>
      </c>
      <c r="S1499" s="6">
        <v>24680</v>
      </c>
      <c r="T1499" s="6">
        <v>24725.33</v>
      </c>
      <c r="U1499" s="6">
        <v>25124.67</v>
      </c>
      <c r="V1499" s="6">
        <v>25175.67</v>
      </c>
      <c r="W1499" s="6">
        <v>25208.67</v>
      </c>
      <c r="X1499" s="6">
        <v>25258</v>
      </c>
      <c r="Y1499" s="6" t="s">
        <v>2</v>
      </c>
      <c r="Z1499" s="8" t="s">
        <v>17</v>
      </c>
      <c r="AA1499" s="11">
        <f t="shared" si="245"/>
        <v>1.4693679092383505E-3</v>
      </c>
      <c r="AB1499" s="10">
        <f t="shared" si="246"/>
        <v>4.2387252031870215E-3</v>
      </c>
      <c r="AC1499" s="10">
        <f t="shared" si="241"/>
        <v>1.3066519369800522E-2</v>
      </c>
      <c r="AD1499" s="10">
        <f t="shared" si="242"/>
        <v>1.0958896705049792E-2</v>
      </c>
      <c r="AE1499" s="13">
        <v>3.69</v>
      </c>
      <c r="AF1499" s="13">
        <v>1.08</v>
      </c>
      <c r="AG1499" s="10">
        <f t="shared" si="243"/>
        <v>2.5821131776810446E-2</v>
      </c>
      <c r="AH1499" s="10">
        <f>+SUMPRODUCT(AB1499:AD1499,Regression_results!$M$17:$O$17)+Regression_results!$L$17</f>
        <v>2.6160303456039122E-2</v>
      </c>
    </row>
    <row r="1500" spans="1:34" ht="15" x14ac:dyDescent="0.25">
      <c r="A1500" s="3">
        <v>41822</v>
      </c>
      <c r="B1500" s="5">
        <f t="shared" si="237"/>
        <v>2</v>
      </c>
      <c r="C1500" s="5">
        <f t="shared" si="238"/>
        <v>7</v>
      </c>
      <c r="D1500" s="5">
        <f t="shared" si="239"/>
        <v>2014</v>
      </c>
      <c r="E1500" s="3">
        <f t="shared" si="240"/>
        <v>41799</v>
      </c>
      <c r="F1500" s="5">
        <f t="shared" si="244"/>
        <v>23</v>
      </c>
      <c r="G1500" s="5">
        <v>24028.41</v>
      </c>
      <c r="H1500" s="6">
        <v>24086</v>
      </c>
      <c r="I1500" s="6">
        <v>24133</v>
      </c>
      <c r="J1500" s="6">
        <v>24186.33</v>
      </c>
      <c r="K1500" s="6">
        <v>24296.67</v>
      </c>
      <c r="L1500" s="6">
        <v>24340</v>
      </c>
      <c r="M1500" s="6">
        <v>24376.33</v>
      </c>
      <c r="N1500" s="6">
        <v>24410</v>
      </c>
      <c r="O1500" s="6">
        <v>24455</v>
      </c>
      <c r="P1500" s="6">
        <v>24489.67</v>
      </c>
      <c r="Q1500" s="6">
        <v>24585.33</v>
      </c>
      <c r="R1500" s="6">
        <v>24639.33</v>
      </c>
      <c r="S1500" s="6">
        <v>24689.67</v>
      </c>
      <c r="T1500" s="6">
        <v>24731.33</v>
      </c>
      <c r="U1500" s="6">
        <v>25124.67</v>
      </c>
      <c r="V1500" s="6">
        <v>25175.67</v>
      </c>
      <c r="W1500" s="6">
        <v>25208.67</v>
      </c>
      <c r="X1500" s="6">
        <v>25258</v>
      </c>
      <c r="Y1500" s="6" t="s">
        <v>2</v>
      </c>
      <c r="Z1500" s="8" t="s">
        <v>17</v>
      </c>
      <c r="AA1500" s="11">
        <f t="shared" si="245"/>
        <v>1.2936314391134814E-3</v>
      </c>
      <c r="AB1500" s="10">
        <f t="shared" si="246"/>
        <v>4.3527640821843239E-3</v>
      </c>
      <c r="AC1500" s="10">
        <f t="shared" si="241"/>
        <v>1.33427257282559E-2</v>
      </c>
      <c r="AD1500" s="10">
        <f t="shared" si="242"/>
        <v>1.0889624078655399E-2</v>
      </c>
      <c r="AE1500" s="13">
        <v>3.6949999999999998</v>
      </c>
      <c r="AF1500" s="13">
        <v>1.07</v>
      </c>
      <c r="AG1500" s="10">
        <f t="shared" si="243"/>
        <v>2.5972098545562483E-2</v>
      </c>
      <c r="AH1500" s="10">
        <f>+SUMPRODUCT(AB1500:AD1500,Regression_results!$M$17:$O$17)+Regression_results!$L$17</f>
        <v>2.635725725341715E-2</v>
      </c>
    </row>
    <row r="1501" spans="1:34" ht="15" x14ac:dyDescent="0.25">
      <c r="A1501" s="3">
        <v>41821</v>
      </c>
      <c r="B1501" s="5">
        <f t="shared" si="237"/>
        <v>1</v>
      </c>
      <c r="C1501" s="5">
        <f t="shared" si="238"/>
        <v>7</v>
      </c>
      <c r="D1501" s="5">
        <f t="shared" si="239"/>
        <v>2014</v>
      </c>
      <c r="E1501" s="3">
        <f t="shared" si="240"/>
        <v>41799</v>
      </c>
      <c r="F1501" s="5">
        <f t="shared" si="244"/>
        <v>22</v>
      </c>
      <c r="G1501" s="5">
        <v>24026.01</v>
      </c>
      <c r="H1501" s="6">
        <v>24088</v>
      </c>
      <c r="I1501" s="6">
        <v>24137</v>
      </c>
      <c r="J1501" s="6">
        <v>24187</v>
      </c>
      <c r="K1501" s="6">
        <v>24297</v>
      </c>
      <c r="L1501" s="6">
        <v>24340</v>
      </c>
      <c r="M1501" s="6">
        <v>24376</v>
      </c>
      <c r="N1501" s="6">
        <v>24412</v>
      </c>
      <c r="O1501" s="6">
        <v>24460</v>
      </c>
      <c r="P1501" s="6">
        <v>24492</v>
      </c>
      <c r="Q1501" s="6">
        <v>24585</v>
      </c>
      <c r="R1501" s="6">
        <v>24640</v>
      </c>
      <c r="S1501" s="6">
        <v>24690</v>
      </c>
      <c r="T1501" s="6">
        <v>24735</v>
      </c>
      <c r="U1501" s="6">
        <v>25137</v>
      </c>
      <c r="V1501" s="6">
        <v>25188</v>
      </c>
      <c r="W1501" s="6">
        <v>25221</v>
      </c>
      <c r="X1501" s="6">
        <v>25270</v>
      </c>
      <c r="Y1501" s="6" t="s">
        <v>2</v>
      </c>
      <c r="Z1501" s="8" t="s">
        <v>17</v>
      </c>
      <c r="AA1501" s="11">
        <f t="shared" si="245"/>
        <v>1.3365735115430748E-3</v>
      </c>
      <c r="AB1501" s="10">
        <f t="shared" si="246"/>
        <v>4.6195768669039516E-3</v>
      </c>
      <c r="AC1501" s="10">
        <f t="shared" si="241"/>
        <v>1.3381944732153928E-2</v>
      </c>
      <c r="AD1501" s="10">
        <f t="shared" si="242"/>
        <v>1.0739680625197959E-2</v>
      </c>
      <c r="AE1501" s="13">
        <v>3.67</v>
      </c>
      <c r="AF1501" s="13">
        <v>1.07</v>
      </c>
      <c r="AG1501" s="10">
        <f t="shared" si="243"/>
        <v>2.5724745226080925E-2</v>
      </c>
      <c r="AH1501" s="10">
        <f>+SUMPRODUCT(AB1501:AD1501,Regression_results!$M$17:$O$17)+Regression_results!$L$17</f>
        <v>2.6457706185573297E-2</v>
      </c>
    </row>
    <row r="1502" spans="1:34" ht="15" x14ac:dyDescent="0.25">
      <c r="A1502" s="3">
        <v>41820</v>
      </c>
      <c r="B1502" s="5">
        <f t="shared" si="237"/>
        <v>30</v>
      </c>
      <c r="C1502" s="5">
        <f t="shared" si="238"/>
        <v>6</v>
      </c>
      <c r="D1502" s="5">
        <f t="shared" si="239"/>
        <v>2014</v>
      </c>
      <c r="E1502" s="3">
        <f t="shared" si="240"/>
        <v>41799</v>
      </c>
      <c r="F1502" s="5">
        <f t="shared" si="244"/>
        <v>21</v>
      </c>
      <c r="G1502" s="5">
        <v>24023.61</v>
      </c>
      <c r="H1502" s="6">
        <v>24083.33</v>
      </c>
      <c r="I1502" s="6">
        <v>24135</v>
      </c>
      <c r="J1502" s="6">
        <v>24185</v>
      </c>
      <c r="K1502" s="6">
        <v>24295</v>
      </c>
      <c r="L1502" s="6">
        <v>24334.67</v>
      </c>
      <c r="M1502" s="6">
        <v>24371.67</v>
      </c>
      <c r="N1502" s="6">
        <v>24407</v>
      </c>
      <c r="O1502" s="6">
        <v>24450</v>
      </c>
      <c r="P1502" s="6">
        <v>24484</v>
      </c>
      <c r="Q1502" s="6">
        <v>24575.67</v>
      </c>
      <c r="R1502" s="6">
        <v>24628.67</v>
      </c>
      <c r="S1502" s="6">
        <v>24674.67</v>
      </c>
      <c r="T1502" s="6">
        <v>24709.67</v>
      </c>
      <c r="U1502" s="6">
        <v>25134</v>
      </c>
      <c r="V1502" s="6">
        <v>25183.33</v>
      </c>
      <c r="W1502" s="6">
        <v>25217.67</v>
      </c>
      <c r="X1502" s="6">
        <v>25260</v>
      </c>
      <c r="Y1502" s="6" t="s">
        <v>2</v>
      </c>
      <c r="Z1502" s="8" t="s">
        <v>17</v>
      </c>
      <c r="AA1502" s="11">
        <f t="shared" si="245"/>
        <v>9.9292108060613496E-4</v>
      </c>
      <c r="AB1502" s="10">
        <f t="shared" si="246"/>
        <v>4.6366886575330835E-3</v>
      </c>
      <c r="AC1502" s="10">
        <f t="shared" si="241"/>
        <v>1.3051584835301444E-2</v>
      </c>
      <c r="AD1502" s="10">
        <f t="shared" si="242"/>
        <v>1.0181878135820744E-2</v>
      </c>
      <c r="AE1502" s="13">
        <v>3.64</v>
      </c>
      <c r="AF1502" s="13">
        <v>1.0249999999999999</v>
      </c>
      <c r="AG1502" s="10">
        <f t="shared" si="243"/>
        <v>2.5884682009403415E-2</v>
      </c>
      <c r="AH1502" s="10">
        <f>+SUMPRODUCT(AB1502:AD1502,Regression_results!$M$17:$O$17)+Regression_results!$L$17</f>
        <v>2.6017042801383394E-2</v>
      </c>
    </row>
    <row r="1503" spans="1:34" ht="15" x14ac:dyDescent="0.25">
      <c r="A1503" s="3">
        <v>41819</v>
      </c>
      <c r="B1503" s="5">
        <f t="shared" si="237"/>
        <v>29</v>
      </c>
      <c r="C1503" s="5">
        <f t="shared" si="238"/>
        <v>6</v>
      </c>
      <c r="D1503" s="5">
        <f t="shared" si="239"/>
        <v>2014</v>
      </c>
      <c r="E1503" s="3">
        <f t="shared" si="240"/>
        <v>41799</v>
      </c>
      <c r="F1503" s="5">
        <f t="shared" si="244"/>
        <v>20</v>
      </c>
      <c r="G1503" s="5">
        <v>24021.21</v>
      </c>
      <c r="H1503" s="6">
        <v>24083</v>
      </c>
      <c r="I1503" s="6">
        <v>24135</v>
      </c>
      <c r="J1503" s="6">
        <v>24185</v>
      </c>
      <c r="K1503" s="6">
        <v>24295</v>
      </c>
      <c r="L1503" s="6">
        <v>24334.67</v>
      </c>
      <c r="M1503" s="6">
        <v>24371.67</v>
      </c>
      <c r="N1503" s="6">
        <v>24407</v>
      </c>
      <c r="O1503" s="6">
        <v>24452</v>
      </c>
      <c r="P1503" s="6">
        <v>24485.33</v>
      </c>
      <c r="Q1503" s="6">
        <v>24577</v>
      </c>
      <c r="R1503" s="6">
        <v>24630</v>
      </c>
      <c r="S1503" s="6">
        <v>24676</v>
      </c>
      <c r="T1503" s="6">
        <v>24711</v>
      </c>
      <c r="U1503" s="6">
        <v>25089.33</v>
      </c>
      <c r="V1503" s="6">
        <v>25131.67</v>
      </c>
      <c r="W1503" s="6">
        <v>25181.67</v>
      </c>
      <c r="X1503" s="6">
        <v>25215</v>
      </c>
      <c r="Y1503" s="6" t="s">
        <v>2</v>
      </c>
      <c r="Z1503" s="8" t="s">
        <v>17</v>
      </c>
      <c r="AA1503" s="11">
        <f t="shared" si="245"/>
        <v>9.455881558329734E-4</v>
      </c>
      <c r="AB1503" s="10">
        <f t="shared" si="246"/>
        <v>4.7370636200259053E-3</v>
      </c>
      <c r="AC1503" s="10">
        <f t="shared" si="241"/>
        <v>1.3134452040604927E-2</v>
      </c>
      <c r="AD1503" s="10">
        <f t="shared" si="242"/>
        <v>1.0106392997972632E-2</v>
      </c>
      <c r="AE1503" s="13">
        <v>3.64</v>
      </c>
      <c r="AF1503" s="13">
        <v>1.02</v>
      </c>
      <c r="AG1503" s="10">
        <f t="shared" si="243"/>
        <v>2.5935458325084149E-2</v>
      </c>
      <c r="AH1503" s="10">
        <f>+SUMPRODUCT(AB1503:AD1503,Regression_results!$M$17:$O$17)+Regression_results!$L$17</f>
        <v>2.6087301614857193E-2</v>
      </c>
    </row>
    <row r="1504" spans="1:34" ht="15" x14ac:dyDescent="0.25">
      <c r="A1504" s="3">
        <v>41818</v>
      </c>
      <c r="B1504" s="5">
        <f t="shared" ref="B1504:B1567" si="247">+DAY(A1504)</f>
        <v>28</v>
      </c>
      <c r="C1504" s="5">
        <f t="shared" ref="C1504:C1567" si="248">+MONTH(A1504)</f>
        <v>6</v>
      </c>
      <c r="D1504" s="5">
        <f t="shared" ref="D1504:D1567" si="249">+YEAR(A1504)</f>
        <v>2014</v>
      </c>
      <c r="E1504" s="3">
        <f t="shared" ref="E1504:E1567" si="250">+IF(DAY(A1504)&gt;=9, DATE(D1504,C1504,9), IF(MONTH(A1504)=1, DATE(D1504-1,12,9),DATE(D1504,C1504-1,9)))</f>
        <v>41799</v>
      </c>
      <c r="F1504" s="5">
        <f t="shared" si="244"/>
        <v>19</v>
      </c>
      <c r="G1504" s="5">
        <v>24018.81</v>
      </c>
      <c r="H1504" s="6">
        <v>24083</v>
      </c>
      <c r="I1504" s="6">
        <v>24135</v>
      </c>
      <c r="J1504" s="6">
        <v>24185</v>
      </c>
      <c r="K1504" s="6">
        <v>24295</v>
      </c>
      <c r="L1504" s="6">
        <v>24334.67</v>
      </c>
      <c r="M1504" s="6">
        <v>24371.67</v>
      </c>
      <c r="N1504" s="6">
        <v>24407</v>
      </c>
      <c r="O1504" s="6">
        <v>24452</v>
      </c>
      <c r="P1504" s="6">
        <v>24485.33</v>
      </c>
      <c r="Q1504" s="6">
        <v>24577</v>
      </c>
      <c r="R1504" s="6">
        <v>24630</v>
      </c>
      <c r="S1504" s="6">
        <v>24676</v>
      </c>
      <c r="T1504" s="6">
        <v>24711</v>
      </c>
      <c r="U1504" s="6">
        <v>25084</v>
      </c>
      <c r="V1504" s="6">
        <v>25125</v>
      </c>
      <c r="W1504" s="6">
        <v>25175</v>
      </c>
      <c r="X1504" s="6">
        <v>25208</v>
      </c>
      <c r="Y1504" s="6" t="s">
        <v>2</v>
      </c>
      <c r="Z1504" s="8" t="s">
        <v>17</v>
      </c>
      <c r="AA1504" s="11">
        <f t="shared" si="245"/>
        <v>8.9830874804132474E-4</v>
      </c>
      <c r="AB1504" s="10">
        <f t="shared" si="246"/>
        <v>4.8374586417894161E-3</v>
      </c>
      <c r="AC1504" s="10">
        <f t="shared" ref="AC1504:AC1567" si="251">+O1504/I1504-1</f>
        <v>1.3134452040604927E-2</v>
      </c>
      <c r="AD1504" s="10">
        <f t="shared" ref="AD1504:AD1567" si="252">+S1504/O1504-1+AA1504</f>
        <v>1.0059113590180984E-2</v>
      </c>
      <c r="AE1504" s="13">
        <v>3.64</v>
      </c>
      <c r="AF1504" s="13">
        <v>1.02</v>
      </c>
      <c r="AG1504" s="10">
        <f t="shared" ref="AG1504:AG1567" si="253">+(1+AE1504/100)/(1+AF1504/100)-1</f>
        <v>2.5935458325084149E-2</v>
      </c>
      <c r="AH1504" s="10">
        <f>+SUMPRODUCT(AB1504:AD1504,Regression_results!$M$17:$O$17)+Regression_results!$L$17</f>
        <v>2.6120314951556728E-2</v>
      </c>
    </row>
    <row r="1505" spans="1:34" ht="15" x14ac:dyDescent="0.25">
      <c r="A1505" s="3">
        <v>41817</v>
      </c>
      <c r="B1505" s="5">
        <f t="shared" si="247"/>
        <v>27</v>
      </c>
      <c r="C1505" s="5">
        <f t="shared" si="248"/>
        <v>6</v>
      </c>
      <c r="D1505" s="5">
        <f t="shared" si="249"/>
        <v>2014</v>
      </c>
      <c r="E1505" s="3">
        <f t="shared" si="250"/>
        <v>41799</v>
      </c>
      <c r="F1505" s="5">
        <f t="shared" si="244"/>
        <v>18</v>
      </c>
      <c r="G1505" s="5">
        <v>24016.42</v>
      </c>
      <c r="H1505" s="6">
        <v>24083</v>
      </c>
      <c r="I1505" s="6">
        <v>24135</v>
      </c>
      <c r="J1505" s="6">
        <v>24185</v>
      </c>
      <c r="K1505" s="6">
        <v>24295</v>
      </c>
      <c r="L1505" s="6">
        <v>24334.67</v>
      </c>
      <c r="M1505" s="6">
        <v>24371.67</v>
      </c>
      <c r="N1505" s="6">
        <v>24407</v>
      </c>
      <c r="O1505" s="6">
        <v>24452</v>
      </c>
      <c r="P1505" s="6">
        <v>24485.33</v>
      </c>
      <c r="Q1505" s="6">
        <v>24577</v>
      </c>
      <c r="R1505" s="6">
        <v>24630</v>
      </c>
      <c r="S1505" s="6">
        <v>24676</v>
      </c>
      <c r="T1505" s="6">
        <v>24711</v>
      </c>
      <c r="U1505" s="6">
        <v>25084</v>
      </c>
      <c r="V1505" s="6">
        <v>25125</v>
      </c>
      <c r="W1505" s="6">
        <v>25175</v>
      </c>
      <c r="X1505" s="6">
        <v>25208</v>
      </c>
      <c r="Y1505" s="6" t="s">
        <v>2</v>
      </c>
      <c r="Z1505" s="8" t="s">
        <v>17</v>
      </c>
      <c r="AA1505" s="11">
        <f t="shared" si="245"/>
        <v>8.5102934024967598E-4</v>
      </c>
      <c r="AB1505" s="10">
        <f t="shared" si="246"/>
        <v>4.9374552910050884E-3</v>
      </c>
      <c r="AC1505" s="10">
        <f t="shared" si="251"/>
        <v>1.3134452040604927E-2</v>
      </c>
      <c r="AD1505" s="10">
        <f t="shared" si="252"/>
        <v>1.0011834182389334E-2</v>
      </c>
      <c r="AE1505" s="13">
        <v>3.64</v>
      </c>
      <c r="AF1505" s="13">
        <v>1.02</v>
      </c>
      <c r="AG1505" s="10">
        <f t="shared" si="253"/>
        <v>2.5935458325084149E-2</v>
      </c>
      <c r="AH1505" s="10">
        <f>+SUMPRODUCT(AB1505:AD1505,Regression_results!$M$17:$O$17)+Regression_results!$L$17</f>
        <v>2.6153112929260647E-2</v>
      </c>
    </row>
    <row r="1506" spans="1:34" ht="15" x14ac:dyDescent="0.25">
      <c r="A1506" s="3">
        <v>41816</v>
      </c>
      <c r="B1506" s="5">
        <f t="shared" si="247"/>
        <v>26</v>
      </c>
      <c r="C1506" s="5">
        <f t="shared" si="248"/>
        <v>6</v>
      </c>
      <c r="D1506" s="5">
        <f t="shared" si="249"/>
        <v>2014</v>
      </c>
      <c r="E1506" s="3">
        <f t="shared" si="250"/>
        <v>41799</v>
      </c>
      <c r="F1506" s="5">
        <f t="shared" si="244"/>
        <v>17</v>
      </c>
      <c r="G1506" s="5">
        <v>24014.02</v>
      </c>
      <c r="H1506" s="6">
        <v>24084.67</v>
      </c>
      <c r="I1506" s="6">
        <v>24135</v>
      </c>
      <c r="J1506" s="6">
        <v>24185</v>
      </c>
      <c r="K1506" s="6">
        <v>24295</v>
      </c>
      <c r="L1506" s="6">
        <v>24335</v>
      </c>
      <c r="M1506" s="6">
        <v>24374</v>
      </c>
      <c r="N1506" s="6">
        <v>24407</v>
      </c>
      <c r="O1506" s="6">
        <v>24452</v>
      </c>
      <c r="P1506" s="6">
        <v>24484.33</v>
      </c>
      <c r="Q1506" s="6">
        <v>24580</v>
      </c>
      <c r="R1506" s="6">
        <v>24635</v>
      </c>
      <c r="S1506" s="6">
        <v>24675.67</v>
      </c>
      <c r="T1506" s="6">
        <v>24710.33</v>
      </c>
      <c r="U1506" s="6">
        <v>25084</v>
      </c>
      <c r="V1506" s="6">
        <v>25125</v>
      </c>
      <c r="W1506" s="6">
        <v>25175</v>
      </c>
      <c r="X1506" s="6">
        <v>25208</v>
      </c>
      <c r="Y1506" s="6" t="s">
        <v>2</v>
      </c>
      <c r="Z1506" s="8" t="s">
        <v>17</v>
      </c>
      <c r="AA1506" s="11">
        <f t="shared" si="245"/>
        <v>7.9595272050036288E-4</v>
      </c>
      <c r="AB1506" s="10">
        <f t="shared" si="246"/>
        <v>5.0378903657113394E-3</v>
      </c>
      <c r="AC1506" s="10">
        <f t="shared" si="251"/>
        <v>1.3134452040604927E-2</v>
      </c>
      <c r="AD1506" s="10">
        <f t="shared" si="252"/>
        <v>9.9432617340779947E-3</v>
      </c>
      <c r="AE1506" s="13">
        <v>3.67</v>
      </c>
      <c r="AF1506" s="13">
        <v>1.03</v>
      </c>
      <c r="AG1506" s="10">
        <f t="shared" si="253"/>
        <v>2.61308522221122E-2</v>
      </c>
      <c r="AH1506" s="10">
        <f>+SUMPRODUCT(AB1506:AD1506,Regression_results!$M$17:$O$17)+Regression_results!$L$17</f>
        <v>2.617657317717971E-2</v>
      </c>
    </row>
    <row r="1507" spans="1:34" ht="15" x14ac:dyDescent="0.25">
      <c r="A1507" s="3">
        <v>41815</v>
      </c>
      <c r="B1507" s="5">
        <f t="shared" si="247"/>
        <v>25</v>
      </c>
      <c r="C1507" s="5">
        <f t="shared" si="248"/>
        <v>6</v>
      </c>
      <c r="D1507" s="5">
        <f t="shared" si="249"/>
        <v>2014</v>
      </c>
      <c r="E1507" s="3">
        <f t="shared" si="250"/>
        <v>41799</v>
      </c>
      <c r="F1507" s="5">
        <f t="shared" si="244"/>
        <v>16</v>
      </c>
      <c r="G1507" s="5">
        <v>24011.62</v>
      </c>
      <c r="H1507" s="6">
        <v>24082.33</v>
      </c>
      <c r="I1507" s="6">
        <v>24135</v>
      </c>
      <c r="J1507" s="6">
        <v>24185</v>
      </c>
      <c r="K1507" s="6">
        <v>24295</v>
      </c>
      <c r="L1507" s="6">
        <v>24335</v>
      </c>
      <c r="M1507" s="6">
        <v>24374</v>
      </c>
      <c r="N1507" s="6">
        <v>24407</v>
      </c>
      <c r="O1507" s="6">
        <v>24452</v>
      </c>
      <c r="P1507" s="6">
        <v>24484.33</v>
      </c>
      <c r="Q1507" s="6">
        <v>24580</v>
      </c>
      <c r="R1507" s="6">
        <v>24635</v>
      </c>
      <c r="S1507" s="6">
        <v>24675.67</v>
      </c>
      <c r="T1507" s="6">
        <v>24710.33</v>
      </c>
      <c r="U1507" s="6">
        <v>25084</v>
      </c>
      <c r="V1507" s="6">
        <v>25125</v>
      </c>
      <c r="W1507" s="6">
        <v>25175</v>
      </c>
      <c r="X1507" s="6">
        <v>25208</v>
      </c>
      <c r="Y1507" s="6" t="s">
        <v>2</v>
      </c>
      <c r="Z1507" s="8" t="s">
        <v>17</v>
      </c>
      <c r="AA1507" s="11">
        <f t="shared" si="245"/>
        <v>7.4913197223563563E-4</v>
      </c>
      <c r="AB1507" s="10">
        <f t="shared" si="246"/>
        <v>5.138345517711862E-3</v>
      </c>
      <c r="AC1507" s="10">
        <f t="shared" si="251"/>
        <v>1.3134452040604927E-2</v>
      </c>
      <c r="AD1507" s="10">
        <f t="shared" si="252"/>
        <v>9.8964409858132672E-3</v>
      </c>
      <c r="AE1507" s="13">
        <v>3.71</v>
      </c>
      <c r="AF1507" s="13">
        <v>1.02</v>
      </c>
      <c r="AG1507" s="10">
        <f t="shared" si="253"/>
        <v>2.6628390417738901E-2</v>
      </c>
      <c r="AH1507" s="10">
        <f>+SUMPRODUCT(AB1507:AD1507,Regression_results!$M$17:$O$17)+Regression_results!$L$17</f>
        <v>2.6209825263373718E-2</v>
      </c>
    </row>
    <row r="1508" spans="1:34" ht="15" x14ac:dyDescent="0.25">
      <c r="A1508" s="3">
        <v>41814</v>
      </c>
      <c r="B1508" s="5">
        <f t="shared" si="247"/>
        <v>24</v>
      </c>
      <c r="C1508" s="5">
        <f t="shared" si="248"/>
        <v>6</v>
      </c>
      <c r="D1508" s="5">
        <f t="shared" si="249"/>
        <v>2014</v>
      </c>
      <c r="E1508" s="3">
        <f t="shared" si="250"/>
        <v>41799</v>
      </c>
      <c r="F1508" s="5">
        <f t="shared" si="244"/>
        <v>15</v>
      </c>
      <c r="G1508" s="5">
        <v>24009.22</v>
      </c>
      <c r="H1508" s="6">
        <v>24083</v>
      </c>
      <c r="I1508" s="6">
        <v>24137.67</v>
      </c>
      <c r="J1508" s="6">
        <v>24189.33</v>
      </c>
      <c r="K1508" s="6">
        <v>24299</v>
      </c>
      <c r="L1508" s="6">
        <v>24340</v>
      </c>
      <c r="M1508" s="6">
        <v>24381.67</v>
      </c>
      <c r="N1508" s="6">
        <v>24416</v>
      </c>
      <c r="O1508" s="6">
        <v>24462.67</v>
      </c>
      <c r="P1508" s="6">
        <v>24499</v>
      </c>
      <c r="Q1508" s="6">
        <v>24594.67</v>
      </c>
      <c r="R1508" s="6">
        <v>24649.67</v>
      </c>
      <c r="S1508" s="6">
        <v>24690.33</v>
      </c>
      <c r="T1508" s="6">
        <v>24725</v>
      </c>
      <c r="U1508" s="6">
        <v>25106.67</v>
      </c>
      <c r="V1508" s="6">
        <v>25149.33</v>
      </c>
      <c r="W1508" s="6">
        <v>25196.67</v>
      </c>
      <c r="X1508" s="6">
        <v>25228</v>
      </c>
      <c r="Y1508" s="6" t="s">
        <v>2</v>
      </c>
      <c r="Z1508" s="8" t="s">
        <v>17</v>
      </c>
      <c r="AA1508" s="11">
        <f t="shared" si="245"/>
        <v>7.0209673179744136E-4</v>
      </c>
      <c r="AB1508" s="10">
        <f t="shared" si="246"/>
        <v>5.350028030898013E-3</v>
      </c>
      <c r="AC1508" s="10">
        <f t="shared" si="251"/>
        <v>1.3464431322492976E-2</v>
      </c>
      <c r="AD1508" s="10">
        <f t="shared" si="252"/>
        <v>1.0008521582396401E-2</v>
      </c>
      <c r="AE1508" s="13">
        <v>3.7149999999999999</v>
      </c>
      <c r="AF1508" s="13">
        <v>1.02</v>
      </c>
      <c r="AG1508" s="10">
        <f t="shared" si="253"/>
        <v>2.667788556721451E-2</v>
      </c>
      <c r="AH1508" s="10">
        <f>+SUMPRODUCT(AB1508:AD1508,Regression_results!$M$17:$O$17)+Regression_results!$L$17</f>
        <v>2.6573519116360217E-2</v>
      </c>
    </row>
    <row r="1509" spans="1:34" ht="15" x14ac:dyDescent="0.25">
      <c r="A1509" s="3">
        <v>41813</v>
      </c>
      <c r="B1509" s="5">
        <f t="shared" si="247"/>
        <v>23</v>
      </c>
      <c r="C1509" s="5">
        <f t="shared" si="248"/>
        <v>6</v>
      </c>
      <c r="D1509" s="5">
        <f t="shared" si="249"/>
        <v>2014</v>
      </c>
      <c r="E1509" s="3">
        <f t="shared" si="250"/>
        <v>41799</v>
      </c>
      <c r="F1509" s="5">
        <f t="shared" si="244"/>
        <v>14</v>
      </c>
      <c r="G1509" s="5">
        <v>24006.83</v>
      </c>
      <c r="H1509" s="6">
        <v>24085</v>
      </c>
      <c r="I1509" s="6">
        <v>24139.67</v>
      </c>
      <c r="J1509" s="6">
        <v>24194.67</v>
      </c>
      <c r="K1509" s="6">
        <v>24302.67</v>
      </c>
      <c r="L1509" s="6">
        <v>24345</v>
      </c>
      <c r="M1509" s="6">
        <v>24386.67</v>
      </c>
      <c r="N1509" s="6">
        <v>24421.33</v>
      </c>
      <c r="O1509" s="6">
        <v>24474.67</v>
      </c>
      <c r="P1509" s="6">
        <v>24509</v>
      </c>
      <c r="Q1509" s="6">
        <v>24603.67</v>
      </c>
      <c r="R1509" s="6">
        <v>24660.33</v>
      </c>
      <c r="S1509" s="6">
        <v>24700.33</v>
      </c>
      <c r="T1509" s="6">
        <v>24736.33</v>
      </c>
      <c r="U1509" s="6">
        <v>25125.33</v>
      </c>
      <c r="V1509" s="6">
        <v>25167.33</v>
      </c>
      <c r="W1509" s="6">
        <v>25215</v>
      </c>
      <c r="X1509" s="6">
        <v>25245.5</v>
      </c>
      <c r="Y1509" s="6" t="s">
        <v>2</v>
      </c>
      <c r="Z1509" s="8" t="s">
        <v>17</v>
      </c>
      <c r="AA1509" s="11">
        <f t="shared" si="245"/>
        <v>6.8015285625735447E-4</v>
      </c>
      <c r="AB1509" s="10">
        <f t="shared" si="246"/>
        <v>5.5334252793890482E-3</v>
      </c>
      <c r="AC1509" s="10">
        <f t="shared" si="251"/>
        <v>1.3877571648659659E-2</v>
      </c>
      <c r="AD1509" s="10">
        <f t="shared" si="252"/>
        <v>9.9002976018251147E-3</v>
      </c>
      <c r="AE1509" s="13">
        <v>3.71</v>
      </c>
      <c r="AF1509" s="13">
        <v>0.99</v>
      </c>
      <c r="AG1509" s="10">
        <f t="shared" si="253"/>
        <v>2.6933359738587903E-2</v>
      </c>
      <c r="AH1509" s="10">
        <f>+SUMPRODUCT(AB1509:AD1509,Regression_results!$M$17:$O$17)+Regression_results!$L$17</f>
        <v>2.687297525774459E-2</v>
      </c>
    </row>
    <row r="1510" spans="1:34" ht="15" x14ac:dyDescent="0.25">
      <c r="A1510" s="3">
        <v>41812</v>
      </c>
      <c r="B1510" s="5">
        <f t="shared" si="247"/>
        <v>22</v>
      </c>
      <c r="C1510" s="5">
        <f t="shared" si="248"/>
        <v>6</v>
      </c>
      <c r="D1510" s="5">
        <f t="shared" si="249"/>
        <v>2014</v>
      </c>
      <c r="E1510" s="3">
        <f t="shared" si="250"/>
        <v>41799</v>
      </c>
      <c r="F1510" s="5">
        <f t="shared" si="244"/>
        <v>13</v>
      </c>
      <c r="G1510" s="5">
        <v>24004.43</v>
      </c>
      <c r="H1510" s="6">
        <v>24087.33</v>
      </c>
      <c r="I1510" s="6">
        <v>24141</v>
      </c>
      <c r="J1510" s="6">
        <v>24200</v>
      </c>
      <c r="K1510" s="6">
        <v>24305</v>
      </c>
      <c r="L1510" s="6">
        <v>24348</v>
      </c>
      <c r="M1510" s="6">
        <v>24390</v>
      </c>
      <c r="N1510" s="6">
        <v>24427.33</v>
      </c>
      <c r="O1510" s="6">
        <v>24482</v>
      </c>
      <c r="P1510" s="6">
        <v>24519.67</v>
      </c>
      <c r="Q1510" s="6">
        <v>24615</v>
      </c>
      <c r="R1510" s="6">
        <v>24671.67</v>
      </c>
      <c r="S1510" s="6">
        <v>24711.67</v>
      </c>
      <c r="T1510" s="6">
        <v>24747.67</v>
      </c>
      <c r="U1510" s="6">
        <v>25132</v>
      </c>
      <c r="V1510" s="6">
        <v>25172.33</v>
      </c>
      <c r="W1510" s="6">
        <v>25222</v>
      </c>
      <c r="X1510" s="6">
        <v>25252.67</v>
      </c>
      <c r="Y1510" s="6" t="s">
        <v>2</v>
      </c>
      <c r="Z1510" s="8" t="s">
        <v>17</v>
      </c>
      <c r="AA1510" s="11">
        <f t="shared" si="245"/>
        <v>6.3128068641249424E-4</v>
      </c>
      <c r="AB1510" s="10">
        <f t="shared" si="246"/>
        <v>5.6893665044326358E-3</v>
      </c>
      <c r="AC1510" s="10">
        <f t="shared" si="251"/>
        <v>1.4125346920177195E-2</v>
      </c>
      <c r="AD1510" s="10">
        <f t="shared" si="252"/>
        <v>1.0012458694745097E-2</v>
      </c>
      <c r="AE1510" s="13">
        <v>3.71</v>
      </c>
      <c r="AF1510" s="13">
        <v>0.98</v>
      </c>
      <c r="AG1510" s="10">
        <f t="shared" si="253"/>
        <v>2.7035056446821137E-2</v>
      </c>
      <c r="AH1510" s="10">
        <f>+SUMPRODUCT(AB1510:AD1510,Regression_results!$M$17:$O$17)+Regression_results!$L$17</f>
        <v>2.7157031947331725E-2</v>
      </c>
    </row>
    <row r="1511" spans="1:34" ht="15" x14ac:dyDescent="0.25">
      <c r="A1511" s="3">
        <v>41811</v>
      </c>
      <c r="B1511" s="5">
        <f t="shared" si="247"/>
        <v>21</v>
      </c>
      <c r="C1511" s="5">
        <f t="shared" si="248"/>
        <v>6</v>
      </c>
      <c r="D1511" s="5">
        <f t="shared" si="249"/>
        <v>2014</v>
      </c>
      <c r="E1511" s="3">
        <f t="shared" si="250"/>
        <v>41799</v>
      </c>
      <c r="F1511" s="5">
        <f t="shared" si="244"/>
        <v>12</v>
      </c>
      <c r="G1511" s="5">
        <v>24002.03</v>
      </c>
      <c r="H1511" s="6">
        <v>24087.33</v>
      </c>
      <c r="I1511" s="6">
        <v>24141</v>
      </c>
      <c r="J1511" s="6">
        <v>24200</v>
      </c>
      <c r="K1511" s="6">
        <v>24305</v>
      </c>
      <c r="L1511" s="6">
        <v>24348</v>
      </c>
      <c r="M1511" s="6">
        <v>24390</v>
      </c>
      <c r="N1511" s="6">
        <v>24427.33</v>
      </c>
      <c r="O1511" s="6">
        <v>24482</v>
      </c>
      <c r="P1511" s="6">
        <v>24519.67</v>
      </c>
      <c r="Q1511" s="6">
        <v>24615</v>
      </c>
      <c r="R1511" s="6">
        <v>24671.67</v>
      </c>
      <c r="S1511" s="6">
        <v>24711.67</v>
      </c>
      <c r="T1511" s="6">
        <v>24747.67</v>
      </c>
      <c r="U1511" s="6">
        <v>25132</v>
      </c>
      <c r="V1511" s="6">
        <v>25172.33</v>
      </c>
      <c r="W1511" s="6">
        <v>25222</v>
      </c>
      <c r="X1511" s="6">
        <v>25252.67</v>
      </c>
      <c r="Y1511" s="6" t="s">
        <v>2</v>
      </c>
      <c r="Z1511" s="8" t="s">
        <v>17</v>
      </c>
      <c r="AA1511" s="11">
        <f t="shared" si="245"/>
        <v>5.8272063361153315E-4</v>
      </c>
      <c r="AB1511" s="10">
        <f t="shared" si="246"/>
        <v>5.7899269353467453E-3</v>
      </c>
      <c r="AC1511" s="10">
        <f t="shared" si="251"/>
        <v>1.4125346920177195E-2</v>
      </c>
      <c r="AD1511" s="10">
        <f t="shared" si="252"/>
        <v>9.9638986419441355E-3</v>
      </c>
      <c r="AE1511" s="13">
        <v>3.71</v>
      </c>
      <c r="AF1511" s="13">
        <v>0.98</v>
      </c>
      <c r="AG1511" s="10">
        <f t="shared" si="253"/>
        <v>2.7035056446821137E-2</v>
      </c>
      <c r="AH1511" s="10">
        <f>+SUMPRODUCT(AB1511:AD1511,Regression_results!$M$17:$O$17)+Regression_results!$L$17</f>
        <v>2.7189558842106352E-2</v>
      </c>
    </row>
    <row r="1512" spans="1:34" ht="15" x14ac:dyDescent="0.25">
      <c r="A1512" s="3">
        <v>41810</v>
      </c>
      <c r="B1512" s="5">
        <f t="shared" si="247"/>
        <v>20</v>
      </c>
      <c r="C1512" s="5">
        <f t="shared" si="248"/>
        <v>6</v>
      </c>
      <c r="D1512" s="5">
        <f t="shared" si="249"/>
        <v>2014</v>
      </c>
      <c r="E1512" s="3">
        <f t="shared" si="250"/>
        <v>41799</v>
      </c>
      <c r="F1512" s="5">
        <f t="shared" si="244"/>
        <v>11</v>
      </c>
      <c r="G1512" s="5">
        <v>23999.64</v>
      </c>
      <c r="H1512" s="6">
        <v>24087.33</v>
      </c>
      <c r="I1512" s="6">
        <v>24141</v>
      </c>
      <c r="J1512" s="6">
        <v>24200</v>
      </c>
      <c r="K1512" s="6">
        <v>24305</v>
      </c>
      <c r="L1512" s="6">
        <v>24348</v>
      </c>
      <c r="M1512" s="6">
        <v>24390</v>
      </c>
      <c r="N1512" s="6">
        <v>24427.33</v>
      </c>
      <c r="O1512" s="6">
        <v>24482</v>
      </c>
      <c r="P1512" s="6">
        <v>24519.67</v>
      </c>
      <c r="Q1512" s="6">
        <v>24615</v>
      </c>
      <c r="R1512" s="6">
        <v>24671.67</v>
      </c>
      <c r="S1512" s="6">
        <v>24711.67</v>
      </c>
      <c r="T1512" s="6">
        <v>24747.67</v>
      </c>
      <c r="U1512" s="6">
        <v>25128.33</v>
      </c>
      <c r="V1512" s="6">
        <v>25169</v>
      </c>
      <c r="W1512" s="6">
        <v>25218.33</v>
      </c>
      <c r="X1512" s="6">
        <v>25250.33</v>
      </c>
      <c r="Y1512" s="6" t="s">
        <v>2</v>
      </c>
      <c r="Z1512" s="8" t="s">
        <v>17</v>
      </c>
      <c r="AA1512" s="11">
        <f t="shared" si="245"/>
        <v>5.3416058081057205E-4</v>
      </c>
      <c r="AB1512" s="10">
        <f t="shared" si="246"/>
        <v>5.8900883513253177E-3</v>
      </c>
      <c r="AC1512" s="10">
        <f t="shared" si="251"/>
        <v>1.4125346920177195E-2</v>
      </c>
      <c r="AD1512" s="10">
        <f t="shared" si="252"/>
        <v>9.9153385891431745E-3</v>
      </c>
      <c r="AE1512" s="13">
        <v>3.71</v>
      </c>
      <c r="AF1512" s="13">
        <v>0.98</v>
      </c>
      <c r="AG1512" s="10">
        <f t="shared" si="253"/>
        <v>2.7035056446821137E-2</v>
      </c>
      <c r="AH1512" s="10">
        <f>+SUMPRODUCT(AB1512:AD1512,Regression_results!$M$17:$O$17)+Regression_results!$L$17</f>
        <v>2.7221870030612522E-2</v>
      </c>
    </row>
    <row r="1513" spans="1:34" ht="15" x14ac:dyDescent="0.25">
      <c r="A1513" s="3">
        <v>41809</v>
      </c>
      <c r="B1513" s="5">
        <f t="shared" si="247"/>
        <v>19</v>
      </c>
      <c r="C1513" s="5">
        <f t="shared" si="248"/>
        <v>6</v>
      </c>
      <c r="D1513" s="5">
        <f t="shared" si="249"/>
        <v>2014</v>
      </c>
      <c r="E1513" s="3">
        <f t="shared" si="250"/>
        <v>41799</v>
      </c>
      <c r="F1513" s="5">
        <f t="shared" si="244"/>
        <v>10</v>
      </c>
      <c r="G1513" s="5">
        <v>23997.24</v>
      </c>
      <c r="H1513" s="6">
        <v>24087.33</v>
      </c>
      <c r="I1513" s="6">
        <v>24141</v>
      </c>
      <c r="J1513" s="6">
        <v>24200</v>
      </c>
      <c r="K1513" s="6">
        <v>24305</v>
      </c>
      <c r="L1513" s="6">
        <v>24348</v>
      </c>
      <c r="M1513" s="6">
        <v>24390</v>
      </c>
      <c r="N1513" s="6">
        <v>24427.33</v>
      </c>
      <c r="O1513" s="6">
        <v>24482</v>
      </c>
      <c r="P1513" s="6">
        <v>24519.67</v>
      </c>
      <c r="Q1513" s="6">
        <v>24615</v>
      </c>
      <c r="R1513" s="6">
        <v>24671.67</v>
      </c>
      <c r="S1513" s="6">
        <v>24711.67</v>
      </c>
      <c r="T1513" s="6">
        <v>24747.67</v>
      </c>
      <c r="U1513" s="6">
        <v>25128.33</v>
      </c>
      <c r="V1513" s="6">
        <v>25169</v>
      </c>
      <c r="W1513" s="6">
        <v>25218.33</v>
      </c>
      <c r="X1513" s="6">
        <v>25250.33</v>
      </c>
      <c r="Y1513" s="6" t="s">
        <v>2</v>
      </c>
      <c r="Z1513" s="8" t="s">
        <v>17</v>
      </c>
      <c r="AA1513" s="11">
        <f t="shared" si="245"/>
        <v>4.8560052800961095E-4</v>
      </c>
      <c r="AB1513" s="10">
        <f t="shared" si="246"/>
        <v>5.9906889292267174E-3</v>
      </c>
      <c r="AC1513" s="10">
        <f t="shared" si="251"/>
        <v>1.4125346920177195E-2</v>
      </c>
      <c r="AD1513" s="10">
        <f t="shared" si="252"/>
        <v>9.8667785363422134E-3</v>
      </c>
      <c r="AE1513" s="13">
        <v>3.68</v>
      </c>
      <c r="AF1513" s="13">
        <v>0.95499999999999996</v>
      </c>
      <c r="AG1513" s="10">
        <f t="shared" si="253"/>
        <v>2.699222425833292E-2</v>
      </c>
      <c r="AH1513" s="10">
        <f>+SUMPRODUCT(AB1513:AD1513,Regression_results!$M$17:$O$17)+Regression_results!$L$17</f>
        <v>2.7254418628727163E-2</v>
      </c>
    </row>
    <row r="1514" spans="1:34" ht="15" x14ac:dyDescent="0.25">
      <c r="A1514" s="3">
        <v>41808</v>
      </c>
      <c r="B1514" s="5">
        <f t="shared" si="247"/>
        <v>18</v>
      </c>
      <c r="C1514" s="5">
        <f t="shared" si="248"/>
        <v>6</v>
      </c>
      <c r="D1514" s="5">
        <f t="shared" si="249"/>
        <v>2014</v>
      </c>
      <c r="E1514" s="3">
        <f t="shared" si="250"/>
        <v>41799</v>
      </c>
      <c r="F1514" s="5">
        <f t="shared" si="244"/>
        <v>9</v>
      </c>
      <c r="G1514" s="5">
        <v>23994.84</v>
      </c>
      <c r="H1514" s="6">
        <v>24088</v>
      </c>
      <c r="I1514" s="6">
        <v>24138.67</v>
      </c>
      <c r="J1514" s="6">
        <v>24190</v>
      </c>
      <c r="K1514" s="6">
        <v>24295</v>
      </c>
      <c r="L1514" s="6">
        <v>24339.33</v>
      </c>
      <c r="M1514" s="6">
        <v>24375.67</v>
      </c>
      <c r="N1514" s="6">
        <v>24415</v>
      </c>
      <c r="O1514" s="6">
        <v>24467.33</v>
      </c>
      <c r="P1514" s="6">
        <v>24505</v>
      </c>
      <c r="Q1514" s="6">
        <v>24600.33</v>
      </c>
      <c r="R1514" s="6">
        <v>24659.33</v>
      </c>
      <c r="S1514" s="6">
        <v>24698</v>
      </c>
      <c r="T1514" s="6">
        <v>24735</v>
      </c>
      <c r="U1514" s="6">
        <v>25128.33</v>
      </c>
      <c r="V1514" s="6">
        <v>25169</v>
      </c>
      <c r="W1514" s="6">
        <v>25218.33</v>
      </c>
      <c r="X1514" s="6">
        <v>25250.33</v>
      </c>
      <c r="Y1514" s="6" t="s">
        <v>2</v>
      </c>
      <c r="Z1514" s="8" t="s">
        <v>17</v>
      </c>
      <c r="AA1514" s="11">
        <f t="shared" si="245"/>
        <v>4.4942910357115284E-4</v>
      </c>
      <c r="AB1514" s="10">
        <f t="shared" si="246"/>
        <v>5.9942054208321771E-3</v>
      </c>
      <c r="AC1514" s="10">
        <f t="shared" si="251"/>
        <v>1.3615497456985093E-2</v>
      </c>
      <c r="AD1514" s="10">
        <f t="shared" si="252"/>
        <v>9.8771026584706378E-3</v>
      </c>
      <c r="AE1514" s="13">
        <v>3.7</v>
      </c>
      <c r="AF1514" s="13">
        <v>1</v>
      </c>
      <c r="AG1514" s="10">
        <f t="shared" si="253"/>
        <v>2.6732673267326756E-2</v>
      </c>
      <c r="AH1514" s="10">
        <f>+SUMPRODUCT(AB1514:AD1514,Regression_results!$M$17:$O$17)+Regression_results!$L$17</f>
        <v>2.6953704100563546E-2</v>
      </c>
    </row>
    <row r="1515" spans="1:34" ht="15" x14ac:dyDescent="0.25">
      <c r="A1515" s="3">
        <v>41807</v>
      </c>
      <c r="B1515" s="5">
        <f t="shared" si="247"/>
        <v>17</v>
      </c>
      <c r="C1515" s="5">
        <f t="shared" si="248"/>
        <v>6</v>
      </c>
      <c r="D1515" s="5">
        <f t="shared" si="249"/>
        <v>2014</v>
      </c>
      <c r="E1515" s="3">
        <f t="shared" si="250"/>
        <v>41799</v>
      </c>
      <c r="F1515" s="5">
        <f t="shared" si="244"/>
        <v>8</v>
      </c>
      <c r="G1515" s="5">
        <v>23992.45</v>
      </c>
      <c r="H1515" s="6">
        <v>24088</v>
      </c>
      <c r="I1515" s="6">
        <v>24138</v>
      </c>
      <c r="J1515" s="6">
        <v>24185</v>
      </c>
      <c r="K1515" s="6">
        <v>24291</v>
      </c>
      <c r="L1515" s="6">
        <v>24338.67</v>
      </c>
      <c r="M1515" s="6">
        <v>24375.67</v>
      </c>
      <c r="N1515" s="6">
        <v>24415</v>
      </c>
      <c r="O1515" s="6">
        <v>24468</v>
      </c>
      <c r="P1515" s="6">
        <v>24505</v>
      </c>
      <c r="Q1515" s="6">
        <v>24600.33</v>
      </c>
      <c r="R1515" s="6">
        <v>24659.33</v>
      </c>
      <c r="S1515" s="6">
        <v>24698</v>
      </c>
      <c r="T1515" s="6">
        <v>24735</v>
      </c>
      <c r="U1515" s="6">
        <v>25130.33</v>
      </c>
      <c r="V1515" s="6">
        <v>25171</v>
      </c>
      <c r="W1515" s="6">
        <v>25218.67</v>
      </c>
      <c r="X1515" s="6">
        <v>25252</v>
      </c>
      <c r="Y1515" s="6" t="s">
        <v>2</v>
      </c>
      <c r="Z1515" s="8" t="s">
        <v>17</v>
      </c>
      <c r="AA1515" s="11">
        <f t="shared" si="245"/>
        <v>3.994925365076914E-4</v>
      </c>
      <c r="AB1515" s="10">
        <f t="shared" si="246"/>
        <v>6.0664917505297566E-3</v>
      </c>
      <c r="AC1515" s="10">
        <f t="shared" si="251"/>
        <v>1.3671389510315768E-2</v>
      </c>
      <c r="AD1515" s="10">
        <f t="shared" si="252"/>
        <v>9.7995252322736395E-3</v>
      </c>
      <c r="AE1515" s="13">
        <v>3.7199999999999998</v>
      </c>
      <c r="AF1515" s="13">
        <v>1.03</v>
      </c>
      <c r="AG1515" s="10">
        <f t="shared" si="253"/>
        <v>2.6625754726318895E-2</v>
      </c>
      <c r="AH1515" s="10">
        <f>+SUMPRODUCT(AB1515:AD1515,Regression_results!$M$17:$O$17)+Regression_results!$L$17</f>
        <v>2.6991581029849041E-2</v>
      </c>
    </row>
    <row r="1516" spans="1:34" ht="15" x14ac:dyDescent="0.25">
      <c r="A1516" s="3">
        <v>41806</v>
      </c>
      <c r="B1516" s="5">
        <f t="shared" si="247"/>
        <v>16</v>
      </c>
      <c r="C1516" s="5">
        <f t="shared" si="248"/>
        <v>6</v>
      </c>
      <c r="D1516" s="5">
        <f t="shared" si="249"/>
        <v>2014</v>
      </c>
      <c r="E1516" s="3">
        <f t="shared" si="250"/>
        <v>41799</v>
      </c>
      <c r="F1516" s="5">
        <f t="shared" si="244"/>
        <v>7</v>
      </c>
      <c r="G1516" s="5">
        <v>23990.05</v>
      </c>
      <c r="H1516" s="6">
        <v>24087</v>
      </c>
      <c r="I1516" s="6">
        <v>24128.67</v>
      </c>
      <c r="J1516" s="6">
        <v>24175</v>
      </c>
      <c r="K1516" s="6">
        <v>24280.67</v>
      </c>
      <c r="L1516" s="6">
        <v>24328</v>
      </c>
      <c r="M1516" s="6">
        <v>24365</v>
      </c>
      <c r="N1516" s="6">
        <v>24401.67</v>
      </c>
      <c r="O1516" s="6">
        <v>24454</v>
      </c>
      <c r="P1516" s="6">
        <v>24486.33</v>
      </c>
      <c r="Q1516" s="6">
        <v>24583</v>
      </c>
      <c r="R1516" s="6">
        <v>24646.67</v>
      </c>
      <c r="S1516" s="6">
        <v>24684.67</v>
      </c>
      <c r="T1516" s="6">
        <v>24719.67</v>
      </c>
      <c r="U1516" s="6">
        <v>25129.33</v>
      </c>
      <c r="V1516" s="6">
        <v>25170</v>
      </c>
      <c r="W1516" s="6">
        <v>25216.67</v>
      </c>
      <c r="X1516" s="6">
        <v>25247</v>
      </c>
      <c r="Y1516" s="6" t="s">
        <v>2</v>
      </c>
      <c r="Z1516" s="8" t="s">
        <v>17</v>
      </c>
      <c r="AA1516" s="11">
        <f t="shared" si="245"/>
        <v>3.3083961287174726E-4</v>
      </c>
      <c r="AB1516" s="10">
        <f t="shared" si="246"/>
        <v>5.7782288907275436E-3</v>
      </c>
      <c r="AC1516" s="10">
        <f t="shared" si="251"/>
        <v>1.348313023469605E-2</v>
      </c>
      <c r="AD1516" s="10">
        <f t="shared" si="252"/>
        <v>9.7636522406626906E-3</v>
      </c>
      <c r="AE1516" s="13">
        <v>3.6930000000000001</v>
      </c>
      <c r="AF1516" s="13">
        <v>0.99</v>
      </c>
      <c r="AG1516" s="10">
        <f t="shared" si="253"/>
        <v>2.6765026240221701E-2</v>
      </c>
      <c r="AH1516" s="10">
        <f>+SUMPRODUCT(AB1516:AD1516,Regression_results!$M$17:$O$17)+Regression_results!$L$17</f>
        <v>2.6706162758311801E-2</v>
      </c>
    </row>
    <row r="1517" spans="1:34" ht="15" x14ac:dyDescent="0.25">
      <c r="A1517" s="3">
        <v>41805</v>
      </c>
      <c r="B1517" s="5">
        <f t="shared" si="247"/>
        <v>15</v>
      </c>
      <c r="C1517" s="5">
        <f t="shared" si="248"/>
        <v>6</v>
      </c>
      <c r="D1517" s="5">
        <f t="shared" si="249"/>
        <v>2014</v>
      </c>
      <c r="E1517" s="3">
        <f t="shared" si="250"/>
        <v>41799</v>
      </c>
      <c r="F1517" s="5">
        <f t="shared" si="244"/>
        <v>6</v>
      </c>
      <c r="G1517" s="5">
        <v>23987.66</v>
      </c>
      <c r="H1517" s="6">
        <v>24085</v>
      </c>
      <c r="I1517" s="6">
        <v>24120</v>
      </c>
      <c r="J1517" s="6">
        <v>24165</v>
      </c>
      <c r="K1517" s="6">
        <v>24271</v>
      </c>
      <c r="L1517" s="6">
        <v>24315</v>
      </c>
      <c r="M1517" s="6">
        <v>24353</v>
      </c>
      <c r="N1517" s="6">
        <v>24387</v>
      </c>
      <c r="O1517" s="6">
        <v>24440</v>
      </c>
      <c r="P1517" s="6">
        <v>24475</v>
      </c>
      <c r="Q1517" s="6">
        <v>24573.33</v>
      </c>
      <c r="R1517" s="6">
        <v>24635</v>
      </c>
      <c r="S1517" s="6">
        <v>24671.5</v>
      </c>
      <c r="T1517" s="6">
        <v>24706.5</v>
      </c>
      <c r="U1517" s="6">
        <v>25121.33</v>
      </c>
      <c r="V1517" s="6">
        <v>25162.67</v>
      </c>
      <c r="W1517" s="6">
        <v>25211.33</v>
      </c>
      <c r="X1517" s="6">
        <v>25244.33</v>
      </c>
      <c r="Y1517" s="6" t="s">
        <v>2</v>
      </c>
      <c r="Z1517" s="8" t="s">
        <v>17</v>
      </c>
      <c r="AA1517" s="11">
        <f t="shared" si="245"/>
        <v>2.8372818839552674E-4</v>
      </c>
      <c r="AB1517" s="10">
        <f t="shared" si="246"/>
        <v>5.5170033258766793E-3</v>
      </c>
      <c r="AC1517" s="10">
        <f t="shared" si="251"/>
        <v>1.3266998341625147E-2</v>
      </c>
      <c r="AD1517" s="10">
        <f t="shared" si="252"/>
        <v>9.7559049478063379E-3</v>
      </c>
      <c r="AE1517" s="13">
        <v>3.6850000000000001</v>
      </c>
      <c r="AF1517" s="13">
        <v>1.01</v>
      </c>
      <c r="AG1517" s="10">
        <f t="shared" si="253"/>
        <v>2.648252648252658E-2</v>
      </c>
      <c r="AH1517" s="10">
        <f>+SUMPRODUCT(AB1517:AD1517,Regression_results!$M$17:$O$17)+Regression_results!$L$17</f>
        <v>2.6431210639984604E-2</v>
      </c>
    </row>
    <row r="1518" spans="1:34" ht="15" x14ac:dyDescent="0.25">
      <c r="A1518" s="3">
        <v>41804</v>
      </c>
      <c r="B1518" s="5">
        <f t="shared" si="247"/>
        <v>14</v>
      </c>
      <c r="C1518" s="5">
        <f t="shared" si="248"/>
        <v>6</v>
      </c>
      <c r="D1518" s="5">
        <f t="shared" si="249"/>
        <v>2014</v>
      </c>
      <c r="E1518" s="3">
        <f t="shared" si="250"/>
        <v>41799</v>
      </c>
      <c r="F1518" s="5">
        <f t="shared" si="244"/>
        <v>5</v>
      </c>
      <c r="G1518" s="5">
        <v>23985.26</v>
      </c>
      <c r="H1518" s="6">
        <v>24085</v>
      </c>
      <c r="I1518" s="6">
        <v>24120</v>
      </c>
      <c r="J1518" s="6">
        <v>24165</v>
      </c>
      <c r="K1518" s="6">
        <v>24271</v>
      </c>
      <c r="L1518" s="6">
        <v>24315</v>
      </c>
      <c r="M1518" s="6">
        <v>24353</v>
      </c>
      <c r="N1518" s="6">
        <v>24387</v>
      </c>
      <c r="O1518" s="6">
        <v>24440</v>
      </c>
      <c r="P1518" s="6">
        <v>24475</v>
      </c>
      <c r="Q1518" s="6">
        <v>24573.33</v>
      </c>
      <c r="R1518" s="6">
        <v>24635</v>
      </c>
      <c r="S1518" s="6">
        <v>24671.5</v>
      </c>
      <c r="T1518" s="6">
        <v>24706.5</v>
      </c>
      <c r="U1518" s="6">
        <v>25108.33</v>
      </c>
      <c r="V1518" s="6">
        <v>25150.33</v>
      </c>
      <c r="W1518" s="6">
        <v>25198.33</v>
      </c>
      <c r="X1518" s="6">
        <v>25233</v>
      </c>
      <c r="Y1518" s="6" t="s">
        <v>2</v>
      </c>
      <c r="Z1518" s="8" t="s">
        <v>17</v>
      </c>
      <c r="AA1518" s="11">
        <f t="shared" si="245"/>
        <v>2.3644015699627227E-4</v>
      </c>
      <c r="AB1518" s="10">
        <f t="shared" si="246"/>
        <v>5.6176168196635512E-3</v>
      </c>
      <c r="AC1518" s="10">
        <f t="shared" si="251"/>
        <v>1.3266998341625147E-2</v>
      </c>
      <c r="AD1518" s="10">
        <f t="shared" si="252"/>
        <v>9.7086169164070837E-3</v>
      </c>
      <c r="AE1518" s="13">
        <v>3.6850000000000001</v>
      </c>
      <c r="AF1518" s="13">
        <v>1.01</v>
      </c>
      <c r="AG1518" s="10">
        <f t="shared" si="253"/>
        <v>2.648252648252658E-2</v>
      </c>
      <c r="AH1518" s="10">
        <f>+SUMPRODUCT(AB1518:AD1518,Regression_results!$M$17:$O$17)+Regression_results!$L$17</f>
        <v>2.6464338204262777E-2</v>
      </c>
    </row>
    <row r="1519" spans="1:34" ht="15" x14ac:dyDescent="0.25">
      <c r="A1519" s="3">
        <v>41803</v>
      </c>
      <c r="B1519" s="5">
        <f t="shared" si="247"/>
        <v>13</v>
      </c>
      <c r="C1519" s="5">
        <f t="shared" si="248"/>
        <v>6</v>
      </c>
      <c r="D1519" s="5">
        <f t="shared" si="249"/>
        <v>2014</v>
      </c>
      <c r="E1519" s="3">
        <f t="shared" si="250"/>
        <v>41799</v>
      </c>
      <c r="F1519" s="5">
        <f t="shared" si="244"/>
        <v>4</v>
      </c>
      <c r="G1519" s="5">
        <v>23982.87</v>
      </c>
      <c r="H1519" s="6">
        <v>24085</v>
      </c>
      <c r="I1519" s="6">
        <v>24120</v>
      </c>
      <c r="J1519" s="6">
        <v>24165</v>
      </c>
      <c r="K1519" s="6">
        <v>24271</v>
      </c>
      <c r="L1519" s="6">
        <v>24315</v>
      </c>
      <c r="M1519" s="6">
        <v>24353</v>
      </c>
      <c r="N1519" s="6">
        <v>24387</v>
      </c>
      <c r="O1519" s="6">
        <v>24440</v>
      </c>
      <c r="P1519" s="6">
        <v>24475</v>
      </c>
      <c r="Q1519" s="6">
        <v>24573.33</v>
      </c>
      <c r="R1519" s="6">
        <v>24635</v>
      </c>
      <c r="S1519" s="6">
        <v>24671.5</v>
      </c>
      <c r="T1519" s="6">
        <v>24706.5</v>
      </c>
      <c r="U1519" s="6">
        <v>25106.67</v>
      </c>
      <c r="V1519" s="6">
        <v>25147.33</v>
      </c>
      <c r="W1519" s="6">
        <v>25196.67</v>
      </c>
      <c r="X1519" s="6">
        <v>25229.67</v>
      </c>
      <c r="Y1519" s="6" t="s">
        <v>2</v>
      </c>
      <c r="Z1519" s="8" t="s">
        <v>17</v>
      </c>
      <c r="AA1519" s="11">
        <f t="shared" si="245"/>
        <v>1.8915212559701781E-4</v>
      </c>
      <c r="AB1519" s="10">
        <f t="shared" si="246"/>
        <v>5.7178311019490113E-3</v>
      </c>
      <c r="AC1519" s="10">
        <f t="shared" si="251"/>
        <v>1.3266998341625147E-2</v>
      </c>
      <c r="AD1519" s="10">
        <f t="shared" si="252"/>
        <v>9.6613288850078295E-3</v>
      </c>
      <c r="AE1519" s="13">
        <v>3.6850000000000001</v>
      </c>
      <c r="AF1519" s="13">
        <v>1.01</v>
      </c>
      <c r="AG1519" s="10">
        <f t="shared" si="253"/>
        <v>2.648252648252658E-2</v>
      </c>
      <c r="AH1519" s="10">
        <f>+SUMPRODUCT(AB1519:AD1519,Regression_results!$M$17:$O$17)+Regression_results!$L$17</f>
        <v>2.6497249956009578E-2</v>
      </c>
    </row>
    <row r="1520" spans="1:34" ht="15" x14ac:dyDescent="0.25">
      <c r="A1520" s="3">
        <v>41802</v>
      </c>
      <c r="B1520" s="5">
        <f t="shared" si="247"/>
        <v>12</v>
      </c>
      <c r="C1520" s="5">
        <f t="shared" si="248"/>
        <v>6</v>
      </c>
      <c r="D1520" s="5">
        <f t="shared" si="249"/>
        <v>2014</v>
      </c>
      <c r="E1520" s="3">
        <f t="shared" si="250"/>
        <v>41799</v>
      </c>
      <c r="F1520" s="5">
        <f t="shared" si="244"/>
        <v>3</v>
      </c>
      <c r="G1520" s="5">
        <v>23980.47</v>
      </c>
      <c r="H1520" s="6">
        <v>24080</v>
      </c>
      <c r="I1520" s="6">
        <v>24115</v>
      </c>
      <c r="J1520" s="6">
        <v>24155</v>
      </c>
      <c r="K1520" s="6">
        <v>24260</v>
      </c>
      <c r="L1520" s="6">
        <v>24305</v>
      </c>
      <c r="M1520" s="6">
        <v>24341</v>
      </c>
      <c r="N1520" s="6">
        <v>24377</v>
      </c>
      <c r="O1520" s="6">
        <v>24430</v>
      </c>
      <c r="P1520" s="6">
        <v>24465</v>
      </c>
      <c r="Q1520" s="6">
        <v>24563.33</v>
      </c>
      <c r="R1520" s="6">
        <v>24626.33</v>
      </c>
      <c r="S1520" s="6">
        <v>24665</v>
      </c>
      <c r="T1520" s="6">
        <v>24700</v>
      </c>
      <c r="U1520" s="6">
        <v>25106.67</v>
      </c>
      <c r="V1520" s="6">
        <v>25147.33</v>
      </c>
      <c r="W1520" s="6">
        <v>25196.67</v>
      </c>
      <c r="X1520" s="6">
        <v>25229.67</v>
      </c>
      <c r="Y1520" s="6" t="s">
        <v>2</v>
      </c>
      <c r="Z1520" s="8" t="s">
        <v>17</v>
      </c>
      <c r="AA1520" s="11">
        <f t="shared" si="245"/>
        <v>1.4190147982970914E-4</v>
      </c>
      <c r="AB1520" s="10">
        <f t="shared" si="246"/>
        <v>5.6099817893477955E-3</v>
      </c>
      <c r="AC1520" s="10">
        <f t="shared" si="251"/>
        <v>1.3062409288824295E-2</v>
      </c>
      <c r="AD1520" s="10">
        <f t="shared" si="252"/>
        <v>9.7612219874024572E-3</v>
      </c>
      <c r="AE1520" s="13">
        <v>3.67</v>
      </c>
      <c r="AF1520" s="13">
        <v>1.01</v>
      </c>
      <c r="AG1520" s="10">
        <f t="shared" si="253"/>
        <v>2.6334026334026372E-2</v>
      </c>
      <c r="AH1520" s="10">
        <f>+SUMPRODUCT(AB1520:AD1520,Regression_results!$M$17:$O$17)+Regression_results!$L$17</f>
        <v>2.6360570954183898E-2</v>
      </c>
    </row>
    <row r="1521" spans="1:34" ht="15" x14ac:dyDescent="0.25">
      <c r="A1521" s="3">
        <v>41801</v>
      </c>
      <c r="B1521" s="5">
        <f t="shared" si="247"/>
        <v>11</v>
      </c>
      <c r="C1521" s="5">
        <f t="shared" si="248"/>
        <v>6</v>
      </c>
      <c r="D1521" s="5">
        <f t="shared" si="249"/>
        <v>2014</v>
      </c>
      <c r="E1521" s="3">
        <f t="shared" si="250"/>
        <v>41799</v>
      </c>
      <c r="F1521" s="5">
        <f t="shared" si="244"/>
        <v>2</v>
      </c>
      <c r="G1521" s="5">
        <v>23978.080000000002</v>
      </c>
      <c r="H1521" s="6">
        <v>24075</v>
      </c>
      <c r="I1521" s="6">
        <v>24110</v>
      </c>
      <c r="J1521" s="6">
        <v>24144</v>
      </c>
      <c r="K1521" s="6">
        <v>24249</v>
      </c>
      <c r="L1521" s="6">
        <v>24290</v>
      </c>
      <c r="M1521" s="6">
        <v>24328</v>
      </c>
      <c r="N1521" s="6">
        <v>24362</v>
      </c>
      <c r="O1521" s="6">
        <v>24415</v>
      </c>
      <c r="P1521" s="6">
        <v>24452</v>
      </c>
      <c r="Q1521" s="6">
        <v>24551</v>
      </c>
      <c r="R1521" s="6">
        <v>24613</v>
      </c>
      <c r="S1521" s="6">
        <v>24647</v>
      </c>
      <c r="T1521" s="6">
        <v>24680</v>
      </c>
      <c r="U1521" s="6">
        <v>25106.67</v>
      </c>
      <c r="V1521" s="6">
        <v>25147.33</v>
      </c>
      <c r="W1521" s="6">
        <v>25196.67</v>
      </c>
      <c r="X1521" s="6">
        <v>25229.67</v>
      </c>
      <c r="Y1521" s="6" t="s">
        <v>2</v>
      </c>
      <c r="Z1521" s="8" t="s">
        <v>17</v>
      </c>
      <c r="AA1521" s="11">
        <f t="shared" si="245"/>
        <v>8.9260356229973561E-5</v>
      </c>
      <c r="AB1521" s="10">
        <f t="shared" si="246"/>
        <v>5.5016915449443982E-3</v>
      </c>
      <c r="AC1521" s="10">
        <f t="shared" si="251"/>
        <v>1.2650352550808819E-2</v>
      </c>
      <c r="AD1521" s="10">
        <f t="shared" si="252"/>
        <v>9.5916154657938492E-3</v>
      </c>
      <c r="AE1521" s="13">
        <v>3.68</v>
      </c>
      <c r="AF1521" s="13">
        <v>0.995</v>
      </c>
      <c r="AG1521" s="10">
        <f t="shared" si="253"/>
        <v>2.6585474528441955E-2</v>
      </c>
      <c r="AH1521" s="10">
        <f>+SUMPRODUCT(AB1521:AD1521,Regression_results!$M$17:$O$17)+Regression_results!$L$17</f>
        <v>2.5977439716753668E-2</v>
      </c>
    </row>
    <row r="1522" spans="1:34" ht="15" x14ac:dyDescent="0.25">
      <c r="A1522" s="3">
        <v>41800</v>
      </c>
      <c r="B1522" s="5">
        <f t="shared" si="247"/>
        <v>10</v>
      </c>
      <c r="C1522" s="5">
        <f t="shared" si="248"/>
        <v>6</v>
      </c>
      <c r="D1522" s="5">
        <f t="shared" si="249"/>
        <v>2014</v>
      </c>
      <c r="E1522" s="3">
        <f t="shared" si="250"/>
        <v>41799</v>
      </c>
      <c r="F1522" s="5">
        <f t="shared" si="244"/>
        <v>1</v>
      </c>
      <c r="G1522" s="5">
        <v>23975.68</v>
      </c>
      <c r="H1522" s="6">
        <v>24080</v>
      </c>
      <c r="I1522" s="6">
        <v>24117</v>
      </c>
      <c r="J1522" s="6">
        <v>24153.67</v>
      </c>
      <c r="K1522" s="6">
        <v>24262</v>
      </c>
      <c r="L1522" s="6">
        <v>24314.33</v>
      </c>
      <c r="M1522" s="6">
        <v>24351.67</v>
      </c>
      <c r="N1522" s="6">
        <v>24387</v>
      </c>
      <c r="O1522" s="6">
        <v>24440</v>
      </c>
      <c r="P1522" s="6">
        <v>24477</v>
      </c>
      <c r="Q1522" s="6">
        <v>24576</v>
      </c>
      <c r="R1522" s="6">
        <v>24637.67</v>
      </c>
      <c r="S1522" s="6">
        <v>24671</v>
      </c>
      <c r="T1522" s="6">
        <v>24705.33</v>
      </c>
      <c r="U1522" s="6">
        <v>25106.67</v>
      </c>
      <c r="V1522" s="6">
        <v>25147.33</v>
      </c>
      <c r="W1522" s="6">
        <v>25196.67</v>
      </c>
      <c r="X1522" s="6">
        <v>25229.67</v>
      </c>
      <c r="Y1522" s="6" t="s">
        <v>2</v>
      </c>
      <c r="Z1522" s="8" t="s">
        <v>17</v>
      </c>
      <c r="AA1522" s="11">
        <f t="shared" si="245"/>
        <v>4.6383743396434993E-5</v>
      </c>
      <c r="AB1522" s="10">
        <f t="shared" si="246"/>
        <v>5.8943062303133953E-3</v>
      </c>
      <c r="AC1522" s="10">
        <f t="shared" si="251"/>
        <v>1.339304225235316E-2</v>
      </c>
      <c r="AD1522" s="10">
        <f t="shared" si="252"/>
        <v>9.4981022376681677E-3</v>
      </c>
      <c r="AE1522" s="13">
        <v>3.71</v>
      </c>
      <c r="AF1522" s="13">
        <v>0.98</v>
      </c>
      <c r="AG1522" s="10">
        <f t="shared" si="253"/>
        <v>2.7035056446821137E-2</v>
      </c>
      <c r="AH1522" s="10">
        <f>+SUMPRODUCT(AB1522:AD1522,Regression_results!$M$17:$O$17)+Regression_results!$L$17</f>
        <v>2.6595214178178485E-2</v>
      </c>
    </row>
    <row r="1523" spans="1:34" ht="15" x14ac:dyDescent="0.25">
      <c r="A1523" s="3">
        <v>41799</v>
      </c>
      <c r="B1523" s="5">
        <f t="shared" si="247"/>
        <v>9</v>
      </c>
      <c r="C1523" s="5">
        <f t="shared" si="248"/>
        <v>6</v>
      </c>
      <c r="D1523" s="5">
        <f t="shared" si="249"/>
        <v>2014</v>
      </c>
      <c r="E1523" s="3">
        <f t="shared" si="250"/>
        <v>41799</v>
      </c>
      <c r="F1523" s="5">
        <f t="shared" si="244"/>
        <v>0</v>
      </c>
      <c r="G1523" s="5">
        <v>23973.29</v>
      </c>
      <c r="H1523" s="6">
        <v>24081</v>
      </c>
      <c r="I1523" s="6">
        <v>24115</v>
      </c>
      <c r="J1523" s="6">
        <v>24155</v>
      </c>
      <c r="K1523" s="6">
        <v>24263</v>
      </c>
      <c r="L1523" s="6">
        <v>24310</v>
      </c>
      <c r="M1523" s="6">
        <v>24350</v>
      </c>
      <c r="N1523" s="6">
        <v>24385</v>
      </c>
      <c r="O1523" s="6">
        <v>24438</v>
      </c>
      <c r="P1523" s="6">
        <v>24475</v>
      </c>
      <c r="Q1523" s="6">
        <v>24574</v>
      </c>
      <c r="R1523" s="6">
        <v>24636</v>
      </c>
      <c r="S1523" s="6">
        <v>24670</v>
      </c>
      <c r="T1523" s="6">
        <v>24705</v>
      </c>
      <c r="U1523" s="6">
        <v>25106.67</v>
      </c>
      <c r="V1523" s="6">
        <v>25147.33</v>
      </c>
      <c r="W1523" s="6">
        <v>25196.67</v>
      </c>
      <c r="X1523" s="6">
        <v>25229.67</v>
      </c>
      <c r="Y1523" s="6" t="s">
        <v>2</v>
      </c>
      <c r="Z1523" s="8" t="s">
        <v>17</v>
      </c>
      <c r="AA1523" s="11">
        <f t="shared" si="245"/>
        <v>0</v>
      </c>
      <c r="AB1523" s="10">
        <f t="shared" si="246"/>
        <v>5.9111619640024315E-3</v>
      </c>
      <c r="AC1523" s="10">
        <f t="shared" si="251"/>
        <v>1.3394153016794474E-2</v>
      </c>
      <c r="AD1523" s="10">
        <f t="shared" si="252"/>
        <v>9.4934118995007033E-3</v>
      </c>
      <c r="AE1523" s="13">
        <v>3.7199999999999998</v>
      </c>
      <c r="AF1523" s="13">
        <v>0.97</v>
      </c>
      <c r="AG1523" s="10">
        <f t="shared" si="253"/>
        <v>2.7235812617609101E-2</v>
      </c>
      <c r="AH1523" s="10">
        <f>+SUMPRODUCT(AB1523:AD1523,Regression_results!$M$17:$O$17)+Regression_results!$L$17</f>
        <v>2.6602886650585807E-2</v>
      </c>
    </row>
    <row r="1524" spans="1:34" ht="15" x14ac:dyDescent="0.25">
      <c r="A1524" s="3">
        <v>41798</v>
      </c>
      <c r="B1524" s="5">
        <f t="shared" si="247"/>
        <v>8</v>
      </c>
      <c r="C1524" s="5">
        <f t="shared" si="248"/>
        <v>6</v>
      </c>
      <c r="D1524" s="5">
        <f t="shared" si="249"/>
        <v>2014</v>
      </c>
      <c r="E1524" s="3">
        <f t="shared" si="250"/>
        <v>41768</v>
      </c>
      <c r="F1524" s="5">
        <f t="shared" si="244"/>
        <v>30</v>
      </c>
      <c r="G1524" s="5">
        <v>23968.67</v>
      </c>
      <c r="H1524" s="6">
        <v>24071.67</v>
      </c>
      <c r="I1524" s="6">
        <v>24103.67</v>
      </c>
      <c r="J1524" s="6">
        <v>24142.67</v>
      </c>
      <c r="K1524" s="6">
        <v>24251</v>
      </c>
      <c r="L1524" s="6">
        <v>24298</v>
      </c>
      <c r="M1524" s="6">
        <v>24335</v>
      </c>
      <c r="N1524" s="6">
        <v>24372.67</v>
      </c>
      <c r="O1524" s="6">
        <v>24428.33</v>
      </c>
      <c r="P1524" s="6">
        <v>24462.67</v>
      </c>
      <c r="Q1524" s="6">
        <v>24562</v>
      </c>
      <c r="R1524" s="6">
        <v>24623</v>
      </c>
      <c r="S1524" s="6">
        <v>24655</v>
      </c>
      <c r="T1524" s="6">
        <v>24694.67</v>
      </c>
      <c r="U1524" s="6">
        <v>25105.33</v>
      </c>
      <c r="V1524" s="6">
        <v>25144.33</v>
      </c>
      <c r="W1524" s="6">
        <v>25193.67</v>
      </c>
      <c r="X1524" s="6">
        <v>25226.67</v>
      </c>
      <c r="Y1524" s="6" t="s">
        <v>2</v>
      </c>
      <c r="Z1524" s="8" t="s">
        <v>17</v>
      </c>
      <c r="AA1524" s="11">
        <f t="shared" si="245"/>
        <v>1.6090042587708631E-3</v>
      </c>
      <c r="AB1524" s="10">
        <f t="shared" si="246"/>
        <v>5.6323525669133012E-3</v>
      </c>
      <c r="AC1524" s="10">
        <f t="shared" si="251"/>
        <v>1.3469318157774524E-2</v>
      </c>
      <c r="AD1524" s="10">
        <f t="shared" si="252"/>
        <v>1.0887984852204768E-2</v>
      </c>
      <c r="AE1524" s="13">
        <v>3.73</v>
      </c>
      <c r="AF1524" s="13">
        <v>0.97499999999999998</v>
      </c>
      <c r="AG1524" s="10">
        <f t="shared" si="253"/>
        <v>2.7283981183461536E-2</v>
      </c>
      <c r="AH1524" s="10">
        <f>+SUMPRODUCT(AB1524:AD1524,Regression_results!$M$17:$O$17)+Regression_results!$L$17</f>
        <v>2.7124552039349471E-2</v>
      </c>
    </row>
    <row r="1525" spans="1:34" ht="15" x14ac:dyDescent="0.25">
      <c r="A1525" s="3">
        <v>41797</v>
      </c>
      <c r="B1525" s="5">
        <f t="shared" si="247"/>
        <v>7</v>
      </c>
      <c r="C1525" s="5">
        <f t="shared" si="248"/>
        <v>6</v>
      </c>
      <c r="D1525" s="5">
        <f t="shared" si="249"/>
        <v>2014</v>
      </c>
      <c r="E1525" s="3">
        <f t="shared" si="250"/>
        <v>41768</v>
      </c>
      <c r="F1525" s="5">
        <f t="shared" si="244"/>
        <v>29</v>
      </c>
      <c r="G1525" s="5">
        <v>23964.04</v>
      </c>
      <c r="H1525" s="6">
        <v>24071.67</v>
      </c>
      <c r="I1525" s="6">
        <v>24103.67</v>
      </c>
      <c r="J1525" s="6">
        <v>24142.67</v>
      </c>
      <c r="K1525" s="6">
        <v>24251</v>
      </c>
      <c r="L1525" s="6">
        <v>24298</v>
      </c>
      <c r="M1525" s="6">
        <v>24335</v>
      </c>
      <c r="N1525" s="6">
        <v>24372.67</v>
      </c>
      <c r="O1525" s="6">
        <v>24428.33</v>
      </c>
      <c r="P1525" s="6">
        <v>24462.67</v>
      </c>
      <c r="Q1525" s="6">
        <v>24562</v>
      </c>
      <c r="R1525" s="6">
        <v>24623</v>
      </c>
      <c r="S1525" s="6">
        <v>24655</v>
      </c>
      <c r="T1525" s="6">
        <v>24694.67</v>
      </c>
      <c r="U1525" s="6">
        <v>25109</v>
      </c>
      <c r="V1525" s="6">
        <v>25148.33</v>
      </c>
      <c r="W1525" s="6">
        <v>25197.67</v>
      </c>
      <c r="X1525" s="6">
        <v>25230.67</v>
      </c>
      <c r="Y1525" s="6" t="s">
        <v>2</v>
      </c>
      <c r="Z1525" s="8" t="s">
        <v>17</v>
      </c>
      <c r="AA1525" s="11">
        <f t="shared" si="245"/>
        <v>1.555370783478501E-3</v>
      </c>
      <c r="AB1525" s="10">
        <f t="shared" si="246"/>
        <v>5.8266469259773412E-3</v>
      </c>
      <c r="AC1525" s="10">
        <f t="shared" si="251"/>
        <v>1.3469318157774524E-2</v>
      </c>
      <c r="AD1525" s="10">
        <f t="shared" si="252"/>
        <v>1.0834351376912407E-2</v>
      </c>
      <c r="AE1525" s="13">
        <v>3.73</v>
      </c>
      <c r="AF1525" s="13">
        <v>0.97499999999999998</v>
      </c>
      <c r="AG1525" s="10">
        <f t="shared" si="253"/>
        <v>2.7283981183461536E-2</v>
      </c>
      <c r="AH1525" s="10">
        <f>+SUMPRODUCT(AB1525:AD1525,Regression_results!$M$17:$O$17)+Regression_results!$L$17</f>
        <v>2.7205469870442894E-2</v>
      </c>
    </row>
    <row r="1526" spans="1:34" ht="15" x14ac:dyDescent="0.25">
      <c r="A1526" s="3">
        <v>41796</v>
      </c>
      <c r="B1526" s="5">
        <f t="shared" si="247"/>
        <v>6</v>
      </c>
      <c r="C1526" s="5">
        <f t="shared" si="248"/>
        <v>6</v>
      </c>
      <c r="D1526" s="5">
        <f t="shared" si="249"/>
        <v>2014</v>
      </c>
      <c r="E1526" s="3">
        <f t="shared" si="250"/>
        <v>41768</v>
      </c>
      <c r="F1526" s="5">
        <f t="shared" si="244"/>
        <v>28</v>
      </c>
      <c r="G1526" s="5">
        <v>23959.42</v>
      </c>
      <c r="H1526" s="6">
        <v>24071.67</v>
      </c>
      <c r="I1526" s="6">
        <v>24103.67</v>
      </c>
      <c r="J1526" s="6">
        <v>24142.67</v>
      </c>
      <c r="K1526" s="6">
        <v>24251</v>
      </c>
      <c r="L1526" s="6">
        <v>24298</v>
      </c>
      <c r="M1526" s="6">
        <v>24335</v>
      </c>
      <c r="N1526" s="6">
        <v>24372.67</v>
      </c>
      <c r="O1526" s="6">
        <v>24428.33</v>
      </c>
      <c r="P1526" s="6">
        <v>24462.67</v>
      </c>
      <c r="Q1526" s="6">
        <v>24562</v>
      </c>
      <c r="R1526" s="6">
        <v>24623</v>
      </c>
      <c r="S1526" s="6">
        <v>24655</v>
      </c>
      <c r="T1526" s="6">
        <v>24694.67</v>
      </c>
      <c r="U1526" s="6">
        <v>25097.67</v>
      </c>
      <c r="V1526" s="6">
        <v>25139.67</v>
      </c>
      <c r="W1526" s="6">
        <v>25180</v>
      </c>
      <c r="X1526" s="6">
        <v>25216</v>
      </c>
      <c r="Y1526" s="6" t="s">
        <v>2</v>
      </c>
      <c r="Z1526" s="8" t="s">
        <v>17</v>
      </c>
      <c r="AA1526" s="11">
        <f t="shared" si="245"/>
        <v>1.5017373081861389E-3</v>
      </c>
      <c r="AB1526" s="10">
        <f t="shared" si="246"/>
        <v>6.0205964919017863E-3</v>
      </c>
      <c r="AC1526" s="10">
        <f t="shared" si="251"/>
        <v>1.3469318157774524E-2</v>
      </c>
      <c r="AD1526" s="10">
        <f t="shared" si="252"/>
        <v>1.0780717901620045E-2</v>
      </c>
      <c r="AE1526" s="13">
        <v>3.73</v>
      </c>
      <c r="AF1526" s="13">
        <v>0.97499999999999998</v>
      </c>
      <c r="AG1526" s="10">
        <f t="shared" si="253"/>
        <v>2.7283981183461536E-2</v>
      </c>
      <c r="AH1526" s="10">
        <f>+SUMPRODUCT(AB1526:AD1526,Regression_results!$M$17:$O$17)+Regression_results!$L$17</f>
        <v>2.7286201307406908E-2</v>
      </c>
    </row>
    <row r="1527" spans="1:34" ht="15" x14ac:dyDescent="0.25">
      <c r="A1527" s="3">
        <v>41795</v>
      </c>
      <c r="B1527" s="5">
        <f t="shared" si="247"/>
        <v>5</v>
      </c>
      <c r="C1527" s="5">
        <f t="shared" si="248"/>
        <v>6</v>
      </c>
      <c r="D1527" s="5">
        <f t="shared" si="249"/>
        <v>2014</v>
      </c>
      <c r="E1527" s="3">
        <f t="shared" si="250"/>
        <v>41768</v>
      </c>
      <c r="F1527" s="5">
        <f t="shared" si="244"/>
        <v>27</v>
      </c>
      <c r="G1527" s="5">
        <v>23954.79</v>
      </c>
      <c r="H1527" s="6">
        <v>24045</v>
      </c>
      <c r="I1527" s="6">
        <v>24089</v>
      </c>
      <c r="J1527" s="6">
        <v>24127</v>
      </c>
      <c r="K1527" s="6">
        <v>24170.67</v>
      </c>
      <c r="L1527" s="6">
        <v>24284</v>
      </c>
      <c r="M1527" s="6">
        <v>24330</v>
      </c>
      <c r="N1527" s="6">
        <v>24367.67</v>
      </c>
      <c r="O1527" s="6">
        <v>24411.67</v>
      </c>
      <c r="P1527" s="6">
        <v>24465</v>
      </c>
      <c r="Q1527" s="6">
        <v>24495</v>
      </c>
      <c r="R1527" s="6">
        <v>24597</v>
      </c>
      <c r="S1527" s="6">
        <v>24653</v>
      </c>
      <c r="T1527" s="6">
        <v>24685.33</v>
      </c>
      <c r="U1527" s="6">
        <v>25097.67</v>
      </c>
      <c r="V1527" s="6">
        <v>25139.67</v>
      </c>
      <c r="W1527" s="6">
        <v>25180</v>
      </c>
      <c r="X1527" s="6">
        <v>25216</v>
      </c>
      <c r="Y1527" s="6" t="s">
        <v>2</v>
      </c>
      <c r="Z1527" s="8" t="s">
        <v>17</v>
      </c>
      <c r="AA1527" s="11">
        <f t="shared" si="245"/>
        <v>1.1802620370745752E-3</v>
      </c>
      <c r="AB1527" s="10">
        <f t="shared" si="246"/>
        <v>5.6026373013497999E-3</v>
      </c>
      <c r="AC1527" s="10">
        <f t="shared" si="251"/>
        <v>1.3394910540080351E-2</v>
      </c>
      <c r="AD1527" s="10">
        <f t="shared" si="252"/>
        <v>1.1066107618306864E-2</v>
      </c>
      <c r="AE1527" s="13">
        <v>3.7800000000000002</v>
      </c>
      <c r="AF1527" s="13">
        <v>0.97499999999999998</v>
      </c>
      <c r="AG1527" s="10">
        <f t="shared" si="253"/>
        <v>2.7779153255756528E-2</v>
      </c>
      <c r="AH1527" s="10">
        <f>+SUMPRODUCT(AB1527:AD1527,Regression_results!$M$17:$O$17)+Regression_results!$L$17</f>
        <v>2.7143742346830882E-2</v>
      </c>
    </row>
    <row r="1528" spans="1:34" ht="15" x14ac:dyDescent="0.25">
      <c r="A1528" s="3">
        <v>41794</v>
      </c>
      <c r="B1528" s="5">
        <f t="shared" si="247"/>
        <v>4</v>
      </c>
      <c r="C1528" s="5">
        <f t="shared" si="248"/>
        <v>6</v>
      </c>
      <c r="D1528" s="5">
        <f t="shared" si="249"/>
        <v>2014</v>
      </c>
      <c r="E1528" s="3">
        <f t="shared" si="250"/>
        <v>41768</v>
      </c>
      <c r="F1528" s="5">
        <f t="shared" si="244"/>
        <v>26</v>
      </c>
      <c r="G1528" s="5">
        <v>23950.17</v>
      </c>
      <c r="H1528" s="6">
        <v>24044</v>
      </c>
      <c r="I1528" s="6">
        <v>24088</v>
      </c>
      <c r="J1528" s="6">
        <v>24125</v>
      </c>
      <c r="K1528" s="6">
        <v>24170</v>
      </c>
      <c r="L1528" s="6">
        <v>24280.33</v>
      </c>
      <c r="M1528" s="6">
        <v>24328</v>
      </c>
      <c r="N1528" s="6">
        <v>24372</v>
      </c>
      <c r="O1528" s="6">
        <v>24420</v>
      </c>
      <c r="P1528" s="6">
        <v>24471.33</v>
      </c>
      <c r="Q1528" s="6">
        <v>24500</v>
      </c>
      <c r="R1528" s="6">
        <v>24602.67</v>
      </c>
      <c r="S1528" s="6">
        <v>24653.33</v>
      </c>
      <c r="T1528" s="6">
        <v>24686.67</v>
      </c>
      <c r="U1528" s="6">
        <v>25097.67</v>
      </c>
      <c r="V1528" s="6">
        <v>25139.67</v>
      </c>
      <c r="W1528" s="6">
        <v>25180</v>
      </c>
      <c r="X1528" s="6">
        <v>25216</v>
      </c>
      <c r="Y1528" s="6" t="s">
        <v>2</v>
      </c>
      <c r="Z1528" s="8" t="s">
        <v>17</v>
      </c>
      <c r="AA1528" s="11">
        <f t="shared" si="245"/>
        <v>1.1720390984367205E-3</v>
      </c>
      <c r="AB1528" s="10">
        <f t="shared" si="246"/>
        <v>5.7548652055496863E-3</v>
      </c>
      <c r="AC1528" s="10">
        <f t="shared" si="251"/>
        <v>1.3782796413151832E-2</v>
      </c>
      <c r="AD1528" s="10">
        <f t="shared" si="252"/>
        <v>1.0726912153309846E-2</v>
      </c>
      <c r="AE1528" s="13">
        <v>3.77</v>
      </c>
      <c r="AF1528" s="13">
        <v>0.97499999999999998</v>
      </c>
      <c r="AG1528" s="10">
        <f t="shared" si="253"/>
        <v>2.7680118841297396E-2</v>
      </c>
      <c r="AH1528" s="10">
        <f>+SUMPRODUCT(AB1528:AD1528,Regression_results!$M$17:$O$17)+Regression_results!$L$17</f>
        <v>2.730726911976334E-2</v>
      </c>
    </row>
    <row r="1529" spans="1:34" ht="15" x14ac:dyDescent="0.25">
      <c r="A1529" s="3">
        <v>41793</v>
      </c>
      <c r="B1529" s="5">
        <f t="shared" si="247"/>
        <v>3</v>
      </c>
      <c r="C1529" s="5">
        <f t="shared" si="248"/>
        <v>6</v>
      </c>
      <c r="D1529" s="5">
        <f t="shared" si="249"/>
        <v>2014</v>
      </c>
      <c r="E1529" s="3">
        <f t="shared" si="250"/>
        <v>41768</v>
      </c>
      <c r="F1529" s="5">
        <f t="shared" si="244"/>
        <v>25</v>
      </c>
      <c r="G1529" s="5">
        <v>23945.55</v>
      </c>
      <c r="H1529" s="6">
        <v>24044</v>
      </c>
      <c r="I1529" s="6">
        <v>24081.67</v>
      </c>
      <c r="J1529" s="6">
        <v>24116</v>
      </c>
      <c r="K1529" s="6">
        <v>24170</v>
      </c>
      <c r="L1529" s="6">
        <v>24281</v>
      </c>
      <c r="M1529" s="6">
        <v>24325</v>
      </c>
      <c r="N1529" s="6">
        <v>24365</v>
      </c>
      <c r="O1529" s="6">
        <v>24415</v>
      </c>
      <c r="P1529" s="6">
        <v>24465</v>
      </c>
      <c r="Q1529" s="6">
        <v>24489</v>
      </c>
      <c r="R1529" s="6">
        <v>24591.67</v>
      </c>
      <c r="S1529" s="6">
        <v>24640</v>
      </c>
      <c r="T1529" s="6">
        <v>24676.67</v>
      </c>
      <c r="U1529" s="6">
        <v>25097.67</v>
      </c>
      <c r="V1529" s="6">
        <v>25139.67</v>
      </c>
      <c r="W1529" s="6">
        <v>25180</v>
      </c>
      <c r="X1529" s="6">
        <v>25216</v>
      </c>
      <c r="Y1529" s="6" t="s">
        <v>2</v>
      </c>
      <c r="Z1529" s="8" t="s">
        <v>17</v>
      </c>
      <c r="AA1529" s="11">
        <f t="shared" si="245"/>
        <v>1.2401920995671241E-3</v>
      </c>
      <c r="AB1529" s="10">
        <f t="shared" si="246"/>
        <v>5.6845635201530076E-3</v>
      </c>
      <c r="AC1529" s="10">
        <f t="shared" si="251"/>
        <v>1.3841648025240794E-2</v>
      </c>
      <c r="AD1529" s="10">
        <f t="shared" si="252"/>
        <v>1.0455838218756138E-2</v>
      </c>
      <c r="AE1529" s="13">
        <v>3.77</v>
      </c>
      <c r="AF1529" s="13">
        <v>0.97499999999999998</v>
      </c>
      <c r="AG1529" s="10">
        <f t="shared" si="253"/>
        <v>2.7680118841297396E-2</v>
      </c>
      <c r="AH1529" s="10">
        <f>+SUMPRODUCT(AB1529:AD1529,Regression_results!$M$17:$O$17)+Regression_results!$L$17</f>
        <v>2.7182838296597109E-2</v>
      </c>
    </row>
    <row r="1530" spans="1:34" ht="15" x14ac:dyDescent="0.25">
      <c r="A1530" s="3">
        <v>41792</v>
      </c>
      <c r="B1530" s="5">
        <f t="shared" si="247"/>
        <v>2</v>
      </c>
      <c r="C1530" s="5">
        <f t="shared" si="248"/>
        <v>6</v>
      </c>
      <c r="D1530" s="5">
        <f t="shared" si="249"/>
        <v>2014</v>
      </c>
      <c r="E1530" s="3">
        <f t="shared" si="250"/>
        <v>41768</v>
      </c>
      <c r="F1530" s="5">
        <f t="shared" si="244"/>
        <v>24</v>
      </c>
      <c r="G1530" s="5">
        <v>23940.93</v>
      </c>
      <c r="H1530" s="6">
        <v>24042</v>
      </c>
      <c r="I1530" s="6">
        <v>24075</v>
      </c>
      <c r="J1530" s="6">
        <v>24110</v>
      </c>
      <c r="K1530" s="6">
        <v>24164</v>
      </c>
      <c r="L1530" s="6">
        <v>24270</v>
      </c>
      <c r="M1530" s="6">
        <v>24310</v>
      </c>
      <c r="N1530" s="6">
        <v>24360</v>
      </c>
      <c r="O1530" s="6">
        <v>24407</v>
      </c>
      <c r="P1530" s="6">
        <v>24457</v>
      </c>
      <c r="Q1530" s="6">
        <v>24483.33</v>
      </c>
      <c r="R1530" s="6">
        <v>24585</v>
      </c>
      <c r="S1530" s="6">
        <v>24629</v>
      </c>
      <c r="T1530" s="6">
        <v>24670</v>
      </c>
      <c r="U1530" s="6">
        <v>25110</v>
      </c>
      <c r="V1530" s="6">
        <v>25152</v>
      </c>
      <c r="W1530" s="6">
        <v>25187.67</v>
      </c>
      <c r="X1530" s="6">
        <v>25223.33</v>
      </c>
      <c r="Y1530" s="6" t="s">
        <v>2</v>
      </c>
      <c r="Z1530" s="8" t="s">
        <v>17</v>
      </c>
      <c r="AA1530" s="11">
        <f t="shared" si="245"/>
        <v>1.3317633683868734E-3</v>
      </c>
      <c r="AB1530" s="10">
        <f t="shared" si="246"/>
        <v>5.6000330814216515E-3</v>
      </c>
      <c r="AC1530" s="10">
        <f t="shared" si="251"/>
        <v>1.3790238836967728E-2</v>
      </c>
      <c r="AD1530" s="10">
        <f t="shared" si="252"/>
        <v>1.0427514587299579E-2</v>
      </c>
      <c r="AE1530" s="13">
        <v>3.75</v>
      </c>
      <c r="AF1530" s="13">
        <v>0.96</v>
      </c>
      <c r="AG1530" s="10">
        <f t="shared" si="253"/>
        <v>2.7634706814580134E-2</v>
      </c>
      <c r="AH1530" s="10">
        <f>+SUMPRODUCT(AB1530:AD1530,Regression_results!$M$17:$O$17)+Regression_results!$L$17</f>
        <v>2.7093423782562819E-2</v>
      </c>
    </row>
    <row r="1531" spans="1:34" ht="15" x14ac:dyDescent="0.25">
      <c r="A1531" s="3">
        <v>41791</v>
      </c>
      <c r="B1531" s="5">
        <f t="shared" si="247"/>
        <v>1</v>
      </c>
      <c r="C1531" s="5">
        <f t="shared" si="248"/>
        <v>6</v>
      </c>
      <c r="D1531" s="5">
        <f t="shared" si="249"/>
        <v>2014</v>
      </c>
      <c r="E1531" s="3">
        <f t="shared" si="250"/>
        <v>41768</v>
      </c>
      <c r="F1531" s="5">
        <f t="shared" si="244"/>
        <v>23</v>
      </c>
      <c r="G1531" s="5">
        <v>23936.31</v>
      </c>
      <c r="H1531" s="6">
        <v>24040</v>
      </c>
      <c r="I1531" s="6">
        <v>24068.67</v>
      </c>
      <c r="J1531" s="6">
        <v>24100</v>
      </c>
      <c r="K1531" s="6">
        <v>24157</v>
      </c>
      <c r="L1531" s="6">
        <v>24264</v>
      </c>
      <c r="M1531" s="6">
        <v>24310</v>
      </c>
      <c r="N1531" s="6">
        <v>24360</v>
      </c>
      <c r="O1531" s="6">
        <v>24399</v>
      </c>
      <c r="P1531" s="6">
        <v>24450</v>
      </c>
      <c r="Q1531" s="6">
        <v>24478.67</v>
      </c>
      <c r="R1531" s="6">
        <v>24580.67</v>
      </c>
      <c r="S1531" s="6">
        <v>24624.67</v>
      </c>
      <c r="T1531" s="6">
        <v>24666</v>
      </c>
      <c r="U1531" s="6">
        <v>25110</v>
      </c>
      <c r="V1531" s="6">
        <v>25150</v>
      </c>
      <c r="W1531" s="6">
        <v>25182</v>
      </c>
      <c r="X1531" s="6">
        <v>25222</v>
      </c>
      <c r="Y1531" s="6" t="s">
        <v>2</v>
      </c>
      <c r="Z1531" s="8" t="s">
        <v>17</v>
      </c>
      <c r="AA1531" s="11">
        <f t="shared" si="245"/>
        <v>1.2867718971801686E-3</v>
      </c>
      <c r="AB1531" s="10">
        <f t="shared" si="246"/>
        <v>5.5296743733681541E-3</v>
      </c>
      <c r="AC1531" s="10">
        <f t="shared" si="251"/>
        <v>1.3724480829227392E-2</v>
      </c>
      <c r="AD1531" s="10">
        <f t="shared" si="252"/>
        <v>1.0535921452489702E-2</v>
      </c>
      <c r="AE1531" s="13">
        <v>3.7199999999999998</v>
      </c>
      <c r="AF1531" s="13">
        <v>0.95</v>
      </c>
      <c r="AG1531" s="10">
        <f t="shared" si="253"/>
        <v>2.7439326399207431E-2</v>
      </c>
      <c r="AH1531" s="10">
        <f>+SUMPRODUCT(AB1531:AD1531,Regression_results!$M$17:$O$17)+Regression_results!$L$17</f>
        <v>2.7064506186057553E-2</v>
      </c>
    </row>
    <row r="1532" spans="1:34" ht="15" x14ac:dyDescent="0.25">
      <c r="A1532" s="3">
        <v>41790</v>
      </c>
      <c r="B1532" s="5">
        <f t="shared" si="247"/>
        <v>31</v>
      </c>
      <c r="C1532" s="5">
        <f t="shared" si="248"/>
        <v>5</v>
      </c>
      <c r="D1532" s="5">
        <f t="shared" si="249"/>
        <v>2014</v>
      </c>
      <c r="E1532" s="3">
        <f t="shared" si="250"/>
        <v>41768</v>
      </c>
      <c r="F1532" s="5">
        <f t="shared" si="244"/>
        <v>22</v>
      </c>
      <c r="G1532" s="5">
        <v>23931.69</v>
      </c>
      <c r="H1532" s="6">
        <v>24040</v>
      </c>
      <c r="I1532" s="6">
        <v>24068.67</v>
      </c>
      <c r="J1532" s="6">
        <v>24100</v>
      </c>
      <c r="K1532" s="6">
        <v>24157</v>
      </c>
      <c r="L1532" s="6">
        <v>24264</v>
      </c>
      <c r="M1532" s="6">
        <v>24310</v>
      </c>
      <c r="N1532" s="6">
        <v>24360</v>
      </c>
      <c r="O1532" s="6">
        <v>24399</v>
      </c>
      <c r="P1532" s="6">
        <v>24450</v>
      </c>
      <c r="Q1532" s="6">
        <v>24478.67</v>
      </c>
      <c r="R1532" s="6">
        <v>24580.67</v>
      </c>
      <c r="S1532" s="6">
        <v>24624.67</v>
      </c>
      <c r="T1532" s="6">
        <v>24666</v>
      </c>
      <c r="U1532" s="6">
        <v>25109.08</v>
      </c>
      <c r="V1532" s="6">
        <v>25149.08</v>
      </c>
      <c r="W1532" s="6">
        <v>25182.080000000002</v>
      </c>
      <c r="X1532" s="6">
        <v>25220</v>
      </c>
      <c r="Y1532" s="6" t="s">
        <v>2</v>
      </c>
      <c r="Z1532" s="8" t="s">
        <v>17</v>
      </c>
      <c r="AA1532" s="11">
        <f t="shared" si="245"/>
        <v>1.2308252929549438E-3</v>
      </c>
      <c r="AB1532" s="10">
        <f t="shared" si="246"/>
        <v>5.7237913411045671E-3</v>
      </c>
      <c r="AC1532" s="10">
        <f t="shared" si="251"/>
        <v>1.3724480829227392E-2</v>
      </c>
      <c r="AD1532" s="10">
        <f t="shared" si="252"/>
        <v>1.0479974848264476E-2</v>
      </c>
      <c r="AE1532" s="13">
        <v>3.7199999999999998</v>
      </c>
      <c r="AF1532" s="13">
        <v>0.95</v>
      </c>
      <c r="AG1532" s="10">
        <f t="shared" si="253"/>
        <v>2.7439326399207431E-2</v>
      </c>
      <c r="AH1532" s="10">
        <f>+SUMPRODUCT(AB1532:AD1532,Regression_results!$M$17:$O$17)+Regression_results!$L$17</f>
        <v>2.7144287986138528E-2</v>
      </c>
    </row>
    <row r="1533" spans="1:34" ht="15" x14ac:dyDescent="0.25">
      <c r="A1533" s="3">
        <v>41789</v>
      </c>
      <c r="B1533" s="5">
        <f t="shared" si="247"/>
        <v>30</v>
      </c>
      <c r="C1533" s="5">
        <f t="shared" si="248"/>
        <v>5</v>
      </c>
      <c r="D1533" s="5">
        <f t="shared" si="249"/>
        <v>2014</v>
      </c>
      <c r="E1533" s="3">
        <f t="shared" si="250"/>
        <v>41768</v>
      </c>
      <c r="F1533" s="5">
        <f t="shared" si="244"/>
        <v>21</v>
      </c>
      <c r="G1533" s="5">
        <v>23927.07</v>
      </c>
      <c r="H1533" s="6">
        <v>24040</v>
      </c>
      <c r="I1533" s="6">
        <v>24068.67</v>
      </c>
      <c r="J1533" s="6">
        <v>24100</v>
      </c>
      <c r="K1533" s="6">
        <v>24157</v>
      </c>
      <c r="L1533" s="6">
        <v>24264</v>
      </c>
      <c r="M1533" s="6">
        <v>24310</v>
      </c>
      <c r="N1533" s="6">
        <v>24360</v>
      </c>
      <c r="O1533" s="6">
        <v>24399</v>
      </c>
      <c r="P1533" s="6">
        <v>24450</v>
      </c>
      <c r="Q1533" s="6">
        <v>24478.67</v>
      </c>
      <c r="R1533" s="6">
        <v>24580.67</v>
      </c>
      <c r="S1533" s="6">
        <v>24624.67</v>
      </c>
      <c r="T1533" s="6">
        <v>24666</v>
      </c>
      <c r="U1533" s="6">
        <v>25030.33</v>
      </c>
      <c r="V1533" s="6">
        <v>25065</v>
      </c>
      <c r="W1533" s="6">
        <v>25105</v>
      </c>
      <c r="X1533" s="6">
        <v>25138</v>
      </c>
      <c r="Y1533" s="6" t="s">
        <v>2</v>
      </c>
      <c r="Z1533" s="8" t="s">
        <v>17</v>
      </c>
      <c r="AA1533" s="11">
        <f t="shared" si="245"/>
        <v>1.1748786887297192E-3</v>
      </c>
      <c r="AB1533" s="10">
        <f t="shared" si="246"/>
        <v>5.9179832716667047E-3</v>
      </c>
      <c r="AC1533" s="10">
        <f t="shared" si="251"/>
        <v>1.3724480829227392E-2</v>
      </c>
      <c r="AD1533" s="10">
        <f t="shared" si="252"/>
        <v>1.0424028244039252E-2</v>
      </c>
      <c r="AE1533" s="13">
        <v>3.7199999999999998</v>
      </c>
      <c r="AF1533" s="13">
        <v>0.95</v>
      </c>
      <c r="AG1533" s="10">
        <f t="shared" si="253"/>
        <v>2.7439326399207431E-2</v>
      </c>
      <c r="AH1533" s="10">
        <f>+SUMPRODUCT(AB1533:AD1533,Regression_results!$M$17:$O$17)+Regression_results!$L$17</f>
        <v>2.7224110310896575E-2</v>
      </c>
    </row>
    <row r="1534" spans="1:34" ht="15" x14ac:dyDescent="0.25">
      <c r="A1534" s="3">
        <v>41788</v>
      </c>
      <c r="B1534" s="5">
        <f t="shared" si="247"/>
        <v>29</v>
      </c>
      <c r="C1534" s="5">
        <f t="shared" si="248"/>
        <v>5</v>
      </c>
      <c r="D1534" s="5">
        <f t="shared" si="249"/>
        <v>2014</v>
      </c>
      <c r="E1534" s="3">
        <f t="shared" si="250"/>
        <v>41768</v>
      </c>
      <c r="F1534" s="5">
        <f t="shared" si="244"/>
        <v>20</v>
      </c>
      <c r="G1534" s="5">
        <v>23922.46</v>
      </c>
      <c r="H1534" s="6">
        <v>24040.67</v>
      </c>
      <c r="I1534" s="6">
        <v>24080</v>
      </c>
      <c r="J1534" s="6">
        <v>24125</v>
      </c>
      <c r="K1534" s="6">
        <v>24180.33</v>
      </c>
      <c r="L1534" s="6">
        <v>24294.33</v>
      </c>
      <c r="M1534" s="6">
        <v>24343</v>
      </c>
      <c r="N1534" s="6">
        <v>24388.67</v>
      </c>
      <c r="O1534" s="6">
        <v>24424.67</v>
      </c>
      <c r="P1534" s="6">
        <v>24474.67</v>
      </c>
      <c r="Q1534" s="6">
        <v>24508.67</v>
      </c>
      <c r="R1534" s="6">
        <v>24611</v>
      </c>
      <c r="S1534" s="6">
        <v>24661</v>
      </c>
      <c r="T1534" s="6">
        <v>24702</v>
      </c>
      <c r="U1534" s="6">
        <v>25030.33</v>
      </c>
      <c r="V1534" s="6">
        <v>25065</v>
      </c>
      <c r="W1534" s="6">
        <v>25105</v>
      </c>
      <c r="X1534" s="6">
        <v>25138</v>
      </c>
      <c r="Y1534" s="6" t="s">
        <v>2</v>
      </c>
      <c r="Z1534" s="8" t="s">
        <v>17</v>
      </c>
      <c r="AA1534" s="11">
        <f t="shared" si="245"/>
        <v>1.1083627319790068E-3</v>
      </c>
      <c r="AB1534" s="10">
        <f t="shared" si="246"/>
        <v>6.5854431358647325E-3</v>
      </c>
      <c r="AC1534" s="10">
        <f t="shared" si="251"/>
        <v>1.4313538205980025E-2</v>
      </c>
      <c r="AD1534" s="10">
        <f t="shared" si="252"/>
        <v>1.0784235527804054E-2</v>
      </c>
      <c r="AE1534" s="13">
        <v>3.77</v>
      </c>
      <c r="AF1534" s="13">
        <v>0.93</v>
      </c>
      <c r="AG1534" s="10">
        <f t="shared" si="253"/>
        <v>2.8138313682750438E-2</v>
      </c>
      <c r="AH1534" s="10">
        <f>+SUMPRODUCT(AB1534:AD1534,Regression_results!$M$17:$O$17)+Regression_results!$L$17</f>
        <v>2.8101901949171795E-2</v>
      </c>
    </row>
    <row r="1535" spans="1:34" ht="15" x14ac:dyDescent="0.25">
      <c r="A1535" s="3">
        <v>41787</v>
      </c>
      <c r="B1535" s="5">
        <f t="shared" si="247"/>
        <v>28</v>
      </c>
      <c r="C1535" s="5">
        <f t="shared" si="248"/>
        <v>5</v>
      </c>
      <c r="D1535" s="5">
        <f t="shared" si="249"/>
        <v>2014</v>
      </c>
      <c r="E1535" s="3">
        <f t="shared" si="250"/>
        <v>41768</v>
      </c>
      <c r="F1535" s="5">
        <f t="shared" si="244"/>
        <v>19</v>
      </c>
      <c r="G1535" s="5">
        <v>23917.84</v>
      </c>
      <c r="H1535" s="6">
        <v>24048.33</v>
      </c>
      <c r="I1535" s="6">
        <v>24104</v>
      </c>
      <c r="J1535" s="6">
        <v>24155.33</v>
      </c>
      <c r="K1535" s="6">
        <v>24213</v>
      </c>
      <c r="L1535" s="6">
        <v>24329.67</v>
      </c>
      <c r="M1535" s="6">
        <v>24380</v>
      </c>
      <c r="N1535" s="6">
        <v>24425</v>
      </c>
      <c r="O1535" s="6">
        <v>24458.33</v>
      </c>
      <c r="P1535" s="6">
        <v>24508</v>
      </c>
      <c r="Q1535" s="6">
        <v>24547</v>
      </c>
      <c r="R1535" s="6">
        <v>24649.33</v>
      </c>
      <c r="S1535" s="6">
        <v>24700</v>
      </c>
      <c r="T1535" s="6">
        <v>24741.33</v>
      </c>
      <c r="U1535" s="6">
        <v>25030.33</v>
      </c>
      <c r="V1535" s="6">
        <v>25065</v>
      </c>
      <c r="W1535" s="6">
        <v>25105</v>
      </c>
      <c r="X1535" s="6">
        <v>25138</v>
      </c>
      <c r="Y1535" s="6" t="s">
        <v>2</v>
      </c>
      <c r="Z1535" s="8" t="s">
        <v>17</v>
      </c>
      <c r="AA1535" s="11">
        <f t="shared" si="245"/>
        <v>1.0597435897435892E-3</v>
      </c>
      <c r="AB1535" s="10">
        <f t="shared" si="246"/>
        <v>7.7833115364933647E-3</v>
      </c>
      <c r="AC1535" s="10">
        <f t="shared" si="251"/>
        <v>1.4700049784268199E-2</v>
      </c>
      <c r="AD1535" s="10">
        <f t="shared" si="252"/>
        <v>1.094063079667873E-2</v>
      </c>
      <c r="AE1535" s="13">
        <v>3.79</v>
      </c>
      <c r="AF1535" s="13">
        <v>0.9</v>
      </c>
      <c r="AG1535" s="10">
        <f t="shared" si="253"/>
        <v>2.8642220019821751E-2</v>
      </c>
      <c r="AH1535" s="10">
        <f>+SUMPRODUCT(AB1535:AD1535,Regression_results!$M$17:$O$17)+Regression_results!$L$17</f>
        <v>2.905272055580737E-2</v>
      </c>
    </row>
    <row r="1536" spans="1:34" ht="15" x14ac:dyDescent="0.25">
      <c r="A1536" s="3">
        <v>41786</v>
      </c>
      <c r="B1536" s="5">
        <f t="shared" si="247"/>
        <v>27</v>
      </c>
      <c r="C1536" s="5">
        <f t="shared" si="248"/>
        <v>5</v>
      </c>
      <c r="D1536" s="5">
        <f t="shared" si="249"/>
        <v>2014</v>
      </c>
      <c r="E1536" s="3">
        <f t="shared" si="250"/>
        <v>41768</v>
      </c>
      <c r="F1536" s="5">
        <f t="shared" si="244"/>
        <v>18</v>
      </c>
      <c r="G1536" s="5">
        <v>23913.23</v>
      </c>
      <c r="H1536" s="6">
        <v>24050</v>
      </c>
      <c r="I1536" s="6">
        <v>24105</v>
      </c>
      <c r="J1536" s="6">
        <v>24153.33</v>
      </c>
      <c r="K1536" s="6">
        <v>24213</v>
      </c>
      <c r="L1536" s="6">
        <v>24329.67</v>
      </c>
      <c r="M1536" s="6">
        <v>24380</v>
      </c>
      <c r="N1536" s="6">
        <v>24425</v>
      </c>
      <c r="O1536" s="6">
        <v>24458.33</v>
      </c>
      <c r="P1536" s="6">
        <v>24504.67</v>
      </c>
      <c r="Q1536" s="6">
        <v>24545</v>
      </c>
      <c r="R1536" s="6">
        <v>24647.33</v>
      </c>
      <c r="S1536" s="6">
        <v>24698</v>
      </c>
      <c r="T1536" s="6">
        <v>24739.33</v>
      </c>
      <c r="U1536" s="6">
        <v>25025.33</v>
      </c>
      <c r="V1536" s="6">
        <v>25060</v>
      </c>
      <c r="W1536" s="6">
        <v>25100</v>
      </c>
      <c r="X1536" s="6">
        <v>25133</v>
      </c>
      <c r="Y1536" s="6" t="s">
        <v>2</v>
      </c>
      <c r="Z1536" s="8" t="s">
        <v>17</v>
      </c>
      <c r="AA1536" s="11">
        <f t="shared" si="245"/>
        <v>1.0040489108430251E-3</v>
      </c>
      <c r="AB1536" s="10">
        <f t="shared" si="246"/>
        <v>8.019410175873265E-3</v>
      </c>
      <c r="AC1536" s="10">
        <f t="shared" si="251"/>
        <v>1.4657954781165827E-2</v>
      </c>
      <c r="AD1536" s="10">
        <f t="shared" si="252"/>
        <v>1.0803164386020558E-2</v>
      </c>
      <c r="AE1536" s="13">
        <v>3.81</v>
      </c>
      <c r="AF1536" s="13">
        <v>0.91</v>
      </c>
      <c r="AG1536" s="10">
        <f t="shared" si="253"/>
        <v>2.8738479833514852E-2</v>
      </c>
      <c r="AH1536" s="10">
        <f>+SUMPRODUCT(AB1536:AD1536,Regression_results!$M$17:$O$17)+Regression_results!$L$17</f>
        <v>2.9093172574584492E-2</v>
      </c>
    </row>
    <row r="1537" spans="1:34" ht="15" x14ac:dyDescent="0.25">
      <c r="A1537" s="3">
        <v>41785</v>
      </c>
      <c r="B1537" s="5">
        <f t="shared" si="247"/>
        <v>26</v>
      </c>
      <c r="C1537" s="5">
        <f t="shared" si="248"/>
        <v>5</v>
      </c>
      <c r="D1537" s="5">
        <f t="shared" si="249"/>
        <v>2014</v>
      </c>
      <c r="E1537" s="3">
        <f t="shared" si="250"/>
        <v>41768</v>
      </c>
      <c r="F1537" s="5">
        <f t="shared" si="244"/>
        <v>17</v>
      </c>
      <c r="G1537" s="5">
        <v>23908.61</v>
      </c>
      <c r="H1537" s="6">
        <v>24050</v>
      </c>
      <c r="I1537" s="6">
        <v>24103</v>
      </c>
      <c r="J1537" s="6">
        <v>24153</v>
      </c>
      <c r="K1537" s="6">
        <v>24211.67</v>
      </c>
      <c r="L1537" s="6">
        <v>24327.67</v>
      </c>
      <c r="M1537" s="6">
        <v>24375</v>
      </c>
      <c r="N1537" s="6">
        <v>24416</v>
      </c>
      <c r="O1537" s="6">
        <v>24449.67</v>
      </c>
      <c r="P1537" s="6">
        <v>24490</v>
      </c>
      <c r="Q1537" s="6">
        <v>24534.67</v>
      </c>
      <c r="R1537" s="6">
        <v>24637</v>
      </c>
      <c r="S1537" s="6">
        <v>24688.67</v>
      </c>
      <c r="T1537" s="6">
        <v>24730</v>
      </c>
      <c r="U1537" s="6">
        <v>25015</v>
      </c>
      <c r="V1537" s="6">
        <v>25055</v>
      </c>
      <c r="W1537" s="6">
        <v>25092.67</v>
      </c>
      <c r="X1537" s="6">
        <v>25127.5</v>
      </c>
      <c r="Y1537" s="6" t="s">
        <v>2</v>
      </c>
      <c r="Z1537" s="8" t="s">
        <v>17</v>
      </c>
      <c r="AA1537" s="11">
        <f t="shared" si="245"/>
        <v>9.4862677225366157E-4</v>
      </c>
      <c r="AB1537" s="10">
        <f t="shared" si="246"/>
        <v>8.1305437664507263E-3</v>
      </c>
      <c r="AC1537" s="10">
        <f t="shared" si="251"/>
        <v>1.438285690577934E-2</v>
      </c>
      <c r="AD1537" s="10">
        <f t="shared" si="252"/>
        <v>1.0723809831984014E-2</v>
      </c>
      <c r="AE1537" s="13">
        <v>3.82</v>
      </c>
      <c r="AF1537" s="13">
        <v>0.92500000000000004</v>
      </c>
      <c r="AG1537" s="10">
        <f t="shared" si="253"/>
        <v>2.8684666831805927E-2</v>
      </c>
      <c r="AH1537" s="10">
        <f>+SUMPRODUCT(AB1537:AD1537,Regression_results!$M$17:$O$17)+Regression_results!$L$17</f>
        <v>2.8951781870522802E-2</v>
      </c>
    </row>
    <row r="1538" spans="1:34" ht="15" x14ac:dyDescent="0.25">
      <c r="A1538" s="3">
        <v>41784</v>
      </c>
      <c r="B1538" s="5">
        <f t="shared" si="247"/>
        <v>25</v>
      </c>
      <c r="C1538" s="5">
        <f t="shared" si="248"/>
        <v>5</v>
      </c>
      <c r="D1538" s="5">
        <f t="shared" si="249"/>
        <v>2014</v>
      </c>
      <c r="E1538" s="3">
        <f t="shared" si="250"/>
        <v>41768</v>
      </c>
      <c r="F1538" s="5">
        <f t="shared" si="244"/>
        <v>16</v>
      </c>
      <c r="G1538" s="5">
        <v>23904</v>
      </c>
      <c r="H1538" s="6">
        <v>24048.33</v>
      </c>
      <c r="I1538" s="6">
        <v>24102</v>
      </c>
      <c r="J1538" s="6">
        <v>24152</v>
      </c>
      <c r="K1538" s="6">
        <v>24210.67</v>
      </c>
      <c r="L1538" s="6">
        <v>24325</v>
      </c>
      <c r="M1538" s="6">
        <v>24370</v>
      </c>
      <c r="N1538" s="6">
        <v>24411</v>
      </c>
      <c r="O1538" s="6">
        <v>24444.67</v>
      </c>
      <c r="P1538" s="6">
        <v>24485</v>
      </c>
      <c r="Q1538" s="6">
        <v>24529.67</v>
      </c>
      <c r="R1538" s="6">
        <v>24632</v>
      </c>
      <c r="S1538" s="6">
        <v>24683.67</v>
      </c>
      <c r="T1538" s="6">
        <v>24725</v>
      </c>
      <c r="U1538" s="6">
        <v>25014.67</v>
      </c>
      <c r="V1538" s="6">
        <v>25059.67</v>
      </c>
      <c r="W1538" s="6">
        <v>25093.33</v>
      </c>
      <c r="X1538" s="6">
        <v>25128.5</v>
      </c>
      <c r="Y1538" s="6" t="s">
        <v>2</v>
      </c>
      <c r="Z1538" s="8" t="s">
        <v>17</v>
      </c>
      <c r="AA1538" s="11">
        <f t="shared" si="245"/>
        <v>8.9300605082899651E-4</v>
      </c>
      <c r="AB1538" s="10">
        <f t="shared" si="246"/>
        <v>8.2831325301204739E-3</v>
      </c>
      <c r="AC1538" s="10">
        <f t="shared" si="251"/>
        <v>1.4217492324288372E-2</v>
      </c>
      <c r="AD1538" s="10">
        <f t="shared" si="252"/>
        <v>1.0670188561372267E-2</v>
      </c>
      <c r="AE1538" s="13">
        <v>3.81</v>
      </c>
      <c r="AF1538" s="13">
        <v>0.93</v>
      </c>
      <c r="AG1538" s="10">
        <f t="shared" si="253"/>
        <v>2.8534627959972303E-2</v>
      </c>
      <c r="AH1538" s="10">
        <f>+SUMPRODUCT(AB1538:AD1538,Regression_results!$M$17:$O$17)+Regression_results!$L$17</f>
        <v>2.8910503229052205E-2</v>
      </c>
    </row>
    <row r="1539" spans="1:34" ht="15" x14ac:dyDescent="0.25">
      <c r="A1539" s="3">
        <v>41783</v>
      </c>
      <c r="B1539" s="5">
        <f t="shared" si="247"/>
        <v>24</v>
      </c>
      <c r="C1539" s="5">
        <f t="shared" si="248"/>
        <v>5</v>
      </c>
      <c r="D1539" s="5">
        <f t="shared" si="249"/>
        <v>2014</v>
      </c>
      <c r="E1539" s="3">
        <f t="shared" si="250"/>
        <v>41768</v>
      </c>
      <c r="F1539" s="5">
        <f t="shared" ref="F1539:F1602" si="254">+A1539-E1539</f>
        <v>15</v>
      </c>
      <c r="G1539" s="5">
        <v>23899.39</v>
      </c>
      <c r="H1539" s="6">
        <v>24048.33</v>
      </c>
      <c r="I1539" s="6">
        <v>24102</v>
      </c>
      <c r="J1539" s="6">
        <v>24152</v>
      </c>
      <c r="K1539" s="6">
        <v>24210.67</v>
      </c>
      <c r="L1539" s="6">
        <v>24325</v>
      </c>
      <c r="M1539" s="6">
        <v>24370</v>
      </c>
      <c r="N1539" s="6">
        <v>24411</v>
      </c>
      <c r="O1539" s="6">
        <v>24444.67</v>
      </c>
      <c r="P1539" s="6">
        <v>24485</v>
      </c>
      <c r="Q1539" s="6">
        <v>24529.67</v>
      </c>
      <c r="R1539" s="6">
        <v>24632</v>
      </c>
      <c r="S1539" s="6">
        <v>24683.67</v>
      </c>
      <c r="T1539" s="6">
        <v>24725</v>
      </c>
      <c r="U1539" s="6">
        <v>24999.33</v>
      </c>
      <c r="V1539" s="6">
        <v>25044</v>
      </c>
      <c r="W1539" s="6">
        <v>25080</v>
      </c>
      <c r="X1539" s="6">
        <v>25115</v>
      </c>
      <c r="Y1539" s="6" t="s">
        <v>2</v>
      </c>
      <c r="Z1539" s="8" t="s">
        <v>17</v>
      </c>
      <c r="AA1539" s="11">
        <f t="shared" ref="AA1539:AA1602" si="255">+(T1539/S1539-1)*F1539/30</f>
        <v>8.3719317265218418E-4</v>
      </c>
      <c r="AB1539" s="10">
        <f t="shared" ref="AB1539:AB1602" si="256">+I1539/G1539-1</f>
        <v>8.4776222321991668E-3</v>
      </c>
      <c r="AC1539" s="10">
        <f t="shared" si="251"/>
        <v>1.4217492324288372E-2</v>
      </c>
      <c r="AD1539" s="10">
        <f t="shared" si="252"/>
        <v>1.0614375683195454E-2</v>
      </c>
      <c r="AE1539" s="13">
        <v>3.81</v>
      </c>
      <c r="AF1539" s="13">
        <v>0.93</v>
      </c>
      <c r="AG1539" s="10">
        <f t="shared" si="253"/>
        <v>2.8534627959972303E-2</v>
      </c>
      <c r="AH1539" s="10">
        <f>+SUMPRODUCT(AB1539:AD1539,Regression_results!$M$17:$O$17)+Regression_results!$L$17</f>
        <v>2.8990546660154923E-2</v>
      </c>
    </row>
    <row r="1540" spans="1:34" ht="15" x14ac:dyDescent="0.25">
      <c r="A1540" s="3">
        <v>41782</v>
      </c>
      <c r="B1540" s="5">
        <f t="shared" si="247"/>
        <v>23</v>
      </c>
      <c r="C1540" s="5">
        <f t="shared" si="248"/>
        <v>5</v>
      </c>
      <c r="D1540" s="5">
        <f t="shared" si="249"/>
        <v>2014</v>
      </c>
      <c r="E1540" s="3">
        <f t="shared" si="250"/>
        <v>41768</v>
      </c>
      <c r="F1540" s="5">
        <f t="shared" si="254"/>
        <v>14</v>
      </c>
      <c r="G1540" s="5">
        <v>23894.78</v>
      </c>
      <c r="H1540" s="6">
        <v>24048.33</v>
      </c>
      <c r="I1540" s="6">
        <v>24102</v>
      </c>
      <c r="J1540" s="6">
        <v>24152</v>
      </c>
      <c r="K1540" s="6">
        <v>24210.67</v>
      </c>
      <c r="L1540" s="6">
        <v>24325</v>
      </c>
      <c r="M1540" s="6">
        <v>24370</v>
      </c>
      <c r="N1540" s="6">
        <v>24411</v>
      </c>
      <c r="O1540" s="6">
        <v>24444.67</v>
      </c>
      <c r="P1540" s="6">
        <v>24485</v>
      </c>
      <c r="Q1540" s="6">
        <v>24529.67</v>
      </c>
      <c r="R1540" s="6">
        <v>24632</v>
      </c>
      <c r="S1540" s="6">
        <v>24683.67</v>
      </c>
      <c r="T1540" s="6">
        <v>24725</v>
      </c>
      <c r="U1540" s="6">
        <v>24992</v>
      </c>
      <c r="V1540" s="6">
        <v>25035</v>
      </c>
      <c r="W1540" s="6">
        <v>25073</v>
      </c>
      <c r="X1540" s="6">
        <v>25108</v>
      </c>
      <c r="Y1540" s="6" t="s">
        <v>2</v>
      </c>
      <c r="Z1540" s="8" t="s">
        <v>17</v>
      </c>
      <c r="AA1540" s="11">
        <f t="shared" si="255"/>
        <v>7.8138029447537185E-4</v>
      </c>
      <c r="AB1540" s="10">
        <f t="shared" si="256"/>
        <v>8.6721869797503626E-3</v>
      </c>
      <c r="AC1540" s="10">
        <f t="shared" si="251"/>
        <v>1.4217492324288372E-2</v>
      </c>
      <c r="AD1540" s="10">
        <f t="shared" si="252"/>
        <v>1.0558562805018641E-2</v>
      </c>
      <c r="AE1540" s="13">
        <v>3.81</v>
      </c>
      <c r="AF1540" s="13">
        <v>0.93</v>
      </c>
      <c r="AG1540" s="10">
        <f t="shared" si="253"/>
        <v>2.8534627959972303E-2</v>
      </c>
      <c r="AH1540" s="10">
        <f>+SUMPRODUCT(AB1540:AD1540,Regression_results!$M$17:$O$17)+Regression_results!$L$17</f>
        <v>2.9070630660613321E-2</v>
      </c>
    </row>
    <row r="1541" spans="1:34" ht="15" x14ac:dyDescent="0.25">
      <c r="A1541" s="3">
        <v>41781</v>
      </c>
      <c r="B1541" s="5">
        <f t="shared" si="247"/>
        <v>22</v>
      </c>
      <c r="C1541" s="5">
        <f t="shared" si="248"/>
        <v>5</v>
      </c>
      <c r="D1541" s="5">
        <f t="shared" si="249"/>
        <v>2014</v>
      </c>
      <c r="E1541" s="3">
        <f t="shared" si="250"/>
        <v>41768</v>
      </c>
      <c r="F1541" s="5">
        <f t="shared" si="254"/>
        <v>13</v>
      </c>
      <c r="G1541" s="5">
        <v>23890.17</v>
      </c>
      <c r="H1541" s="6">
        <v>24045.67</v>
      </c>
      <c r="I1541" s="6">
        <v>24098</v>
      </c>
      <c r="J1541" s="6">
        <v>24147</v>
      </c>
      <c r="K1541" s="6">
        <v>24207</v>
      </c>
      <c r="L1541" s="6">
        <v>24319.67</v>
      </c>
      <c r="M1541" s="6">
        <v>24363</v>
      </c>
      <c r="N1541" s="6">
        <v>24405</v>
      </c>
      <c r="O1541" s="6">
        <v>24440</v>
      </c>
      <c r="P1541" s="6">
        <v>24483</v>
      </c>
      <c r="Q1541" s="6">
        <v>24527.33</v>
      </c>
      <c r="R1541" s="6">
        <v>24629.67</v>
      </c>
      <c r="S1541" s="6">
        <v>24680.33</v>
      </c>
      <c r="T1541" s="6">
        <v>24724.33</v>
      </c>
      <c r="U1541" s="6">
        <v>24992</v>
      </c>
      <c r="V1541" s="6">
        <v>25035</v>
      </c>
      <c r="W1541" s="6">
        <v>25073</v>
      </c>
      <c r="X1541" s="6">
        <v>25108</v>
      </c>
      <c r="Y1541" s="6" t="s">
        <v>2</v>
      </c>
      <c r="Z1541" s="8" t="s">
        <v>17</v>
      </c>
      <c r="AA1541" s="11">
        <f t="shared" si="255"/>
        <v>7.7254504565644751E-4</v>
      </c>
      <c r="AB1541" s="10">
        <f t="shared" si="256"/>
        <v>8.6993939348276594E-3</v>
      </c>
      <c r="AC1541" s="10">
        <f t="shared" si="251"/>
        <v>1.4192049132708107E-2</v>
      </c>
      <c r="AD1541" s="10">
        <f t="shared" si="252"/>
        <v>1.0606014767424132E-2</v>
      </c>
      <c r="AE1541" s="13">
        <v>3.835</v>
      </c>
      <c r="AF1541" s="13">
        <v>0.93</v>
      </c>
      <c r="AG1541" s="10">
        <f t="shared" si="253"/>
        <v>2.8782324383235913E-2</v>
      </c>
      <c r="AH1541" s="10">
        <f>+SUMPRODUCT(AB1541:AD1541,Regression_results!$M$17:$O$17)+Regression_results!$L$17</f>
        <v>2.909134296149693E-2</v>
      </c>
    </row>
    <row r="1542" spans="1:34" ht="15" x14ac:dyDescent="0.25">
      <c r="A1542" s="3">
        <v>41780</v>
      </c>
      <c r="B1542" s="5">
        <f t="shared" si="247"/>
        <v>21</v>
      </c>
      <c r="C1542" s="5">
        <f t="shared" si="248"/>
        <v>5</v>
      </c>
      <c r="D1542" s="5">
        <f t="shared" si="249"/>
        <v>2014</v>
      </c>
      <c r="E1542" s="3">
        <f t="shared" si="250"/>
        <v>41768</v>
      </c>
      <c r="F1542" s="5">
        <f t="shared" si="254"/>
        <v>12</v>
      </c>
      <c r="G1542" s="5">
        <v>23885.56</v>
      </c>
      <c r="H1542" s="6">
        <v>24050</v>
      </c>
      <c r="I1542" s="6">
        <v>24101</v>
      </c>
      <c r="J1542" s="6">
        <v>24150</v>
      </c>
      <c r="K1542" s="6">
        <v>24215</v>
      </c>
      <c r="L1542" s="6">
        <v>24326.33</v>
      </c>
      <c r="M1542" s="6">
        <v>24370</v>
      </c>
      <c r="N1542" s="6">
        <v>24410</v>
      </c>
      <c r="O1542" s="6">
        <v>24449</v>
      </c>
      <c r="P1542" s="6">
        <v>24486.67</v>
      </c>
      <c r="Q1542" s="6">
        <v>24530.33</v>
      </c>
      <c r="R1542" s="6">
        <v>24632.67</v>
      </c>
      <c r="S1542" s="6">
        <v>24683.67</v>
      </c>
      <c r="T1542" s="6">
        <v>24727.67</v>
      </c>
      <c r="U1542" s="6">
        <v>24992</v>
      </c>
      <c r="V1542" s="6">
        <v>25035</v>
      </c>
      <c r="W1542" s="6">
        <v>25073</v>
      </c>
      <c r="X1542" s="6">
        <v>25108</v>
      </c>
      <c r="Y1542" s="6" t="s">
        <v>2</v>
      </c>
      <c r="Z1542" s="8" t="s">
        <v>17</v>
      </c>
      <c r="AA1542" s="11">
        <f t="shared" si="255"/>
        <v>7.1302201009819659E-4</v>
      </c>
      <c r="AB1542" s="10">
        <f t="shared" si="256"/>
        <v>9.0196754859421802E-3</v>
      </c>
      <c r="AC1542" s="10">
        <f t="shared" si="251"/>
        <v>1.4439234886519214E-2</v>
      </c>
      <c r="AD1542" s="10">
        <f t="shared" si="252"/>
        <v>1.031136959077621E-2</v>
      </c>
      <c r="AE1542" s="13">
        <v>3.86</v>
      </c>
      <c r="AF1542" s="13">
        <v>0.92500000000000004</v>
      </c>
      <c r="AG1542" s="10">
        <f t="shared" si="253"/>
        <v>2.908100074312614E-2</v>
      </c>
      <c r="AH1542" s="10">
        <f>+SUMPRODUCT(AB1542:AD1542,Regression_results!$M$17:$O$17)+Regression_results!$L$17</f>
        <v>2.9280959605276755E-2</v>
      </c>
    </row>
    <row r="1543" spans="1:34" ht="15" x14ac:dyDescent="0.25">
      <c r="A1543" s="3">
        <v>41779</v>
      </c>
      <c r="B1543" s="5">
        <f t="shared" si="247"/>
        <v>20</v>
      </c>
      <c r="C1543" s="5">
        <f t="shared" si="248"/>
        <v>5</v>
      </c>
      <c r="D1543" s="5">
        <f t="shared" si="249"/>
        <v>2014</v>
      </c>
      <c r="E1543" s="3">
        <f t="shared" si="250"/>
        <v>41768</v>
      </c>
      <c r="F1543" s="5">
        <f t="shared" si="254"/>
        <v>11</v>
      </c>
      <c r="G1543" s="5">
        <v>23880.95</v>
      </c>
      <c r="H1543" s="6">
        <v>24050</v>
      </c>
      <c r="I1543" s="6">
        <v>24101</v>
      </c>
      <c r="J1543" s="6">
        <v>24150</v>
      </c>
      <c r="K1543" s="6">
        <v>24215</v>
      </c>
      <c r="L1543" s="6">
        <v>24326.33</v>
      </c>
      <c r="M1543" s="6">
        <v>24370</v>
      </c>
      <c r="N1543" s="6">
        <v>24410</v>
      </c>
      <c r="O1543" s="6">
        <v>24449</v>
      </c>
      <c r="P1543" s="6">
        <v>24486.67</v>
      </c>
      <c r="Q1543" s="6">
        <v>24530.33</v>
      </c>
      <c r="R1543" s="6">
        <v>24632.67</v>
      </c>
      <c r="S1543" s="6">
        <v>24683.67</v>
      </c>
      <c r="T1543" s="6">
        <v>24727.67</v>
      </c>
      <c r="U1543" s="6">
        <v>25000</v>
      </c>
      <c r="V1543" s="6">
        <v>25043</v>
      </c>
      <c r="W1543" s="6">
        <v>25082.67</v>
      </c>
      <c r="X1543" s="6">
        <v>25115</v>
      </c>
      <c r="Y1543" s="6" t="s">
        <v>2</v>
      </c>
      <c r="Z1543" s="8" t="s">
        <v>17</v>
      </c>
      <c r="AA1543" s="11">
        <f t="shared" si="255"/>
        <v>6.5360350925668012E-4</v>
      </c>
      <c r="AB1543" s="10">
        <f t="shared" si="256"/>
        <v>9.2144575487993485E-3</v>
      </c>
      <c r="AC1543" s="10">
        <f t="shared" si="251"/>
        <v>1.4439234886519214E-2</v>
      </c>
      <c r="AD1543" s="10">
        <f t="shared" si="252"/>
        <v>1.0251951089934692E-2</v>
      </c>
      <c r="AE1543" s="13">
        <v>3.86</v>
      </c>
      <c r="AF1543" s="13">
        <v>0.92500000000000004</v>
      </c>
      <c r="AG1543" s="10">
        <f t="shared" si="253"/>
        <v>2.908100074312614E-2</v>
      </c>
      <c r="AH1543" s="10">
        <f>+SUMPRODUCT(AB1543:AD1543,Regression_results!$M$17:$O$17)+Regression_results!$L$17</f>
        <v>2.9359539762364967E-2</v>
      </c>
    </row>
    <row r="1544" spans="1:34" ht="15" x14ac:dyDescent="0.25">
      <c r="A1544" s="3">
        <v>41778</v>
      </c>
      <c r="B1544" s="5">
        <f t="shared" si="247"/>
        <v>19</v>
      </c>
      <c r="C1544" s="5">
        <f t="shared" si="248"/>
        <v>5</v>
      </c>
      <c r="D1544" s="5">
        <f t="shared" si="249"/>
        <v>2014</v>
      </c>
      <c r="E1544" s="3">
        <f t="shared" si="250"/>
        <v>41768</v>
      </c>
      <c r="F1544" s="5">
        <f t="shared" si="254"/>
        <v>10</v>
      </c>
      <c r="G1544" s="5">
        <v>23876.34</v>
      </c>
      <c r="H1544" s="6">
        <v>24051</v>
      </c>
      <c r="I1544" s="6">
        <v>24102</v>
      </c>
      <c r="J1544" s="6">
        <v>24152</v>
      </c>
      <c r="K1544" s="6">
        <v>24215</v>
      </c>
      <c r="L1544" s="6">
        <v>24322</v>
      </c>
      <c r="M1544" s="6">
        <v>24360</v>
      </c>
      <c r="N1544" s="6">
        <v>24400</v>
      </c>
      <c r="O1544" s="6">
        <v>24436</v>
      </c>
      <c r="P1544" s="6">
        <v>24467</v>
      </c>
      <c r="Q1544" s="6">
        <v>24519</v>
      </c>
      <c r="R1544" s="6">
        <v>24622.67</v>
      </c>
      <c r="S1544" s="6">
        <v>24673.33</v>
      </c>
      <c r="T1544" s="6">
        <v>24717.67</v>
      </c>
      <c r="U1544" s="6">
        <v>24993</v>
      </c>
      <c r="V1544" s="6">
        <v>25035.67</v>
      </c>
      <c r="W1544" s="6">
        <v>25075</v>
      </c>
      <c r="X1544" s="6">
        <v>25108.33</v>
      </c>
      <c r="Y1544" s="6" t="s">
        <v>2</v>
      </c>
      <c r="Z1544" s="8" t="s">
        <v>17</v>
      </c>
      <c r="AA1544" s="11">
        <f t="shared" si="255"/>
        <v>5.9902737084938096E-4</v>
      </c>
      <c r="AB1544" s="10">
        <f t="shared" si="256"/>
        <v>9.4511972940576339E-3</v>
      </c>
      <c r="AC1544" s="10">
        <f t="shared" si="251"/>
        <v>1.3857771139324626E-2</v>
      </c>
      <c r="AD1544" s="10">
        <f t="shared" si="252"/>
        <v>1.0311337077839156E-2</v>
      </c>
      <c r="AE1544" s="13">
        <v>3.9</v>
      </c>
      <c r="AF1544" s="13">
        <v>0.95</v>
      </c>
      <c r="AG1544" s="10">
        <f t="shared" si="253"/>
        <v>2.9222387320455567E-2</v>
      </c>
      <c r="AH1544" s="10">
        <f>+SUMPRODUCT(AB1544:AD1544,Regression_results!$M$17:$O$17)+Regression_results!$L$17</f>
        <v>2.9163808490193503E-2</v>
      </c>
    </row>
    <row r="1545" spans="1:34" ht="15" x14ac:dyDescent="0.25">
      <c r="A1545" s="3">
        <v>41777</v>
      </c>
      <c r="B1545" s="5">
        <f t="shared" si="247"/>
        <v>18</v>
      </c>
      <c r="C1545" s="5">
        <f t="shared" si="248"/>
        <v>5</v>
      </c>
      <c r="D1545" s="5">
        <f t="shared" si="249"/>
        <v>2014</v>
      </c>
      <c r="E1545" s="3">
        <f t="shared" si="250"/>
        <v>41768</v>
      </c>
      <c r="F1545" s="5">
        <f t="shared" si="254"/>
        <v>9</v>
      </c>
      <c r="G1545" s="5">
        <v>23871.73</v>
      </c>
      <c r="H1545" s="6">
        <v>24049.33</v>
      </c>
      <c r="I1545" s="6">
        <v>24101</v>
      </c>
      <c r="J1545" s="6">
        <v>24151</v>
      </c>
      <c r="K1545" s="6">
        <v>24212</v>
      </c>
      <c r="L1545" s="6">
        <v>24315</v>
      </c>
      <c r="M1545" s="6">
        <v>24355</v>
      </c>
      <c r="N1545" s="6">
        <v>24392.33</v>
      </c>
      <c r="O1545" s="6">
        <v>24428</v>
      </c>
      <c r="P1545" s="6">
        <v>24458.67</v>
      </c>
      <c r="Q1545" s="6">
        <v>24511.33</v>
      </c>
      <c r="R1545" s="6">
        <v>24613</v>
      </c>
      <c r="S1545" s="6">
        <v>24664.67</v>
      </c>
      <c r="T1545" s="6">
        <v>24709</v>
      </c>
      <c r="U1545" s="6">
        <v>24993</v>
      </c>
      <c r="V1545" s="6">
        <v>25035.67</v>
      </c>
      <c r="W1545" s="6">
        <v>25075</v>
      </c>
      <c r="X1545" s="6">
        <v>25108.33</v>
      </c>
      <c r="Y1545" s="6" t="s">
        <v>2</v>
      </c>
      <c r="Z1545" s="8" t="s">
        <v>17</v>
      </c>
      <c r="AA1545" s="11">
        <f t="shared" si="255"/>
        <v>5.3919229407899398E-4</v>
      </c>
      <c r="AB1545" s="10">
        <f t="shared" si="256"/>
        <v>9.6042473670738815E-3</v>
      </c>
      <c r="AC1545" s="10">
        <f t="shared" si="251"/>
        <v>1.3567901746815547E-2</v>
      </c>
      <c r="AD1545" s="10">
        <f t="shared" si="252"/>
        <v>1.0227664539043824E-2</v>
      </c>
      <c r="AE1545" s="13">
        <v>3.92</v>
      </c>
      <c r="AF1545" s="13">
        <v>0.96</v>
      </c>
      <c r="AG1545" s="10">
        <f t="shared" si="253"/>
        <v>2.9318541996830261E-2</v>
      </c>
      <c r="AH1545" s="10">
        <f>+SUMPRODUCT(AB1545:AD1545,Regression_results!$M$17:$O$17)+Regression_results!$L$17</f>
        <v>2.9034234089684897E-2</v>
      </c>
    </row>
    <row r="1546" spans="1:34" ht="15" x14ac:dyDescent="0.25">
      <c r="A1546" s="3">
        <v>41776</v>
      </c>
      <c r="B1546" s="5">
        <f t="shared" si="247"/>
        <v>17</v>
      </c>
      <c r="C1546" s="5">
        <f t="shared" si="248"/>
        <v>5</v>
      </c>
      <c r="D1546" s="5">
        <f t="shared" si="249"/>
        <v>2014</v>
      </c>
      <c r="E1546" s="3">
        <f t="shared" si="250"/>
        <v>41768</v>
      </c>
      <c r="F1546" s="5">
        <f t="shared" si="254"/>
        <v>8</v>
      </c>
      <c r="G1546" s="5">
        <v>23867.13</v>
      </c>
      <c r="H1546" s="6">
        <v>24049.33</v>
      </c>
      <c r="I1546" s="6">
        <v>24101</v>
      </c>
      <c r="J1546" s="6">
        <v>24151</v>
      </c>
      <c r="K1546" s="6">
        <v>24212</v>
      </c>
      <c r="L1546" s="6">
        <v>24315</v>
      </c>
      <c r="M1546" s="6">
        <v>24355</v>
      </c>
      <c r="N1546" s="6">
        <v>24392.33</v>
      </c>
      <c r="O1546" s="6">
        <v>24428</v>
      </c>
      <c r="P1546" s="6">
        <v>24458.67</v>
      </c>
      <c r="Q1546" s="6">
        <v>24511.33</v>
      </c>
      <c r="R1546" s="6">
        <v>24613</v>
      </c>
      <c r="S1546" s="6">
        <v>24664.67</v>
      </c>
      <c r="T1546" s="6">
        <v>24709</v>
      </c>
      <c r="U1546" s="6">
        <v>24974.67</v>
      </c>
      <c r="V1546" s="6">
        <v>25017.33</v>
      </c>
      <c r="W1546" s="6">
        <v>25056.67</v>
      </c>
      <c r="X1546" s="6">
        <v>25090</v>
      </c>
      <c r="Y1546" s="6" t="s">
        <v>2</v>
      </c>
      <c r="Z1546" s="8" t="s">
        <v>17</v>
      </c>
      <c r="AA1546" s="11">
        <f t="shared" si="255"/>
        <v>4.7928203918132792E-4</v>
      </c>
      <c r="AB1546" s="10">
        <f t="shared" si="256"/>
        <v>9.7988321176445403E-3</v>
      </c>
      <c r="AC1546" s="10">
        <f t="shared" si="251"/>
        <v>1.3567901746815547E-2</v>
      </c>
      <c r="AD1546" s="10">
        <f t="shared" si="252"/>
        <v>1.0167754284146157E-2</v>
      </c>
      <c r="AE1546" s="13">
        <v>3.92</v>
      </c>
      <c r="AF1546" s="13">
        <v>0.96</v>
      </c>
      <c r="AG1546" s="10">
        <f t="shared" si="253"/>
        <v>2.9318541996830261E-2</v>
      </c>
      <c r="AH1546" s="10">
        <f>+SUMPRODUCT(AB1546:AD1546,Regression_results!$M$17:$O$17)+Regression_results!$L$17</f>
        <v>2.9112486455616045E-2</v>
      </c>
    </row>
    <row r="1547" spans="1:34" ht="15" x14ac:dyDescent="0.25">
      <c r="A1547" s="3">
        <v>41775</v>
      </c>
      <c r="B1547" s="5">
        <f t="shared" si="247"/>
        <v>16</v>
      </c>
      <c r="C1547" s="5">
        <f t="shared" si="248"/>
        <v>5</v>
      </c>
      <c r="D1547" s="5">
        <f t="shared" si="249"/>
        <v>2014</v>
      </c>
      <c r="E1547" s="3">
        <f t="shared" si="250"/>
        <v>41768</v>
      </c>
      <c r="F1547" s="5">
        <f t="shared" si="254"/>
        <v>7</v>
      </c>
      <c r="G1547" s="5">
        <v>23862.52</v>
      </c>
      <c r="H1547" s="6">
        <v>24049.33</v>
      </c>
      <c r="I1547" s="6">
        <v>24101</v>
      </c>
      <c r="J1547" s="6">
        <v>24151</v>
      </c>
      <c r="K1547" s="6">
        <v>24212</v>
      </c>
      <c r="L1547" s="6">
        <v>24315</v>
      </c>
      <c r="M1547" s="6">
        <v>24355</v>
      </c>
      <c r="N1547" s="6">
        <v>24392.33</v>
      </c>
      <c r="O1547" s="6">
        <v>24428</v>
      </c>
      <c r="P1547" s="6">
        <v>24458.67</v>
      </c>
      <c r="Q1547" s="6">
        <v>24511.33</v>
      </c>
      <c r="R1547" s="6">
        <v>24613</v>
      </c>
      <c r="S1547" s="6">
        <v>24664.67</v>
      </c>
      <c r="T1547" s="6">
        <v>24709</v>
      </c>
      <c r="U1547" s="6">
        <v>24974.67</v>
      </c>
      <c r="V1547" s="6">
        <v>25017.33</v>
      </c>
      <c r="W1547" s="6">
        <v>25056.67</v>
      </c>
      <c r="X1547" s="6">
        <v>25090</v>
      </c>
      <c r="Y1547" s="6" t="s">
        <v>2</v>
      </c>
      <c r="Z1547" s="8" t="s">
        <v>17</v>
      </c>
      <c r="AA1547" s="11">
        <f t="shared" si="255"/>
        <v>4.1937178428366197E-4</v>
      </c>
      <c r="AB1547" s="10">
        <f t="shared" si="256"/>
        <v>9.9939151439161211E-3</v>
      </c>
      <c r="AC1547" s="10">
        <f t="shared" si="251"/>
        <v>1.3567901746815547E-2</v>
      </c>
      <c r="AD1547" s="10">
        <f t="shared" si="252"/>
        <v>1.0107844029248492E-2</v>
      </c>
      <c r="AE1547" s="13">
        <v>3.92</v>
      </c>
      <c r="AF1547" s="13">
        <v>0.96</v>
      </c>
      <c r="AG1547" s="10">
        <f t="shared" si="253"/>
        <v>2.9318541996830261E-2</v>
      </c>
      <c r="AH1547" s="10">
        <f>+SUMPRODUCT(AB1547:AD1547,Regression_results!$M$17:$O$17)+Regression_results!$L$17</f>
        <v>2.9191008187885482E-2</v>
      </c>
    </row>
    <row r="1548" spans="1:34" ht="15" x14ac:dyDescent="0.25">
      <c r="A1548" s="3">
        <v>41774</v>
      </c>
      <c r="B1548" s="5">
        <f t="shared" si="247"/>
        <v>15</v>
      </c>
      <c r="C1548" s="5">
        <f t="shared" si="248"/>
        <v>5</v>
      </c>
      <c r="D1548" s="5">
        <f t="shared" si="249"/>
        <v>2014</v>
      </c>
      <c r="E1548" s="3">
        <f t="shared" si="250"/>
        <v>41768</v>
      </c>
      <c r="F1548" s="5">
        <f t="shared" si="254"/>
        <v>6</v>
      </c>
      <c r="G1548" s="5">
        <v>23857.919999999998</v>
      </c>
      <c r="H1548" s="6">
        <v>24040.67</v>
      </c>
      <c r="I1548" s="6">
        <v>24094.33</v>
      </c>
      <c r="J1548" s="6">
        <v>24143</v>
      </c>
      <c r="K1548" s="6">
        <v>24204.33</v>
      </c>
      <c r="L1548" s="6">
        <v>24304.67</v>
      </c>
      <c r="M1548" s="6">
        <v>24345</v>
      </c>
      <c r="N1548" s="6">
        <v>24380</v>
      </c>
      <c r="O1548" s="6">
        <v>24415.67</v>
      </c>
      <c r="P1548" s="6">
        <v>24446.33</v>
      </c>
      <c r="Q1548" s="6">
        <v>24499.67</v>
      </c>
      <c r="R1548" s="6">
        <v>24601.33</v>
      </c>
      <c r="S1548" s="6">
        <v>24653</v>
      </c>
      <c r="T1548" s="6">
        <v>24697.33</v>
      </c>
      <c r="U1548" s="6">
        <v>24974.67</v>
      </c>
      <c r="V1548" s="6">
        <v>25017.33</v>
      </c>
      <c r="W1548" s="6">
        <v>25056.67</v>
      </c>
      <c r="X1548" s="6">
        <v>25090</v>
      </c>
      <c r="Y1548" s="6" t="s">
        <v>2</v>
      </c>
      <c r="Z1548" s="8" t="s">
        <v>17</v>
      </c>
      <c r="AA1548" s="11">
        <f t="shared" si="255"/>
        <v>3.5963168782706669E-4</v>
      </c>
      <c r="AB1548" s="10">
        <f t="shared" si="256"/>
        <v>9.9090784108590846E-3</v>
      </c>
      <c r="AC1548" s="10">
        <f t="shared" si="251"/>
        <v>1.3336747691261586E-2</v>
      </c>
      <c r="AD1548" s="10">
        <f t="shared" si="252"/>
        <v>1.0080028465797941E-2</v>
      </c>
      <c r="AE1548" s="13">
        <v>3.88</v>
      </c>
      <c r="AF1548" s="13">
        <v>0.95499999999999996</v>
      </c>
      <c r="AG1548" s="10">
        <f t="shared" si="253"/>
        <v>2.8973304937843558E-2</v>
      </c>
      <c r="AH1548" s="10">
        <f>+SUMPRODUCT(AB1548:AD1548,Regression_results!$M$17:$O$17)+Regression_results!$L$17</f>
        <v>2.899333431193634E-2</v>
      </c>
    </row>
    <row r="1549" spans="1:34" ht="15" x14ac:dyDescent="0.25">
      <c r="A1549" s="3">
        <v>41773</v>
      </c>
      <c r="B1549" s="5">
        <f t="shared" si="247"/>
        <v>14</v>
      </c>
      <c r="C1549" s="5">
        <f t="shared" si="248"/>
        <v>5</v>
      </c>
      <c r="D1549" s="5">
        <f t="shared" si="249"/>
        <v>2014</v>
      </c>
      <c r="E1549" s="3">
        <f t="shared" si="250"/>
        <v>41768</v>
      </c>
      <c r="F1549" s="5">
        <f t="shared" si="254"/>
        <v>5</v>
      </c>
      <c r="G1549" s="5">
        <v>23853.31</v>
      </c>
      <c r="H1549" s="6">
        <v>24040</v>
      </c>
      <c r="I1549" s="6">
        <v>24092</v>
      </c>
      <c r="J1549" s="6">
        <v>24137.67</v>
      </c>
      <c r="K1549" s="6">
        <v>24196</v>
      </c>
      <c r="L1549" s="6">
        <v>24297</v>
      </c>
      <c r="M1549" s="6">
        <v>24335</v>
      </c>
      <c r="N1549" s="6">
        <v>24365</v>
      </c>
      <c r="O1549" s="6">
        <v>24405</v>
      </c>
      <c r="P1549" s="6">
        <v>24437</v>
      </c>
      <c r="Q1549" s="6">
        <v>24494.67</v>
      </c>
      <c r="R1549" s="6">
        <v>24596</v>
      </c>
      <c r="S1549" s="6">
        <v>24648.33</v>
      </c>
      <c r="T1549" s="6">
        <v>24692.67</v>
      </c>
      <c r="U1549" s="6">
        <v>24974.67</v>
      </c>
      <c r="V1549" s="6">
        <v>25017.33</v>
      </c>
      <c r="W1549" s="6">
        <v>25056.67</v>
      </c>
      <c r="X1549" s="6">
        <v>25090</v>
      </c>
      <c r="Y1549" s="6" t="s">
        <v>2</v>
      </c>
      <c r="Z1549" s="8" t="s">
        <v>17</v>
      </c>
      <c r="AA1549" s="11">
        <f t="shared" si="255"/>
        <v>2.9981747242102674E-4</v>
      </c>
      <c r="AB1549" s="10">
        <f t="shared" si="256"/>
        <v>1.0006577703471686E-2</v>
      </c>
      <c r="AC1549" s="10">
        <f t="shared" si="251"/>
        <v>1.2991864519342533E-2</v>
      </c>
      <c r="AD1549" s="10">
        <f t="shared" si="252"/>
        <v>1.0270315321222578E-2</v>
      </c>
      <c r="AE1549" s="13">
        <v>3.89</v>
      </c>
      <c r="AF1549" s="13">
        <v>0.96</v>
      </c>
      <c r="AG1549" s="10">
        <f t="shared" si="253"/>
        <v>2.9021394611727258E-2</v>
      </c>
      <c r="AH1549" s="10">
        <f>+SUMPRODUCT(AB1549:AD1549,Regression_results!$M$17:$O$17)+Regression_results!$L$17</f>
        <v>2.8923765611366579E-2</v>
      </c>
    </row>
    <row r="1550" spans="1:34" ht="15" x14ac:dyDescent="0.25">
      <c r="A1550" s="3">
        <v>41772</v>
      </c>
      <c r="B1550" s="5">
        <f t="shared" si="247"/>
        <v>13</v>
      </c>
      <c r="C1550" s="5">
        <f t="shared" si="248"/>
        <v>5</v>
      </c>
      <c r="D1550" s="5">
        <f t="shared" si="249"/>
        <v>2014</v>
      </c>
      <c r="E1550" s="3">
        <f t="shared" si="250"/>
        <v>41768</v>
      </c>
      <c r="F1550" s="5">
        <f t="shared" si="254"/>
        <v>4</v>
      </c>
      <c r="G1550" s="5">
        <v>23848.71</v>
      </c>
      <c r="H1550" s="6">
        <v>24036</v>
      </c>
      <c r="I1550" s="6">
        <v>24076.67</v>
      </c>
      <c r="J1550" s="6">
        <v>24122</v>
      </c>
      <c r="K1550" s="6">
        <v>24175.33</v>
      </c>
      <c r="L1550" s="6">
        <v>24275</v>
      </c>
      <c r="M1550" s="6">
        <v>24310</v>
      </c>
      <c r="N1550" s="6">
        <v>24340.67</v>
      </c>
      <c r="O1550" s="6">
        <v>24380.67</v>
      </c>
      <c r="P1550" s="6">
        <v>24414.67</v>
      </c>
      <c r="Q1550" s="6">
        <v>24468.33</v>
      </c>
      <c r="R1550" s="6">
        <v>24573.33</v>
      </c>
      <c r="S1550" s="6">
        <v>24626.67</v>
      </c>
      <c r="T1550" s="6">
        <v>24670.33</v>
      </c>
      <c r="U1550" s="6">
        <v>24973</v>
      </c>
      <c r="V1550" s="6">
        <v>25016</v>
      </c>
      <c r="W1550" s="6">
        <v>25050</v>
      </c>
      <c r="X1550" s="6">
        <v>25079</v>
      </c>
      <c r="Y1550" s="6" t="s">
        <v>2</v>
      </c>
      <c r="Z1550" s="8" t="s">
        <v>17</v>
      </c>
      <c r="AA1550" s="11">
        <f t="shared" si="255"/>
        <v>2.3638329231413143E-4</v>
      </c>
      <c r="AB1550" s="10">
        <f t="shared" si="256"/>
        <v>9.5585882842299519E-3</v>
      </c>
      <c r="AC1550" s="10">
        <f t="shared" si="251"/>
        <v>1.2626330800729502E-2</v>
      </c>
      <c r="AD1550" s="10">
        <f t="shared" si="252"/>
        <v>1.0326343904553233E-2</v>
      </c>
      <c r="AE1550" s="13">
        <v>3.88</v>
      </c>
      <c r="AF1550" s="13">
        <v>0.98</v>
      </c>
      <c r="AG1550" s="10">
        <f t="shared" si="253"/>
        <v>2.8718558130322647E-2</v>
      </c>
      <c r="AH1550" s="10">
        <f>+SUMPRODUCT(AB1550:AD1550,Regression_results!$M$17:$O$17)+Regression_results!$L$17</f>
        <v>2.8486491139686036E-2</v>
      </c>
    </row>
    <row r="1551" spans="1:34" ht="15" x14ac:dyDescent="0.25">
      <c r="A1551" s="3">
        <v>41771</v>
      </c>
      <c r="B1551" s="5">
        <f t="shared" si="247"/>
        <v>12</v>
      </c>
      <c r="C1551" s="5">
        <f t="shared" si="248"/>
        <v>5</v>
      </c>
      <c r="D1551" s="5">
        <f t="shared" si="249"/>
        <v>2014</v>
      </c>
      <c r="E1551" s="3">
        <f t="shared" si="250"/>
        <v>41768</v>
      </c>
      <c r="F1551" s="5">
        <f t="shared" si="254"/>
        <v>3</v>
      </c>
      <c r="G1551" s="5">
        <v>23844.11</v>
      </c>
      <c r="H1551" s="6">
        <v>24029</v>
      </c>
      <c r="I1551" s="6">
        <v>24072.67</v>
      </c>
      <c r="J1551" s="6">
        <v>24115</v>
      </c>
      <c r="K1551" s="6">
        <v>24162</v>
      </c>
      <c r="L1551" s="6">
        <v>24258</v>
      </c>
      <c r="M1551" s="6">
        <v>24293.67</v>
      </c>
      <c r="N1551" s="6">
        <v>24325</v>
      </c>
      <c r="O1551" s="6">
        <v>24365</v>
      </c>
      <c r="P1551" s="6">
        <v>24400</v>
      </c>
      <c r="Q1551" s="6">
        <v>24452</v>
      </c>
      <c r="R1551" s="6">
        <v>24557.33</v>
      </c>
      <c r="S1551" s="6">
        <v>24610</v>
      </c>
      <c r="T1551" s="6">
        <v>24654.33</v>
      </c>
      <c r="U1551" s="6">
        <v>24973</v>
      </c>
      <c r="V1551" s="6">
        <v>25016</v>
      </c>
      <c r="W1551" s="6">
        <v>25050</v>
      </c>
      <c r="X1551" s="6">
        <v>25079</v>
      </c>
      <c r="Y1551" s="6" t="s">
        <v>2</v>
      </c>
      <c r="Z1551" s="8" t="s">
        <v>17</v>
      </c>
      <c r="AA1551" s="11">
        <f t="shared" si="255"/>
        <v>1.8013002844372573E-4</v>
      </c>
      <c r="AB1551" s="10">
        <f t="shared" si="256"/>
        <v>9.5855957718697926E-3</v>
      </c>
      <c r="AC1551" s="10">
        <f t="shared" si="251"/>
        <v>1.2143646716380019E-2</v>
      </c>
      <c r="AD1551" s="10">
        <f t="shared" si="252"/>
        <v>1.0235537375047432E-2</v>
      </c>
      <c r="AE1551" s="13">
        <v>3.85</v>
      </c>
      <c r="AF1551" s="13">
        <v>0.99</v>
      </c>
      <c r="AG1551" s="10">
        <f t="shared" si="253"/>
        <v>2.8319635607485738E-2</v>
      </c>
      <c r="AH1551" s="10">
        <f>+SUMPRODUCT(AB1551:AD1551,Regression_results!$M$17:$O$17)+Regression_results!$L$17</f>
        <v>2.8169371892895187E-2</v>
      </c>
    </row>
    <row r="1552" spans="1:34" ht="15" x14ac:dyDescent="0.25">
      <c r="A1552" s="3">
        <v>41770</v>
      </c>
      <c r="B1552" s="5">
        <f t="shared" si="247"/>
        <v>11</v>
      </c>
      <c r="C1552" s="5">
        <f t="shared" si="248"/>
        <v>5</v>
      </c>
      <c r="D1552" s="5">
        <f t="shared" si="249"/>
        <v>2014</v>
      </c>
      <c r="E1552" s="3">
        <f t="shared" si="250"/>
        <v>41768</v>
      </c>
      <c r="F1552" s="5">
        <f t="shared" si="254"/>
        <v>2</v>
      </c>
      <c r="G1552" s="5">
        <v>23839.51</v>
      </c>
      <c r="H1552" s="6">
        <v>24027</v>
      </c>
      <c r="I1552" s="6">
        <v>24070</v>
      </c>
      <c r="J1552" s="6">
        <v>24119</v>
      </c>
      <c r="K1552" s="6">
        <v>24160</v>
      </c>
      <c r="L1552" s="6">
        <v>24252</v>
      </c>
      <c r="M1552" s="6">
        <v>24285</v>
      </c>
      <c r="N1552" s="6">
        <v>24320</v>
      </c>
      <c r="O1552" s="6">
        <v>24365</v>
      </c>
      <c r="P1552" s="6">
        <v>24400</v>
      </c>
      <c r="Q1552" s="6">
        <v>24445</v>
      </c>
      <c r="R1552" s="6">
        <v>24554.67</v>
      </c>
      <c r="S1552" s="6">
        <v>24607.33</v>
      </c>
      <c r="T1552" s="6">
        <v>24650</v>
      </c>
      <c r="U1552" s="6">
        <v>24947.33</v>
      </c>
      <c r="V1552" s="6">
        <v>24987.33</v>
      </c>
      <c r="W1552" s="6">
        <v>25019</v>
      </c>
      <c r="X1552" s="6">
        <v>25048.33</v>
      </c>
      <c r="Y1552" s="6" t="s">
        <v>2</v>
      </c>
      <c r="Z1552" s="8" t="s">
        <v>17</v>
      </c>
      <c r="AA1552" s="11">
        <f t="shared" si="255"/>
        <v>1.1560241060963132E-4</v>
      </c>
      <c r="AB1552" s="10">
        <f t="shared" si="256"/>
        <v>9.6684034193657009E-3</v>
      </c>
      <c r="AC1552" s="10">
        <f t="shared" si="251"/>
        <v>1.2255920232654649E-2</v>
      </c>
      <c r="AD1552" s="10">
        <f t="shared" si="252"/>
        <v>1.0061426338374849E-2</v>
      </c>
      <c r="AE1552" s="13">
        <v>3.8449999999999998</v>
      </c>
      <c r="AF1552" s="13">
        <v>0.98</v>
      </c>
      <c r="AG1552" s="10">
        <f t="shared" si="253"/>
        <v>2.8371954842543179E-2</v>
      </c>
      <c r="AH1552" s="10">
        <f>+SUMPRODUCT(AB1552:AD1552,Regression_results!$M$17:$O$17)+Regression_results!$L$17</f>
        <v>2.8203506774501653E-2</v>
      </c>
    </row>
    <row r="1553" spans="1:34" ht="15" x14ac:dyDescent="0.25">
      <c r="A1553" s="3">
        <v>41769</v>
      </c>
      <c r="B1553" s="5">
        <f t="shared" si="247"/>
        <v>10</v>
      </c>
      <c r="C1553" s="5">
        <f t="shared" si="248"/>
        <v>5</v>
      </c>
      <c r="D1553" s="5">
        <f t="shared" si="249"/>
        <v>2014</v>
      </c>
      <c r="E1553" s="3">
        <f t="shared" si="250"/>
        <v>41768</v>
      </c>
      <c r="F1553" s="5">
        <f t="shared" si="254"/>
        <v>1</v>
      </c>
      <c r="G1553" s="5">
        <v>23834.91</v>
      </c>
      <c r="H1553" s="6">
        <v>24027</v>
      </c>
      <c r="I1553" s="6">
        <v>24070</v>
      </c>
      <c r="J1553" s="6">
        <v>24119</v>
      </c>
      <c r="K1553" s="6">
        <v>24160</v>
      </c>
      <c r="L1553" s="6">
        <v>24252</v>
      </c>
      <c r="M1553" s="6">
        <v>24285</v>
      </c>
      <c r="N1553" s="6">
        <v>24320</v>
      </c>
      <c r="O1553" s="6">
        <v>24365</v>
      </c>
      <c r="P1553" s="6">
        <v>24400</v>
      </c>
      <c r="Q1553" s="6">
        <v>24445</v>
      </c>
      <c r="R1553" s="6">
        <v>24554.67</v>
      </c>
      <c r="S1553" s="6">
        <v>24607.33</v>
      </c>
      <c r="T1553" s="6">
        <v>24650</v>
      </c>
      <c r="U1553" s="6">
        <v>24947.33</v>
      </c>
      <c r="V1553" s="6">
        <v>24987.33</v>
      </c>
      <c r="W1553" s="6">
        <v>25019</v>
      </c>
      <c r="X1553" s="6">
        <v>25048.33</v>
      </c>
      <c r="Y1553" s="6" t="s">
        <v>2</v>
      </c>
      <c r="Z1553" s="8" t="s">
        <v>17</v>
      </c>
      <c r="AA1553" s="11">
        <f t="shared" si="255"/>
        <v>5.780120530481566E-5</v>
      </c>
      <c r="AB1553" s="10">
        <f t="shared" si="256"/>
        <v>9.8632635910940181E-3</v>
      </c>
      <c r="AC1553" s="10">
        <f t="shared" si="251"/>
        <v>1.2255920232654649E-2</v>
      </c>
      <c r="AD1553" s="10">
        <f t="shared" si="252"/>
        <v>1.0003625133070035E-2</v>
      </c>
      <c r="AE1553" s="13">
        <v>3.8449999999999998</v>
      </c>
      <c r="AF1553" s="13">
        <v>0.98</v>
      </c>
      <c r="AG1553" s="10">
        <f t="shared" si="253"/>
        <v>2.8371954842543179E-2</v>
      </c>
      <c r="AH1553" s="10">
        <f>+SUMPRODUCT(AB1553:AD1553,Regression_results!$M$17:$O$17)+Regression_results!$L$17</f>
        <v>2.8282856398679161E-2</v>
      </c>
    </row>
    <row r="1554" spans="1:34" ht="15" x14ac:dyDescent="0.25">
      <c r="A1554" s="3">
        <v>41768</v>
      </c>
      <c r="B1554" s="5">
        <f t="shared" si="247"/>
        <v>9</v>
      </c>
      <c r="C1554" s="5">
        <f t="shared" si="248"/>
        <v>5</v>
      </c>
      <c r="D1554" s="5">
        <f t="shared" si="249"/>
        <v>2014</v>
      </c>
      <c r="E1554" s="3">
        <f t="shared" si="250"/>
        <v>41768</v>
      </c>
      <c r="F1554" s="5">
        <f t="shared" si="254"/>
        <v>0</v>
      </c>
      <c r="G1554" s="5">
        <v>23830.31</v>
      </c>
      <c r="H1554" s="6">
        <v>24027</v>
      </c>
      <c r="I1554" s="6">
        <v>24070</v>
      </c>
      <c r="J1554" s="6">
        <v>24119</v>
      </c>
      <c r="K1554" s="6">
        <v>24160</v>
      </c>
      <c r="L1554" s="6">
        <v>24252</v>
      </c>
      <c r="M1554" s="6">
        <v>24285</v>
      </c>
      <c r="N1554" s="6">
        <v>24320</v>
      </c>
      <c r="O1554" s="6">
        <v>24365</v>
      </c>
      <c r="P1554" s="6">
        <v>24400</v>
      </c>
      <c r="Q1554" s="6">
        <v>24445</v>
      </c>
      <c r="R1554" s="6">
        <v>24554.67</v>
      </c>
      <c r="S1554" s="6">
        <v>24607.33</v>
      </c>
      <c r="T1554" s="6">
        <v>24650</v>
      </c>
      <c r="U1554" s="6">
        <v>24932</v>
      </c>
      <c r="V1554" s="6">
        <v>24972</v>
      </c>
      <c r="W1554" s="6">
        <v>25003.67</v>
      </c>
      <c r="X1554" s="6">
        <v>25032.67</v>
      </c>
      <c r="Y1554" s="6" t="s">
        <v>2</v>
      </c>
      <c r="Z1554" s="8" t="s">
        <v>17</v>
      </c>
      <c r="AA1554" s="11">
        <f t="shared" si="255"/>
        <v>0</v>
      </c>
      <c r="AB1554" s="10">
        <f t="shared" si="256"/>
        <v>1.0058198991116818E-2</v>
      </c>
      <c r="AC1554" s="10">
        <f t="shared" si="251"/>
        <v>1.2255920232654649E-2</v>
      </c>
      <c r="AD1554" s="10">
        <f t="shared" si="252"/>
        <v>9.9458239277652183E-3</v>
      </c>
      <c r="AE1554" s="13">
        <v>3.8449999999999998</v>
      </c>
      <c r="AF1554" s="13">
        <v>0.98</v>
      </c>
      <c r="AG1554" s="10">
        <f t="shared" si="253"/>
        <v>2.8371954842543179E-2</v>
      </c>
      <c r="AH1554" s="10">
        <f>+SUMPRODUCT(AB1554:AD1554,Regression_results!$M$17:$O$17)+Regression_results!$L$17</f>
        <v>2.8362246691045347E-2</v>
      </c>
    </row>
    <row r="1555" spans="1:34" ht="15" x14ac:dyDescent="0.25">
      <c r="A1555" s="3">
        <v>41767</v>
      </c>
      <c r="B1555" s="5">
        <f t="shared" si="247"/>
        <v>8</v>
      </c>
      <c r="C1555" s="5">
        <f t="shared" si="248"/>
        <v>5</v>
      </c>
      <c r="D1555" s="5">
        <f t="shared" si="249"/>
        <v>2014</v>
      </c>
      <c r="E1555" s="3">
        <f t="shared" si="250"/>
        <v>41738</v>
      </c>
      <c r="F1555" s="5">
        <f t="shared" si="254"/>
        <v>29</v>
      </c>
      <c r="G1555" s="5">
        <v>23823.98</v>
      </c>
      <c r="H1555" s="6">
        <v>24033</v>
      </c>
      <c r="I1555" s="6">
        <v>24077</v>
      </c>
      <c r="J1555" s="6">
        <v>24125</v>
      </c>
      <c r="K1555" s="6">
        <v>24165</v>
      </c>
      <c r="L1555" s="6">
        <v>24260</v>
      </c>
      <c r="M1555" s="6">
        <v>24305</v>
      </c>
      <c r="N1555" s="6">
        <v>24340</v>
      </c>
      <c r="O1555" s="6">
        <v>24386</v>
      </c>
      <c r="P1555" s="6">
        <v>24426.29</v>
      </c>
      <c r="Q1555" s="6">
        <v>24470.29</v>
      </c>
      <c r="R1555" s="6">
        <v>24579.29</v>
      </c>
      <c r="S1555" s="6">
        <v>24629.29</v>
      </c>
      <c r="T1555" s="6">
        <v>24673.29</v>
      </c>
      <c r="U1555" s="6">
        <v>24932</v>
      </c>
      <c r="V1555" s="6">
        <v>24972</v>
      </c>
      <c r="W1555" s="6">
        <v>25003.67</v>
      </c>
      <c r="X1555" s="6">
        <v>25032.67</v>
      </c>
      <c r="Y1555" s="6" t="s">
        <v>2</v>
      </c>
      <c r="Z1555" s="8" t="s">
        <v>17</v>
      </c>
      <c r="AA1555" s="11">
        <f t="shared" si="255"/>
        <v>1.7269411068420689E-3</v>
      </c>
      <c r="AB1555" s="10">
        <f t="shared" si="256"/>
        <v>1.0620391722961475E-2</v>
      </c>
      <c r="AC1555" s="10">
        <f t="shared" si="251"/>
        <v>1.2833824812061412E-2</v>
      </c>
      <c r="AD1555" s="10">
        <f t="shared" si="252"/>
        <v>1.1703567039754444E-2</v>
      </c>
      <c r="AE1555" s="13">
        <v>3.8050000000000002</v>
      </c>
      <c r="AF1555" s="13">
        <v>0.98</v>
      </c>
      <c r="AG1555" s="10">
        <f t="shared" si="253"/>
        <v>2.7975836799366105E-2</v>
      </c>
      <c r="AH1555" s="10">
        <f>+SUMPRODUCT(AB1555:AD1555,Regression_results!$M$17:$O$17)+Regression_results!$L$17</f>
        <v>2.9804833420714417E-2</v>
      </c>
    </row>
    <row r="1556" spans="1:34" ht="15" x14ac:dyDescent="0.25">
      <c r="A1556" s="3">
        <v>41766</v>
      </c>
      <c r="B1556" s="5">
        <f t="shared" si="247"/>
        <v>7</v>
      </c>
      <c r="C1556" s="5">
        <f t="shared" si="248"/>
        <v>5</v>
      </c>
      <c r="D1556" s="5">
        <f t="shared" si="249"/>
        <v>2014</v>
      </c>
      <c r="E1556" s="3">
        <f t="shared" si="250"/>
        <v>41738</v>
      </c>
      <c r="F1556" s="5">
        <f t="shared" si="254"/>
        <v>28</v>
      </c>
      <c r="G1556" s="5">
        <v>23817.65</v>
      </c>
      <c r="H1556" s="6">
        <v>23883</v>
      </c>
      <c r="I1556" s="6">
        <v>23931</v>
      </c>
      <c r="J1556" s="6">
        <v>23970</v>
      </c>
      <c r="K1556" s="6">
        <v>24020</v>
      </c>
      <c r="L1556" s="6">
        <v>24060</v>
      </c>
      <c r="M1556" s="6">
        <v>24155</v>
      </c>
      <c r="N1556" s="6">
        <v>24195</v>
      </c>
      <c r="O1556" s="6">
        <v>24228</v>
      </c>
      <c r="P1556" s="6">
        <v>24277</v>
      </c>
      <c r="Q1556" s="6">
        <v>24321</v>
      </c>
      <c r="R1556" s="6">
        <v>24365</v>
      </c>
      <c r="S1556" s="6">
        <v>24474</v>
      </c>
      <c r="T1556" s="6">
        <v>24524</v>
      </c>
      <c r="U1556" s="6">
        <v>24932</v>
      </c>
      <c r="V1556" s="6">
        <v>24972</v>
      </c>
      <c r="W1556" s="6">
        <v>25003.67</v>
      </c>
      <c r="X1556" s="6">
        <v>25032.67</v>
      </c>
      <c r="Y1556" s="6" t="s">
        <v>2</v>
      </c>
      <c r="Z1556" s="8" t="s">
        <v>17</v>
      </c>
      <c r="AA1556" s="11">
        <f t="shared" si="255"/>
        <v>1.9067854321592748E-3</v>
      </c>
      <c r="AB1556" s="10">
        <f t="shared" si="256"/>
        <v>4.759075727454265E-3</v>
      </c>
      <c r="AC1556" s="10">
        <f t="shared" si="251"/>
        <v>1.2410680707032773E-2</v>
      </c>
      <c r="AD1556" s="10">
        <f t="shared" si="252"/>
        <v>1.2060326789266718E-2</v>
      </c>
      <c r="AE1556" s="13">
        <v>3.69</v>
      </c>
      <c r="AF1556" s="13">
        <v>0.99</v>
      </c>
      <c r="AG1556" s="10">
        <f t="shared" si="253"/>
        <v>2.673532032874526E-2</v>
      </c>
      <c r="AH1556" s="10">
        <f>+SUMPRODUCT(AB1556:AD1556,Regression_results!$M$17:$O$17)+Regression_results!$L$17</f>
        <v>2.6541640749135537E-2</v>
      </c>
    </row>
    <row r="1557" spans="1:34" ht="15" x14ac:dyDescent="0.25">
      <c r="A1557" s="3">
        <v>41765</v>
      </c>
      <c r="B1557" s="5">
        <f t="shared" si="247"/>
        <v>6</v>
      </c>
      <c r="C1557" s="5">
        <f t="shared" si="248"/>
        <v>5</v>
      </c>
      <c r="D1557" s="5">
        <f t="shared" si="249"/>
        <v>2014</v>
      </c>
      <c r="E1557" s="3">
        <f t="shared" si="250"/>
        <v>41738</v>
      </c>
      <c r="F1557" s="5">
        <f t="shared" si="254"/>
        <v>27</v>
      </c>
      <c r="G1557" s="5">
        <v>23811.33</v>
      </c>
      <c r="H1557" s="6">
        <v>23872</v>
      </c>
      <c r="I1557" s="6">
        <v>23918</v>
      </c>
      <c r="J1557" s="6">
        <v>23956</v>
      </c>
      <c r="K1557" s="6">
        <v>24000</v>
      </c>
      <c r="L1557" s="6">
        <v>24039</v>
      </c>
      <c r="M1557" s="6">
        <v>24135.67</v>
      </c>
      <c r="N1557" s="6">
        <v>24178.67</v>
      </c>
      <c r="O1557" s="6">
        <v>24217.67</v>
      </c>
      <c r="P1557" s="6">
        <v>24266.67</v>
      </c>
      <c r="Q1557" s="6">
        <v>24310</v>
      </c>
      <c r="R1557" s="6">
        <v>24355</v>
      </c>
      <c r="S1557" s="6">
        <v>24465</v>
      </c>
      <c r="T1557" s="6">
        <v>24517</v>
      </c>
      <c r="U1557" s="6">
        <v>24932</v>
      </c>
      <c r="V1557" s="6">
        <v>24972</v>
      </c>
      <c r="W1557" s="6">
        <v>25003.67</v>
      </c>
      <c r="X1557" s="6">
        <v>25032.67</v>
      </c>
      <c r="Y1557" s="6" t="s">
        <v>2</v>
      </c>
      <c r="Z1557" s="8" t="s">
        <v>17</v>
      </c>
      <c r="AA1557" s="11">
        <f t="shared" si="255"/>
        <v>1.9129368485592657E-3</v>
      </c>
      <c r="AB1557" s="10">
        <f t="shared" si="256"/>
        <v>4.479800162359604E-3</v>
      </c>
      <c r="AC1557" s="10">
        <f t="shared" si="251"/>
        <v>1.2529057613512862E-2</v>
      </c>
      <c r="AD1557" s="10">
        <f t="shared" si="252"/>
        <v>1.212572775701588E-2</v>
      </c>
      <c r="AE1557" s="13">
        <v>3.66</v>
      </c>
      <c r="AF1557" s="13">
        <v>0.96499999999999997</v>
      </c>
      <c r="AG1557" s="10">
        <f t="shared" si="253"/>
        <v>2.6692418164710574E-2</v>
      </c>
      <c r="AH1557" s="10">
        <f>+SUMPRODUCT(AB1557:AD1557,Regression_results!$M$17:$O$17)+Regression_results!$L$17</f>
        <v>2.6491412949520458E-2</v>
      </c>
    </row>
    <row r="1558" spans="1:34" ht="15" x14ac:dyDescent="0.25">
      <c r="A1558" s="3">
        <v>41764</v>
      </c>
      <c r="B1558" s="5">
        <f t="shared" si="247"/>
        <v>5</v>
      </c>
      <c r="C1558" s="5">
        <f t="shared" si="248"/>
        <v>5</v>
      </c>
      <c r="D1558" s="5">
        <f t="shared" si="249"/>
        <v>2014</v>
      </c>
      <c r="E1558" s="3">
        <f t="shared" si="250"/>
        <v>41738</v>
      </c>
      <c r="F1558" s="5">
        <f t="shared" si="254"/>
        <v>26</v>
      </c>
      <c r="G1558" s="5">
        <v>23805.01</v>
      </c>
      <c r="H1558" s="6">
        <v>23868</v>
      </c>
      <c r="I1558" s="6">
        <v>23915</v>
      </c>
      <c r="J1558" s="6">
        <v>23954.67</v>
      </c>
      <c r="K1558" s="6">
        <v>23999.33</v>
      </c>
      <c r="L1558" s="6">
        <v>24034</v>
      </c>
      <c r="M1558" s="6">
        <v>24131</v>
      </c>
      <c r="N1558" s="6">
        <v>24179.67</v>
      </c>
      <c r="O1558" s="6">
        <v>24225</v>
      </c>
      <c r="P1558" s="6">
        <v>24270</v>
      </c>
      <c r="Q1558" s="6">
        <v>24317</v>
      </c>
      <c r="R1558" s="6">
        <v>24365</v>
      </c>
      <c r="S1558" s="6">
        <v>24474.67</v>
      </c>
      <c r="T1558" s="6">
        <v>24532</v>
      </c>
      <c r="U1558" s="6">
        <v>24932</v>
      </c>
      <c r="V1558" s="6">
        <v>24972</v>
      </c>
      <c r="W1558" s="6">
        <v>25003.67</v>
      </c>
      <c r="X1558" s="6">
        <v>25037.33</v>
      </c>
      <c r="Y1558" s="6" t="s">
        <v>2</v>
      </c>
      <c r="Z1558" s="8" t="s">
        <v>17</v>
      </c>
      <c r="AA1558" s="11">
        <f t="shared" si="255"/>
        <v>2.030098873651953E-3</v>
      </c>
      <c r="AB1558" s="10">
        <f t="shared" si="256"/>
        <v>4.6204559460383265E-3</v>
      </c>
      <c r="AC1558" s="10">
        <f t="shared" si="251"/>
        <v>1.2962575789253528E-2</v>
      </c>
      <c r="AD1558" s="10">
        <f t="shared" si="252"/>
        <v>1.233639402329061E-2</v>
      </c>
      <c r="AE1558" s="13">
        <v>3.67</v>
      </c>
      <c r="AF1558" s="13">
        <v>0.96499999999999997</v>
      </c>
      <c r="AG1558" s="10">
        <f t="shared" si="253"/>
        <v>2.6791462387956155E-2</v>
      </c>
      <c r="AH1558" s="10">
        <f>+SUMPRODUCT(AB1558:AD1558,Regression_results!$M$17:$O$17)+Regression_results!$L$17</f>
        <v>2.6923437657371437E-2</v>
      </c>
    </row>
    <row r="1559" spans="1:34" ht="15" x14ac:dyDescent="0.25">
      <c r="A1559" s="3">
        <v>41763</v>
      </c>
      <c r="B1559" s="5">
        <f t="shared" si="247"/>
        <v>4</v>
      </c>
      <c r="C1559" s="5">
        <f t="shared" si="248"/>
        <v>5</v>
      </c>
      <c r="D1559" s="5">
        <f t="shared" si="249"/>
        <v>2014</v>
      </c>
      <c r="E1559" s="3">
        <f t="shared" si="250"/>
        <v>41738</v>
      </c>
      <c r="F1559" s="5">
        <f t="shared" si="254"/>
        <v>25</v>
      </c>
      <c r="G1559" s="5">
        <v>23798.68</v>
      </c>
      <c r="H1559" s="6">
        <v>23868</v>
      </c>
      <c r="I1559" s="6">
        <v>23915</v>
      </c>
      <c r="J1559" s="6">
        <v>23954.67</v>
      </c>
      <c r="K1559" s="6">
        <v>23999.33</v>
      </c>
      <c r="L1559" s="6">
        <v>24034</v>
      </c>
      <c r="M1559" s="6">
        <v>24131</v>
      </c>
      <c r="N1559" s="6">
        <v>24179.67</v>
      </c>
      <c r="O1559" s="6">
        <v>24225</v>
      </c>
      <c r="P1559" s="6">
        <v>24270</v>
      </c>
      <c r="Q1559" s="6">
        <v>24317</v>
      </c>
      <c r="R1559" s="6">
        <v>24365</v>
      </c>
      <c r="S1559" s="6">
        <v>24474.67</v>
      </c>
      <c r="T1559" s="6">
        <v>24532</v>
      </c>
      <c r="U1559" s="6">
        <v>24921</v>
      </c>
      <c r="V1559" s="6">
        <v>24961.67</v>
      </c>
      <c r="W1559" s="6">
        <v>24994.67</v>
      </c>
      <c r="X1559" s="6">
        <v>25031</v>
      </c>
      <c r="Y1559" s="6" t="s">
        <v>2</v>
      </c>
      <c r="Z1559" s="8" t="s">
        <v>17</v>
      </c>
      <c r="AA1559" s="11">
        <f t="shared" si="255"/>
        <v>1.9520181477422627E-3</v>
      </c>
      <c r="AB1559" s="10">
        <f t="shared" si="256"/>
        <v>4.8876660386205639E-3</v>
      </c>
      <c r="AC1559" s="10">
        <f t="shared" si="251"/>
        <v>1.2962575789253528E-2</v>
      </c>
      <c r="AD1559" s="10">
        <f t="shared" si="252"/>
        <v>1.2258313297380918E-2</v>
      </c>
      <c r="AE1559" s="13">
        <v>3.68</v>
      </c>
      <c r="AF1559" s="13">
        <v>1</v>
      </c>
      <c r="AG1559" s="10">
        <f t="shared" si="253"/>
        <v>2.6534653465346558E-2</v>
      </c>
      <c r="AH1559" s="10">
        <f>+SUMPRODUCT(AB1559:AD1559,Regression_results!$M$17:$O$17)+Regression_results!$L$17</f>
        <v>2.7032780433592529E-2</v>
      </c>
    </row>
    <row r="1560" spans="1:34" ht="15" x14ac:dyDescent="0.25">
      <c r="A1560" s="3">
        <v>41762</v>
      </c>
      <c r="B1560" s="5">
        <f t="shared" si="247"/>
        <v>3</v>
      </c>
      <c r="C1560" s="5">
        <f t="shared" si="248"/>
        <v>5</v>
      </c>
      <c r="D1560" s="5">
        <f t="shared" si="249"/>
        <v>2014</v>
      </c>
      <c r="E1560" s="3">
        <f t="shared" si="250"/>
        <v>41738</v>
      </c>
      <c r="F1560" s="5">
        <f t="shared" si="254"/>
        <v>24</v>
      </c>
      <c r="G1560" s="5">
        <v>23792.36</v>
      </c>
      <c r="H1560" s="6">
        <v>23868</v>
      </c>
      <c r="I1560" s="6">
        <v>23915</v>
      </c>
      <c r="J1560" s="6">
        <v>23954.67</v>
      </c>
      <c r="K1560" s="6">
        <v>23999.33</v>
      </c>
      <c r="L1560" s="6">
        <v>24034</v>
      </c>
      <c r="M1560" s="6">
        <v>24131</v>
      </c>
      <c r="N1560" s="6">
        <v>24179.67</v>
      </c>
      <c r="O1560" s="6">
        <v>24225</v>
      </c>
      <c r="P1560" s="6">
        <v>24270</v>
      </c>
      <c r="Q1560" s="6">
        <v>24317</v>
      </c>
      <c r="R1560" s="6">
        <v>24365</v>
      </c>
      <c r="S1560" s="6">
        <v>24474.67</v>
      </c>
      <c r="T1560" s="6">
        <v>24532</v>
      </c>
      <c r="U1560" s="6">
        <v>24905</v>
      </c>
      <c r="V1560" s="6">
        <v>24943</v>
      </c>
      <c r="W1560" s="6">
        <v>24975</v>
      </c>
      <c r="X1560" s="6">
        <v>25018</v>
      </c>
      <c r="Y1560" s="6" t="s">
        <v>2</v>
      </c>
      <c r="Z1560" s="8" t="s">
        <v>17</v>
      </c>
      <c r="AA1560" s="11">
        <f t="shared" si="255"/>
        <v>1.8739374218325721E-3</v>
      </c>
      <c r="AB1560" s="10">
        <f t="shared" si="256"/>
        <v>5.154595845052734E-3</v>
      </c>
      <c r="AC1560" s="10">
        <f t="shared" si="251"/>
        <v>1.2962575789253528E-2</v>
      </c>
      <c r="AD1560" s="10">
        <f t="shared" si="252"/>
        <v>1.2180232571471227E-2</v>
      </c>
      <c r="AE1560" s="13">
        <v>3.68</v>
      </c>
      <c r="AF1560" s="13">
        <v>1</v>
      </c>
      <c r="AG1560" s="10">
        <f t="shared" si="253"/>
        <v>2.6534653465346558E-2</v>
      </c>
      <c r="AH1560" s="10">
        <f>+SUMPRODUCT(AB1560:AD1560,Regression_results!$M$17:$O$17)+Regression_results!$L$17</f>
        <v>2.7141971687967829E-2</v>
      </c>
    </row>
    <row r="1561" spans="1:34" ht="15" x14ac:dyDescent="0.25">
      <c r="A1561" s="3">
        <v>41761</v>
      </c>
      <c r="B1561" s="5">
        <f t="shared" si="247"/>
        <v>2</v>
      </c>
      <c r="C1561" s="5">
        <f t="shared" si="248"/>
        <v>5</v>
      </c>
      <c r="D1561" s="5">
        <f t="shared" si="249"/>
        <v>2014</v>
      </c>
      <c r="E1561" s="3">
        <f t="shared" si="250"/>
        <v>41738</v>
      </c>
      <c r="F1561" s="5">
        <f t="shared" si="254"/>
        <v>23</v>
      </c>
      <c r="G1561" s="5">
        <v>23786.04</v>
      </c>
      <c r="H1561" s="6">
        <v>23868</v>
      </c>
      <c r="I1561" s="6">
        <v>23915</v>
      </c>
      <c r="J1561" s="6">
        <v>23954.67</v>
      </c>
      <c r="K1561" s="6">
        <v>23999.33</v>
      </c>
      <c r="L1561" s="6">
        <v>24034</v>
      </c>
      <c r="M1561" s="6">
        <v>24131</v>
      </c>
      <c r="N1561" s="6">
        <v>24179.67</v>
      </c>
      <c r="O1561" s="6">
        <v>24225</v>
      </c>
      <c r="P1561" s="6">
        <v>24270</v>
      </c>
      <c r="Q1561" s="6">
        <v>24317</v>
      </c>
      <c r="R1561" s="6">
        <v>24365</v>
      </c>
      <c r="S1561" s="6">
        <v>24474.67</v>
      </c>
      <c r="T1561" s="6">
        <v>24532</v>
      </c>
      <c r="U1561" s="6">
        <v>24895</v>
      </c>
      <c r="V1561" s="6">
        <v>24932.67</v>
      </c>
      <c r="W1561" s="6">
        <v>24965</v>
      </c>
      <c r="X1561" s="6">
        <v>25006.33</v>
      </c>
      <c r="Y1561" s="6" t="s">
        <v>2</v>
      </c>
      <c r="Z1561" s="8" t="s">
        <v>17</v>
      </c>
      <c r="AA1561" s="11">
        <f t="shared" si="255"/>
        <v>1.7958566959228816E-3</v>
      </c>
      <c r="AB1561" s="10">
        <f t="shared" si="256"/>
        <v>5.421667499087679E-3</v>
      </c>
      <c r="AC1561" s="10">
        <f t="shared" si="251"/>
        <v>1.2962575789253528E-2</v>
      </c>
      <c r="AD1561" s="10">
        <f t="shared" si="252"/>
        <v>1.2102151845561538E-2</v>
      </c>
      <c r="AE1561" s="13">
        <v>3.68</v>
      </c>
      <c r="AF1561" s="13">
        <v>1</v>
      </c>
      <c r="AG1561" s="10">
        <f t="shared" si="253"/>
        <v>2.6534653465346558E-2</v>
      </c>
      <c r="AH1561" s="10">
        <f>+SUMPRODUCT(AB1561:AD1561,Regression_results!$M$17:$O$17)+Regression_results!$L$17</f>
        <v>2.7251239624728571E-2</v>
      </c>
    </row>
    <row r="1562" spans="1:34" ht="15" x14ac:dyDescent="0.25">
      <c r="A1562" s="3">
        <v>41760</v>
      </c>
      <c r="B1562" s="5">
        <f t="shared" si="247"/>
        <v>1</v>
      </c>
      <c r="C1562" s="5">
        <f t="shared" si="248"/>
        <v>5</v>
      </c>
      <c r="D1562" s="5">
        <f t="shared" si="249"/>
        <v>2014</v>
      </c>
      <c r="E1562" s="3">
        <f t="shared" si="250"/>
        <v>41738</v>
      </c>
      <c r="F1562" s="5">
        <f t="shared" si="254"/>
        <v>22</v>
      </c>
      <c r="G1562" s="5">
        <v>23779.73</v>
      </c>
      <c r="H1562" s="6">
        <v>23870.67</v>
      </c>
      <c r="I1562" s="6">
        <v>23921.67</v>
      </c>
      <c r="J1562" s="6">
        <v>23958.33</v>
      </c>
      <c r="K1562" s="6">
        <v>24005</v>
      </c>
      <c r="L1562" s="6">
        <v>24038</v>
      </c>
      <c r="M1562" s="6">
        <v>24135</v>
      </c>
      <c r="N1562" s="6">
        <v>24184.33</v>
      </c>
      <c r="O1562" s="6">
        <v>24232.67</v>
      </c>
      <c r="P1562" s="6">
        <v>24280</v>
      </c>
      <c r="Q1562" s="6">
        <v>24325.33</v>
      </c>
      <c r="R1562" s="6">
        <v>24375</v>
      </c>
      <c r="S1562" s="6">
        <v>24484.67</v>
      </c>
      <c r="T1562" s="6">
        <v>24542</v>
      </c>
      <c r="U1562" s="6">
        <v>24895</v>
      </c>
      <c r="V1562" s="6">
        <v>24932.67</v>
      </c>
      <c r="W1562" s="6">
        <v>24965</v>
      </c>
      <c r="X1562" s="6">
        <v>25006.33</v>
      </c>
      <c r="Y1562" s="6" t="s">
        <v>2</v>
      </c>
      <c r="Z1562" s="8" t="s">
        <v>17</v>
      </c>
      <c r="AA1562" s="11">
        <f t="shared" si="255"/>
        <v>1.7170743979805152E-3</v>
      </c>
      <c r="AB1562" s="10">
        <f t="shared" si="256"/>
        <v>5.9689491848728959E-3</v>
      </c>
      <c r="AC1562" s="10">
        <f t="shared" si="251"/>
        <v>1.300076457872712E-2</v>
      </c>
      <c r="AD1562" s="10">
        <f t="shared" si="252"/>
        <v>1.2116258639749959E-2</v>
      </c>
      <c r="AE1562" s="13">
        <v>3.6949999999999998</v>
      </c>
      <c r="AF1562" s="13">
        <v>0.98499999999999999</v>
      </c>
      <c r="AG1562" s="10">
        <f t="shared" si="253"/>
        <v>2.6835668663663048E-2</v>
      </c>
      <c r="AH1562" s="10">
        <f>+SUMPRODUCT(AB1562:AD1562,Regression_results!$M$17:$O$17)+Regression_results!$L$17</f>
        <v>2.757645604683423E-2</v>
      </c>
    </row>
    <row r="1563" spans="1:34" ht="15" x14ac:dyDescent="0.25">
      <c r="A1563" s="3">
        <v>41759</v>
      </c>
      <c r="B1563" s="5">
        <f t="shared" si="247"/>
        <v>30</v>
      </c>
      <c r="C1563" s="5">
        <f t="shared" si="248"/>
        <v>4</v>
      </c>
      <c r="D1563" s="5">
        <f t="shared" si="249"/>
        <v>2014</v>
      </c>
      <c r="E1563" s="3">
        <f t="shared" si="250"/>
        <v>41738</v>
      </c>
      <c r="F1563" s="5">
        <f t="shared" si="254"/>
        <v>21</v>
      </c>
      <c r="G1563" s="5">
        <v>23773.41</v>
      </c>
      <c r="H1563" s="6">
        <v>23870.67</v>
      </c>
      <c r="I1563" s="6">
        <v>23921.67</v>
      </c>
      <c r="J1563" s="6">
        <v>23958.33</v>
      </c>
      <c r="K1563" s="6">
        <v>24005</v>
      </c>
      <c r="L1563" s="6">
        <v>24038</v>
      </c>
      <c r="M1563" s="6">
        <v>24135</v>
      </c>
      <c r="N1563" s="6">
        <v>24184.33</v>
      </c>
      <c r="O1563" s="6">
        <v>24232.67</v>
      </c>
      <c r="P1563" s="6">
        <v>24280</v>
      </c>
      <c r="Q1563" s="6">
        <v>24325.33</v>
      </c>
      <c r="R1563" s="6">
        <v>24375</v>
      </c>
      <c r="S1563" s="6">
        <v>24484.67</v>
      </c>
      <c r="T1563" s="6">
        <v>24542</v>
      </c>
      <c r="U1563" s="6">
        <v>24895</v>
      </c>
      <c r="V1563" s="6">
        <v>24932.67</v>
      </c>
      <c r="W1563" s="6">
        <v>24965</v>
      </c>
      <c r="X1563" s="6">
        <v>25006.33</v>
      </c>
      <c r="Y1563" s="6" t="s">
        <v>2</v>
      </c>
      <c r="Z1563" s="8" t="s">
        <v>17</v>
      </c>
      <c r="AA1563" s="11">
        <f t="shared" si="255"/>
        <v>1.6390255617086736E-3</v>
      </c>
      <c r="AB1563" s="10">
        <f t="shared" si="256"/>
        <v>6.2363792152659858E-3</v>
      </c>
      <c r="AC1563" s="10">
        <f t="shared" si="251"/>
        <v>1.300076457872712E-2</v>
      </c>
      <c r="AD1563" s="10">
        <f t="shared" si="252"/>
        <v>1.2038209803478117E-2</v>
      </c>
      <c r="AE1563" s="13">
        <v>3.69</v>
      </c>
      <c r="AF1563" s="13">
        <v>0.98499999999999999</v>
      </c>
      <c r="AG1563" s="10">
        <f t="shared" si="253"/>
        <v>2.6786156359855484E-2</v>
      </c>
      <c r="AH1563" s="10">
        <f>+SUMPRODUCT(AB1563:AD1563,Regression_results!$M$17:$O$17)+Regression_results!$L$17</f>
        <v>2.7685932060434605E-2</v>
      </c>
    </row>
    <row r="1564" spans="1:34" ht="15" x14ac:dyDescent="0.25">
      <c r="A1564" s="3">
        <v>41758</v>
      </c>
      <c r="B1564" s="5">
        <f t="shared" si="247"/>
        <v>29</v>
      </c>
      <c r="C1564" s="5">
        <f t="shared" si="248"/>
        <v>4</v>
      </c>
      <c r="D1564" s="5">
        <f t="shared" si="249"/>
        <v>2014</v>
      </c>
      <c r="E1564" s="3">
        <f t="shared" si="250"/>
        <v>41738</v>
      </c>
      <c r="F1564" s="5">
        <f t="shared" si="254"/>
        <v>20</v>
      </c>
      <c r="G1564" s="5">
        <v>23767.1</v>
      </c>
      <c r="H1564" s="6">
        <v>23873.67</v>
      </c>
      <c r="I1564" s="6">
        <v>23924.33</v>
      </c>
      <c r="J1564" s="6">
        <v>23964.33</v>
      </c>
      <c r="K1564" s="6">
        <v>24008</v>
      </c>
      <c r="L1564" s="6">
        <v>24048</v>
      </c>
      <c r="M1564" s="6">
        <v>24145.33</v>
      </c>
      <c r="N1564" s="6">
        <v>24195</v>
      </c>
      <c r="O1564" s="6">
        <v>24245</v>
      </c>
      <c r="P1564" s="6">
        <v>24295</v>
      </c>
      <c r="Q1564" s="6">
        <v>24338</v>
      </c>
      <c r="R1564" s="6">
        <v>24388</v>
      </c>
      <c r="S1564" s="6">
        <v>24497.67</v>
      </c>
      <c r="T1564" s="6">
        <v>24555</v>
      </c>
      <c r="U1564" s="6">
        <v>24773.33</v>
      </c>
      <c r="V1564" s="6">
        <v>24880</v>
      </c>
      <c r="W1564" s="6">
        <v>24918</v>
      </c>
      <c r="X1564" s="6">
        <v>24952</v>
      </c>
      <c r="Y1564" s="6" t="s">
        <v>2</v>
      </c>
      <c r="Z1564" s="8" t="s">
        <v>17</v>
      </c>
      <c r="AA1564" s="11">
        <f t="shared" si="255"/>
        <v>1.5601483732943973E-3</v>
      </c>
      <c r="AB1564" s="10">
        <f t="shared" si="256"/>
        <v>6.6154474041848488E-3</v>
      </c>
      <c r="AC1564" s="10">
        <f t="shared" si="251"/>
        <v>1.3403510150545417E-2</v>
      </c>
      <c r="AD1564" s="10">
        <f t="shared" si="252"/>
        <v>1.1981678585709274E-2</v>
      </c>
      <c r="AE1564" s="13">
        <v>3.69</v>
      </c>
      <c r="AF1564" s="13">
        <v>0.95</v>
      </c>
      <c r="AG1564" s="10">
        <f t="shared" si="253"/>
        <v>2.7142149578999408E-2</v>
      </c>
      <c r="AH1564" s="10">
        <f>+SUMPRODUCT(AB1564:AD1564,Regression_results!$M$17:$O$17)+Regression_results!$L$17</f>
        <v>2.8108147421563749E-2</v>
      </c>
    </row>
    <row r="1565" spans="1:34" ht="15" x14ac:dyDescent="0.25">
      <c r="A1565" s="3">
        <v>41757</v>
      </c>
      <c r="B1565" s="5">
        <f t="shared" si="247"/>
        <v>28</v>
      </c>
      <c r="C1565" s="5">
        <f t="shared" si="248"/>
        <v>4</v>
      </c>
      <c r="D1565" s="5">
        <f t="shared" si="249"/>
        <v>2014</v>
      </c>
      <c r="E1565" s="3">
        <f t="shared" si="250"/>
        <v>41738</v>
      </c>
      <c r="F1565" s="5">
        <f t="shared" si="254"/>
        <v>19</v>
      </c>
      <c r="G1565" s="5">
        <v>23760.79</v>
      </c>
      <c r="H1565" s="6">
        <v>23874</v>
      </c>
      <c r="I1565" s="6">
        <v>23928.67</v>
      </c>
      <c r="J1565" s="6">
        <v>23971</v>
      </c>
      <c r="K1565" s="6">
        <v>24013</v>
      </c>
      <c r="L1565" s="6">
        <v>24052.67</v>
      </c>
      <c r="M1565" s="6">
        <v>24154.67</v>
      </c>
      <c r="N1565" s="6">
        <v>24207</v>
      </c>
      <c r="O1565" s="6">
        <v>24260</v>
      </c>
      <c r="P1565" s="6">
        <v>24311</v>
      </c>
      <c r="Q1565" s="6">
        <v>24350</v>
      </c>
      <c r="R1565" s="6">
        <v>24402</v>
      </c>
      <c r="S1565" s="6">
        <v>24510</v>
      </c>
      <c r="T1565" s="6">
        <v>24561.33</v>
      </c>
      <c r="U1565" s="6">
        <v>24792.67</v>
      </c>
      <c r="V1565" s="6">
        <v>24899</v>
      </c>
      <c r="W1565" s="6">
        <v>24937.33</v>
      </c>
      <c r="X1565" s="6">
        <v>24972</v>
      </c>
      <c r="Y1565" s="6" t="s">
        <v>2</v>
      </c>
      <c r="Z1565" s="8" t="s">
        <v>17</v>
      </c>
      <c r="AA1565" s="11">
        <f t="shared" si="255"/>
        <v>1.3263565891473558E-3</v>
      </c>
      <c r="AB1565" s="10">
        <f t="shared" si="256"/>
        <v>7.065421646333947E-3</v>
      </c>
      <c r="AC1565" s="10">
        <f t="shared" si="251"/>
        <v>1.3846569826070576E-2</v>
      </c>
      <c r="AD1565" s="10">
        <f t="shared" si="252"/>
        <v>1.1631385443228046E-2</v>
      </c>
      <c r="AE1565" s="13">
        <v>3.71</v>
      </c>
      <c r="AF1565" s="13">
        <v>0.92</v>
      </c>
      <c r="AG1565" s="10">
        <f t="shared" si="253"/>
        <v>2.7645659928656086E-2</v>
      </c>
      <c r="AH1565" s="10">
        <f>+SUMPRODUCT(AB1565:AD1565,Regression_results!$M$17:$O$17)+Regression_results!$L$17</f>
        <v>2.8460894908703557E-2</v>
      </c>
    </row>
    <row r="1566" spans="1:34" ht="15" x14ac:dyDescent="0.25">
      <c r="A1566" s="3">
        <v>41756</v>
      </c>
      <c r="B1566" s="5">
        <f t="shared" si="247"/>
        <v>27</v>
      </c>
      <c r="C1566" s="5">
        <f t="shared" si="248"/>
        <v>4</v>
      </c>
      <c r="D1566" s="5">
        <f t="shared" si="249"/>
        <v>2014</v>
      </c>
      <c r="E1566" s="3">
        <f t="shared" si="250"/>
        <v>41738</v>
      </c>
      <c r="F1566" s="5">
        <f t="shared" si="254"/>
        <v>18</v>
      </c>
      <c r="G1566" s="5">
        <v>23754.48</v>
      </c>
      <c r="H1566" s="6">
        <v>23874</v>
      </c>
      <c r="I1566" s="6">
        <v>23928.67</v>
      </c>
      <c r="J1566" s="6">
        <v>23971</v>
      </c>
      <c r="K1566" s="6">
        <v>24013</v>
      </c>
      <c r="L1566" s="6">
        <v>24052.67</v>
      </c>
      <c r="M1566" s="6">
        <v>24154.67</v>
      </c>
      <c r="N1566" s="6">
        <v>24207</v>
      </c>
      <c r="O1566" s="6">
        <v>24257</v>
      </c>
      <c r="P1566" s="6">
        <v>24311</v>
      </c>
      <c r="Q1566" s="6">
        <v>24350</v>
      </c>
      <c r="R1566" s="6">
        <v>24402</v>
      </c>
      <c r="S1566" s="6">
        <v>24510</v>
      </c>
      <c r="T1566" s="6">
        <v>24561.33</v>
      </c>
      <c r="U1566" s="6">
        <v>24801.67</v>
      </c>
      <c r="V1566" s="6">
        <v>24908</v>
      </c>
      <c r="W1566" s="6">
        <v>24946.33</v>
      </c>
      <c r="X1566" s="6">
        <v>24981</v>
      </c>
      <c r="Y1566" s="6" t="s">
        <v>2</v>
      </c>
      <c r="Z1566" s="8" t="s">
        <v>17</v>
      </c>
      <c r="AA1566" s="11">
        <f t="shared" si="255"/>
        <v>1.2565483476132844E-3</v>
      </c>
      <c r="AB1566" s="10">
        <f t="shared" si="256"/>
        <v>7.3329325668252121E-3</v>
      </c>
      <c r="AC1566" s="10">
        <f t="shared" si="251"/>
        <v>1.3721197208202529E-2</v>
      </c>
      <c r="AD1566" s="10">
        <f t="shared" si="252"/>
        <v>1.1686527322754482E-2</v>
      </c>
      <c r="AE1566" s="13">
        <v>3.74</v>
      </c>
      <c r="AF1566" s="13">
        <v>0.93</v>
      </c>
      <c r="AG1566" s="10">
        <f t="shared" si="253"/>
        <v>2.784107797483415E-2</v>
      </c>
      <c r="AH1566" s="10">
        <f>+SUMPRODUCT(AB1566:AD1566,Regression_results!$M$17:$O$17)+Regression_results!$L$17</f>
        <v>2.8554750785191194E-2</v>
      </c>
    </row>
    <row r="1567" spans="1:34" ht="15" x14ac:dyDescent="0.25">
      <c r="A1567" s="3">
        <v>41755</v>
      </c>
      <c r="B1567" s="5">
        <f t="shared" si="247"/>
        <v>26</v>
      </c>
      <c r="C1567" s="5">
        <f t="shared" si="248"/>
        <v>4</v>
      </c>
      <c r="D1567" s="5">
        <f t="shared" si="249"/>
        <v>2014</v>
      </c>
      <c r="E1567" s="3">
        <f t="shared" si="250"/>
        <v>41738</v>
      </c>
      <c r="F1567" s="5">
        <f t="shared" si="254"/>
        <v>17</v>
      </c>
      <c r="G1567" s="5">
        <v>23748.17</v>
      </c>
      <c r="H1567" s="6">
        <v>23874</v>
      </c>
      <c r="I1567" s="6">
        <v>23928.67</v>
      </c>
      <c r="J1567" s="6">
        <v>23971</v>
      </c>
      <c r="K1567" s="6">
        <v>24013</v>
      </c>
      <c r="L1567" s="6">
        <v>24052.67</v>
      </c>
      <c r="M1567" s="6">
        <v>24154.67</v>
      </c>
      <c r="N1567" s="6">
        <v>24207</v>
      </c>
      <c r="O1567" s="6">
        <v>24257</v>
      </c>
      <c r="P1567" s="6">
        <v>24311</v>
      </c>
      <c r="Q1567" s="6">
        <v>24350</v>
      </c>
      <c r="R1567" s="6">
        <v>24402</v>
      </c>
      <c r="S1567" s="6">
        <v>24510</v>
      </c>
      <c r="T1567" s="6">
        <v>24561.33</v>
      </c>
      <c r="U1567" s="6">
        <v>24805</v>
      </c>
      <c r="V1567" s="6">
        <v>24911.33</v>
      </c>
      <c r="W1567" s="6">
        <v>24949.67</v>
      </c>
      <c r="X1567" s="6">
        <v>24983.5</v>
      </c>
      <c r="Y1567" s="6" t="s">
        <v>2</v>
      </c>
      <c r="Z1567" s="8" t="s">
        <v>17</v>
      </c>
      <c r="AA1567" s="11">
        <f t="shared" si="255"/>
        <v>1.1867401060792131E-3</v>
      </c>
      <c r="AB1567" s="10">
        <f t="shared" si="256"/>
        <v>7.6005856451255571E-3</v>
      </c>
      <c r="AC1567" s="10">
        <f t="shared" si="251"/>
        <v>1.3721197208202529E-2</v>
      </c>
      <c r="AD1567" s="10">
        <f t="shared" si="252"/>
        <v>1.161671908122041E-2</v>
      </c>
      <c r="AE1567" s="13">
        <v>3.74</v>
      </c>
      <c r="AF1567" s="13">
        <v>0.93</v>
      </c>
      <c r="AG1567" s="10">
        <f t="shared" si="253"/>
        <v>2.784107797483415E-2</v>
      </c>
      <c r="AH1567" s="10">
        <f>+SUMPRODUCT(AB1567:AD1567,Regression_results!$M$17:$O$17)+Regression_results!$L$17</f>
        <v>2.8668052887254269E-2</v>
      </c>
    </row>
    <row r="1568" spans="1:34" ht="15" x14ac:dyDescent="0.25">
      <c r="A1568" s="3">
        <v>41754</v>
      </c>
      <c r="B1568" s="5">
        <f t="shared" ref="B1568:B1631" si="257">+DAY(A1568)</f>
        <v>25</v>
      </c>
      <c r="C1568" s="5">
        <f t="shared" ref="C1568:C1631" si="258">+MONTH(A1568)</f>
        <v>4</v>
      </c>
      <c r="D1568" s="5">
        <f t="shared" ref="D1568:D1631" si="259">+YEAR(A1568)</f>
        <v>2014</v>
      </c>
      <c r="E1568" s="3">
        <f t="shared" ref="E1568:E1631" si="260">+IF(DAY(A1568)&gt;=9, DATE(D1568,C1568,9), IF(MONTH(A1568)=1, DATE(D1568-1,12,9),DATE(D1568,C1568-1,9)))</f>
        <v>41738</v>
      </c>
      <c r="F1568" s="5">
        <f t="shared" si="254"/>
        <v>16</v>
      </c>
      <c r="G1568" s="5">
        <v>23741.86</v>
      </c>
      <c r="H1568" s="6">
        <v>23874</v>
      </c>
      <c r="I1568" s="6">
        <v>23928.67</v>
      </c>
      <c r="J1568" s="6">
        <v>23971</v>
      </c>
      <c r="K1568" s="6">
        <v>24013</v>
      </c>
      <c r="L1568" s="6">
        <v>24052.67</v>
      </c>
      <c r="M1568" s="6">
        <v>24154.67</v>
      </c>
      <c r="N1568" s="6">
        <v>24207</v>
      </c>
      <c r="O1568" s="6">
        <v>24257</v>
      </c>
      <c r="P1568" s="6">
        <v>24311</v>
      </c>
      <c r="Q1568" s="6">
        <v>24350</v>
      </c>
      <c r="R1568" s="6">
        <v>24402</v>
      </c>
      <c r="S1568" s="6">
        <v>24510</v>
      </c>
      <c r="T1568" s="6">
        <v>24561.33</v>
      </c>
      <c r="U1568" s="6">
        <v>24805</v>
      </c>
      <c r="V1568" s="6">
        <v>24911.33</v>
      </c>
      <c r="W1568" s="6">
        <v>24949.67</v>
      </c>
      <c r="X1568" s="6">
        <v>24983.5</v>
      </c>
      <c r="Y1568" s="6" t="s">
        <v>2</v>
      </c>
      <c r="Z1568" s="8" t="s">
        <v>17</v>
      </c>
      <c r="AA1568" s="11">
        <f t="shared" si="255"/>
        <v>1.1169318645451417E-3</v>
      </c>
      <c r="AB1568" s="10">
        <f t="shared" si="256"/>
        <v>7.8683809945807592E-3</v>
      </c>
      <c r="AC1568" s="10">
        <f t="shared" ref="AC1568:AC1631" si="261">+O1568/I1568-1</f>
        <v>1.3721197208202529E-2</v>
      </c>
      <c r="AD1568" s="10">
        <f t="shared" ref="AD1568:AD1631" si="262">+S1568/O1568-1+AA1568</f>
        <v>1.1546910839686338E-2</v>
      </c>
      <c r="AE1568" s="13">
        <v>3.74</v>
      </c>
      <c r="AF1568" s="13">
        <v>0.93</v>
      </c>
      <c r="AG1568" s="10">
        <f t="shared" ref="AG1568:AG1631" si="263">+(1+AE1568/100)/(1+AF1568/100)-1</f>
        <v>2.784107797483415E-2</v>
      </c>
      <c r="AH1568" s="10">
        <f>+SUMPRODUCT(AB1568:AD1568,Regression_results!$M$17:$O$17)+Regression_results!$L$17</f>
        <v>2.8781431900673761E-2</v>
      </c>
    </row>
    <row r="1569" spans="1:34" ht="15" x14ac:dyDescent="0.25">
      <c r="A1569" s="3">
        <v>41753</v>
      </c>
      <c r="B1569" s="5">
        <f t="shared" si="257"/>
        <v>24</v>
      </c>
      <c r="C1569" s="5">
        <f t="shared" si="258"/>
        <v>4</v>
      </c>
      <c r="D1569" s="5">
        <f t="shared" si="259"/>
        <v>2014</v>
      </c>
      <c r="E1569" s="3">
        <f t="shared" si="260"/>
        <v>41738</v>
      </c>
      <c r="F1569" s="5">
        <f t="shared" si="254"/>
        <v>15</v>
      </c>
      <c r="G1569" s="5">
        <v>23735.56</v>
      </c>
      <c r="H1569" s="6">
        <v>23870</v>
      </c>
      <c r="I1569" s="6">
        <v>23925</v>
      </c>
      <c r="J1569" s="6">
        <v>23968</v>
      </c>
      <c r="K1569" s="6">
        <v>24010</v>
      </c>
      <c r="L1569" s="6">
        <v>24052.67</v>
      </c>
      <c r="M1569" s="6">
        <v>24154</v>
      </c>
      <c r="N1569" s="6">
        <v>24204</v>
      </c>
      <c r="O1569" s="6">
        <v>24255.33</v>
      </c>
      <c r="P1569" s="6">
        <v>24308.67</v>
      </c>
      <c r="Q1569" s="6">
        <v>24345.67</v>
      </c>
      <c r="R1569" s="6">
        <v>24400</v>
      </c>
      <c r="S1569" s="6">
        <v>24508</v>
      </c>
      <c r="T1569" s="6">
        <v>24559.33</v>
      </c>
      <c r="U1569" s="6">
        <v>24805</v>
      </c>
      <c r="V1569" s="6">
        <v>24911.33</v>
      </c>
      <c r="W1569" s="6">
        <v>24949.67</v>
      </c>
      <c r="X1569" s="6">
        <v>24983.5</v>
      </c>
      <c r="Y1569" s="6" t="s">
        <v>2</v>
      </c>
      <c r="Z1569" s="8" t="s">
        <v>17</v>
      </c>
      <c r="AA1569" s="11">
        <f t="shared" si="255"/>
        <v>1.0472090745878848E-3</v>
      </c>
      <c r="AB1569" s="10">
        <f t="shared" si="256"/>
        <v>7.9812736670210604E-3</v>
      </c>
      <c r="AC1569" s="10">
        <f t="shared" si="261"/>
        <v>1.3806896551724179E-2</v>
      </c>
      <c r="AD1569" s="10">
        <f t="shared" si="262"/>
        <v>1.1464300905537961E-2</v>
      </c>
      <c r="AE1569" s="13">
        <v>3.75</v>
      </c>
      <c r="AF1569" s="13">
        <v>0.91500000000000004</v>
      </c>
      <c r="AG1569" s="10">
        <f t="shared" si="263"/>
        <v>2.8092949511965504E-2</v>
      </c>
      <c r="AH1569" s="10">
        <f>+SUMPRODUCT(AB1569:AD1569,Regression_results!$M$17:$O$17)+Regression_results!$L$17</f>
        <v>2.8856960748996921E-2</v>
      </c>
    </row>
    <row r="1570" spans="1:34" ht="15" x14ac:dyDescent="0.25">
      <c r="A1570" s="3">
        <v>41752</v>
      </c>
      <c r="B1570" s="5">
        <f t="shared" si="257"/>
        <v>23</v>
      </c>
      <c r="C1570" s="5">
        <f t="shared" si="258"/>
        <v>4</v>
      </c>
      <c r="D1570" s="5">
        <f t="shared" si="259"/>
        <v>2014</v>
      </c>
      <c r="E1570" s="3">
        <f t="shared" si="260"/>
        <v>41738</v>
      </c>
      <c r="F1570" s="5">
        <f t="shared" si="254"/>
        <v>14</v>
      </c>
      <c r="G1570" s="5">
        <v>23729.25</v>
      </c>
      <c r="H1570" s="6">
        <v>23868.33</v>
      </c>
      <c r="I1570" s="6">
        <v>23920</v>
      </c>
      <c r="J1570" s="6">
        <v>23963</v>
      </c>
      <c r="K1570" s="6">
        <v>24004</v>
      </c>
      <c r="L1570" s="6">
        <v>24050</v>
      </c>
      <c r="M1570" s="6">
        <v>24152</v>
      </c>
      <c r="N1570" s="6">
        <v>24208.67</v>
      </c>
      <c r="O1570" s="6">
        <v>24258</v>
      </c>
      <c r="P1570" s="6">
        <v>24308.67</v>
      </c>
      <c r="Q1570" s="6">
        <v>24345</v>
      </c>
      <c r="R1570" s="6">
        <v>24400</v>
      </c>
      <c r="S1570" s="6">
        <v>24509.33</v>
      </c>
      <c r="T1570" s="6">
        <v>24558.67</v>
      </c>
      <c r="U1570" s="6">
        <v>24805</v>
      </c>
      <c r="V1570" s="6">
        <v>24911.33</v>
      </c>
      <c r="W1570" s="6">
        <v>24949.67</v>
      </c>
      <c r="X1570" s="6">
        <v>24983.5</v>
      </c>
      <c r="Y1570" s="6" t="s">
        <v>2</v>
      </c>
      <c r="Z1570" s="8" t="s">
        <v>17</v>
      </c>
      <c r="AA1570" s="11">
        <f t="shared" si="255"/>
        <v>9.3945176523931495E-4</v>
      </c>
      <c r="AB1570" s="10">
        <f t="shared" si="256"/>
        <v>8.038602147139029E-3</v>
      </c>
      <c r="AC1570" s="10">
        <f t="shared" si="261"/>
        <v>1.4130434782608781E-2</v>
      </c>
      <c r="AD1570" s="10">
        <f t="shared" si="262"/>
        <v>1.1300157511797323E-2</v>
      </c>
      <c r="AE1570" s="13">
        <v>3.7800000000000002</v>
      </c>
      <c r="AF1570" s="13">
        <v>0.91</v>
      </c>
      <c r="AG1570" s="10">
        <f t="shared" si="263"/>
        <v>2.8441185214547637E-2</v>
      </c>
      <c r="AH1570" s="10">
        <f>+SUMPRODUCT(AB1570:AD1570,Regression_results!$M$17:$O$17)+Regression_results!$L$17</f>
        <v>2.900912127345754E-2</v>
      </c>
    </row>
    <row r="1571" spans="1:34" ht="15" x14ac:dyDescent="0.25">
      <c r="A1571" s="3">
        <v>41751</v>
      </c>
      <c r="B1571" s="5">
        <f t="shared" si="257"/>
        <v>22</v>
      </c>
      <c r="C1571" s="5">
        <f t="shared" si="258"/>
        <v>4</v>
      </c>
      <c r="D1571" s="5">
        <f t="shared" si="259"/>
        <v>2014</v>
      </c>
      <c r="E1571" s="3">
        <f t="shared" si="260"/>
        <v>41738</v>
      </c>
      <c r="F1571" s="5">
        <f t="shared" si="254"/>
        <v>13</v>
      </c>
      <c r="G1571" s="5">
        <v>23722.95</v>
      </c>
      <c r="H1571" s="6">
        <v>23866</v>
      </c>
      <c r="I1571" s="6">
        <v>23914.33</v>
      </c>
      <c r="J1571" s="6">
        <v>23954.67</v>
      </c>
      <c r="K1571" s="6">
        <v>23994.33</v>
      </c>
      <c r="L1571" s="6">
        <v>24045</v>
      </c>
      <c r="M1571" s="6">
        <v>24148.33</v>
      </c>
      <c r="N1571" s="6">
        <v>24204</v>
      </c>
      <c r="O1571" s="6">
        <v>24251</v>
      </c>
      <c r="P1571" s="6">
        <v>24306</v>
      </c>
      <c r="Q1571" s="6">
        <v>24340</v>
      </c>
      <c r="R1571" s="6">
        <v>24390</v>
      </c>
      <c r="S1571" s="6">
        <v>24503</v>
      </c>
      <c r="T1571" s="6">
        <v>24553</v>
      </c>
      <c r="U1571" s="6">
        <v>24796.33</v>
      </c>
      <c r="V1571" s="6">
        <v>24905.33</v>
      </c>
      <c r="W1571" s="6">
        <v>24943</v>
      </c>
      <c r="X1571" s="6">
        <v>24970</v>
      </c>
      <c r="Y1571" s="6" t="s">
        <v>2</v>
      </c>
      <c r="Z1571" s="8" t="s">
        <v>17</v>
      </c>
      <c r="AA1571" s="11">
        <f t="shared" si="255"/>
        <v>8.8424546654154821E-4</v>
      </c>
      <c r="AB1571" s="10">
        <f t="shared" si="256"/>
        <v>8.0672934858438961E-3</v>
      </c>
      <c r="AC1571" s="10">
        <f t="shared" si="261"/>
        <v>1.407816986718835E-2</v>
      </c>
      <c r="AD1571" s="10">
        <f t="shared" si="262"/>
        <v>1.1275569535652024E-2</v>
      </c>
      <c r="AE1571" s="13">
        <v>3.79</v>
      </c>
      <c r="AF1571" s="13">
        <v>0.9</v>
      </c>
      <c r="AG1571" s="10">
        <f t="shared" si="263"/>
        <v>2.8642220019821751E-2</v>
      </c>
      <c r="AH1571" s="10">
        <f>+SUMPRODUCT(AB1571:AD1571,Regression_results!$M$17:$O$17)+Regression_results!$L$17</f>
        <v>2.8982078205534084E-2</v>
      </c>
    </row>
    <row r="1572" spans="1:34" ht="15" x14ac:dyDescent="0.25">
      <c r="A1572" s="3">
        <v>41750</v>
      </c>
      <c r="B1572" s="5">
        <f t="shared" si="257"/>
        <v>21</v>
      </c>
      <c r="C1572" s="5">
        <f t="shared" si="258"/>
        <v>4</v>
      </c>
      <c r="D1572" s="5">
        <f t="shared" si="259"/>
        <v>2014</v>
      </c>
      <c r="E1572" s="3">
        <f t="shared" si="260"/>
        <v>41738</v>
      </c>
      <c r="F1572" s="5">
        <f t="shared" si="254"/>
        <v>12</v>
      </c>
      <c r="G1572" s="5">
        <v>23716.65</v>
      </c>
      <c r="H1572" s="6">
        <v>23867</v>
      </c>
      <c r="I1572" s="6">
        <v>23912</v>
      </c>
      <c r="J1572" s="6">
        <v>23950</v>
      </c>
      <c r="K1572" s="6">
        <v>23994.33</v>
      </c>
      <c r="L1572" s="6">
        <v>24045</v>
      </c>
      <c r="M1572" s="6">
        <v>24149</v>
      </c>
      <c r="N1572" s="6">
        <v>24204</v>
      </c>
      <c r="O1572" s="6">
        <v>24250.67</v>
      </c>
      <c r="P1572" s="6">
        <v>24306</v>
      </c>
      <c r="Q1572" s="6">
        <v>24340</v>
      </c>
      <c r="R1572" s="6">
        <v>24390</v>
      </c>
      <c r="S1572" s="6">
        <v>24503.33</v>
      </c>
      <c r="T1572" s="6">
        <v>24554.67</v>
      </c>
      <c r="U1572" s="6">
        <v>24782.67</v>
      </c>
      <c r="V1572" s="6">
        <v>24892</v>
      </c>
      <c r="W1572" s="6">
        <v>24924.67</v>
      </c>
      <c r="X1572" s="6">
        <v>24956</v>
      </c>
      <c r="Y1572" s="6" t="s">
        <v>2</v>
      </c>
      <c r="Z1572" s="8" t="s">
        <v>17</v>
      </c>
      <c r="AA1572" s="11">
        <f t="shared" si="255"/>
        <v>8.3809016978504398E-4</v>
      </c>
      <c r="AB1572" s="10">
        <f t="shared" si="256"/>
        <v>8.236829400442236E-3</v>
      </c>
      <c r="AC1572" s="10">
        <f t="shared" si="261"/>
        <v>1.416318166610897E-2</v>
      </c>
      <c r="AD1572" s="10">
        <f t="shared" si="262"/>
        <v>1.1256771385603059E-2</v>
      </c>
      <c r="AE1572" s="13">
        <v>3.8</v>
      </c>
      <c r="AF1572" s="13">
        <v>0.91500000000000004</v>
      </c>
      <c r="AG1572" s="10">
        <f t="shared" si="263"/>
        <v>2.8588415993658023E-2</v>
      </c>
      <c r="AH1572" s="10">
        <f>+SUMPRODUCT(AB1572:AD1572,Regression_results!$M$17:$O$17)+Regression_results!$L$17</f>
        <v>2.911650781901777E-2</v>
      </c>
    </row>
    <row r="1573" spans="1:34" ht="15" x14ac:dyDescent="0.25">
      <c r="A1573" s="3">
        <v>41749</v>
      </c>
      <c r="B1573" s="5">
        <f t="shared" si="257"/>
        <v>20</v>
      </c>
      <c r="C1573" s="5">
        <f t="shared" si="258"/>
        <v>4</v>
      </c>
      <c r="D1573" s="5">
        <f t="shared" si="259"/>
        <v>2014</v>
      </c>
      <c r="E1573" s="3">
        <f t="shared" si="260"/>
        <v>41738</v>
      </c>
      <c r="F1573" s="5">
        <f t="shared" si="254"/>
        <v>11</v>
      </c>
      <c r="G1573" s="5">
        <v>23710.35</v>
      </c>
      <c r="H1573" s="6">
        <v>23864.33</v>
      </c>
      <c r="I1573" s="6">
        <v>23913</v>
      </c>
      <c r="J1573" s="6">
        <v>23950</v>
      </c>
      <c r="K1573" s="6">
        <v>23993.67</v>
      </c>
      <c r="L1573" s="6">
        <v>24047</v>
      </c>
      <c r="M1573" s="6">
        <v>24146.33</v>
      </c>
      <c r="N1573" s="6">
        <v>24205</v>
      </c>
      <c r="O1573" s="6">
        <v>24252.67</v>
      </c>
      <c r="P1573" s="6">
        <v>24307.33</v>
      </c>
      <c r="Q1573" s="6">
        <v>24342</v>
      </c>
      <c r="R1573" s="6">
        <v>24391</v>
      </c>
      <c r="S1573" s="6">
        <v>24503</v>
      </c>
      <c r="T1573" s="6">
        <v>24554</v>
      </c>
      <c r="U1573" s="6">
        <v>24787.67</v>
      </c>
      <c r="V1573" s="6">
        <v>24897</v>
      </c>
      <c r="W1573" s="6">
        <v>24929.67</v>
      </c>
      <c r="X1573" s="6">
        <v>24961</v>
      </c>
      <c r="Y1573" s="6" t="s">
        <v>2</v>
      </c>
      <c r="Z1573" s="8" t="s">
        <v>17</v>
      </c>
      <c r="AA1573" s="11">
        <f t="shared" si="255"/>
        <v>7.6317185650738302E-4</v>
      </c>
      <c r="AB1573" s="10">
        <f t="shared" si="256"/>
        <v>8.5469004042539876E-3</v>
      </c>
      <c r="AC1573" s="10">
        <f t="shared" si="261"/>
        <v>1.420440764437747E-2</v>
      </c>
      <c r="AD1573" s="10">
        <f t="shared" si="262"/>
        <v>1.1084921997832019E-2</v>
      </c>
      <c r="AE1573" s="13">
        <v>3.76</v>
      </c>
      <c r="AF1573" s="13">
        <v>0.875</v>
      </c>
      <c r="AG1573" s="10">
        <f t="shared" si="263"/>
        <v>2.8599752168525505E-2</v>
      </c>
      <c r="AH1573" s="10">
        <f>+SUMPRODUCT(AB1573:AD1573,Regression_results!$M$17:$O$17)+Regression_results!$L$17</f>
        <v>2.9231701167254327E-2</v>
      </c>
    </row>
    <row r="1574" spans="1:34" ht="15" x14ac:dyDescent="0.25">
      <c r="A1574" s="3">
        <v>41748</v>
      </c>
      <c r="B1574" s="5">
        <f t="shared" si="257"/>
        <v>19</v>
      </c>
      <c r="C1574" s="5">
        <f t="shared" si="258"/>
        <v>4</v>
      </c>
      <c r="D1574" s="5">
        <f t="shared" si="259"/>
        <v>2014</v>
      </c>
      <c r="E1574" s="3">
        <f t="shared" si="260"/>
        <v>41738</v>
      </c>
      <c r="F1574" s="5">
        <f t="shared" si="254"/>
        <v>10</v>
      </c>
      <c r="G1574" s="5">
        <v>23704.06</v>
      </c>
      <c r="H1574" s="6">
        <v>23864.33</v>
      </c>
      <c r="I1574" s="6">
        <v>23913</v>
      </c>
      <c r="J1574" s="6">
        <v>23950</v>
      </c>
      <c r="K1574" s="6">
        <v>23993.67</v>
      </c>
      <c r="L1574" s="6">
        <v>24047</v>
      </c>
      <c r="M1574" s="6">
        <v>24146.33</v>
      </c>
      <c r="N1574" s="6">
        <v>24205</v>
      </c>
      <c r="O1574" s="6">
        <v>24252.67</v>
      </c>
      <c r="P1574" s="6">
        <v>24307.33</v>
      </c>
      <c r="Q1574" s="6">
        <v>24342</v>
      </c>
      <c r="R1574" s="6">
        <v>24391</v>
      </c>
      <c r="S1574" s="6">
        <v>24503</v>
      </c>
      <c r="T1574" s="6">
        <v>24554</v>
      </c>
      <c r="U1574" s="6">
        <v>24792.67</v>
      </c>
      <c r="V1574" s="6">
        <v>24902</v>
      </c>
      <c r="W1574" s="6">
        <v>24934.67</v>
      </c>
      <c r="X1574" s="6">
        <v>24966</v>
      </c>
      <c r="Y1574" s="6" t="s">
        <v>2</v>
      </c>
      <c r="Z1574" s="8" t="s">
        <v>17</v>
      </c>
      <c r="AA1574" s="11">
        <f t="shared" si="255"/>
        <v>6.9379259682489369E-4</v>
      </c>
      <c r="AB1574" s="10">
        <f t="shared" si="256"/>
        <v>8.8145237566896739E-3</v>
      </c>
      <c r="AC1574" s="10">
        <f t="shared" si="261"/>
        <v>1.420440764437747E-2</v>
      </c>
      <c r="AD1574" s="10">
        <f t="shared" si="262"/>
        <v>1.1015542738149531E-2</v>
      </c>
      <c r="AE1574" s="13">
        <v>3.76</v>
      </c>
      <c r="AF1574" s="13">
        <v>0.875</v>
      </c>
      <c r="AG1574" s="10">
        <f t="shared" si="263"/>
        <v>2.8599752168525505E-2</v>
      </c>
      <c r="AH1574" s="10">
        <f>+SUMPRODUCT(AB1574:AD1574,Regression_results!$M$17:$O$17)+Regression_results!$L$17</f>
        <v>2.9345180097854293E-2</v>
      </c>
    </row>
    <row r="1575" spans="1:34" ht="15" x14ac:dyDescent="0.25">
      <c r="A1575" s="3">
        <v>41747</v>
      </c>
      <c r="B1575" s="5">
        <f t="shared" si="257"/>
        <v>18</v>
      </c>
      <c r="C1575" s="5">
        <f t="shared" si="258"/>
        <v>4</v>
      </c>
      <c r="D1575" s="5">
        <f t="shared" si="259"/>
        <v>2014</v>
      </c>
      <c r="E1575" s="3">
        <f t="shared" si="260"/>
        <v>41738</v>
      </c>
      <c r="F1575" s="5">
        <f t="shared" si="254"/>
        <v>9</v>
      </c>
      <c r="G1575" s="5">
        <v>23697.759999999998</v>
      </c>
      <c r="H1575" s="6">
        <v>23864.33</v>
      </c>
      <c r="I1575" s="6">
        <v>23913</v>
      </c>
      <c r="J1575" s="6">
        <v>23950</v>
      </c>
      <c r="K1575" s="6">
        <v>23993.67</v>
      </c>
      <c r="L1575" s="6">
        <v>24047</v>
      </c>
      <c r="M1575" s="6">
        <v>24146.33</v>
      </c>
      <c r="N1575" s="6">
        <v>24205</v>
      </c>
      <c r="O1575" s="6">
        <v>24252.67</v>
      </c>
      <c r="P1575" s="6">
        <v>24307.33</v>
      </c>
      <c r="Q1575" s="6">
        <v>24342</v>
      </c>
      <c r="R1575" s="6">
        <v>24391</v>
      </c>
      <c r="S1575" s="6">
        <v>24503</v>
      </c>
      <c r="T1575" s="6">
        <v>24554</v>
      </c>
      <c r="U1575" s="6">
        <v>24792</v>
      </c>
      <c r="V1575" s="6">
        <v>24901.33</v>
      </c>
      <c r="W1575" s="6">
        <v>24934</v>
      </c>
      <c r="X1575" s="6">
        <v>24965.33</v>
      </c>
      <c r="Y1575" s="6" t="s">
        <v>2</v>
      </c>
      <c r="Z1575" s="8" t="s">
        <v>17</v>
      </c>
      <c r="AA1575" s="11">
        <f t="shared" si="255"/>
        <v>6.2441333714240437E-4</v>
      </c>
      <c r="AB1575" s="10">
        <f t="shared" si="256"/>
        <v>9.0827149907839466E-3</v>
      </c>
      <c r="AC1575" s="10">
        <f t="shared" si="261"/>
        <v>1.420440764437747E-2</v>
      </c>
      <c r="AD1575" s="10">
        <f t="shared" si="262"/>
        <v>1.0946163478467042E-2</v>
      </c>
      <c r="AE1575" s="13">
        <v>3.76</v>
      </c>
      <c r="AF1575" s="13">
        <v>0.875</v>
      </c>
      <c r="AG1575" s="10">
        <f t="shared" si="263"/>
        <v>2.8599752168525505E-2</v>
      </c>
      <c r="AH1575" s="10">
        <f>+SUMPRODUCT(AB1575:AD1575,Regression_results!$M$17:$O$17)+Regression_results!$L$17</f>
        <v>2.9458966023562932E-2</v>
      </c>
    </row>
    <row r="1576" spans="1:34" ht="15" x14ac:dyDescent="0.25">
      <c r="A1576" s="3">
        <v>41746</v>
      </c>
      <c r="B1576" s="5">
        <f t="shared" si="257"/>
        <v>17</v>
      </c>
      <c r="C1576" s="5">
        <f t="shared" si="258"/>
        <v>4</v>
      </c>
      <c r="D1576" s="5">
        <f t="shared" si="259"/>
        <v>2014</v>
      </c>
      <c r="E1576" s="3">
        <f t="shared" si="260"/>
        <v>41738</v>
      </c>
      <c r="F1576" s="5">
        <f t="shared" si="254"/>
        <v>8</v>
      </c>
      <c r="G1576" s="5">
        <v>23691.47</v>
      </c>
      <c r="H1576" s="6">
        <v>23864.33</v>
      </c>
      <c r="I1576" s="6">
        <v>23913</v>
      </c>
      <c r="J1576" s="6">
        <v>23950</v>
      </c>
      <c r="K1576" s="6">
        <v>23993.67</v>
      </c>
      <c r="L1576" s="6">
        <v>24047</v>
      </c>
      <c r="M1576" s="6">
        <v>24146.33</v>
      </c>
      <c r="N1576" s="6">
        <v>24205</v>
      </c>
      <c r="O1576" s="6">
        <v>24252.67</v>
      </c>
      <c r="P1576" s="6">
        <v>24307.33</v>
      </c>
      <c r="Q1576" s="6">
        <v>24342</v>
      </c>
      <c r="R1576" s="6">
        <v>24391</v>
      </c>
      <c r="S1576" s="6">
        <v>24503</v>
      </c>
      <c r="T1576" s="6">
        <v>24554</v>
      </c>
      <c r="U1576" s="6">
        <v>24792</v>
      </c>
      <c r="V1576" s="6">
        <v>24901.33</v>
      </c>
      <c r="W1576" s="6">
        <v>24934</v>
      </c>
      <c r="X1576" s="6">
        <v>24965.33</v>
      </c>
      <c r="Y1576" s="6" t="s">
        <v>2</v>
      </c>
      <c r="Z1576" s="8" t="s">
        <v>17</v>
      </c>
      <c r="AA1576" s="11">
        <f t="shared" si="255"/>
        <v>5.5503407745991493E-4</v>
      </c>
      <c r="AB1576" s="10">
        <f t="shared" si="256"/>
        <v>9.3506228190989304E-3</v>
      </c>
      <c r="AC1576" s="10">
        <f t="shared" si="261"/>
        <v>1.420440764437747E-2</v>
      </c>
      <c r="AD1576" s="10">
        <f t="shared" si="262"/>
        <v>1.0876784218784552E-2</v>
      </c>
      <c r="AE1576" s="13">
        <v>3.76</v>
      </c>
      <c r="AF1576" s="13">
        <v>0.875</v>
      </c>
      <c r="AG1576" s="10">
        <f t="shared" si="263"/>
        <v>2.8599752168525505E-2</v>
      </c>
      <c r="AH1576" s="10">
        <f>+SUMPRODUCT(AB1576:AD1576,Regression_results!$M$17:$O$17)+Regression_results!$L$17</f>
        <v>2.9572598740963657E-2</v>
      </c>
    </row>
    <row r="1577" spans="1:34" ht="15" x14ac:dyDescent="0.25">
      <c r="A1577" s="3">
        <v>41745</v>
      </c>
      <c r="B1577" s="5">
        <f t="shared" si="257"/>
        <v>16</v>
      </c>
      <c r="C1577" s="5">
        <f t="shared" si="258"/>
        <v>4</v>
      </c>
      <c r="D1577" s="5">
        <f t="shared" si="259"/>
        <v>2014</v>
      </c>
      <c r="E1577" s="3">
        <f t="shared" si="260"/>
        <v>41738</v>
      </c>
      <c r="F1577" s="5">
        <f t="shared" si="254"/>
        <v>7</v>
      </c>
      <c r="G1577" s="5">
        <v>23685.18</v>
      </c>
      <c r="H1577" s="6">
        <v>23868.67</v>
      </c>
      <c r="I1577" s="6">
        <v>23921</v>
      </c>
      <c r="J1577" s="6">
        <v>23958</v>
      </c>
      <c r="K1577" s="6">
        <v>23999.67</v>
      </c>
      <c r="L1577" s="6">
        <v>24057.33</v>
      </c>
      <c r="M1577" s="6">
        <v>24156.33</v>
      </c>
      <c r="N1577" s="6">
        <v>24220</v>
      </c>
      <c r="O1577" s="6">
        <v>24267.67</v>
      </c>
      <c r="P1577" s="6">
        <v>24320</v>
      </c>
      <c r="Q1577" s="6">
        <v>24353</v>
      </c>
      <c r="R1577" s="6">
        <v>24400</v>
      </c>
      <c r="S1577" s="6">
        <v>24510</v>
      </c>
      <c r="T1577" s="6">
        <v>24560</v>
      </c>
      <c r="U1577" s="6">
        <v>24792</v>
      </c>
      <c r="V1577" s="6">
        <v>24901.33</v>
      </c>
      <c r="W1577" s="6">
        <v>24934</v>
      </c>
      <c r="X1577" s="6">
        <v>24965.33</v>
      </c>
      <c r="Y1577" s="6" t="s">
        <v>2</v>
      </c>
      <c r="Z1577" s="8" t="s">
        <v>17</v>
      </c>
      <c r="AA1577" s="11">
        <f t="shared" si="255"/>
        <v>4.7599619203047004E-4</v>
      </c>
      <c r="AB1577" s="10">
        <f t="shared" si="256"/>
        <v>9.9564368942941517E-3</v>
      </c>
      <c r="AC1577" s="10">
        <f t="shared" si="261"/>
        <v>1.4492287111742774E-2</v>
      </c>
      <c r="AD1577" s="10">
        <f t="shared" si="262"/>
        <v>1.0461709694810129E-2</v>
      </c>
      <c r="AE1577" s="13">
        <v>3.74</v>
      </c>
      <c r="AF1577" s="13">
        <v>0.87</v>
      </c>
      <c r="AG1577" s="10">
        <f t="shared" si="263"/>
        <v>2.8452463566967623E-2</v>
      </c>
      <c r="AH1577" s="10">
        <f>+SUMPRODUCT(AB1577:AD1577,Regression_results!$M$17:$O$17)+Regression_results!$L$17</f>
        <v>2.9886944346121519E-2</v>
      </c>
    </row>
    <row r="1578" spans="1:34" ht="15" x14ac:dyDescent="0.25">
      <c r="A1578" s="3">
        <v>41744</v>
      </c>
      <c r="B1578" s="5">
        <f t="shared" si="257"/>
        <v>15</v>
      </c>
      <c r="C1578" s="5">
        <f t="shared" si="258"/>
        <v>4</v>
      </c>
      <c r="D1578" s="5">
        <f t="shared" si="259"/>
        <v>2014</v>
      </c>
      <c r="E1578" s="3">
        <f t="shared" si="260"/>
        <v>41738</v>
      </c>
      <c r="F1578" s="5">
        <f t="shared" si="254"/>
        <v>6</v>
      </c>
      <c r="G1578" s="5">
        <v>23678.880000000001</v>
      </c>
      <c r="H1578" s="6">
        <v>23860.33</v>
      </c>
      <c r="I1578" s="6">
        <v>23910.33</v>
      </c>
      <c r="J1578" s="6">
        <v>23946</v>
      </c>
      <c r="K1578" s="6">
        <v>23986</v>
      </c>
      <c r="L1578" s="6">
        <v>24049</v>
      </c>
      <c r="M1578" s="6">
        <v>24149</v>
      </c>
      <c r="N1578" s="6">
        <v>24206</v>
      </c>
      <c r="O1578" s="6">
        <v>24255.33</v>
      </c>
      <c r="P1578" s="6">
        <v>24305</v>
      </c>
      <c r="Q1578" s="6">
        <v>24335</v>
      </c>
      <c r="R1578" s="6">
        <v>24385</v>
      </c>
      <c r="S1578" s="6">
        <v>24495</v>
      </c>
      <c r="T1578" s="6">
        <v>24545</v>
      </c>
      <c r="U1578" s="6">
        <v>24798.67</v>
      </c>
      <c r="V1578" s="6">
        <v>24908.67</v>
      </c>
      <c r="W1578" s="6">
        <v>24940.67</v>
      </c>
      <c r="X1578" s="6">
        <v>24974.67</v>
      </c>
      <c r="Y1578" s="6" t="s">
        <v>2</v>
      </c>
      <c r="Z1578" s="8" t="s">
        <v>17</v>
      </c>
      <c r="AA1578" s="11">
        <f t="shared" si="255"/>
        <v>4.08246580934879E-4</v>
      </c>
      <c r="AB1578" s="10">
        <f t="shared" si="256"/>
        <v>9.7745332549512565E-3</v>
      </c>
      <c r="AC1578" s="10">
        <f t="shared" si="261"/>
        <v>1.442891001504365E-2</v>
      </c>
      <c r="AD1578" s="10">
        <f t="shared" si="262"/>
        <v>1.0289373739378016E-2</v>
      </c>
      <c r="AE1578" s="13">
        <v>3.7199999999999998</v>
      </c>
      <c r="AF1578" s="13">
        <v>0.88</v>
      </c>
      <c r="AG1578" s="10">
        <f t="shared" si="263"/>
        <v>2.8152260111022898E-2</v>
      </c>
      <c r="AH1578" s="10">
        <f>+SUMPRODUCT(AB1578:AD1578,Regression_results!$M$17:$O$17)+Regression_results!$L$17</f>
        <v>2.9672920437181116E-2</v>
      </c>
    </row>
    <row r="1579" spans="1:34" ht="15" x14ac:dyDescent="0.25">
      <c r="A1579" s="3">
        <v>41743</v>
      </c>
      <c r="B1579" s="5">
        <f t="shared" si="257"/>
        <v>14</v>
      </c>
      <c r="C1579" s="5">
        <f t="shared" si="258"/>
        <v>4</v>
      </c>
      <c r="D1579" s="5">
        <f t="shared" si="259"/>
        <v>2014</v>
      </c>
      <c r="E1579" s="3">
        <f t="shared" si="260"/>
        <v>41738</v>
      </c>
      <c r="F1579" s="5">
        <f t="shared" si="254"/>
        <v>5</v>
      </c>
      <c r="G1579" s="5">
        <v>23672.6</v>
      </c>
      <c r="H1579" s="6">
        <v>23857</v>
      </c>
      <c r="I1579" s="6">
        <v>23902</v>
      </c>
      <c r="J1579" s="6">
        <v>23935.67</v>
      </c>
      <c r="K1579" s="6">
        <v>23977.67</v>
      </c>
      <c r="L1579" s="6">
        <v>24043.67</v>
      </c>
      <c r="M1579" s="6">
        <v>24147</v>
      </c>
      <c r="N1579" s="6">
        <v>24200</v>
      </c>
      <c r="O1579" s="6">
        <v>24249</v>
      </c>
      <c r="P1579" s="6">
        <v>24290.67</v>
      </c>
      <c r="Q1579" s="6">
        <v>24320</v>
      </c>
      <c r="R1579" s="6">
        <v>24373</v>
      </c>
      <c r="S1579" s="6">
        <v>24477</v>
      </c>
      <c r="T1579" s="6">
        <v>24525.67</v>
      </c>
      <c r="U1579" s="6">
        <v>24798.67</v>
      </c>
      <c r="V1579" s="6">
        <v>24908.67</v>
      </c>
      <c r="W1579" s="6">
        <v>24940.67</v>
      </c>
      <c r="X1579" s="6">
        <v>24974.67</v>
      </c>
      <c r="Y1579" s="6" t="s">
        <v>2</v>
      </c>
      <c r="Z1579" s="8" t="s">
        <v>17</v>
      </c>
      <c r="AA1579" s="11">
        <f t="shared" si="255"/>
        <v>3.3139954515123044E-4</v>
      </c>
      <c r="AB1579" s="10">
        <f t="shared" si="256"/>
        <v>9.6905282900907608E-3</v>
      </c>
      <c r="AC1579" s="10">
        <f t="shared" si="261"/>
        <v>1.4517613588820977E-2</v>
      </c>
      <c r="AD1579" s="10">
        <f t="shared" si="262"/>
        <v>9.7338491307010413E-3</v>
      </c>
      <c r="AE1579" s="13">
        <v>3.71</v>
      </c>
      <c r="AF1579" s="13">
        <v>0.86</v>
      </c>
      <c r="AG1579" s="10">
        <f t="shared" si="263"/>
        <v>2.8256989886972006E-2</v>
      </c>
      <c r="AH1579" s="10">
        <f>+SUMPRODUCT(AB1579:AD1579,Regression_results!$M$17:$O$17)+Regression_results!$L$17</f>
        <v>2.9431164185174184E-2</v>
      </c>
    </row>
    <row r="1580" spans="1:34" ht="15" x14ac:dyDescent="0.25">
      <c r="A1580" s="3">
        <v>41742</v>
      </c>
      <c r="B1580" s="5">
        <f t="shared" si="257"/>
        <v>13</v>
      </c>
      <c r="C1580" s="5">
        <f t="shared" si="258"/>
        <v>4</v>
      </c>
      <c r="D1580" s="5">
        <f t="shared" si="259"/>
        <v>2014</v>
      </c>
      <c r="E1580" s="3">
        <f t="shared" si="260"/>
        <v>41738</v>
      </c>
      <c r="F1580" s="5">
        <f t="shared" si="254"/>
        <v>4</v>
      </c>
      <c r="G1580" s="5">
        <v>23666.31</v>
      </c>
      <c r="H1580" s="6">
        <v>23853</v>
      </c>
      <c r="I1580" s="6">
        <v>23895.67</v>
      </c>
      <c r="J1580" s="6">
        <v>23923</v>
      </c>
      <c r="K1580" s="6">
        <v>23970</v>
      </c>
      <c r="L1580" s="6">
        <v>24033.33</v>
      </c>
      <c r="M1580" s="6">
        <v>24140</v>
      </c>
      <c r="N1580" s="6">
        <v>24190</v>
      </c>
      <c r="O1580" s="6">
        <v>24244.33</v>
      </c>
      <c r="P1580" s="6">
        <v>24281</v>
      </c>
      <c r="Q1580" s="6">
        <v>24315</v>
      </c>
      <c r="R1580" s="6">
        <v>24365</v>
      </c>
      <c r="S1580" s="6">
        <v>24471</v>
      </c>
      <c r="T1580" s="6">
        <v>24519.67</v>
      </c>
      <c r="U1580" s="6">
        <v>24783.67</v>
      </c>
      <c r="V1580" s="6">
        <v>24895.33</v>
      </c>
      <c r="W1580" s="6">
        <v>24928.33</v>
      </c>
      <c r="X1580" s="6">
        <v>24962.33</v>
      </c>
      <c r="Y1580" s="6" t="s">
        <v>2</v>
      </c>
      <c r="Z1580" s="8" t="s">
        <v>17</v>
      </c>
      <c r="AA1580" s="11">
        <f t="shared" si="255"/>
        <v>2.6518464032256143E-4</v>
      </c>
      <c r="AB1580" s="10">
        <f t="shared" si="256"/>
        <v>9.6914136593324596E-3</v>
      </c>
      <c r="AC1580" s="10">
        <f t="shared" si="261"/>
        <v>1.4590927979839075E-2</v>
      </c>
      <c r="AD1580" s="10">
        <f t="shared" si="262"/>
        <v>9.6145871604169809E-3</v>
      </c>
      <c r="AE1580" s="13">
        <v>3.66</v>
      </c>
      <c r="AF1580" s="13">
        <v>0.86</v>
      </c>
      <c r="AG1580" s="10">
        <f t="shared" si="263"/>
        <v>2.7761253222288396E-2</v>
      </c>
      <c r="AH1580" s="10">
        <f>+SUMPRODUCT(AB1580:AD1580,Regression_results!$M$17:$O$17)+Regression_results!$L$17</f>
        <v>2.9422197352835217E-2</v>
      </c>
    </row>
    <row r="1581" spans="1:34" ht="15" x14ac:dyDescent="0.25">
      <c r="A1581" s="3">
        <v>41741</v>
      </c>
      <c r="B1581" s="5">
        <f t="shared" si="257"/>
        <v>12</v>
      </c>
      <c r="C1581" s="5">
        <f t="shared" si="258"/>
        <v>4</v>
      </c>
      <c r="D1581" s="5">
        <f t="shared" si="259"/>
        <v>2014</v>
      </c>
      <c r="E1581" s="3">
        <f t="shared" si="260"/>
        <v>41738</v>
      </c>
      <c r="F1581" s="5">
        <f t="shared" si="254"/>
        <v>3</v>
      </c>
      <c r="G1581" s="5">
        <v>23660.03</v>
      </c>
      <c r="H1581" s="6">
        <v>23853</v>
      </c>
      <c r="I1581" s="6">
        <v>23895.67</v>
      </c>
      <c r="J1581" s="6">
        <v>23923</v>
      </c>
      <c r="K1581" s="6">
        <v>23970</v>
      </c>
      <c r="L1581" s="6">
        <v>24033.33</v>
      </c>
      <c r="M1581" s="6">
        <v>24140</v>
      </c>
      <c r="N1581" s="6">
        <v>24190</v>
      </c>
      <c r="O1581" s="6">
        <v>24244.33</v>
      </c>
      <c r="P1581" s="6">
        <v>24281</v>
      </c>
      <c r="Q1581" s="6">
        <v>24315</v>
      </c>
      <c r="R1581" s="6">
        <v>24365</v>
      </c>
      <c r="S1581" s="6">
        <v>24471</v>
      </c>
      <c r="T1581" s="6">
        <v>24519.67</v>
      </c>
      <c r="U1581" s="6">
        <v>24783</v>
      </c>
      <c r="V1581" s="6">
        <v>24894.67</v>
      </c>
      <c r="W1581" s="6">
        <v>24927.67</v>
      </c>
      <c r="X1581" s="6">
        <v>24962.33</v>
      </c>
      <c r="Y1581" s="6" t="s">
        <v>2</v>
      </c>
      <c r="Z1581" s="8" t="s">
        <v>17</v>
      </c>
      <c r="AA1581" s="11">
        <f t="shared" si="255"/>
        <v>1.9888848024192108E-4</v>
      </c>
      <c r="AB1581" s="10">
        <f t="shared" si="256"/>
        <v>9.9594125620297014E-3</v>
      </c>
      <c r="AC1581" s="10">
        <f t="shared" si="261"/>
        <v>1.4590927979839075E-2</v>
      </c>
      <c r="AD1581" s="10">
        <f t="shared" si="262"/>
        <v>9.548291000336339E-3</v>
      </c>
      <c r="AE1581" s="13">
        <v>3.66</v>
      </c>
      <c r="AF1581" s="13">
        <v>0.86</v>
      </c>
      <c r="AG1581" s="10">
        <f t="shared" si="263"/>
        <v>2.7761253222288396E-2</v>
      </c>
      <c r="AH1581" s="10">
        <f>+SUMPRODUCT(AB1581:AD1581,Regression_results!$M$17:$O$17)+Regression_results!$L$17</f>
        <v>2.953726566765414E-2</v>
      </c>
    </row>
    <row r="1582" spans="1:34" ht="15" x14ac:dyDescent="0.25">
      <c r="A1582" s="3">
        <v>41740</v>
      </c>
      <c r="B1582" s="5">
        <f t="shared" si="257"/>
        <v>11</v>
      </c>
      <c r="C1582" s="5">
        <f t="shared" si="258"/>
        <v>4</v>
      </c>
      <c r="D1582" s="5">
        <f t="shared" si="259"/>
        <v>2014</v>
      </c>
      <c r="E1582" s="3">
        <f t="shared" si="260"/>
        <v>41738</v>
      </c>
      <c r="F1582" s="5">
        <f t="shared" si="254"/>
        <v>2</v>
      </c>
      <c r="G1582" s="5">
        <v>23653.74</v>
      </c>
      <c r="H1582" s="6">
        <v>23853</v>
      </c>
      <c r="I1582" s="6">
        <v>23895.67</v>
      </c>
      <c r="J1582" s="6">
        <v>23923</v>
      </c>
      <c r="K1582" s="6">
        <v>23970</v>
      </c>
      <c r="L1582" s="6">
        <v>24033.33</v>
      </c>
      <c r="M1582" s="6">
        <v>24140</v>
      </c>
      <c r="N1582" s="6">
        <v>24190</v>
      </c>
      <c r="O1582" s="6">
        <v>24244.33</v>
      </c>
      <c r="P1582" s="6">
        <v>24281</v>
      </c>
      <c r="Q1582" s="6">
        <v>24315</v>
      </c>
      <c r="R1582" s="6">
        <v>24365</v>
      </c>
      <c r="S1582" s="6">
        <v>24471</v>
      </c>
      <c r="T1582" s="6">
        <v>24519.67</v>
      </c>
      <c r="U1582" s="6">
        <v>24783</v>
      </c>
      <c r="V1582" s="6">
        <v>24894.67</v>
      </c>
      <c r="W1582" s="6">
        <v>24927.67</v>
      </c>
      <c r="X1582" s="6">
        <v>24962.33</v>
      </c>
      <c r="Y1582" s="6" t="s">
        <v>2</v>
      </c>
      <c r="Z1582" s="8" t="s">
        <v>17</v>
      </c>
      <c r="AA1582" s="11">
        <f t="shared" si="255"/>
        <v>1.3259232016128071E-4</v>
      </c>
      <c r="AB1582" s="10">
        <f t="shared" si="256"/>
        <v>1.0227980860531893E-2</v>
      </c>
      <c r="AC1582" s="10">
        <f t="shared" si="261"/>
        <v>1.4590927979839075E-2</v>
      </c>
      <c r="AD1582" s="10">
        <f t="shared" si="262"/>
        <v>9.4819948402556989E-3</v>
      </c>
      <c r="AE1582" s="13">
        <v>3.66</v>
      </c>
      <c r="AF1582" s="13">
        <v>0.86</v>
      </c>
      <c r="AG1582" s="10">
        <f t="shared" si="263"/>
        <v>2.7761253222288396E-2</v>
      </c>
      <c r="AH1582" s="10">
        <f>+SUMPRODUCT(AB1582:AD1582,Regression_results!$M$17:$O$17)+Regression_results!$L$17</f>
        <v>2.9652641796124694E-2</v>
      </c>
    </row>
    <row r="1583" spans="1:34" ht="15" x14ac:dyDescent="0.25">
      <c r="A1583" s="3">
        <v>41739</v>
      </c>
      <c r="B1583" s="5">
        <f t="shared" si="257"/>
        <v>10</v>
      </c>
      <c r="C1583" s="5">
        <f t="shared" si="258"/>
        <v>4</v>
      </c>
      <c r="D1583" s="5">
        <f t="shared" si="259"/>
        <v>2014</v>
      </c>
      <c r="E1583" s="3">
        <f t="shared" si="260"/>
        <v>41738</v>
      </c>
      <c r="F1583" s="5">
        <f t="shared" si="254"/>
        <v>1</v>
      </c>
      <c r="G1583" s="5">
        <v>23647.46</v>
      </c>
      <c r="H1583" s="6">
        <v>23843</v>
      </c>
      <c r="I1583" s="6">
        <v>23870</v>
      </c>
      <c r="J1583" s="6">
        <v>23905</v>
      </c>
      <c r="K1583" s="6">
        <v>23955</v>
      </c>
      <c r="L1583" s="6">
        <v>24023</v>
      </c>
      <c r="M1583" s="6">
        <v>24129</v>
      </c>
      <c r="N1583" s="6">
        <v>24179.33</v>
      </c>
      <c r="O1583" s="6">
        <v>24230</v>
      </c>
      <c r="P1583" s="6">
        <v>24265.67</v>
      </c>
      <c r="Q1583" s="6">
        <v>24299.33</v>
      </c>
      <c r="R1583" s="6">
        <v>24348</v>
      </c>
      <c r="S1583" s="6">
        <v>24455.33</v>
      </c>
      <c r="T1583" s="6">
        <v>24503.67</v>
      </c>
      <c r="U1583" s="6">
        <v>24783</v>
      </c>
      <c r="V1583" s="6">
        <v>24894.67</v>
      </c>
      <c r="W1583" s="6">
        <v>24927.67</v>
      </c>
      <c r="X1583" s="6">
        <v>24962.33</v>
      </c>
      <c r="Y1583" s="6" t="s">
        <v>2</v>
      </c>
      <c r="Z1583" s="8" t="s">
        <v>17</v>
      </c>
      <c r="AA1583" s="11">
        <f t="shared" si="255"/>
        <v>6.5888840319601924E-5</v>
      </c>
      <c r="AB1583" s="10">
        <f t="shared" si="256"/>
        <v>9.4107358676154274E-3</v>
      </c>
      <c r="AC1583" s="10">
        <f t="shared" si="261"/>
        <v>1.5081692501047295E-2</v>
      </c>
      <c r="AD1583" s="10">
        <f t="shared" si="262"/>
        <v>9.3655173999565543E-3</v>
      </c>
      <c r="AE1583" s="13">
        <v>3.66</v>
      </c>
      <c r="AF1583" s="13">
        <v>0.86</v>
      </c>
      <c r="AG1583" s="10">
        <f t="shared" si="263"/>
        <v>2.7761253222288396E-2</v>
      </c>
      <c r="AH1583" s="10">
        <f>+SUMPRODUCT(AB1583:AD1583,Regression_results!$M$17:$O$17)+Regression_results!$L$17</f>
        <v>2.9454222258777467E-2</v>
      </c>
    </row>
    <row r="1584" spans="1:34" ht="15" x14ac:dyDescent="0.25">
      <c r="A1584" s="3">
        <v>41738</v>
      </c>
      <c r="B1584" s="5">
        <f t="shared" si="257"/>
        <v>9</v>
      </c>
      <c r="C1584" s="5">
        <f t="shared" si="258"/>
        <v>4</v>
      </c>
      <c r="D1584" s="5">
        <f t="shared" si="259"/>
        <v>2014</v>
      </c>
      <c r="E1584" s="3">
        <f t="shared" si="260"/>
        <v>41738</v>
      </c>
      <c r="F1584" s="5">
        <f t="shared" si="254"/>
        <v>0</v>
      </c>
      <c r="G1584" s="5">
        <v>23641.18</v>
      </c>
      <c r="H1584" s="6">
        <v>23842</v>
      </c>
      <c r="I1584" s="6">
        <v>23875.33</v>
      </c>
      <c r="J1584" s="6">
        <v>23918.33</v>
      </c>
      <c r="K1584" s="6">
        <v>23980</v>
      </c>
      <c r="L1584" s="6">
        <v>24049</v>
      </c>
      <c r="M1584" s="6">
        <v>24149.67</v>
      </c>
      <c r="N1584" s="6">
        <v>24195.67</v>
      </c>
      <c r="O1584" s="6">
        <v>24245</v>
      </c>
      <c r="P1584" s="6">
        <v>24283</v>
      </c>
      <c r="Q1584" s="6">
        <v>24320</v>
      </c>
      <c r="R1584" s="6">
        <v>24366.33</v>
      </c>
      <c r="S1584" s="6">
        <v>24472.67</v>
      </c>
      <c r="T1584" s="6">
        <v>24521</v>
      </c>
      <c r="U1584" s="6">
        <v>24783</v>
      </c>
      <c r="V1584" s="6">
        <v>24894.67</v>
      </c>
      <c r="W1584" s="6">
        <v>24927.67</v>
      </c>
      <c r="X1584" s="6">
        <v>24962.33</v>
      </c>
      <c r="Y1584" s="6" t="s">
        <v>2</v>
      </c>
      <c r="Z1584" s="8" t="s">
        <v>17</v>
      </c>
      <c r="AA1584" s="11">
        <f t="shared" si="255"/>
        <v>0</v>
      </c>
      <c r="AB1584" s="10">
        <f t="shared" si="256"/>
        <v>9.9043279565571574E-3</v>
      </c>
      <c r="AC1584" s="10">
        <f t="shared" si="261"/>
        <v>1.5483346198774894E-2</v>
      </c>
      <c r="AD1584" s="10">
        <f t="shared" si="262"/>
        <v>9.390389771086749E-3</v>
      </c>
      <c r="AE1584" s="13">
        <v>3.7</v>
      </c>
      <c r="AF1584" s="13">
        <v>0.83499999999999996</v>
      </c>
      <c r="AG1584" s="10">
        <f t="shared" si="263"/>
        <v>2.8412753508206379E-2</v>
      </c>
      <c r="AH1584" s="10">
        <f>+SUMPRODUCT(AB1584:AD1584,Regression_results!$M$17:$O$17)+Regression_results!$L$17</f>
        <v>2.997429525094273E-2</v>
      </c>
    </row>
    <row r="1585" spans="1:34" ht="15" x14ac:dyDescent="0.25">
      <c r="A1585" s="3">
        <v>41737</v>
      </c>
      <c r="B1585" s="5">
        <f t="shared" si="257"/>
        <v>8</v>
      </c>
      <c r="C1585" s="5">
        <f t="shared" si="258"/>
        <v>4</v>
      </c>
      <c r="D1585" s="5">
        <f t="shared" si="259"/>
        <v>2014</v>
      </c>
      <c r="E1585" s="3">
        <f t="shared" si="260"/>
        <v>41707</v>
      </c>
      <c r="F1585" s="5">
        <f t="shared" si="254"/>
        <v>30</v>
      </c>
      <c r="G1585" s="5">
        <v>23637.38</v>
      </c>
      <c r="H1585" s="6">
        <v>23841.33</v>
      </c>
      <c r="I1585" s="6">
        <v>23880</v>
      </c>
      <c r="J1585" s="6">
        <v>23930</v>
      </c>
      <c r="K1585" s="6">
        <v>23989.67</v>
      </c>
      <c r="L1585" s="6">
        <v>24060.67</v>
      </c>
      <c r="M1585" s="6">
        <v>24161</v>
      </c>
      <c r="N1585" s="6">
        <v>24204</v>
      </c>
      <c r="O1585" s="6">
        <v>24254</v>
      </c>
      <c r="P1585" s="6">
        <v>24292</v>
      </c>
      <c r="Q1585" s="6">
        <v>24333</v>
      </c>
      <c r="R1585" s="6">
        <v>24375.67</v>
      </c>
      <c r="S1585" s="6">
        <v>24481</v>
      </c>
      <c r="T1585" s="6">
        <v>24530</v>
      </c>
      <c r="U1585" s="6">
        <v>24783</v>
      </c>
      <c r="V1585" s="6">
        <v>24895.33</v>
      </c>
      <c r="W1585" s="6">
        <v>24927.67</v>
      </c>
      <c r="X1585" s="6">
        <v>24962.33</v>
      </c>
      <c r="Y1585" s="6" t="s">
        <v>2</v>
      </c>
      <c r="Z1585" s="8" t="s">
        <v>17</v>
      </c>
      <c r="AA1585" s="11">
        <f t="shared" si="255"/>
        <v>2.0015522241738637E-3</v>
      </c>
      <c r="AB1585" s="10">
        <f t="shared" si="256"/>
        <v>1.0264250944901576E-2</v>
      </c>
      <c r="AC1585" s="10">
        <f t="shared" si="261"/>
        <v>1.566164154103844E-2</v>
      </c>
      <c r="AD1585" s="10">
        <f t="shared" si="262"/>
        <v>1.1360833167523454E-2</v>
      </c>
      <c r="AE1585" s="13">
        <v>3.73</v>
      </c>
      <c r="AF1585" s="13">
        <v>0.81</v>
      </c>
      <c r="AG1585" s="10">
        <f t="shared" si="263"/>
        <v>2.896538041860941E-2</v>
      </c>
      <c r="AH1585" s="10">
        <f>+SUMPRODUCT(AB1585:AD1585,Regression_results!$M$17:$O$17)+Regression_results!$L$17</f>
        <v>3.1162357228379282E-2</v>
      </c>
    </row>
    <row r="1586" spans="1:34" ht="15" x14ac:dyDescent="0.25">
      <c r="A1586" s="3">
        <v>41736</v>
      </c>
      <c r="B1586" s="5">
        <f t="shared" si="257"/>
        <v>7</v>
      </c>
      <c r="C1586" s="5">
        <f t="shared" si="258"/>
        <v>4</v>
      </c>
      <c r="D1586" s="5">
        <f t="shared" si="259"/>
        <v>2014</v>
      </c>
      <c r="E1586" s="3">
        <f t="shared" si="260"/>
        <v>41707</v>
      </c>
      <c r="F1586" s="5">
        <f t="shared" si="254"/>
        <v>29</v>
      </c>
      <c r="G1586" s="5">
        <v>23633.57</v>
      </c>
      <c r="H1586" s="6">
        <v>23797</v>
      </c>
      <c r="I1586" s="6">
        <v>23816.33</v>
      </c>
      <c r="J1586" s="6">
        <v>23855</v>
      </c>
      <c r="K1586" s="6">
        <v>23914</v>
      </c>
      <c r="L1586" s="6">
        <v>23969.33</v>
      </c>
      <c r="M1586" s="6">
        <v>24038</v>
      </c>
      <c r="N1586" s="6">
        <v>24139.33</v>
      </c>
      <c r="O1586" s="6">
        <v>24188</v>
      </c>
      <c r="P1586" s="6">
        <v>24238</v>
      </c>
      <c r="Q1586" s="6">
        <v>24276.67</v>
      </c>
      <c r="R1586" s="6">
        <v>24318</v>
      </c>
      <c r="S1586" s="6">
        <v>24358</v>
      </c>
      <c r="T1586" s="6">
        <v>24460.33</v>
      </c>
      <c r="U1586" s="6">
        <v>24793</v>
      </c>
      <c r="V1586" s="6">
        <v>24905.33</v>
      </c>
      <c r="W1586" s="6">
        <v>24937.67</v>
      </c>
      <c r="X1586" s="6">
        <v>24972.33</v>
      </c>
      <c r="Y1586" s="6" t="s">
        <v>2</v>
      </c>
      <c r="Z1586" s="8" t="s">
        <v>17</v>
      </c>
      <c r="AA1586" s="11">
        <f t="shared" si="255"/>
        <v>4.0610477050661235E-3</v>
      </c>
      <c r="AB1586" s="10">
        <f t="shared" si="256"/>
        <v>7.7330678352869331E-3</v>
      </c>
      <c r="AC1586" s="10">
        <f t="shared" si="261"/>
        <v>1.5605678960612268E-2</v>
      </c>
      <c r="AD1586" s="10">
        <f t="shared" si="262"/>
        <v>1.1089326190265503E-2</v>
      </c>
      <c r="AE1586" s="13">
        <v>3.75</v>
      </c>
      <c r="AF1586" s="13">
        <v>0.84</v>
      </c>
      <c r="AG1586" s="10">
        <f t="shared" si="263"/>
        <v>2.8857596191987467E-2</v>
      </c>
      <c r="AH1586" s="10">
        <f>+SUMPRODUCT(AB1586:AD1586,Regression_results!$M$17:$O$17)+Regression_results!$L$17</f>
        <v>2.9638194486931335E-2</v>
      </c>
    </row>
    <row r="1587" spans="1:34" ht="15" x14ac:dyDescent="0.25">
      <c r="A1587" s="3">
        <v>41735</v>
      </c>
      <c r="B1587" s="5">
        <f t="shared" si="257"/>
        <v>6</v>
      </c>
      <c r="C1587" s="5">
        <f t="shared" si="258"/>
        <v>4</v>
      </c>
      <c r="D1587" s="5">
        <f t="shared" si="259"/>
        <v>2014</v>
      </c>
      <c r="E1587" s="3">
        <f t="shared" si="260"/>
        <v>41707</v>
      </c>
      <c r="F1587" s="5">
        <f t="shared" si="254"/>
        <v>28</v>
      </c>
      <c r="G1587" s="5">
        <v>23629.77</v>
      </c>
      <c r="H1587" s="6">
        <v>23804.67</v>
      </c>
      <c r="I1587" s="6">
        <v>23824.33</v>
      </c>
      <c r="J1587" s="6">
        <v>23861</v>
      </c>
      <c r="K1587" s="6">
        <v>23919.67</v>
      </c>
      <c r="L1587" s="6">
        <v>23975.33</v>
      </c>
      <c r="M1587" s="6">
        <v>24042.67</v>
      </c>
      <c r="N1587" s="6">
        <v>24143</v>
      </c>
      <c r="O1587" s="6">
        <v>24193</v>
      </c>
      <c r="P1587" s="6">
        <v>24242</v>
      </c>
      <c r="Q1587" s="6">
        <v>24283</v>
      </c>
      <c r="R1587" s="6">
        <v>24321.67</v>
      </c>
      <c r="S1587" s="6">
        <v>24355</v>
      </c>
      <c r="T1587" s="6">
        <v>24455.33</v>
      </c>
      <c r="U1587" s="6">
        <v>24793</v>
      </c>
      <c r="V1587" s="6">
        <v>24905.33</v>
      </c>
      <c r="W1587" s="6">
        <v>24937.67</v>
      </c>
      <c r="X1587" s="6">
        <v>24972.33</v>
      </c>
      <c r="Y1587" s="6" t="s">
        <v>2</v>
      </c>
      <c r="Z1587" s="8" t="s">
        <v>17</v>
      </c>
      <c r="AA1587" s="11">
        <f t="shared" si="255"/>
        <v>3.8448504756040335E-3</v>
      </c>
      <c r="AB1587" s="10">
        <f t="shared" si="256"/>
        <v>8.2336814958419158E-3</v>
      </c>
      <c r="AC1587" s="10">
        <f t="shared" si="261"/>
        <v>1.5474517016847766E-2</v>
      </c>
      <c r="AD1587" s="10">
        <f t="shared" si="262"/>
        <v>1.0541002255044419E-2</v>
      </c>
      <c r="AE1587" s="13">
        <v>3.73</v>
      </c>
      <c r="AF1587" s="13">
        <v>0.83</v>
      </c>
      <c r="AG1587" s="10">
        <f t="shared" si="263"/>
        <v>2.8761281364673374E-2</v>
      </c>
      <c r="AH1587" s="10">
        <f>+SUMPRODUCT(AB1587:AD1587,Regression_results!$M$17:$O$17)+Regression_results!$L$17</f>
        <v>2.9583218463681268E-2</v>
      </c>
    </row>
    <row r="1588" spans="1:34" ht="15" x14ac:dyDescent="0.25">
      <c r="A1588" s="3">
        <v>41734</v>
      </c>
      <c r="B1588" s="5">
        <f t="shared" si="257"/>
        <v>5</v>
      </c>
      <c r="C1588" s="5">
        <f t="shared" si="258"/>
        <v>4</v>
      </c>
      <c r="D1588" s="5">
        <f t="shared" si="259"/>
        <v>2014</v>
      </c>
      <c r="E1588" s="3">
        <f t="shared" si="260"/>
        <v>41707</v>
      </c>
      <c r="F1588" s="5">
        <f t="shared" si="254"/>
        <v>27</v>
      </c>
      <c r="G1588" s="5">
        <v>23625.97</v>
      </c>
      <c r="H1588" s="6">
        <v>23804.67</v>
      </c>
      <c r="I1588" s="6">
        <v>23824.33</v>
      </c>
      <c r="J1588" s="6">
        <v>23861</v>
      </c>
      <c r="K1588" s="6">
        <v>23919.67</v>
      </c>
      <c r="L1588" s="6">
        <v>23975.33</v>
      </c>
      <c r="M1588" s="6">
        <v>24042.67</v>
      </c>
      <c r="N1588" s="6">
        <v>24143</v>
      </c>
      <c r="O1588" s="6">
        <v>24193</v>
      </c>
      <c r="P1588" s="6">
        <v>24242</v>
      </c>
      <c r="Q1588" s="6">
        <v>24283</v>
      </c>
      <c r="R1588" s="6">
        <v>24321.67</v>
      </c>
      <c r="S1588" s="6">
        <v>24355</v>
      </c>
      <c r="T1588" s="6">
        <v>24455.33</v>
      </c>
      <c r="U1588" s="6">
        <v>24812.67</v>
      </c>
      <c r="V1588" s="6">
        <v>24926</v>
      </c>
      <c r="W1588" s="6">
        <v>24950</v>
      </c>
      <c r="X1588" s="6">
        <v>24985</v>
      </c>
      <c r="Y1588" s="6" t="s">
        <v>2</v>
      </c>
      <c r="Z1588" s="8" t="s">
        <v>17</v>
      </c>
      <c r="AA1588" s="11">
        <f t="shared" si="255"/>
        <v>3.7075343871896039E-3</v>
      </c>
      <c r="AB1588" s="10">
        <f t="shared" si="256"/>
        <v>8.3958457578672263E-3</v>
      </c>
      <c r="AC1588" s="10">
        <f t="shared" si="261"/>
        <v>1.5474517016847766E-2</v>
      </c>
      <c r="AD1588" s="10">
        <f t="shared" si="262"/>
        <v>1.0403686166629988E-2</v>
      </c>
      <c r="AE1588" s="13">
        <v>3.73</v>
      </c>
      <c r="AF1588" s="13">
        <v>0.83</v>
      </c>
      <c r="AG1588" s="10">
        <f t="shared" si="263"/>
        <v>2.8761281364673374E-2</v>
      </c>
      <c r="AH1588" s="10">
        <f>+SUMPRODUCT(AB1588:AD1588,Regression_results!$M$17:$O$17)+Regression_results!$L$17</f>
        <v>2.9609137694747545E-2</v>
      </c>
    </row>
    <row r="1589" spans="1:34" ht="15" x14ac:dyDescent="0.25">
      <c r="A1589" s="3">
        <v>41733</v>
      </c>
      <c r="B1589" s="5">
        <f t="shared" si="257"/>
        <v>4</v>
      </c>
      <c r="C1589" s="5">
        <f t="shared" si="258"/>
        <v>4</v>
      </c>
      <c r="D1589" s="5">
        <f t="shared" si="259"/>
        <v>2014</v>
      </c>
      <c r="E1589" s="3">
        <f t="shared" si="260"/>
        <v>41707</v>
      </c>
      <c r="F1589" s="5">
        <f t="shared" si="254"/>
        <v>26</v>
      </c>
      <c r="G1589" s="5">
        <v>23622.17</v>
      </c>
      <c r="H1589" s="6">
        <v>23804.67</v>
      </c>
      <c r="I1589" s="6">
        <v>23824.33</v>
      </c>
      <c r="J1589" s="6">
        <v>23861</v>
      </c>
      <c r="K1589" s="6">
        <v>23919.67</v>
      </c>
      <c r="L1589" s="6">
        <v>23975.33</v>
      </c>
      <c r="M1589" s="6">
        <v>24042.67</v>
      </c>
      <c r="N1589" s="6">
        <v>24143</v>
      </c>
      <c r="O1589" s="6">
        <v>24193</v>
      </c>
      <c r="P1589" s="6">
        <v>24242</v>
      </c>
      <c r="Q1589" s="6">
        <v>24283</v>
      </c>
      <c r="R1589" s="6">
        <v>24321.67</v>
      </c>
      <c r="S1589" s="6">
        <v>24355</v>
      </c>
      <c r="T1589" s="6">
        <v>24455.33</v>
      </c>
      <c r="U1589" s="6">
        <v>24812.67</v>
      </c>
      <c r="V1589" s="6">
        <v>24926</v>
      </c>
      <c r="W1589" s="6">
        <v>24950</v>
      </c>
      <c r="X1589" s="6">
        <v>24985</v>
      </c>
      <c r="Y1589" s="6" t="s">
        <v>2</v>
      </c>
      <c r="Z1589" s="8" t="s">
        <v>17</v>
      </c>
      <c r="AA1589" s="11">
        <f t="shared" si="255"/>
        <v>3.5702182987751739E-3</v>
      </c>
      <c r="AB1589" s="10">
        <f t="shared" si="256"/>
        <v>8.5580621932703771E-3</v>
      </c>
      <c r="AC1589" s="10">
        <f t="shared" si="261"/>
        <v>1.5474517016847766E-2</v>
      </c>
      <c r="AD1589" s="10">
        <f t="shared" si="262"/>
        <v>1.0266370078215559E-2</v>
      </c>
      <c r="AE1589" s="13">
        <v>3.73</v>
      </c>
      <c r="AF1589" s="13">
        <v>0.83</v>
      </c>
      <c r="AG1589" s="10">
        <f t="shared" si="263"/>
        <v>2.8761281364673374E-2</v>
      </c>
      <c r="AH1589" s="10">
        <f>+SUMPRODUCT(AB1589:AD1589,Regression_results!$M$17:$O$17)+Regression_results!$L$17</f>
        <v>2.9635085130584229E-2</v>
      </c>
    </row>
    <row r="1590" spans="1:34" ht="15" x14ac:dyDescent="0.25">
      <c r="A1590" s="3">
        <v>41732</v>
      </c>
      <c r="B1590" s="5">
        <f t="shared" si="257"/>
        <v>3</v>
      </c>
      <c r="C1590" s="5">
        <f t="shared" si="258"/>
        <v>4</v>
      </c>
      <c r="D1590" s="5">
        <f t="shared" si="259"/>
        <v>2014</v>
      </c>
      <c r="E1590" s="3">
        <f t="shared" si="260"/>
        <v>41707</v>
      </c>
      <c r="F1590" s="5">
        <f t="shared" si="254"/>
        <v>25</v>
      </c>
      <c r="G1590" s="5">
        <v>23618.37</v>
      </c>
      <c r="H1590" s="6">
        <v>23805</v>
      </c>
      <c r="I1590" s="6">
        <v>23820</v>
      </c>
      <c r="J1590" s="6">
        <v>23857</v>
      </c>
      <c r="K1590" s="6">
        <v>23912</v>
      </c>
      <c r="L1590" s="6">
        <v>23968</v>
      </c>
      <c r="M1590" s="6">
        <v>24034</v>
      </c>
      <c r="N1590" s="6">
        <v>24137.67</v>
      </c>
      <c r="O1590" s="6">
        <v>24182.33</v>
      </c>
      <c r="P1590" s="6">
        <v>24238.67</v>
      </c>
      <c r="Q1590" s="6">
        <v>24278</v>
      </c>
      <c r="R1590" s="6">
        <v>24315</v>
      </c>
      <c r="S1590" s="6">
        <v>24345</v>
      </c>
      <c r="T1590" s="6">
        <v>24450</v>
      </c>
      <c r="U1590" s="6">
        <v>24812.67</v>
      </c>
      <c r="V1590" s="6">
        <v>24926</v>
      </c>
      <c r="W1590" s="6">
        <v>24950</v>
      </c>
      <c r="X1590" s="6">
        <v>24985</v>
      </c>
      <c r="Y1590" s="6" t="s">
        <v>2</v>
      </c>
      <c r="Z1590" s="8" t="s">
        <v>17</v>
      </c>
      <c r="AA1590" s="11">
        <f t="shared" si="255"/>
        <v>3.5941671801191046E-3</v>
      </c>
      <c r="AB1590" s="10">
        <f t="shared" si="256"/>
        <v>8.5369989546273395E-3</v>
      </c>
      <c r="AC1590" s="10">
        <f t="shared" si="261"/>
        <v>1.5211167086482069E-2</v>
      </c>
      <c r="AD1590" s="10">
        <f t="shared" si="262"/>
        <v>1.0320979691568569E-2</v>
      </c>
      <c r="AE1590" s="13">
        <v>3.74</v>
      </c>
      <c r="AF1590" s="13">
        <v>0.85</v>
      </c>
      <c r="AG1590" s="10">
        <f t="shared" si="263"/>
        <v>2.865642042637595E-2</v>
      </c>
      <c r="AH1590" s="10">
        <f>+SUMPRODUCT(AB1590:AD1590,Regression_results!$M$17:$O$17)+Regression_results!$L$17</f>
        <v>2.9489548090005736E-2</v>
      </c>
    </row>
    <row r="1591" spans="1:34" ht="15" x14ac:dyDescent="0.25">
      <c r="A1591" s="3">
        <v>41731</v>
      </c>
      <c r="B1591" s="5">
        <f t="shared" si="257"/>
        <v>2</v>
      </c>
      <c r="C1591" s="5">
        <f t="shared" si="258"/>
        <v>4</v>
      </c>
      <c r="D1591" s="5">
        <f t="shared" si="259"/>
        <v>2014</v>
      </c>
      <c r="E1591" s="3">
        <f t="shared" si="260"/>
        <v>41707</v>
      </c>
      <c r="F1591" s="5">
        <f t="shared" si="254"/>
        <v>24</v>
      </c>
      <c r="G1591" s="5">
        <v>23614.57</v>
      </c>
      <c r="H1591" s="6">
        <v>23806.33</v>
      </c>
      <c r="I1591" s="6">
        <v>23828</v>
      </c>
      <c r="J1591" s="6">
        <v>23865</v>
      </c>
      <c r="K1591" s="6">
        <v>23916.67</v>
      </c>
      <c r="L1591" s="6">
        <v>23973.67</v>
      </c>
      <c r="M1591" s="6">
        <v>24035</v>
      </c>
      <c r="N1591" s="6">
        <v>24138</v>
      </c>
      <c r="O1591" s="6">
        <v>24182.67</v>
      </c>
      <c r="P1591" s="6">
        <v>24240</v>
      </c>
      <c r="Q1591" s="6">
        <v>24275</v>
      </c>
      <c r="R1591" s="6">
        <v>24315</v>
      </c>
      <c r="S1591" s="6">
        <v>24345</v>
      </c>
      <c r="T1591" s="6">
        <v>24451.33</v>
      </c>
      <c r="U1591" s="6">
        <v>24812.67</v>
      </c>
      <c r="V1591" s="6">
        <v>24926</v>
      </c>
      <c r="W1591" s="6">
        <v>24950</v>
      </c>
      <c r="X1591" s="6">
        <v>24985</v>
      </c>
      <c r="Y1591" s="6" t="s">
        <v>2</v>
      </c>
      <c r="Z1591" s="8" t="s">
        <v>17</v>
      </c>
      <c r="AA1591" s="11">
        <f t="shared" si="255"/>
        <v>3.4941055658245903E-3</v>
      </c>
      <c r="AB1591" s="10">
        <f t="shared" si="256"/>
        <v>9.0380642120522214E-3</v>
      </c>
      <c r="AC1591" s="10">
        <f t="shared" si="261"/>
        <v>1.4884589558502581E-2</v>
      </c>
      <c r="AD1591" s="10">
        <f t="shared" si="262"/>
        <v>1.0206763845493638E-2</v>
      </c>
      <c r="AE1591" s="13">
        <v>3.79</v>
      </c>
      <c r="AF1591" s="13">
        <v>0.88</v>
      </c>
      <c r="AG1591" s="10">
        <f t="shared" si="263"/>
        <v>2.8846153846153966E-2</v>
      </c>
      <c r="AH1591" s="10">
        <f>+SUMPRODUCT(AB1591:AD1591,Regression_results!$M$17:$O$17)+Regression_results!$L$17</f>
        <v>2.951225342853183E-2</v>
      </c>
    </row>
    <row r="1592" spans="1:34" ht="15" x14ac:dyDescent="0.25">
      <c r="A1592" s="3">
        <v>41730</v>
      </c>
      <c r="B1592" s="5">
        <f t="shared" si="257"/>
        <v>1</v>
      </c>
      <c r="C1592" s="5">
        <f t="shared" si="258"/>
        <v>4</v>
      </c>
      <c r="D1592" s="5">
        <f t="shared" si="259"/>
        <v>2014</v>
      </c>
      <c r="E1592" s="3">
        <f t="shared" si="260"/>
        <v>41707</v>
      </c>
      <c r="F1592" s="5">
        <f t="shared" si="254"/>
        <v>23</v>
      </c>
      <c r="G1592" s="5">
        <v>23610.77</v>
      </c>
      <c r="H1592" s="6">
        <v>23806</v>
      </c>
      <c r="I1592" s="6">
        <v>23831</v>
      </c>
      <c r="J1592" s="6">
        <v>23870</v>
      </c>
      <c r="K1592" s="6">
        <v>23920.33</v>
      </c>
      <c r="L1592" s="6">
        <v>23976</v>
      </c>
      <c r="M1592" s="6">
        <v>24040</v>
      </c>
      <c r="N1592" s="6">
        <v>24143</v>
      </c>
      <c r="O1592" s="6">
        <v>24185</v>
      </c>
      <c r="P1592" s="6">
        <v>24245</v>
      </c>
      <c r="Q1592" s="6">
        <v>24280</v>
      </c>
      <c r="R1592" s="6">
        <v>24315.67</v>
      </c>
      <c r="S1592" s="6">
        <v>24346.33</v>
      </c>
      <c r="T1592" s="6">
        <v>24450.33</v>
      </c>
      <c r="U1592" s="6">
        <v>24800</v>
      </c>
      <c r="V1592" s="6">
        <v>24914.67</v>
      </c>
      <c r="W1592" s="6">
        <v>24945</v>
      </c>
      <c r="X1592" s="6">
        <v>24985</v>
      </c>
      <c r="Y1592" s="6" t="s">
        <v>2</v>
      </c>
      <c r="Z1592" s="8" t="s">
        <v>17</v>
      </c>
      <c r="AA1592" s="11">
        <f t="shared" si="255"/>
        <v>3.2749631395505279E-3</v>
      </c>
      <c r="AB1592" s="10">
        <f t="shared" si="256"/>
        <v>9.3275229905673829E-3</v>
      </c>
      <c r="AC1592" s="10">
        <f t="shared" si="261"/>
        <v>1.4854601149763003E-2</v>
      </c>
      <c r="AD1592" s="10">
        <f t="shared" si="262"/>
        <v>9.9456267740347364E-3</v>
      </c>
      <c r="AE1592" s="13">
        <v>3.81</v>
      </c>
      <c r="AF1592" s="13">
        <v>0.875</v>
      </c>
      <c r="AG1592" s="10">
        <f t="shared" si="263"/>
        <v>2.9095415117719847E-2</v>
      </c>
      <c r="AH1592" s="10">
        <f>+SUMPRODUCT(AB1592:AD1592,Regression_results!$M$17:$O$17)+Regression_results!$L$17</f>
        <v>2.9533237344999054E-2</v>
      </c>
    </row>
    <row r="1593" spans="1:34" ht="15" x14ac:dyDescent="0.25">
      <c r="A1593" s="3">
        <v>41729</v>
      </c>
      <c r="B1593" s="5">
        <f t="shared" si="257"/>
        <v>31</v>
      </c>
      <c r="C1593" s="5">
        <f t="shared" si="258"/>
        <v>3</v>
      </c>
      <c r="D1593" s="5">
        <f t="shared" si="259"/>
        <v>2014</v>
      </c>
      <c r="E1593" s="3">
        <f t="shared" si="260"/>
        <v>41707</v>
      </c>
      <c r="F1593" s="5">
        <f t="shared" si="254"/>
        <v>22</v>
      </c>
      <c r="G1593" s="5">
        <v>23606.97</v>
      </c>
      <c r="H1593" s="6">
        <v>23807</v>
      </c>
      <c r="I1593" s="6">
        <v>23826</v>
      </c>
      <c r="J1593" s="6">
        <v>23865</v>
      </c>
      <c r="K1593" s="6">
        <v>23905</v>
      </c>
      <c r="L1593" s="6">
        <v>23960</v>
      </c>
      <c r="M1593" s="6">
        <v>24012.67</v>
      </c>
      <c r="N1593" s="6">
        <v>24107.67</v>
      </c>
      <c r="O1593" s="6">
        <v>24155</v>
      </c>
      <c r="P1593" s="6">
        <v>24210</v>
      </c>
      <c r="Q1593" s="6">
        <v>24241.67</v>
      </c>
      <c r="R1593" s="6">
        <v>24281.33</v>
      </c>
      <c r="S1593" s="6">
        <v>24311</v>
      </c>
      <c r="T1593" s="6">
        <v>24416.67</v>
      </c>
      <c r="U1593" s="6">
        <v>24785</v>
      </c>
      <c r="V1593" s="6">
        <v>24901.33</v>
      </c>
      <c r="W1593" s="6">
        <v>24939.33</v>
      </c>
      <c r="X1593" s="6">
        <v>24983.33</v>
      </c>
      <c r="Y1593" s="6" t="s">
        <v>2</v>
      </c>
      <c r="Z1593" s="8" t="s">
        <v>17</v>
      </c>
      <c r="AA1593" s="11">
        <f t="shared" si="255"/>
        <v>3.1875008569508092E-3</v>
      </c>
      <c r="AB1593" s="10">
        <f t="shared" si="256"/>
        <v>9.2781919916025135E-3</v>
      </c>
      <c r="AC1593" s="10">
        <f t="shared" si="261"/>
        <v>1.3808444556367094E-2</v>
      </c>
      <c r="AD1593" s="10">
        <f t="shared" si="262"/>
        <v>9.6457910660172168E-3</v>
      </c>
      <c r="AE1593" s="13">
        <v>3.85</v>
      </c>
      <c r="AF1593" s="13">
        <v>0.96</v>
      </c>
      <c r="AG1593" s="10">
        <f t="shared" si="263"/>
        <v>2.8625198098256588E-2</v>
      </c>
      <c r="AH1593" s="10">
        <f>+SUMPRODUCT(AB1593:AD1593,Regression_results!$M$17:$O$17)+Regression_results!$L$17</f>
        <v>2.8741283014978775E-2</v>
      </c>
    </row>
    <row r="1594" spans="1:34" ht="15" x14ac:dyDescent="0.25">
      <c r="A1594" s="3">
        <v>41728</v>
      </c>
      <c r="B1594" s="5">
        <f t="shared" si="257"/>
        <v>30</v>
      </c>
      <c r="C1594" s="5">
        <f t="shared" si="258"/>
        <v>3</v>
      </c>
      <c r="D1594" s="5">
        <f t="shared" si="259"/>
        <v>2014</v>
      </c>
      <c r="E1594" s="3">
        <f t="shared" si="260"/>
        <v>41707</v>
      </c>
      <c r="F1594" s="5">
        <f t="shared" si="254"/>
        <v>21</v>
      </c>
      <c r="G1594" s="5">
        <v>23603.17</v>
      </c>
      <c r="H1594" s="6">
        <v>23797</v>
      </c>
      <c r="I1594" s="6">
        <v>23813.33</v>
      </c>
      <c r="J1594" s="6">
        <v>23850</v>
      </c>
      <c r="K1594" s="6">
        <v>23889</v>
      </c>
      <c r="L1594" s="6">
        <v>23938</v>
      </c>
      <c r="M1594" s="6">
        <v>23985</v>
      </c>
      <c r="N1594" s="6">
        <v>24086</v>
      </c>
      <c r="O1594" s="6">
        <v>24130</v>
      </c>
      <c r="P1594" s="6">
        <v>24183.67</v>
      </c>
      <c r="Q1594" s="6">
        <v>24220</v>
      </c>
      <c r="R1594" s="6">
        <v>24257</v>
      </c>
      <c r="S1594" s="6">
        <v>24288.67</v>
      </c>
      <c r="T1594" s="6">
        <v>24392.33</v>
      </c>
      <c r="U1594" s="6">
        <v>24760.33</v>
      </c>
      <c r="V1594" s="6">
        <v>24875</v>
      </c>
      <c r="W1594" s="6">
        <v>24919</v>
      </c>
      <c r="X1594" s="6">
        <v>24974.33</v>
      </c>
      <c r="Y1594" s="6" t="s">
        <v>2</v>
      </c>
      <c r="Z1594" s="8" t="s">
        <v>17</v>
      </c>
      <c r="AA1594" s="11">
        <f t="shared" si="255"/>
        <v>2.9874834645125638E-3</v>
      </c>
      <c r="AB1594" s="10">
        <f t="shared" si="256"/>
        <v>8.9038887573154035E-3</v>
      </c>
      <c r="AC1594" s="10">
        <f t="shared" si="261"/>
        <v>1.3298014179453199E-2</v>
      </c>
      <c r="AD1594" s="10">
        <f t="shared" si="262"/>
        <v>9.5631154578817539E-3</v>
      </c>
      <c r="AE1594" s="13">
        <v>3.87</v>
      </c>
      <c r="AF1594" s="13">
        <v>0.98499999999999999</v>
      </c>
      <c r="AG1594" s="10">
        <f t="shared" si="263"/>
        <v>2.8568599296925345E-2</v>
      </c>
      <c r="AH1594" s="10">
        <f>+SUMPRODUCT(AB1594:AD1594,Regression_results!$M$17:$O$17)+Regression_results!$L$17</f>
        <v>2.8194151449381928E-2</v>
      </c>
    </row>
    <row r="1595" spans="1:34" ht="15" x14ac:dyDescent="0.25">
      <c r="A1595" s="3">
        <v>41727</v>
      </c>
      <c r="B1595" s="5">
        <f t="shared" si="257"/>
        <v>29</v>
      </c>
      <c r="C1595" s="5">
        <f t="shared" si="258"/>
        <v>3</v>
      </c>
      <c r="D1595" s="5">
        <f t="shared" si="259"/>
        <v>2014</v>
      </c>
      <c r="E1595" s="3">
        <f t="shared" si="260"/>
        <v>41707</v>
      </c>
      <c r="F1595" s="5">
        <f t="shared" si="254"/>
        <v>20</v>
      </c>
      <c r="G1595" s="5">
        <v>23599.38</v>
      </c>
      <c r="H1595" s="6">
        <v>23797</v>
      </c>
      <c r="I1595" s="6">
        <v>23813.33</v>
      </c>
      <c r="J1595" s="6">
        <v>23850</v>
      </c>
      <c r="K1595" s="6">
        <v>23889</v>
      </c>
      <c r="L1595" s="6">
        <v>23938</v>
      </c>
      <c r="M1595" s="6">
        <v>23985</v>
      </c>
      <c r="N1595" s="6">
        <v>24086</v>
      </c>
      <c r="O1595" s="6">
        <v>24130</v>
      </c>
      <c r="P1595" s="6">
        <v>24183.67</v>
      </c>
      <c r="Q1595" s="6">
        <v>24220</v>
      </c>
      <c r="R1595" s="6">
        <v>24257</v>
      </c>
      <c r="S1595" s="6">
        <v>24288.67</v>
      </c>
      <c r="T1595" s="6">
        <v>24392.33</v>
      </c>
      <c r="U1595" s="6">
        <v>24745</v>
      </c>
      <c r="V1595" s="6">
        <v>24800</v>
      </c>
      <c r="W1595" s="6">
        <v>24914.33</v>
      </c>
      <c r="X1595" s="6">
        <v>24958.5</v>
      </c>
      <c r="Y1595" s="6" t="s">
        <v>2</v>
      </c>
      <c r="Z1595" s="8" t="s">
        <v>17</v>
      </c>
      <c r="AA1595" s="11">
        <f t="shared" si="255"/>
        <v>2.8452223471548224E-3</v>
      </c>
      <c r="AB1595" s="10">
        <f t="shared" si="256"/>
        <v>9.0659161384749609E-3</v>
      </c>
      <c r="AC1595" s="10">
        <f t="shared" si="261"/>
        <v>1.3298014179453199E-2</v>
      </c>
      <c r="AD1595" s="10">
        <f t="shared" si="262"/>
        <v>9.4208543405240128E-3</v>
      </c>
      <c r="AE1595" s="13">
        <v>3.87</v>
      </c>
      <c r="AF1595" s="13">
        <v>0.98499999999999999</v>
      </c>
      <c r="AG1595" s="10">
        <f t="shared" si="263"/>
        <v>2.8568599296925345E-2</v>
      </c>
      <c r="AH1595" s="10">
        <f>+SUMPRODUCT(AB1595:AD1595,Regression_results!$M$17:$O$17)+Regression_results!$L$17</f>
        <v>2.8217773075182646E-2</v>
      </c>
    </row>
    <row r="1596" spans="1:34" ht="15" x14ac:dyDescent="0.25">
      <c r="A1596" s="3">
        <v>41726</v>
      </c>
      <c r="B1596" s="5">
        <f t="shared" si="257"/>
        <v>28</v>
      </c>
      <c r="C1596" s="5">
        <f t="shared" si="258"/>
        <v>3</v>
      </c>
      <c r="D1596" s="5">
        <f t="shared" si="259"/>
        <v>2014</v>
      </c>
      <c r="E1596" s="3">
        <f t="shared" si="260"/>
        <v>41707</v>
      </c>
      <c r="F1596" s="5">
        <f t="shared" si="254"/>
        <v>19</v>
      </c>
      <c r="G1596" s="5">
        <v>23595.58</v>
      </c>
      <c r="H1596" s="6">
        <v>23797</v>
      </c>
      <c r="I1596" s="6">
        <v>23813.33</v>
      </c>
      <c r="J1596" s="6">
        <v>23850</v>
      </c>
      <c r="K1596" s="6">
        <v>23889</v>
      </c>
      <c r="L1596" s="6">
        <v>23938</v>
      </c>
      <c r="M1596" s="6">
        <v>23985</v>
      </c>
      <c r="N1596" s="6">
        <v>24086</v>
      </c>
      <c r="O1596" s="6">
        <v>24130</v>
      </c>
      <c r="P1596" s="6">
        <v>24183.67</v>
      </c>
      <c r="Q1596" s="6">
        <v>24220</v>
      </c>
      <c r="R1596" s="6">
        <v>24257</v>
      </c>
      <c r="S1596" s="6">
        <v>24288.67</v>
      </c>
      <c r="T1596" s="6">
        <v>24392.33</v>
      </c>
      <c r="U1596" s="6">
        <v>24760</v>
      </c>
      <c r="V1596" s="6">
        <v>24810</v>
      </c>
      <c r="W1596" s="6">
        <v>24925</v>
      </c>
      <c r="X1596" s="6">
        <v>24969</v>
      </c>
      <c r="Y1596" s="6" t="s">
        <v>2</v>
      </c>
      <c r="Z1596" s="8" t="s">
        <v>17</v>
      </c>
      <c r="AA1596" s="11">
        <f t="shared" si="255"/>
        <v>2.7029612297970814E-3</v>
      </c>
      <c r="AB1596" s="10">
        <f t="shared" si="256"/>
        <v>9.2284232894466189E-3</v>
      </c>
      <c r="AC1596" s="10">
        <f t="shared" si="261"/>
        <v>1.3298014179453199E-2</v>
      </c>
      <c r="AD1596" s="10">
        <f t="shared" si="262"/>
        <v>9.2785932231662718E-3</v>
      </c>
      <c r="AE1596" s="13">
        <v>3.87</v>
      </c>
      <c r="AF1596" s="13">
        <v>0.98499999999999999</v>
      </c>
      <c r="AG1596" s="10">
        <f t="shared" si="263"/>
        <v>2.8568599296925345E-2</v>
      </c>
      <c r="AH1596" s="10">
        <f>+SUMPRODUCT(AB1596:AD1596,Regression_results!$M$17:$O$17)+Regression_results!$L$17</f>
        <v>2.824165406309407E-2</v>
      </c>
    </row>
    <row r="1597" spans="1:34" ht="15" x14ac:dyDescent="0.25">
      <c r="A1597" s="3">
        <v>41725</v>
      </c>
      <c r="B1597" s="5">
        <f t="shared" si="257"/>
        <v>27</v>
      </c>
      <c r="C1597" s="5">
        <f t="shared" si="258"/>
        <v>3</v>
      </c>
      <c r="D1597" s="5">
        <f t="shared" si="259"/>
        <v>2014</v>
      </c>
      <c r="E1597" s="3">
        <f t="shared" si="260"/>
        <v>41707</v>
      </c>
      <c r="F1597" s="5">
        <f t="shared" si="254"/>
        <v>18</v>
      </c>
      <c r="G1597" s="5">
        <v>23591.78</v>
      </c>
      <c r="H1597" s="6">
        <v>23796</v>
      </c>
      <c r="I1597" s="6">
        <v>23818</v>
      </c>
      <c r="J1597" s="6">
        <v>23858</v>
      </c>
      <c r="K1597" s="6">
        <v>23895</v>
      </c>
      <c r="L1597" s="6">
        <v>23941</v>
      </c>
      <c r="M1597" s="6">
        <v>23988</v>
      </c>
      <c r="N1597" s="6">
        <v>24087.33</v>
      </c>
      <c r="O1597" s="6">
        <v>24134.33</v>
      </c>
      <c r="P1597" s="6">
        <v>24191</v>
      </c>
      <c r="Q1597" s="6">
        <v>24228</v>
      </c>
      <c r="R1597" s="6">
        <v>24267.67</v>
      </c>
      <c r="S1597" s="6">
        <v>24298.67</v>
      </c>
      <c r="T1597" s="6">
        <v>24400.67</v>
      </c>
      <c r="U1597" s="6">
        <v>24760</v>
      </c>
      <c r="V1597" s="6">
        <v>24810</v>
      </c>
      <c r="W1597" s="6">
        <v>24925</v>
      </c>
      <c r="X1597" s="6">
        <v>24969</v>
      </c>
      <c r="Y1597" s="6" t="s">
        <v>2</v>
      </c>
      <c r="Z1597" s="8" t="s">
        <v>17</v>
      </c>
      <c r="AA1597" s="11">
        <f t="shared" si="255"/>
        <v>2.518656370904271E-3</v>
      </c>
      <c r="AB1597" s="10">
        <f t="shared" si="256"/>
        <v>9.5889330944931572E-3</v>
      </c>
      <c r="AC1597" s="10">
        <f t="shared" si="261"/>
        <v>1.3281131917037614E-2</v>
      </c>
      <c r="AD1597" s="10">
        <f t="shared" si="262"/>
        <v>9.3280436627824585E-3</v>
      </c>
      <c r="AE1597" s="13">
        <v>3.84</v>
      </c>
      <c r="AF1597" s="13">
        <v>0.99</v>
      </c>
      <c r="AG1597" s="10">
        <f t="shared" si="263"/>
        <v>2.8220615902564639E-2</v>
      </c>
      <c r="AH1597" s="10">
        <f>+SUMPRODUCT(AB1597:AD1597,Regression_results!$M$17:$O$17)+Regression_results!$L$17</f>
        <v>2.8448606719537695E-2</v>
      </c>
    </row>
    <row r="1598" spans="1:34" ht="15" x14ac:dyDescent="0.25">
      <c r="A1598" s="3">
        <v>41724</v>
      </c>
      <c r="B1598" s="5">
        <f t="shared" si="257"/>
        <v>26</v>
      </c>
      <c r="C1598" s="5">
        <f t="shared" si="258"/>
        <v>3</v>
      </c>
      <c r="D1598" s="5">
        <f t="shared" si="259"/>
        <v>2014</v>
      </c>
      <c r="E1598" s="3">
        <f t="shared" si="260"/>
        <v>41707</v>
      </c>
      <c r="F1598" s="5">
        <f t="shared" si="254"/>
        <v>17</v>
      </c>
      <c r="G1598" s="5">
        <v>23587.99</v>
      </c>
      <c r="H1598" s="6">
        <v>23793</v>
      </c>
      <c r="I1598" s="6">
        <v>23823</v>
      </c>
      <c r="J1598" s="6">
        <v>23862</v>
      </c>
      <c r="K1598" s="6">
        <v>23898</v>
      </c>
      <c r="L1598" s="6">
        <v>23949.67</v>
      </c>
      <c r="M1598" s="6">
        <v>24000</v>
      </c>
      <c r="N1598" s="6">
        <v>24100</v>
      </c>
      <c r="O1598" s="6">
        <v>24146</v>
      </c>
      <c r="P1598" s="6">
        <v>24200</v>
      </c>
      <c r="Q1598" s="6">
        <v>24238</v>
      </c>
      <c r="R1598" s="6">
        <v>24279.33</v>
      </c>
      <c r="S1598" s="6">
        <v>24310</v>
      </c>
      <c r="T1598" s="6">
        <v>24407.67</v>
      </c>
      <c r="U1598" s="6">
        <v>24760</v>
      </c>
      <c r="V1598" s="6">
        <v>24810</v>
      </c>
      <c r="W1598" s="6">
        <v>24925</v>
      </c>
      <c r="X1598" s="6">
        <v>24969</v>
      </c>
      <c r="Y1598" s="6" t="s">
        <v>2</v>
      </c>
      <c r="Z1598" s="8" t="s">
        <v>17</v>
      </c>
      <c r="AA1598" s="11">
        <f t="shared" si="255"/>
        <v>2.2766899766899348E-3</v>
      </c>
      <c r="AB1598" s="10">
        <f t="shared" si="256"/>
        <v>9.9631210628798872E-3</v>
      </c>
      <c r="AC1598" s="10">
        <f t="shared" si="261"/>
        <v>1.3558325987491182E-2</v>
      </c>
      <c r="AD1598" s="10">
        <f t="shared" si="262"/>
        <v>9.0687052173095001E-3</v>
      </c>
      <c r="AE1598" s="13">
        <v>3.855</v>
      </c>
      <c r="AF1598" s="13">
        <v>0.995</v>
      </c>
      <c r="AG1598" s="10">
        <f t="shared" si="263"/>
        <v>2.8318233575919782E-2</v>
      </c>
      <c r="AH1598" s="10">
        <f>+SUMPRODUCT(AB1598:AD1598,Regression_results!$M$17:$O$17)+Regression_results!$L$17</f>
        <v>2.8701325565661816E-2</v>
      </c>
    </row>
    <row r="1599" spans="1:34" ht="15" x14ac:dyDescent="0.25">
      <c r="A1599" s="3">
        <v>41723</v>
      </c>
      <c r="B1599" s="5">
        <f t="shared" si="257"/>
        <v>25</v>
      </c>
      <c r="C1599" s="5">
        <f t="shared" si="258"/>
        <v>3</v>
      </c>
      <c r="D1599" s="5">
        <f t="shared" si="259"/>
        <v>2014</v>
      </c>
      <c r="E1599" s="3">
        <f t="shared" si="260"/>
        <v>41707</v>
      </c>
      <c r="F1599" s="5">
        <f t="shared" si="254"/>
        <v>16</v>
      </c>
      <c r="G1599" s="5">
        <v>23584.19</v>
      </c>
      <c r="H1599" s="6">
        <v>23790</v>
      </c>
      <c r="I1599" s="6">
        <v>23820</v>
      </c>
      <c r="J1599" s="6">
        <v>23858</v>
      </c>
      <c r="K1599" s="6">
        <v>23895</v>
      </c>
      <c r="L1599" s="6">
        <v>23945</v>
      </c>
      <c r="M1599" s="6">
        <v>23992</v>
      </c>
      <c r="N1599" s="6">
        <v>24091</v>
      </c>
      <c r="O1599" s="6">
        <v>24138</v>
      </c>
      <c r="P1599" s="6">
        <v>24185</v>
      </c>
      <c r="Q1599" s="6">
        <v>24224.5</v>
      </c>
      <c r="R1599" s="6">
        <v>24267</v>
      </c>
      <c r="S1599" s="6">
        <v>24295</v>
      </c>
      <c r="T1599" s="6">
        <v>24400</v>
      </c>
      <c r="U1599" s="6">
        <v>24770</v>
      </c>
      <c r="V1599" s="6">
        <v>24820</v>
      </c>
      <c r="W1599" s="6">
        <v>24935</v>
      </c>
      <c r="X1599" s="6">
        <v>24978.5</v>
      </c>
      <c r="Y1599" s="6" t="s">
        <v>2</v>
      </c>
      <c r="Z1599" s="8" t="s">
        <v>17</v>
      </c>
      <c r="AA1599" s="11">
        <f t="shared" si="255"/>
        <v>2.3050010290183091E-3</v>
      </c>
      <c r="AB1599" s="10">
        <f t="shared" si="256"/>
        <v>9.9986473989568392E-3</v>
      </c>
      <c r="AC1599" s="10">
        <f t="shared" si="261"/>
        <v>1.335012594458429E-2</v>
      </c>
      <c r="AD1599" s="10">
        <f t="shared" si="262"/>
        <v>8.8092681596837405E-3</v>
      </c>
      <c r="AE1599" s="13">
        <v>3.84</v>
      </c>
      <c r="AF1599" s="13">
        <v>0.99</v>
      </c>
      <c r="AG1599" s="10">
        <f t="shared" si="263"/>
        <v>2.8220615902564639E-2</v>
      </c>
      <c r="AH1599" s="10">
        <f>+SUMPRODUCT(AB1599:AD1599,Regression_results!$M$17:$O$17)+Regression_results!$L$17</f>
        <v>2.8478400561964275E-2</v>
      </c>
    </row>
    <row r="1600" spans="1:34" ht="15" x14ac:dyDescent="0.25">
      <c r="A1600" s="3">
        <v>41722</v>
      </c>
      <c r="B1600" s="5">
        <f t="shared" si="257"/>
        <v>24</v>
      </c>
      <c r="C1600" s="5">
        <f t="shared" si="258"/>
        <v>3</v>
      </c>
      <c r="D1600" s="5">
        <f t="shared" si="259"/>
        <v>2014</v>
      </c>
      <c r="E1600" s="3">
        <f t="shared" si="260"/>
        <v>41707</v>
      </c>
      <c r="F1600" s="5">
        <f t="shared" si="254"/>
        <v>15</v>
      </c>
      <c r="G1600" s="5">
        <v>23580.400000000001</v>
      </c>
      <c r="H1600" s="6">
        <v>23792</v>
      </c>
      <c r="I1600" s="6">
        <v>23828</v>
      </c>
      <c r="J1600" s="6">
        <v>23865</v>
      </c>
      <c r="K1600" s="6">
        <v>23903.67</v>
      </c>
      <c r="L1600" s="6">
        <v>23950</v>
      </c>
      <c r="M1600" s="6">
        <v>24002.67</v>
      </c>
      <c r="N1600" s="6">
        <v>24104.33</v>
      </c>
      <c r="O1600" s="6">
        <v>24148.33</v>
      </c>
      <c r="P1600" s="6">
        <v>24193.67</v>
      </c>
      <c r="Q1600" s="6">
        <v>24228</v>
      </c>
      <c r="R1600" s="6">
        <v>24260</v>
      </c>
      <c r="S1600" s="6">
        <v>24288</v>
      </c>
      <c r="T1600" s="6">
        <v>24393</v>
      </c>
      <c r="U1600" s="6">
        <v>24776.67</v>
      </c>
      <c r="V1600" s="6">
        <v>24823.67</v>
      </c>
      <c r="W1600" s="6">
        <v>24941.67</v>
      </c>
      <c r="X1600" s="6">
        <v>24991</v>
      </c>
      <c r="Y1600" s="6" t="s">
        <v>2</v>
      </c>
      <c r="Z1600" s="8" t="s">
        <v>17</v>
      </c>
      <c r="AA1600" s="11">
        <f t="shared" si="255"/>
        <v>2.1615612648221427E-3</v>
      </c>
      <c r="AB1600" s="10">
        <f t="shared" si="256"/>
        <v>1.0500245966989397E-2</v>
      </c>
      <c r="AC1600" s="10">
        <f t="shared" si="261"/>
        <v>1.3443427899949789E-2</v>
      </c>
      <c r="AD1600" s="10">
        <f t="shared" si="262"/>
        <v>7.9453980767257848E-3</v>
      </c>
      <c r="AE1600" s="13">
        <v>3.85</v>
      </c>
      <c r="AF1600" s="13">
        <v>1</v>
      </c>
      <c r="AG1600" s="10">
        <f t="shared" si="263"/>
        <v>2.8217821782178243E-2</v>
      </c>
      <c r="AH1600" s="10">
        <f>+SUMPRODUCT(AB1600:AD1600,Regression_results!$M$17:$O$17)+Regression_results!$L$17</f>
        <v>2.8417338741631902E-2</v>
      </c>
    </row>
    <row r="1601" spans="1:34" ht="15" x14ac:dyDescent="0.25">
      <c r="A1601" s="3">
        <v>41721</v>
      </c>
      <c r="B1601" s="5">
        <f t="shared" si="257"/>
        <v>23</v>
      </c>
      <c r="C1601" s="5">
        <f t="shared" si="258"/>
        <v>3</v>
      </c>
      <c r="D1601" s="5">
        <f t="shared" si="259"/>
        <v>2014</v>
      </c>
      <c r="E1601" s="3">
        <f t="shared" si="260"/>
        <v>41707</v>
      </c>
      <c r="F1601" s="5">
        <f t="shared" si="254"/>
        <v>14</v>
      </c>
      <c r="G1601" s="5">
        <v>23576.61</v>
      </c>
      <c r="H1601" s="6">
        <v>23792</v>
      </c>
      <c r="I1601" s="6">
        <v>23838.67</v>
      </c>
      <c r="J1601" s="6">
        <v>23875</v>
      </c>
      <c r="K1601" s="6">
        <v>23915</v>
      </c>
      <c r="L1601" s="6">
        <v>23961.67</v>
      </c>
      <c r="M1601" s="6">
        <v>24018.67</v>
      </c>
      <c r="N1601" s="6">
        <v>24118.67</v>
      </c>
      <c r="O1601" s="6">
        <v>24161</v>
      </c>
      <c r="P1601" s="6">
        <v>24205</v>
      </c>
      <c r="Q1601" s="6">
        <v>24239.33</v>
      </c>
      <c r="R1601" s="6">
        <v>24269</v>
      </c>
      <c r="S1601" s="6">
        <v>24295</v>
      </c>
      <c r="T1601" s="6">
        <v>24400</v>
      </c>
      <c r="U1601" s="6">
        <v>24777</v>
      </c>
      <c r="V1601" s="6">
        <v>24823</v>
      </c>
      <c r="W1601" s="6">
        <v>24940</v>
      </c>
      <c r="X1601" s="6">
        <v>24995</v>
      </c>
      <c r="Y1601" s="6" t="s">
        <v>2</v>
      </c>
      <c r="Z1601" s="8" t="s">
        <v>17</v>
      </c>
      <c r="AA1601" s="11">
        <f t="shared" si="255"/>
        <v>2.0168759003910204E-3</v>
      </c>
      <c r="AB1601" s="10">
        <f t="shared" si="256"/>
        <v>1.111525363485244E-2</v>
      </c>
      <c r="AC1601" s="10">
        <f t="shared" si="261"/>
        <v>1.3521308025993051E-2</v>
      </c>
      <c r="AD1601" s="10">
        <f t="shared" si="262"/>
        <v>7.5630039580044731E-3</v>
      </c>
      <c r="AE1601" s="13">
        <v>3.86</v>
      </c>
      <c r="AF1601" s="13">
        <v>1.01</v>
      </c>
      <c r="AG1601" s="10">
        <f t="shared" si="263"/>
        <v>2.8215028215028193E-2</v>
      </c>
      <c r="AH1601" s="10">
        <f>+SUMPRODUCT(AB1601:AD1601,Regression_results!$M$17:$O$17)+Regression_results!$L$17</f>
        <v>2.8624794688639155E-2</v>
      </c>
    </row>
    <row r="1602" spans="1:34" ht="15" x14ac:dyDescent="0.25">
      <c r="A1602" s="3">
        <v>41720</v>
      </c>
      <c r="B1602" s="5">
        <f t="shared" si="257"/>
        <v>22</v>
      </c>
      <c r="C1602" s="5">
        <f t="shared" si="258"/>
        <v>3</v>
      </c>
      <c r="D1602" s="5">
        <f t="shared" si="259"/>
        <v>2014</v>
      </c>
      <c r="E1602" s="3">
        <f t="shared" si="260"/>
        <v>41707</v>
      </c>
      <c r="F1602" s="5">
        <f t="shared" si="254"/>
        <v>13</v>
      </c>
      <c r="G1602" s="5">
        <v>23572.81</v>
      </c>
      <c r="H1602" s="6">
        <v>23792</v>
      </c>
      <c r="I1602" s="6">
        <v>23838.67</v>
      </c>
      <c r="J1602" s="6">
        <v>23875</v>
      </c>
      <c r="K1602" s="6">
        <v>23915</v>
      </c>
      <c r="L1602" s="6">
        <v>23961.67</v>
      </c>
      <c r="M1602" s="6">
        <v>24018.67</v>
      </c>
      <c r="N1602" s="6">
        <v>24118.67</v>
      </c>
      <c r="O1602" s="6">
        <v>24161</v>
      </c>
      <c r="P1602" s="6">
        <v>24205</v>
      </c>
      <c r="Q1602" s="6">
        <v>24239.33</v>
      </c>
      <c r="R1602" s="6">
        <v>24269</v>
      </c>
      <c r="S1602" s="6">
        <v>24295</v>
      </c>
      <c r="T1602" s="6">
        <v>24400</v>
      </c>
      <c r="U1602" s="6">
        <v>24749.67</v>
      </c>
      <c r="V1602" s="6">
        <v>24802.33</v>
      </c>
      <c r="W1602" s="6">
        <v>24922.33</v>
      </c>
      <c r="X1602" s="6">
        <v>24977</v>
      </c>
      <c r="Y1602" s="6" t="s">
        <v>2</v>
      </c>
      <c r="Z1602" s="8" t="s">
        <v>17</v>
      </c>
      <c r="AA1602" s="11">
        <f t="shared" si="255"/>
        <v>1.8728133360773761E-3</v>
      </c>
      <c r="AB1602" s="10">
        <f t="shared" si="256"/>
        <v>1.1278248117216227E-2</v>
      </c>
      <c r="AC1602" s="10">
        <f t="shared" si="261"/>
        <v>1.3521308025993051E-2</v>
      </c>
      <c r="AD1602" s="10">
        <f t="shared" si="262"/>
        <v>7.4189413936908291E-3</v>
      </c>
      <c r="AE1602" s="13">
        <v>3.86</v>
      </c>
      <c r="AF1602" s="13">
        <v>1.01</v>
      </c>
      <c r="AG1602" s="10">
        <f t="shared" si="263"/>
        <v>2.8215028215028193E-2</v>
      </c>
      <c r="AH1602" s="10">
        <f>+SUMPRODUCT(AB1602:AD1602,Regression_results!$M$17:$O$17)+Regression_results!$L$17</f>
        <v>2.8648129078257381E-2</v>
      </c>
    </row>
    <row r="1603" spans="1:34" ht="15" x14ac:dyDescent="0.25">
      <c r="A1603" s="3">
        <v>41719</v>
      </c>
      <c r="B1603" s="5">
        <f t="shared" si="257"/>
        <v>21</v>
      </c>
      <c r="C1603" s="5">
        <f t="shared" si="258"/>
        <v>3</v>
      </c>
      <c r="D1603" s="5">
        <f t="shared" si="259"/>
        <v>2014</v>
      </c>
      <c r="E1603" s="3">
        <f t="shared" si="260"/>
        <v>41707</v>
      </c>
      <c r="F1603" s="5">
        <f t="shared" ref="F1603:F1666" si="264">+A1603-E1603</f>
        <v>12</v>
      </c>
      <c r="G1603" s="5">
        <v>23569.02</v>
      </c>
      <c r="H1603" s="6">
        <v>23792</v>
      </c>
      <c r="I1603" s="6">
        <v>23838.67</v>
      </c>
      <c r="J1603" s="6">
        <v>23875</v>
      </c>
      <c r="K1603" s="6">
        <v>23915</v>
      </c>
      <c r="L1603" s="6">
        <v>23961.67</v>
      </c>
      <c r="M1603" s="6">
        <v>24018.67</v>
      </c>
      <c r="N1603" s="6">
        <v>24118.67</v>
      </c>
      <c r="O1603" s="6">
        <v>24161</v>
      </c>
      <c r="P1603" s="6">
        <v>24205</v>
      </c>
      <c r="Q1603" s="6">
        <v>24239.33</v>
      </c>
      <c r="R1603" s="6">
        <v>24269</v>
      </c>
      <c r="S1603" s="6">
        <v>24295</v>
      </c>
      <c r="T1603" s="6">
        <v>24400</v>
      </c>
      <c r="U1603" s="6">
        <v>24751</v>
      </c>
      <c r="V1603" s="6">
        <v>24803.67</v>
      </c>
      <c r="W1603" s="6">
        <v>24923.67</v>
      </c>
      <c r="X1603" s="6">
        <v>24978.33</v>
      </c>
      <c r="Y1603" s="6" t="s">
        <v>2</v>
      </c>
      <c r="Z1603" s="8" t="s">
        <v>17</v>
      </c>
      <c r="AA1603" s="11">
        <f t="shared" ref="AA1603:AA1666" si="265">+(T1603/S1603-1)*F1603/30</f>
        <v>1.7287507717637317E-3</v>
      </c>
      <c r="AB1603" s="10">
        <f t="shared" ref="AB1603:AB1666" si="266">+I1603/G1603-1</f>
        <v>1.1440866018188167E-2</v>
      </c>
      <c r="AC1603" s="10">
        <f t="shared" si="261"/>
        <v>1.3521308025993051E-2</v>
      </c>
      <c r="AD1603" s="10">
        <f t="shared" si="262"/>
        <v>7.2748788293771852E-3</v>
      </c>
      <c r="AE1603" s="13">
        <v>3.86</v>
      </c>
      <c r="AF1603" s="13">
        <v>1.01</v>
      </c>
      <c r="AG1603" s="10">
        <f t="shared" si="263"/>
        <v>2.8215028215028193E-2</v>
      </c>
      <c r="AH1603" s="10">
        <f>+SUMPRODUCT(AB1603:AD1603,Regression_results!$M$17:$O$17)+Regression_results!$L$17</f>
        <v>2.8671259889113079E-2</v>
      </c>
    </row>
    <row r="1604" spans="1:34" ht="15" x14ac:dyDescent="0.25">
      <c r="A1604" s="3">
        <v>41718</v>
      </c>
      <c r="B1604" s="5">
        <f t="shared" si="257"/>
        <v>20</v>
      </c>
      <c r="C1604" s="5">
        <f t="shared" si="258"/>
        <v>3</v>
      </c>
      <c r="D1604" s="5">
        <f t="shared" si="259"/>
        <v>2014</v>
      </c>
      <c r="E1604" s="3">
        <f t="shared" si="260"/>
        <v>41707</v>
      </c>
      <c r="F1604" s="5">
        <f t="shared" si="264"/>
        <v>11</v>
      </c>
      <c r="G1604" s="5">
        <v>23565.23</v>
      </c>
      <c r="H1604" s="6">
        <v>23795</v>
      </c>
      <c r="I1604" s="6">
        <v>23848</v>
      </c>
      <c r="J1604" s="6">
        <v>23892</v>
      </c>
      <c r="K1604" s="6">
        <v>23940</v>
      </c>
      <c r="L1604" s="6">
        <v>23985</v>
      </c>
      <c r="M1604" s="6">
        <v>24036</v>
      </c>
      <c r="N1604" s="6">
        <v>24135</v>
      </c>
      <c r="O1604" s="6">
        <v>24175</v>
      </c>
      <c r="P1604" s="6">
        <v>24217</v>
      </c>
      <c r="Q1604" s="6">
        <v>24247</v>
      </c>
      <c r="R1604" s="6">
        <v>24278</v>
      </c>
      <c r="S1604" s="6">
        <v>24310.33</v>
      </c>
      <c r="T1604" s="6">
        <v>24415</v>
      </c>
      <c r="U1604" s="6">
        <v>24751</v>
      </c>
      <c r="V1604" s="6">
        <v>24803.67</v>
      </c>
      <c r="W1604" s="6">
        <v>24923.67</v>
      </c>
      <c r="X1604" s="6">
        <v>24978.33</v>
      </c>
      <c r="Y1604" s="6" t="s">
        <v>2</v>
      </c>
      <c r="Z1604" s="8" t="s">
        <v>17</v>
      </c>
      <c r="AA1604" s="11">
        <f t="shared" si="265"/>
        <v>1.5787116011999854E-3</v>
      </c>
      <c r="AB1604" s="10">
        <f t="shared" si="266"/>
        <v>1.1999458524275086E-2</v>
      </c>
      <c r="AC1604" s="10">
        <f t="shared" si="261"/>
        <v>1.3711841663871294E-2</v>
      </c>
      <c r="AD1604" s="10">
        <f t="shared" si="262"/>
        <v>7.1766433488732982E-3</v>
      </c>
      <c r="AE1604" s="13">
        <v>3.89</v>
      </c>
      <c r="AF1604" s="13">
        <v>0.98499999999999999</v>
      </c>
      <c r="AG1604" s="10">
        <f t="shared" si="263"/>
        <v>2.8766648512155379E-2</v>
      </c>
      <c r="AH1604" s="10">
        <f>+SUMPRODUCT(AB1604:AD1604,Regression_results!$M$17:$O$17)+Regression_results!$L$17</f>
        <v>2.9043884257042386E-2</v>
      </c>
    </row>
    <row r="1605" spans="1:34" ht="15" x14ac:dyDescent="0.25">
      <c r="A1605" s="3">
        <v>41717</v>
      </c>
      <c r="B1605" s="5">
        <f t="shared" si="257"/>
        <v>19</v>
      </c>
      <c r="C1605" s="5">
        <f t="shared" si="258"/>
        <v>3</v>
      </c>
      <c r="D1605" s="5">
        <f t="shared" si="259"/>
        <v>2014</v>
      </c>
      <c r="E1605" s="3">
        <f t="shared" si="260"/>
        <v>41707</v>
      </c>
      <c r="F1605" s="5">
        <f t="shared" si="264"/>
        <v>10</v>
      </c>
      <c r="G1605" s="5">
        <v>23561.439999999999</v>
      </c>
      <c r="H1605" s="6">
        <v>23795</v>
      </c>
      <c r="I1605" s="6">
        <v>23851.67</v>
      </c>
      <c r="J1605" s="6">
        <v>23898</v>
      </c>
      <c r="K1605" s="6">
        <v>23946</v>
      </c>
      <c r="L1605" s="6">
        <v>23991</v>
      </c>
      <c r="M1605" s="6">
        <v>24034.33</v>
      </c>
      <c r="N1605" s="6">
        <v>24137</v>
      </c>
      <c r="O1605" s="6">
        <v>24172.33</v>
      </c>
      <c r="P1605" s="6">
        <v>24206.33</v>
      </c>
      <c r="Q1605" s="6">
        <v>24237</v>
      </c>
      <c r="R1605" s="6">
        <v>24260.33</v>
      </c>
      <c r="S1605" s="6">
        <v>24295.33</v>
      </c>
      <c r="T1605" s="6">
        <v>24404</v>
      </c>
      <c r="U1605" s="6">
        <v>24751</v>
      </c>
      <c r="V1605" s="6">
        <v>24803.67</v>
      </c>
      <c r="W1605" s="6">
        <v>24923.67</v>
      </c>
      <c r="X1605" s="6">
        <v>24978.33</v>
      </c>
      <c r="Y1605" s="6" t="s">
        <v>2</v>
      </c>
      <c r="Z1605" s="8" t="s">
        <v>17</v>
      </c>
      <c r="AA1605" s="11">
        <f t="shared" si="265"/>
        <v>1.490958687670944E-3</v>
      </c>
      <c r="AB1605" s="10">
        <f t="shared" si="266"/>
        <v>1.2318007727880831E-2</v>
      </c>
      <c r="AC1605" s="10">
        <f t="shared" si="261"/>
        <v>1.344392237524672E-2</v>
      </c>
      <c r="AD1605" s="10">
        <f t="shared" si="262"/>
        <v>6.5794214051665785E-3</v>
      </c>
      <c r="AE1605" s="13">
        <v>3.91</v>
      </c>
      <c r="AF1605" s="13">
        <v>0.96</v>
      </c>
      <c r="AG1605" s="10">
        <f t="shared" si="263"/>
        <v>2.9219492868462593E-2</v>
      </c>
      <c r="AH1605" s="10">
        <f>+SUMPRODUCT(AB1605:AD1605,Regression_results!$M$17:$O$17)+Regression_results!$L$17</f>
        <v>2.8786080950940957E-2</v>
      </c>
    </row>
    <row r="1606" spans="1:34" ht="15" x14ac:dyDescent="0.25">
      <c r="A1606" s="3">
        <v>41716</v>
      </c>
      <c r="B1606" s="5">
        <f t="shared" si="257"/>
        <v>18</v>
      </c>
      <c r="C1606" s="5">
        <f t="shared" si="258"/>
        <v>3</v>
      </c>
      <c r="D1606" s="5">
        <f t="shared" si="259"/>
        <v>2014</v>
      </c>
      <c r="E1606" s="3">
        <f t="shared" si="260"/>
        <v>41707</v>
      </c>
      <c r="F1606" s="5">
        <f t="shared" si="264"/>
        <v>9</v>
      </c>
      <c r="G1606" s="5">
        <v>23557.65</v>
      </c>
      <c r="H1606" s="6">
        <v>23794.67</v>
      </c>
      <c r="I1606" s="6">
        <v>23853</v>
      </c>
      <c r="J1606" s="6">
        <v>23900.67</v>
      </c>
      <c r="K1606" s="6">
        <v>23942</v>
      </c>
      <c r="L1606" s="6">
        <v>23990</v>
      </c>
      <c r="M1606" s="6">
        <v>24030</v>
      </c>
      <c r="N1606" s="6">
        <v>24130.67</v>
      </c>
      <c r="O1606" s="6">
        <v>24163.67</v>
      </c>
      <c r="P1606" s="6">
        <v>24194.67</v>
      </c>
      <c r="Q1606" s="6">
        <v>24230</v>
      </c>
      <c r="R1606" s="6">
        <v>24252.67</v>
      </c>
      <c r="S1606" s="6">
        <v>24288.67</v>
      </c>
      <c r="T1606" s="6">
        <v>24395.33</v>
      </c>
      <c r="U1606" s="6">
        <v>24750.33</v>
      </c>
      <c r="V1606" s="6">
        <v>24803</v>
      </c>
      <c r="W1606" s="6">
        <v>24923</v>
      </c>
      <c r="X1606" s="6">
        <v>24977.67</v>
      </c>
      <c r="Y1606" s="6" t="s">
        <v>2</v>
      </c>
      <c r="Z1606" s="8" t="s">
        <v>17</v>
      </c>
      <c r="AA1606" s="11">
        <f t="shared" si="265"/>
        <v>1.3174043700211024E-3</v>
      </c>
      <c r="AB1606" s="10">
        <f t="shared" si="266"/>
        <v>1.2537328638467793E-2</v>
      </c>
      <c r="AC1606" s="10">
        <f t="shared" si="261"/>
        <v>1.3024357523162555E-2</v>
      </c>
      <c r="AD1606" s="10">
        <f t="shared" si="262"/>
        <v>6.4904596219757639E-3</v>
      </c>
      <c r="AE1606" s="13">
        <v>3.93</v>
      </c>
      <c r="AF1606" s="13">
        <v>0.95499999999999996</v>
      </c>
      <c r="AG1606" s="10">
        <f t="shared" si="263"/>
        <v>2.9468575107721273E-2</v>
      </c>
      <c r="AH1606" s="10">
        <f>+SUMPRODUCT(AB1606:AD1606,Regression_results!$M$17:$O$17)+Regression_results!$L$17</f>
        <v>2.8611793730780134E-2</v>
      </c>
    </row>
    <row r="1607" spans="1:34" ht="15" x14ac:dyDescent="0.25">
      <c r="A1607" s="3">
        <v>41715</v>
      </c>
      <c r="B1607" s="5">
        <f t="shared" si="257"/>
        <v>17</v>
      </c>
      <c r="C1607" s="5">
        <f t="shared" si="258"/>
        <v>3</v>
      </c>
      <c r="D1607" s="5">
        <f t="shared" si="259"/>
        <v>2014</v>
      </c>
      <c r="E1607" s="3">
        <f t="shared" si="260"/>
        <v>41707</v>
      </c>
      <c r="F1607" s="5">
        <f t="shared" si="264"/>
        <v>8</v>
      </c>
      <c r="G1607" s="5">
        <v>23553.86</v>
      </c>
      <c r="H1607" s="6">
        <v>23792</v>
      </c>
      <c r="I1607" s="6">
        <v>23847.67</v>
      </c>
      <c r="J1607" s="6">
        <v>23892</v>
      </c>
      <c r="K1607" s="6">
        <v>23932</v>
      </c>
      <c r="L1607" s="6">
        <v>23984.33</v>
      </c>
      <c r="M1607" s="6">
        <v>24021.67</v>
      </c>
      <c r="N1607" s="6">
        <v>24122.67</v>
      </c>
      <c r="O1607" s="6">
        <v>24155.33</v>
      </c>
      <c r="P1607" s="6">
        <v>24183.67</v>
      </c>
      <c r="Q1607" s="6">
        <v>24225</v>
      </c>
      <c r="R1607" s="6">
        <v>24246.33</v>
      </c>
      <c r="S1607" s="6">
        <v>24285</v>
      </c>
      <c r="T1607" s="6">
        <v>24386.67</v>
      </c>
      <c r="U1607" s="6">
        <v>24750.33</v>
      </c>
      <c r="V1607" s="6">
        <v>24803</v>
      </c>
      <c r="W1607" s="6">
        <v>24923</v>
      </c>
      <c r="X1607" s="6">
        <v>24977.67</v>
      </c>
      <c r="Y1607" s="6" t="s">
        <v>2</v>
      </c>
      <c r="Z1607" s="8" t="s">
        <v>17</v>
      </c>
      <c r="AA1607" s="11">
        <f t="shared" si="265"/>
        <v>1.1164093061560483E-3</v>
      </c>
      <c r="AB1607" s="10">
        <f t="shared" si="266"/>
        <v>1.2473963927780662E-2</v>
      </c>
      <c r="AC1607" s="10">
        <f t="shared" si="261"/>
        <v>1.2901050710614648E-2</v>
      </c>
      <c r="AD1607" s="10">
        <f t="shared" si="262"/>
        <v>6.4845827072231481E-3</v>
      </c>
      <c r="AE1607" s="13">
        <v>3.95</v>
      </c>
      <c r="AF1607" s="13">
        <v>0.97</v>
      </c>
      <c r="AG1607" s="10">
        <f t="shared" si="263"/>
        <v>2.9513716945627433E-2</v>
      </c>
      <c r="AH1607" s="10">
        <f>+SUMPRODUCT(AB1607:AD1607,Regression_results!$M$17:$O$17)+Regression_results!$L$17</f>
        <v>2.8500586152954227E-2</v>
      </c>
    </row>
    <row r="1608" spans="1:34" ht="15" x14ac:dyDescent="0.25">
      <c r="A1608" s="3">
        <v>41714</v>
      </c>
      <c r="B1608" s="5">
        <f t="shared" si="257"/>
        <v>16</v>
      </c>
      <c r="C1608" s="5">
        <f t="shared" si="258"/>
        <v>3</v>
      </c>
      <c r="D1608" s="5">
        <f t="shared" si="259"/>
        <v>2014</v>
      </c>
      <c r="E1608" s="3">
        <f t="shared" si="260"/>
        <v>41707</v>
      </c>
      <c r="F1608" s="5">
        <f t="shared" si="264"/>
        <v>7</v>
      </c>
      <c r="G1608" s="5">
        <v>23550.07</v>
      </c>
      <c r="H1608" s="6">
        <v>23793</v>
      </c>
      <c r="I1608" s="6">
        <v>23853</v>
      </c>
      <c r="J1608" s="6">
        <v>23899</v>
      </c>
      <c r="K1608" s="6">
        <v>23936.33</v>
      </c>
      <c r="L1608" s="6">
        <v>23990</v>
      </c>
      <c r="M1608" s="6">
        <v>24027</v>
      </c>
      <c r="N1608" s="6">
        <v>24128</v>
      </c>
      <c r="O1608" s="6">
        <v>24161</v>
      </c>
      <c r="P1608" s="6">
        <v>24193</v>
      </c>
      <c r="Q1608" s="6">
        <v>24240</v>
      </c>
      <c r="R1608" s="6">
        <v>24259.67</v>
      </c>
      <c r="S1608" s="6">
        <v>24299.67</v>
      </c>
      <c r="T1608" s="6">
        <v>24398</v>
      </c>
      <c r="U1608" s="6">
        <v>24765</v>
      </c>
      <c r="V1608" s="6">
        <v>24817.67</v>
      </c>
      <c r="W1608" s="6">
        <v>24939.33</v>
      </c>
      <c r="X1608" s="6">
        <v>24991.33</v>
      </c>
      <c r="Y1608" s="6" t="s">
        <v>2</v>
      </c>
      <c r="Z1608" s="8" t="s">
        <v>17</v>
      </c>
      <c r="AA1608" s="11">
        <f t="shared" si="265"/>
        <v>9.4419663586652698E-4</v>
      </c>
      <c r="AB1608" s="10">
        <f t="shared" si="266"/>
        <v>1.2863231404407705E-2</v>
      </c>
      <c r="AC1608" s="10">
        <f t="shared" si="261"/>
        <v>1.2912421917578465E-2</v>
      </c>
      <c r="AD1608" s="10">
        <f t="shared" si="262"/>
        <v>6.6836113951893525E-3</v>
      </c>
      <c r="AE1608" s="13">
        <v>3.9699999999999998</v>
      </c>
      <c r="AF1608" s="13">
        <v>0.97499999999999998</v>
      </c>
      <c r="AG1608" s="10">
        <f t="shared" si="263"/>
        <v>2.9660807130478029E-2</v>
      </c>
      <c r="AH1608" s="10">
        <f>+SUMPRODUCT(AB1608:AD1608,Regression_results!$M$17:$O$17)+Regression_results!$L$17</f>
        <v>2.8807372062031593E-2</v>
      </c>
    </row>
    <row r="1609" spans="1:34" ht="15" x14ac:dyDescent="0.25">
      <c r="A1609" s="3">
        <v>41713</v>
      </c>
      <c r="B1609" s="5">
        <f t="shared" si="257"/>
        <v>15</v>
      </c>
      <c r="C1609" s="5">
        <f t="shared" si="258"/>
        <v>3</v>
      </c>
      <c r="D1609" s="5">
        <f t="shared" si="259"/>
        <v>2014</v>
      </c>
      <c r="E1609" s="3">
        <f t="shared" si="260"/>
        <v>41707</v>
      </c>
      <c r="F1609" s="5">
        <f t="shared" si="264"/>
        <v>6</v>
      </c>
      <c r="G1609" s="5">
        <v>23546.28</v>
      </c>
      <c r="H1609" s="6">
        <v>23793</v>
      </c>
      <c r="I1609" s="6">
        <v>23853</v>
      </c>
      <c r="J1609" s="6">
        <v>23899</v>
      </c>
      <c r="K1609" s="6">
        <v>23936.33</v>
      </c>
      <c r="L1609" s="6">
        <v>23990</v>
      </c>
      <c r="M1609" s="6">
        <v>24027</v>
      </c>
      <c r="N1609" s="6">
        <v>24128</v>
      </c>
      <c r="O1609" s="6">
        <v>24161</v>
      </c>
      <c r="P1609" s="6">
        <v>24193</v>
      </c>
      <c r="Q1609" s="6">
        <v>24240</v>
      </c>
      <c r="R1609" s="6">
        <v>24259.67</v>
      </c>
      <c r="S1609" s="6">
        <v>24299.67</v>
      </c>
      <c r="T1609" s="6">
        <v>24398</v>
      </c>
      <c r="U1609" s="6">
        <v>24784.33</v>
      </c>
      <c r="V1609" s="6">
        <v>24837.33</v>
      </c>
      <c r="W1609" s="6">
        <v>24959.33</v>
      </c>
      <c r="X1609" s="6">
        <v>25011.33</v>
      </c>
      <c r="Y1609" s="6" t="s">
        <v>2</v>
      </c>
      <c r="Z1609" s="8" t="s">
        <v>17</v>
      </c>
      <c r="AA1609" s="11">
        <f t="shared" si="265"/>
        <v>8.0931140217130879E-4</v>
      </c>
      <c r="AB1609" s="10">
        <f t="shared" si="266"/>
        <v>1.3026261473150003E-2</v>
      </c>
      <c r="AC1609" s="10">
        <f t="shared" si="261"/>
        <v>1.2912421917578465E-2</v>
      </c>
      <c r="AD1609" s="10">
        <f t="shared" si="262"/>
        <v>6.5487261614941335E-3</v>
      </c>
      <c r="AE1609" s="13">
        <v>3.9699999999999998</v>
      </c>
      <c r="AF1609" s="13">
        <v>0.97499999999999998</v>
      </c>
      <c r="AG1609" s="10">
        <f t="shared" si="263"/>
        <v>2.9660807130478029E-2</v>
      </c>
      <c r="AH1609" s="10">
        <f>+SUMPRODUCT(AB1609:AD1609,Regression_results!$M$17:$O$17)+Regression_results!$L$17</f>
        <v>2.8834852416589715E-2</v>
      </c>
    </row>
    <row r="1610" spans="1:34" ht="15" x14ac:dyDescent="0.25">
      <c r="A1610" s="3">
        <v>41712</v>
      </c>
      <c r="B1610" s="5">
        <f t="shared" si="257"/>
        <v>14</v>
      </c>
      <c r="C1610" s="5">
        <f t="shared" si="258"/>
        <v>3</v>
      </c>
      <c r="D1610" s="5">
        <f t="shared" si="259"/>
        <v>2014</v>
      </c>
      <c r="E1610" s="3">
        <f t="shared" si="260"/>
        <v>41707</v>
      </c>
      <c r="F1610" s="5">
        <f t="shared" si="264"/>
        <v>5</v>
      </c>
      <c r="G1610" s="5">
        <v>23542.49</v>
      </c>
      <c r="H1610" s="6">
        <v>23793</v>
      </c>
      <c r="I1610" s="6">
        <v>23853</v>
      </c>
      <c r="J1610" s="6">
        <v>23899</v>
      </c>
      <c r="K1610" s="6">
        <v>23936.33</v>
      </c>
      <c r="L1610" s="6">
        <v>23990</v>
      </c>
      <c r="M1610" s="6">
        <v>24027</v>
      </c>
      <c r="N1610" s="6">
        <v>24128</v>
      </c>
      <c r="O1610" s="6">
        <v>24161</v>
      </c>
      <c r="P1610" s="6">
        <v>24193</v>
      </c>
      <c r="Q1610" s="6">
        <v>24240</v>
      </c>
      <c r="R1610" s="6">
        <v>24259.67</v>
      </c>
      <c r="S1610" s="6">
        <v>24299.67</v>
      </c>
      <c r="T1610" s="6">
        <v>24398</v>
      </c>
      <c r="U1610" s="6">
        <v>24795</v>
      </c>
      <c r="V1610" s="6">
        <v>24848</v>
      </c>
      <c r="W1610" s="6">
        <v>24970</v>
      </c>
      <c r="X1610" s="6">
        <v>25022</v>
      </c>
      <c r="Y1610" s="6" t="s">
        <v>2</v>
      </c>
      <c r="Z1610" s="8" t="s">
        <v>17</v>
      </c>
      <c r="AA1610" s="11">
        <f t="shared" si="265"/>
        <v>6.7442616847609071E-4</v>
      </c>
      <c r="AB1610" s="10">
        <f t="shared" si="266"/>
        <v>1.3189344032852768E-2</v>
      </c>
      <c r="AC1610" s="10">
        <f t="shared" si="261"/>
        <v>1.2912421917578465E-2</v>
      </c>
      <c r="AD1610" s="10">
        <f t="shared" si="262"/>
        <v>6.4138409277989155E-3</v>
      </c>
      <c r="AE1610" s="13">
        <v>3.9699999999999998</v>
      </c>
      <c r="AF1610" s="13">
        <v>0.97499999999999998</v>
      </c>
      <c r="AG1610" s="10">
        <f t="shared" si="263"/>
        <v>2.9660807130478029E-2</v>
      </c>
      <c r="AH1610" s="10">
        <f>+SUMPRODUCT(AB1610:AD1610,Regression_results!$M$17:$O$17)+Regression_results!$L$17</f>
        <v>2.8862361147602461E-2</v>
      </c>
    </row>
    <row r="1611" spans="1:34" ht="15" x14ac:dyDescent="0.25">
      <c r="A1611" s="3">
        <v>41711</v>
      </c>
      <c r="B1611" s="5">
        <f t="shared" si="257"/>
        <v>13</v>
      </c>
      <c r="C1611" s="5">
        <f t="shared" si="258"/>
        <v>3</v>
      </c>
      <c r="D1611" s="5">
        <f t="shared" si="259"/>
        <v>2014</v>
      </c>
      <c r="E1611" s="3">
        <f t="shared" si="260"/>
        <v>41707</v>
      </c>
      <c r="F1611" s="5">
        <f t="shared" si="264"/>
        <v>4</v>
      </c>
      <c r="G1611" s="5">
        <v>23538.7</v>
      </c>
      <c r="H1611" s="6">
        <v>23789</v>
      </c>
      <c r="I1611" s="6">
        <v>23841</v>
      </c>
      <c r="J1611" s="6">
        <v>23886.67</v>
      </c>
      <c r="K1611" s="6">
        <v>23925</v>
      </c>
      <c r="L1611" s="6">
        <v>23980</v>
      </c>
      <c r="M1611" s="6">
        <v>24020</v>
      </c>
      <c r="N1611" s="6">
        <v>24122.67</v>
      </c>
      <c r="O1611" s="6">
        <v>24156</v>
      </c>
      <c r="P1611" s="6">
        <v>24188</v>
      </c>
      <c r="Q1611" s="6">
        <v>24237.67</v>
      </c>
      <c r="R1611" s="6">
        <v>24256.67</v>
      </c>
      <c r="S1611" s="6">
        <v>24296.67</v>
      </c>
      <c r="T1611" s="6">
        <v>24395</v>
      </c>
      <c r="U1611" s="6">
        <v>24795</v>
      </c>
      <c r="V1611" s="6">
        <v>24848</v>
      </c>
      <c r="W1611" s="6">
        <v>24970</v>
      </c>
      <c r="X1611" s="6">
        <v>25022</v>
      </c>
      <c r="Y1611" s="6" t="s">
        <v>2</v>
      </c>
      <c r="Z1611" s="8" t="s">
        <v>17</v>
      </c>
      <c r="AA1611" s="11">
        <f t="shared" si="265"/>
        <v>5.3960755390211428E-4</v>
      </c>
      <c r="AB1611" s="10">
        <f t="shared" si="266"/>
        <v>1.2842680351931035E-2</v>
      </c>
      <c r="AC1611" s="10">
        <f t="shared" si="261"/>
        <v>1.3212533031332629E-2</v>
      </c>
      <c r="AD1611" s="10">
        <f t="shared" si="262"/>
        <v>6.3630054674639041E-3</v>
      </c>
      <c r="AE1611" s="13">
        <v>3.9699999999999998</v>
      </c>
      <c r="AF1611" s="13">
        <v>0.99</v>
      </c>
      <c r="AG1611" s="10">
        <f t="shared" si="263"/>
        <v>2.9507872066541374E-2</v>
      </c>
      <c r="AH1611" s="10">
        <f>+SUMPRODUCT(AB1611:AD1611,Regression_results!$M$17:$O$17)+Regression_results!$L$17</f>
        <v>2.883295715415056E-2</v>
      </c>
    </row>
    <row r="1612" spans="1:34" ht="15" x14ac:dyDescent="0.25">
      <c r="A1612" s="3">
        <v>41710</v>
      </c>
      <c r="B1612" s="5">
        <f t="shared" si="257"/>
        <v>12</v>
      </c>
      <c r="C1612" s="5">
        <f t="shared" si="258"/>
        <v>3</v>
      </c>
      <c r="D1612" s="5">
        <f t="shared" si="259"/>
        <v>2014</v>
      </c>
      <c r="E1612" s="3">
        <f t="shared" si="260"/>
        <v>41707</v>
      </c>
      <c r="F1612" s="5">
        <f t="shared" si="264"/>
        <v>3</v>
      </c>
      <c r="G1612" s="5">
        <v>23534.92</v>
      </c>
      <c r="H1612" s="6">
        <v>23790</v>
      </c>
      <c r="I1612" s="6">
        <v>23848</v>
      </c>
      <c r="J1612" s="6">
        <v>23888</v>
      </c>
      <c r="K1612" s="6">
        <v>23930</v>
      </c>
      <c r="L1612" s="6">
        <v>23987</v>
      </c>
      <c r="M1612" s="6">
        <v>24043</v>
      </c>
      <c r="N1612" s="6">
        <v>24138.33</v>
      </c>
      <c r="O1612" s="6">
        <v>24172</v>
      </c>
      <c r="P1612" s="6">
        <v>24205</v>
      </c>
      <c r="Q1612" s="6">
        <v>24255</v>
      </c>
      <c r="R1612" s="6">
        <v>24274</v>
      </c>
      <c r="S1612" s="6">
        <v>24315</v>
      </c>
      <c r="T1612" s="6">
        <v>24411.67</v>
      </c>
      <c r="U1612" s="6">
        <v>24795</v>
      </c>
      <c r="V1612" s="6">
        <v>24848</v>
      </c>
      <c r="W1612" s="6">
        <v>24970</v>
      </c>
      <c r="X1612" s="6">
        <v>25022</v>
      </c>
      <c r="Y1612" s="6" t="s">
        <v>2</v>
      </c>
      <c r="Z1612" s="8" t="s">
        <v>17</v>
      </c>
      <c r="AA1612" s="11">
        <f t="shared" si="265"/>
        <v>3.9757351429157148E-4</v>
      </c>
      <c r="AB1612" s="10">
        <f t="shared" si="266"/>
        <v>1.3302785817840057E-2</v>
      </c>
      <c r="AC1612" s="10">
        <f t="shared" si="261"/>
        <v>1.3586044951358511E-2</v>
      </c>
      <c r="AD1612" s="10">
        <f t="shared" si="262"/>
        <v>6.3135093077717249E-3</v>
      </c>
      <c r="AE1612" s="13">
        <v>3.9849999999999999</v>
      </c>
      <c r="AF1612" s="13">
        <v>0.99</v>
      </c>
      <c r="AG1612" s="10">
        <f t="shared" si="263"/>
        <v>2.9656401623923134E-2</v>
      </c>
      <c r="AH1612" s="10">
        <f>+SUMPRODUCT(AB1612:AD1612,Regression_results!$M$17:$O$17)+Regression_results!$L$17</f>
        <v>2.9284526946766559E-2</v>
      </c>
    </row>
    <row r="1613" spans="1:34" ht="15" x14ac:dyDescent="0.25">
      <c r="A1613" s="3">
        <v>41709</v>
      </c>
      <c r="B1613" s="5">
        <f t="shared" si="257"/>
        <v>11</v>
      </c>
      <c r="C1613" s="5">
        <f t="shared" si="258"/>
        <v>3</v>
      </c>
      <c r="D1613" s="5">
        <f t="shared" si="259"/>
        <v>2014</v>
      </c>
      <c r="E1613" s="3">
        <f t="shared" si="260"/>
        <v>41707</v>
      </c>
      <c r="F1613" s="5">
        <f t="shared" si="264"/>
        <v>2</v>
      </c>
      <c r="G1613" s="5">
        <v>23531.13</v>
      </c>
      <c r="H1613" s="6">
        <v>23789</v>
      </c>
      <c r="I1613" s="6">
        <v>23839</v>
      </c>
      <c r="J1613" s="6">
        <v>23883</v>
      </c>
      <c r="K1613" s="6">
        <v>23927</v>
      </c>
      <c r="L1613" s="6">
        <v>23986</v>
      </c>
      <c r="M1613" s="6">
        <v>24040</v>
      </c>
      <c r="N1613" s="6">
        <v>24135</v>
      </c>
      <c r="O1613" s="6">
        <v>24169.67</v>
      </c>
      <c r="P1613" s="6">
        <v>24205</v>
      </c>
      <c r="Q1613" s="6">
        <v>24255</v>
      </c>
      <c r="R1613" s="6">
        <v>24272.67</v>
      </c>
      <c r="S1613" s="6">
        <v>24315</v>
      </c>
      <c r="T1613" s="6">
        <v>24411.67</v>
      </c>
      <c r="U1613" s="6">
        <v>24795</v>
      </c>
      <c r="V1613" s="6">
        <v>24848</v>
      </c>
      <c r="W1613" s="6">
        <v>24970</v>
      </c>
      <c r="X1613" s="6">
        <v>25022</v>
      </c>
      <c r="Y1613" s="6" t="s">
        <v>2</v>
      </c>
      <c r="Z1613" s="8" t="s">
        <v>17</v>
      </c>
      <c r="AA1613" s="11">
        <f t="shared" si="265"/>
        <v>2.6504900952771434E-4</v>
      </c>
      <c r="AB1613" s="10">
        <f t="shared" si="266"/>
        <v>1.308351957598286E-2</v>
      </c>
      <c r="AC1613" s="10">
        <f t="shared" si="261"/>
        <v>1.3870967741935303E-2</v>
      </c>
      <c r="AD1613" s="10">
        <f t="shared" si="262"/>
        <v>6.2779569226272111E-3</v>
      </c>
      <c r="AE1613" s="13">
        <v>4</v>
      </c>
      <c r="AF1613" s="13">
        <v>1.04</v>
      </c>
      <c r="AG1613" s="10">
        <f t="shared" si="263"/>
        <v>2.9295328582739533E-2</v>
      </c>
      <c r="AH1613" s="10">
        <f>+SUMPRODUCT(AB1613:AD1613,Regression_results!$M$17:$O$17)+Regression_results!$L$17</f>
        <v>2.9321712734225333E-2</v>
      </c>
    </row>
    <row r="1614" spans="1:34" ht="15" x14ac:dyDescent="0.25">
      <c r="A1614" s="3">
        <v>41708</v>
      </c>
      <c r="B1614" s="5">
        <f t="shared" si="257"/>
        <v>10</v>
      </c>
      <c r="C1614" s="5">
        <f t="shared" si="258"/>
        <v>3</v>
      </c>
      <c r="D1614" s="5">
        <f t="shared" si="259"/>
        <v>2014</v>
      </c>
      <c r="E1614" s="3">
        <f t="shared" si="260"/>
        <v>41707</v>
      </c>
      <c r="F1614" s="5">
        <f t="shared" si="264"/>
        <v>1</v>
      </c>
      <c r="G1614" s="5">
        <v>23527.35</v>
      </c>
      <c r="H1614" s="6">
        <v>23784</v>
      </c>
      <c r="I1614" s="6">
        <v>23827.67</v>
      </c>
      <c r="J1614" s="6">
        <v>23869.33</v>
      </c>
      <c r="K1614" s="6">
        <v>23915</v>
      </c>
      <c r="L1614" s="6">
        <v>23965</v>
      </c>
      <c r="M1614" s="6">
        <v>24010.33</v>
      </c>
      <c r="N1614" s="6">
        <v>24105</v>
      </c>
      <c r="O1614" s="6">
        <v>24134</v>
      </c>
      <c r="P1614" s="6">
        <v>24170</v>
      </c>
      <c r="Q1614" s="6">
        <v>24219.67</v>
      </c>
      <c r="R1614" s="6">
        <v>24240</v>
      </c>
      <c r="S1614" s="6">
        <v>24282.67</v>
      </c>
      <c r="T1614" s="6">
        <v>24380</v>
      </c>
      <c r="U1614" s="6">
        <v>24785.67</v>
      </c>
      <c r="V1614" s="6">
        <v>24838</v>
      </c>
      <c r="W1614" s="6">
        <v>24960</v>
      </c>
      <c r="X1614" s="6">
        <v>25012</v>
      </c>
      <c r="Y1614" s="6" t="s">
        <v>2</v>
      </c>
      <c r="Z1614" s="8" t="s">
        <v>17</v>
      </c>
      <c r="AA1614" s="11">
        <f t="shared" si="265"/>
        <v>1.3360694410184207E-4</v>
      </c>
      <c r="AB1614" s="10">
        <f t="shared" si="266"/>
        <v>1.2764718508459394E-2</v>
      </c>
      <c r="AC1614" s="10">
        <f t="shared" si="261"/>
        <v>1.2856061880998082E-2</v>
      </c>
      <c r="AD1614" s="10">
        <f t="shared" si="262"/>
        <v>6.2937958891584973E-3</v>
      </c>
      <c r="AE1614" s="13">
        <v>4.0199999999999996</v>
      </c>
      <c r="AF1614" s="13">
        <v>1.085</v>
      </c>
      <c r="AG1614" s="10">
        <f t="shared" si="263"/>
        <v>2.9034970569322915E-2</v>
      </c>
      <c r="AH1614" s="10">
        <f>+SUMPRODUCT(AB1614:AD1614,Regression_results!$M$17:$O$17)+Regression_results!$L$17</f>
        <v>2.8544864723494011E-2</v>
      </c>
    </row>
    <row r="1615" spans="1:34" ht="15" x14ac:dyDescent="0.25">
      <c r="A1615" s="3">
        <v>41707</v>
      </c>
      <c r="B1615" s="5">
        <f t="shared" si="257"/>
        <v>9</v>
      </c>
      <c r="C1615" s="5">
        <f t="shared" si="258"/>
        <v>3</v>
      </c>
      <c r="D1615" s="5">
        <f t="shared" si="259"/>
        <v>2014</v>
      </c>
      <c r="E1615" s="3">
        <f t="shared" si="260"/>
        <v>41707</v>
      </c>
      <c r="F1615" s="5">
        <f t="shared" si="264"/>
        <v>0</v>
      </c>
      <c r="G1615" s="5">
        <v>23523.56</v>
      </c>
      <c r="H1615" s="6">
        <v>23782.67</v>
      </c>
      <c r="I1615" s="6">
        <v>23820</v>
      </c>
      <c r="J1615" s="6">
        <v>23864.33</v>
      </c>
      <c r="K1615" s="6">
        <v>23910</v>
      </c>
      <c r="L1615" s="6">
        <v>23960</v>
      </c>
      <c r="M1615" s="6">
        <v>23999.33</v>
      </c>
      <c r="N1615" s="6">
        <v>24095</v>
      </c>
      <c r="O1615" s="6">
        <v>24126.33</v>
      </c>
      <c r="P1615" s="6">
        <v>24160</v>
      </c>
      <c r="Q1615" s="6">
        <v>24206.33</v>
      </c>
      <c r="R1615" s="6">
        <v>24230</v>
      </c>
      <c r="S1615" s="6">
        <v>24275</v>
      </c>
      <c r="T1615" s="6">
        <v>24371.67</v>
      </c>
      <c r="U1615" s="6">
        <v>24785.67</v>
      </c>
      <c r="V1615" s="6">
        <v>24838</v>
      </c>
      <c r="W1615" s="6">
        <v>24960</v>
      </c>
      <c r="X1615" s="6">
        <v>25012</v>
      </c>
      <c r="Y1615" s="6" t="s">
        <v>2</v>
      </c>
      <c r="Z1615" s="8" t="s">
        <v>17</v>
      </c>
      <c r="AA1615" s="11">
        <f t="shared" si="265"/>
        <v>0</v>
      </c>
      <c r="AB1615" s="10">
        <f t="shared" si="266"/>
        <v>1.2601834076134688E-2</v>
      </c>
      <c r="AC1615" s="10">
        <f t="shared" si="261"/>
        <v>1.2860201511335045E-2</v>
      </c>
      <c r="AD1615" s="10">
        <f t="shared" si="262"/>
        <v>6.1621473303232754E-3</v>
      </c>
      <c r="AE1615" s="13">
        <v>4.01</v>
      </c>
      <c r="AF1615" s="13">
        <v>1.1299999999999999</v>
      </c>
      <c r="AG1615" s="10">
        <f t="shared" si="263"/>
        <v>2.8478196380895771E-2</v>
      </c>
      <c r="AH1615" s="10">
        <f>+SUMPRODUCT(AB1615:AD1615,Regression_results!$M$17:$O$17)+Regression_results!$L$17</f>
        <v>2.8400106829038499E-2</v>
      </c>
    </row>
    <row r="1616" spans="1:34" ht="15" x14ac:dyDescent="0.25">
      <c r="A1616" s="3">
        <v>41706</v>
      </c>
      <c r="B1616" s="5">
        <f t="shared" si="257"/>
        <v>8</v>
      </c>
      <c r="C1616" s="5">
        <f t="shared" si="258"/>
        <v>3</v>
      </c>
      <c r="D1616" s="5">
        <f t="shared" si="259"/>
        <v>2014</v>
      </c>
      <c r="E1616" s="3">
        <f t="shared" si="260"/>
        <v>41679</v>
      </c>
      <c r="F1616" s="5">
        <f t="shared" si="264"/>
        <v>27</v>
      </c>
      <c r="G1616" s="5">
        <v>23521.88</v>
      </c>
      <c r="H1616" s="6">
        <v>23782.67</v>
      </c>
      <c r="I1616" s="6">
        <v>23820</v>
      </c>
      <c r="J1616" s="6">
        <v>23864.33</v>
      </c>
      <c r="K1616" s="6">
        <v>23910</v>
      </c>
      <c r="L1616" s="6">
        <v>23960</v>
      </c>
      <c r="M1616" s="6">
        <v>23999.33</v>
      </c>
      <c r="N1616" s="6">
        <v>24095</v>
      </c>
      <c r="O1616" s="6">
        <v>24126.33</v>
      </c>
      <c r="P1616" s="6">
        <v>24160</v>
      </c>
      <c r="Q1616" s="6">
        <v>24206.33</v>
      </c>
      <c r="R1616" s="6">
        <v>24230</v>
      </c>
      <c r="S1616" s="6">
        <v>24275</v>
      </c>
      <c r="T1616" s="6">
        <v>24371.67</v>
      </c>
      <c r="U1616" s="6">
        <v>24775</v>
      </c>
      <c r="V1616" s="6">
        <v>24826</v>
      </c>
      <c r="W1616" s="6">
        <v>24948.33</v>
      </c>
      <c r="X1616" s="6">
        <v>25001</v>
      </c>
      <c r="Y1616" s="6" t="s">
        <v>2</v>
      </c>
      <c r="Z1616" s="8" t="s">
        <v>17</v>
      </c>
      <c r="AA1616" s="11">
        <f t="shared" si="265"/>
        <v>3.584057672502472E-3</v>
      </c>
      <c r="AB1616" s="10">
        <f t="shared" si="266"/>
        <v>1.2674156997654951E-2</v>
      </c>
      <c r="AC1616" s="10">
        <f t="shared" si="261"/>
        <v>1.2860201511335045E-2</v>
      </c>
      <c r="AD1616" s="10">
        <f t="shared" si="262"/>
        <v>9.7462050028257474E-3</v>
      </c>
      <c r="AE1616" s="13">
        <v>4.01</v>
      </c>
      <c r="AF1616" s="13">
        <v>1.1299999999999999</v>
      </c>
      <c r="AG1616" s="10">
        <f t="shared" si="263"/>
        <v>2.8478196380895771E-2</v>
      </c>
      <c r="AH1616" s="10">
        <f>+SUMPRODUCT(AB1616:AD1616,Regression_results!$M$17:$O$17)+Regression_results!$L$17</f>
        <v>3.0050830721294677E-2</v>
      </c>
    </row>
    <row r="1617" spans="1:34" ht="15" x14ac:dyDescent="0.25">
      <c r="A1617" s="3">
        <v>41705</v>
      </c>
      <c r="B1617" s="5">
        <f t="shared" si="257"/>
        <v>7</v>
      </c>
      <c r="C1617" s="5">
        <f t="shared" si="258"/>
        <v>3</v>
      </c>
      <c r="D1617" s="5">
        <f t="shared" si="259"/>
        <v>2014</v>
      </c>
      <c r="E1617" s="3">
        <f t="shared" si="260"/>
        <v>41679</v>
      </c>
      <c r="F1617" s="5">
        <f t="shared" si="264"/>
        <v>26</v>
      </c>
      <c r="G1617" s="5">
        <v>23520.21</v>
      </c>
      <c r="H1617" s="6">
        <v>23782.67</v>
      </c>
      <c r="I1617" s="6">
        <v>23820</v>
      </c>
      <c r="J1617" s="6">
        <v>23864.33</v>
      </c>
      <c r="K1617" s="6">
        <v>23910</v>
      </c>
      <c r="L1617" s="6">
        <v>23960</v>
      </c>
      <c r="M1617" s="6">
        <v>23999.33</v>
      </c>
      <c r="N1617" s="6">
        <v>24095</v>
      </c>
      <c r="O1617" s="6">
        <v>24126.33</v>
      </c>
      <c r="P1617" s="6">
        <v>24160</v>
      </c>
      <c r="Q1617" s="6">
        <v>24206.33</v>
      </c>
      <c r="R1617" s="6">
        <v>24230</v>
      </c>
      <c r="S1617" s="6">
        <v>24275</v>
      </c>
      <c r="T1617" s="6">
        <v>24371.67</v>
      </c>
      <c r="U1617" s="6">
        <v>24766.5</v>
      </c>
      <c r="V1617" s="6">
        <v>24817.5</v>
      </c>
      <c r="W1617" s="6">
        <v>24939.5</v>
      </c>
      <c r="X1617" s="6">
        <v>24992.5</v>
      </c>
      <c r="Y1617" s="6" t="s">
        <v>2</v>
      </c>
      <c r="Z1617" s="8" t="s">
        <v>17</v>
      </c>
      <c r="AA1617" s="11">
        <f t="shared" si="265"/>
        <v>3.4513147957431212E-3</v>
      </c>
      <c r="AB1617" s="10">
        <f t="shared" si="266"/>
        <v>1.2746059665283749E-2</v>
      </c>
      <c r="AC1617" s="10">
        <f t="shared" si="261"/>
        <v>1.2860201511335045E-2</v>
      </c>
      <c r="AD1617" s="10">
        <f t="shared" si="262"/>
        <v>9.6134621260663966E-3</v>
      </c>
      <c r="AE1617" s="13">
        <v>4.01</v>
      </c>
      <c r="AF1617" s="13">
        <v>1.1299999999999999</v>
      </c>
      <c r="AG1617" s="10">
        <f t="shared" si="263"/>
        <v>2.8478196380895771E-2</v>
      </c>
      <c r="AH1617" s="10">
        <f>+SUMPRODUCT(AB1617:AD1617,Regression_results!$M$17:$O$17)+Regression_results!$L$17</f>
        <v>3.0030011221725272E-2</v>
      </c>
    </row>
    <row r="1618" spans="1:34" ht="15" x14ac:dyDescent="0.25">
      <c r="A1618" s="3">
        <v>41704</v>
      </c>
      <c r="B1618" s="5">
        <f t="shared" si="257"/>
        <v>6</v>
      </c>
      <c r="C1618" s="5">
        <f t="shared" si="258"/>
        <v>3</v>
      </c>
      <c r="D1618" s="5">
        <f t="shared" si="259"/>
        <v>2014</v>
      </c>
      <c r="E1618" s="3">
        <f t="shared" si="260"/>
        <v>41679</v>
      </c>
      <c r="F1618" s="5">
        <f t="shared" si="264"/>
        <v>25</v>
      </c>
      <c r="G1618" s="5">
        <v>23518.53</v>
      </c>
      <c r="H1618" s="6">
        <v>23587</v>
      </c>
      <c r="I1618" s="6">
        <v>23717</v>
      </c>
      <c r="J1618" s="6">
        <v>23749</v>
      </c>
      <c r="K1618" s="6">
        <v>23793</v>
      </c>
      <c r="L1618" s="6">
        <v>23844</v>
      </c>
      <c r="M1618" s="6">
        <v>23894</v>
      </c>
      <c r="N1618" s="6">
        <v>23930</v>
      </c>
      <c r="O1618" s="6">
        <v>24029.33</v>
      </c>
      <c r="P1618" s="6">
        <v>24063</v>
      </c>
      <c r="Q1618" s="6">
        <v>24103</v>
      </c>
      <c r="R1618" s="6">
        <v>24153.67</v>
      </c>
      <c r="S1618" s="6">
        <v>24181</v>
      </c>
      <c r="T1618" s="6">
        <v>24222</v>
      </c>
      <c r="U1618" s="6">
        <v>24766.5</v>
      </c>
      <c r="V1618" s="6">
        <v>24817.5</v>
      </c>
      <c r="W1618" s="6">
        <v>24939.5</v>
      </c>
      <c r="X1618" s="6">
        <v>24992.5</v>
      </c>
      <c r="Y1618" s="6" t="s">
        <v>2</v>
      </c>
      <c r="Z1618" s="8" t="s">
        <v>17</v>
      </c>
      <c r="AA1618" s="11">
        <f t="shared" si="265"/>
        <v>1.4129550749210813E-3</v>
      </c>
      <c r="AB1618" s="10">
        <f t="shared" si="266"/>
        <v>8.4388777699966333E-3</v>
      </c>
      <c r="AC1618" s="10">
        <f t="shared" si="261"/>
        <v>1.3169034869503049E-2</v>
      </c>
      <c r="AD1618" s="10">
        <f t="shared" si="262"/>
        <v>7.7248247774885552E-3</v>
      </c>
      <c r="AE1618" s="13">
        <v>3.98</v>
      </c>
      <c r="AF1618" s="13">
        <v>1.2</v>
      </c>
      <c r="AG1618" s="10">
        <f t="shared" si="263"/>
        <v>2.7470355731225249E-2</v>
      </c>
      <c r="AH1618" s="10">
        <f>+SUMPRODUCT(AB1618:AD1618,Regression_results!$M$17:$O$17)+Regression_results!$L$17</f>
        <v>2.7038423738395823E-2</v>
      </c>
    </row>
    <row r="1619" spans="1:34" ht="15" x14ac:dyDescent="0.25">
      <c r="A1619" s="3">
        <v>41703</v>
      </c>
      <c r="B1619" s="5">
        <f t="shared" si="257"/>
        <v>5</v>
      </c>
      <c r="C1619" s="5">
        <f t="shared" si="258"/>
        <v>3</v>
      </c>
      <c r="D1619" s="5">
        <f t="shared" si="259"/>
        <v>2014</v>
      </c>
      <c r="E1619" s="3">
        <f t="shared" si="260"/>
        <v>41679</v>
      </c>
      <c r="F1619" s="5">
        <f t="shared" si="264"/>
        <v>24</v>
      </c>
      <c r="G1619" s="5">
        <v>23516.85</v>
      </c>
      <c r="H1619" s="6">
        <v>23570</v>
      </c>
      <c r="I1619" s="6">
        <v>23696</v>
      </c>
      <c r="J1619" s="6">
        <v>23740</v>
      </c>
      <c r="K1619" s="6">
        <v>23786.33</v>
      </c>
      <c r="L1619" s="6">
        <v>23837</v>
      </c>
      <c r="M1619" s="6">
        <v>23885</v>
      </c>
      <c r="N1619" s="6">
        <v>23920</v>
      </c>
      <c r="O1619" s="6">
        <v>24018</v>
      </c>
      <c r="P1619" s="6">
        <v>24054.67</v>
      </c>
      <c r="Q1619" s="6">
        <v>24098.67</v>
      </c>
      <c r="R1619" s="6">
        <v>24138</v>
      </c>
      <c r="S1619" s="6">
        <v>24165.67</v>
      </c>
      <c r="T1619" s="6">
        <v>24207</v>
      </c>
      <c r="U1619" s="6">
        <v>24766.5</v>
      </c>
      <c r="V1619" s="6">
        <v>24817.5</v>
      </c>
      <c r="W1619" s="6">
        <v>24939.5</v>
      </c>
      <c r="X1619" s="6">
        <v>24992.5</v>
      </c>
      <c r="Y1619" s="6" t="s">
        <v>2</v>
      </c>
      <c r="Z1619" s="8" t="s">
        <v>17</v>
      </c>
      <c r="AA1619" s="11">
        <f t="shared" si="265"/>
        <v>1.3682219446016219E-3</v>
      </c>
      <c r="AB1619" s="10">
        <f t="shared" si="266"/>
        <v>7.6179420288007282E-3</v>
      </c>
      <c r="AC1619" s="10">
        <f t="shared" si="261"/>
        <v>1.3588791357191043E-2</v>
      </c>
      <c r="AD1619" s="10">
        <f t="shared" si="262"/>
        <v>7.5165273821899969E-3</v>
      </c>
      <c r="AE1619" s="13">
        <v>3.9580000000000002</v>
      </c>
      <c r="AF1619" s="13">
        <v>1.21</v>
      </c>
      <c r="AG1619" s="10">
        <f t="shared" si="263"/>
        <v>2.7151467246319561E-2</v>
      </c>
      <c r="AH1619" s="10">
        <f>+SUMPRODUCT(AB1619:AD1619,Regression_results!$M$17:$O$17)+Regression_results!$L$17</f>
        <v>2.6753928151882364E-2</v>
      </c>
    </row>
    <row r="1620" spans="1:34" ht="15" x14ac:dyDescent="0.25">
      <c r="A1620" s="3">
        <v>41702</v>
      </c>
      <c r="B1620" s="5">
        <f t="shared" si="257"/>
        <v>4</v>
      </c>
      <c r="C1620" s="5">
        <f t="shared" si="258"/>
        <v>3</v>
      </c>
      <c r="D1620" s="5">
        <f t="shared" si="259"/>
        <v>2014</v>
      </c>
      <c r="E1620" s="3">
        <f t="shared" si="260"/>
        <v>41679</v>
      </c>
      <c r="F1620" s="5">
        <f t="shared" si="264"/>
        <v>23</v>
      </c>
      <c r="G1620" s="5">
        <v>23515.17</v>
      </c>
      <c r="H1620" s="6">
        <v>23578</v>
      </c>
      <c r="I1620" s="6">
        <v>23703</v>
      </c>
      <c r="J1620" s="6">
        <v>23738</v>
      </c>
      <c r="K1620" s="6">
        <v>23786</v>
      </c>
      <c r="L1620" s="6">
        <v>23835</v>
      </c>
      <c r="M1620" s="6">
        <v>23877</v>
      </c>
      <c r="N1620" s="6">
        <v>23915</v>
      </c>
      <c r="O1620" s="6">
        <v>24013</v>
      </c>
      <c r="P1620" s="6">
        <v>24050</v>
      </c>
      <c r="Q1620" s="6">
        <v>24098</v>
      </c>
      <c r="R1620" s="6">
        <v>24135</v>
      </c>
      <c r="S1620" s="6">
        <v>24163</v>
      </c>
      <c r="T1620" s="6">
        <v>24206</v>
      </c>
      <c r="U1620" s="6">
        <v>24760</v>
      </c>
      <c r="V1620" s="6">
        <v>24810.67</v>
      </c>
      <c r="W1620" s="6">
        <v>24933.33</v>
      </c>
      <c r="X1620" s="6">
        <v>24986.33</v>
      </c>
      <c r="Y1620" s="6" t="s">
        <v>2</v>
      </c>
      <c r="Z1620" s="8" t="s">
        <v>17</v>
      </c>
      <c r="AA1620" s="11">
        <f t="shared" si="265"/>
        <v>1.3643449350936531E-3</v>
      </c>
      <c r="AB1620" s="10">
        <f t="shared" si="266"/>
        <v>7.9876097004614177E-3</v>
      </c>
      <c r="AC1620" s="10">
        <f t="shared" si="261"/>
        <v>1.3078513268362624E-2</v>
      </c>
      <c r="AD1620" s="10">
        <f t="shared" si="262"/>
        <v>7.610961351201562E-3</v>
      </c>
      <c r="AE1620" s="13">
        <v>3.98</v>
      </c>
      <c r="AF1620" s="13">
        <v>1.24</v>
      </c>
      <c r="AG1620" s="10">
        <f t="shared" si="263"/>
        <v>2.7064401422362883E-2</v>
      </c>
      <c r="AH1620" s="10">
        <f>+SUMPRODUCT(AB1620:AD1620,Regression_results!$M$17:$O$17)+Regression_results!$L$17</f>
        <v>2.6688716815268219E-2</v>
      </c>
    </row>
    <row r="1621" spans="1:34" ht="15" x14ac:dyDescent="0.25">
      <c r="A1621" s="3">
        <v>41701</v>
      </c>
      <c r="B1621" s="5">
        <f t="shared" si="257"/>
        <v>3</v>
      </c>
      <c r="C1621" s="5">
        <f t="shared" si="258"/>
        <v>3</v>
      </c>
      <c r="D1621" s="5">
        <f t="shared" si="259"/>
        <v>2014</v>
      </c>
      <c r="E1621" s="3">
        <f t="shared" si="260"/>
        <v>41679</v>
      </c>
      <c r="F1621" s="5">
        <f t="shared" si="264"/>
        <v>22</v>
      </c>
      <c r="G1621" s="5">
        <v>23513.49</v>
      </c>
      <c r="H1621" s="6">
        <v>23572</v>
      </c>
      <c r="I1621" s="6">
        <v>23693</v>
      </c>
      <c r="J1621" s="6">
        <v>23728</v>
      </c>
      <c r="K1621" s="6">
        <v>23780</v>
      </c>
      <c r="L1621" s="6">
        <v>23825</v>
      </c>
      <c r="M1621" s="6">
        <v>23870</v>
      </c>
      <c r="N1621" s="6">
        <v>23911.33</v>
      </c>
      <c r="O1621" s="6">
        <v>24007.33</v>
      </c>
      <c r="P1621" s="6">
        <v>24045</v>
      </c>
      <c r="Q1621" s="6">
        <v>24095.33</v>
      </c>
      <c r="R1621" s="6">
        <v>24129.67</v>
      </c>
      <c r="S1621" s="6">
        <v>24154</v>
      </c>
      <c r="T1621" s="6">
        <v>24201</v>
      </c>
      <c r="U1621" s="6">
        <v>24743</v>
      </c>
      <c r="V1621" s="6">
        <v>24798</v>
      </c>
      <c r="W1621" s="6">
        <v>24922</v>
      </c>
      <c r="X1621" s="6">
        <v>24978</v>
      </c>
      <c r="Y1621" s="6" t="s">
        <v>2</v>
      </c>
      <c r="Z1621" s="8" t="s">
        <v>17</v>
      </c>
      <c r="AA1621" s="11">
        <f t="shared" si="265"/>
        <v>1.4269548176975158E-3</v>
      </c>
      <c r="AB1621" s="10">
        <f t="shared" si="266"/>
        <v>7.6343409676742358E-3</v>
      </c>
      <c r="AC1621" s="10">
        <f t="shared" si="261"/>
        <v>1.3266787658802182E-2</v>
      </c>
      <c r="AD1621" s="10">
        <f t="shared" si="262"/>
        <v>7.5363389099725323E-3</v>
      </c>
      <c r="AE1621" s="13">
        <v>4</v>
      </c>
      <c r="AF1621" s="13">
        <v>1.24</v>
      </c>
      <c r="AG1621" s="10">
        <f t="shared" si="263"/>
        <v>2.7261951797708406E-2</v>
      </c>
      <c r="AH1621" s="10">
        <f>+SUMPRODUCT(AB1621:AD1621,Regression_results!$M$17:$O$17)+Regression_results!$L$17</f>
        <v>2.6577648194155163E-2</v>
      </c>
    </row>
    <row r="1622" spans="1:34" ht="15" x14ac:dyDescent="0.25">
      <c r="A1622" s="3">
        <v>41700</v>
      </c>
      <c r="B1622" s="5">
        <f t="shared" si="257"/>
        <v>2</v>
      </c>
      <c r="C1622" s="5">
        <f t="shared" si="258"/>
        <v>3</v>
      </c>
      <c r="D1622" s="5">
        <f t="shared" si="259"/>
        <v>2014</v>
      </c>
      <c r="E1622" s="3">
        <f t="shared" si="260"/>
        <v>41679</v>
      </c>
      <c r="F1622" s="5">
        <f t="shared" si="264"/>
        <v>21</v>
      </c>
      <c r="G1622" s="5">
        <v>23511.82</v>
      </c>
      <c r="H1622" s="6">
        <v>23569</v>
      </c>
      <c r="I1622" s="6">
        <v>23680</v>
      </c>
      <c r="J1622" s="6">
        <v>23715</v>
      </c>
      <c r="K1622" s="6">
        <v>23768</v>
      </c>
      <c r="L1622" s="6">
        <v>23812</v>
      </c>
      <c r="M1622" s="6">
        <v>23858</v>
      </c>
      <c r="N1622" s="6">
        <v>23900</v>
      </c>
      <c r="O1622" s="6">
        <v>23995</v>
      </c>
      <c r="P1622" s="6">
        <v>24035</v>
      </c>
      <c r="Q1622" s="6">
        <v>24085</v>
      </c>
      <c r="R1622" s="6">
        <v>24119</v>
      </c>
      <c r="S1622" s="6">
        <v>24144</v>
      </c>
      <c r="T1622" s="6">
        <v>24190</v>
      </c>
      <c r="U1622" s="6">
        <v>24768.33</v>
      </c>
      <c r="V1622" s="6">
        <v>24823.33</v>
      </c>
      <c r="W1622" s="6">
        <v>24947.33</v>
      </c>
      <c r="X1622" s="6">
        <v>25003.33</v>
      </c>
      <c r="Y1622" s="6" t="s">
        <v>2</v>
      </c>
      <c r="Z1622" s="8" t="s">
        <v>17</v>
      </c>
      <c r="AA1622" s="11">
        <f t="shared" si="265"/>
        <v>1.3336646785951033E-3</v>
      </c>
      <c r="AB1622" s="10">
        <f t="shared" si="266"/>
        <v>7.1529979389091114E-3</v>
      </c>
      <c r="AC1622" s="10">
        <f t="shared" si="261"/>
        <v>1.3302364864864913E-2</v>
      </c>
      <c r="AD1622" s="10">
        <f t="shared" si="262"/>
        <v>7.5432916842213208E-3</v>
      </c>
      <c r="AE1622" s="13">
        <v>4.01</v>
      </c>
      <c r="AF1622" s="13">
        <v>1.23</v>
      </c>
      <c r="AG1622" s="10">
        <f t="shared" si="263"/>
        <v>2.7462214758470882E-2</v>
      </c>
      <c r="AH1622" s="10">
        <f>+SUMPRODUCT(AB1622:AD1622,Regression_results!$M$17:$O$17)+Regression_results!$L$17</f>
        <v>2.6342002433121015E-2</v>
      </c>
    </row>
    <row r="1623" spans="1:34" ht="15" x14ac:dyDescent="0.25">
      <c r="A1623" s="3">
        <v>41699</v>
      </c>
      <c r="B1623" s="5">
        <f t="shared" si="257"/>
        <v>1</v>
      </c>
      <c r="C1623" s="5">
        <f t="shared" si="258"/>
        <v>3</v>
      </c>
      <c r="D1623" s="5">
        <f t="shared" si="259"/>
        <v>2014</v>
      </c>
      <c r="E1623" s="3">
        <f t="shared" si="260"/>
        <v>41679</v>
      </c>
      <c r="F1623" s="5">
        <f t="shared" si="264"/>
        <v>20</v>
      </c>
      <c r="G1623" s="5">
        <v>23510.14</v>
      </c>
      <c r="H1623" s="6">
        <v>23569</v>
      </c>
      <c r="I1623" s="6">
        <v>23680</v>
      </c>
      <c r="J1623" s="6">
        <v>23715</v>
      </c>
      <c r="K1623" s="6">
        <v>23768</v>
      </c>
      <c r="L1623" s="6">
        <v>23812</v>
      </c>
      <c r="M1623" s="6">
        <v>23858</v>
      </c>
      <c r="N1623" s="6">
        <v>23900</v>
      </c>
      <c r="O1623" s="6">
        <v>23995</v>
      </c>
      <c r="P1623" s="6">
        <v>24035</v>
      </c>
      <c r="Q1623" s="6">
        <v>24085</v>
      </c>
      <c r="R1623" s="6">
        <v>24119</v>
      </c>
      <c r="S1623" s="6">
        <v>24144</v>
      </c>
      <c r="T1623" s="6">
        <v>24190</v>
      </c>
      <c r="U1623" s="6">
        <v>24764.67</v>
      </c>
      <c r="V1623" s="6">
        <v>24821.33</v>
      </c>
      <c r="W1623" s="6">
        <v>24947</v>
      </c>
      <c r="X1623" s="6">
        <v>25004.67</v>
      </c>
      <c r="Y1623" s="6" t="s">
        <v>2</v>
      </c>
      <c r="Z1623" s="8" t="s">
        <v>17</v>
      </c>
      <c r="AA1623" s="11">
        <f t="shared" si="265"/>
        <v>1.2701568367572413E-3</v>
      </c>
      <c r="AB1623" s="10">
        <f t="shared" si="266"/>
        <v>7.2249676097206894E-3</v>
      </c>
      <c r="AC1623" s="10">
        <f t="shared" si="261"/>
        <v>1.3302364864864913E-2</v>
      </c>
      <c r="AD1623" s="10">
        <f t="shared" si="262"/>
        <v>7.4797838423834584E-3</v>
      </c>
      <c r="AE1623" s="13">
        <v>4.01</v>
      </c>
      <c r="AF1623" s="13">
        <v>1.23</v>
      </c>
      <c r="AG1623" s="10">
        <f t="shared" si="263"/>
        <v>2.7462214758470882E-2</v>
      </c>
      <c r="AH1623" s="10">
        <f>+SUMPRODUCT(AB1623:AD1623,Regression_results!$M$17:$O$17)+Regression_results!$L$17</f>
        <v>2.6352351747456017E-2</v>
      </c>
    </row>
    <row r="1624" spans="1:34" ht="15" x14ac:dyDescent="0.25">
      <c r="A1624" s="3">
        <v>41698</v>
      </c>
      <c r="B1624" s="5">
        <f t="shared" si="257"/>
        <v>28</v>
      </c>
      <c r="C1624" s="5">
        <f t="shared" si="258"/>
        <v>2</v>
      </c>
      <c r="D1624" s="5">
        <f t="shared" si="259"/>
        <v>2014</v>
      </c>
      <c r="E1624" s="3">
        <f t="shared" si="260"/>
        <v>41679</v>
      </c>
      <c r="F1624" s="5">
        <f t="shared" si="264"/>
        <v>19</v>
      </c>
      <c r="G1624" s="5">
        <v>23508.46</v>
      </c>
      <c r="H1624" s="6">
        <v>23569</v>
      </c>
      <c r="I1624" s="6">
        <v>23680</v>
      </c>
      <c r="J1624" s="6">
        <v>23715</v>
      </c>
      <c r="K1624" s="6">
        <v>23768</v>
      </c>
      <c r="L1624" s="6">
        <v>23812</v>
      </c>
      <c r="M1624" s="6">
        <v>23858</v>
      </c>
      <c r="N1624" s="6">
        <v>23900</v>
      </c>
      <c r="O1624" s="6">
        <v>23995</v>
      </c>
      <c r="P1624" s="6">
        <v>24035</v>
      </c>
      <c r="Q1624" s="6">
        <v>24085</v>
      </c>
      <c r="R1624" s="6">
        <v>24119</v>
      </c>
      <c r="S1624" s="6">
        <v>24144</v>
      </c>
      <c r="T1624" s="6">
        <v>24190</v>
      </c>
      <c r="U1624" s="6">
        <v>24757.67</v>
      </c>
      <c r="V1624" s="6">
        <v>24814.33</v>
      </c>
      <c r="W1624" s="6">
        <v>24940</v>
      </c>
      <c r="X1624" s="6">
        <v>24997.67</v>
      </c>
      <c r="Y1624" s="6" t="s">
        <v>2</v>
      </c>
      <c r="Z1624" s="8" t="s">
        <v>17</v>
      </c>
      <c r="AA1624" s="11">
        <f t="shared" si="265"/>
        <v>1.2066489949193794E-3</v>
      </c>
      <c r="AB1624" s="10">
        <f t="shared" si="266"/>
        <v>7.2969475669610873E-3</v>
      </c>
      <c r="AC1624" s="10">
        <f t="shared" si="261"/>
        <v>1.3302364864864913E-2</v>
      </c>
      <c r="AD1624" s="10">
        <f t="shared" si="262"/>
        <v>7.416276000545596E-3</v>
      </c>
      <c r="AE1624" s="13">
        <v>4.01</v>
      </c>
      <c r="AF1624" s="13">
        <v>1.23</v>
      </c>
      <c r="AG1624" s="10">
        <f t="shared" si="263"/>
        <v>2.7462214758470882E-2</v>
      </c>
      <c r="AH1624" s="10">
        <f>+SUMPRODUCT(AB1624:AD1624,Regression_results!$M$17:$O$17)+Regression_results!$L$17</f>
        <v>2.6362706622603354E-2</v>
      </c>
    </row>
    <row r="1625" spans="1:34" ht="15" x14ac:dyDescent="0.25">
      <c r="A1625" s="3">
        <v>41697</v>
      </c>
      <c r="B1625" s="5">
        <f t="shared" si="257"/>
        <v>27</v>
      </c>
      <c r="C1625" s="5">
        <f t="shared" si="258"/>
        <v>2</v>
      </c>
      <c r="D1625" s="5">
        <f t="shared" si="259"/>
        <v>2014</v>
      </c>
      <c r="E1625" s="3">
        <f t="shared" si="260"/>
        <v>41679</v>
      </c>
      <c r="F1625" s="5">
        <f t="shared" si="264"/>
        <v>18</v>
      </c>
      <c r="G1625" s="5">
        <v>23506.78</v>
      </c>
      <c r="H1625" s="6">
        <v>23571</v>
      </c>
      <c r="I1625" s="6">
        <v>23686</v>
      </c>
      <c r="J1625" s="6">
        <v>23722</v>
      </c>
      <c r="K1625" s="6">
        <v>23775</v>
      </c>
      <c r="L1625" s="6">
        <v>23820.67</v>
      </c>
      <c r="M1625" s="6">
        <v>23868</v>
      </c>
      <c r="N1625" s="6">
        <v>23915</v>
      </c>
      <c r="O1625" s="6">
        <v>24008</v>
      </c>
      <c r="P1625" s="6">
        <v>24046</v>
      </c>
      <c r="Q1625" s="6">
        <v>24095</v>
      </c>
      <c r="R1625" s="6">
        <v>24132.67</v>
      </c>
      <c r="S1625" s="6">
        <v>24155</v>
      </c>
      <c r="T1625" s="6">
        <v>24192.67</v>
      </c>
      <c r="U1625" s="6">
        <v>24757.67</v>
      </c>
      <c r="V1625" s="6">
        <v>24814.33</v>
      </c>
      <c r="W1625" s="6">
        <v>24940</v>
      </c>
      <c r="X1625" s="6">
        <v>24997.67</v>
      </c>
      <c r="Y1625" s="6" t="s">
        <v>2</v>
      </c>
      <c r="Z1625" s="8" t="s">
        <v>17</v>
      </c>
      <c r="AA1625" s="11">
        <f t="shared" si="265"/>
        <v>9.3570689298281271E-4</v>
      </c>
      <c r="AB1625" s="10">
        <f t="shared" si="266"/>
        <v>7.6241833207271181E-3</v>
      </c>
      <c r="AC1625" s="10">
        <f t="shared" si="261"/>
        <v>1.3594528413408691E-2</v>
      </c>
      <c r="AD1625" s="10">
        <f t="shared" si="262"/>
        <v>7.0586659066450338E-3</v>
      </c>
      <c r="AE1625" s="13">
        <v>3.9750000000000001</v>
      </c>
      <c r="AF1625" s="13">
        <v>1.18</v>
      </c>
      <c r="AG1625" s="10">
        <f t="shared" si="263"/>
        <v>2.7624036370824223E-2</v>
      </c>
      <c r="AH1625" s="10">
        <f>+SUMPRODUCT(AB1625:AD1625,Regression_results!$M$17:$O$17)+Regression_results!$L$17</f>
        <v>2.6554875166294477E-2</v>
      </c>
    </row>
    <row r="1626" spans="1:34" ht="15" x14ac:dyDescent="0.25">
      <c r="A1626" s="3">
        <v>41696</v>
      </c>
      <c r="B1626" s="5">
        <f t="shared" si="257"/>
        <v>26</v>
      </c>
      <c r="C1626" s="5">
        <f t="shared" si="258"/>
        <v>2</v>
      </c>
      <c r="D1626" s="5">
        <f t="shared" si="259"/>
        <v>2014</v>
      </c>
      <c r="E1626" s="3">
        <f t="shared" si="260"/>
        <v>41679</v>
      </c>
      <c r="F1626" s="5">
        <f t="shared" si="264"/>
        <v>17</v>
      </c>
      <c r="G1626" s="5">
        <v>23505.11</v>
      </c>
      <c r="H1626" s="6">
        <v>23572</v>
      </c>
      <c r="I1626" s="6">
        <v>23688</v>
      </c>
      <c r="J1626" s="6">
        <v>23734.33</v>
      </c>
      <c r="K1626" s="6">
        <v>23785</v>
      </c>
      <c r="L1626" s="6">
        <v>23830</v>
      </c>
      <c r="M1626" s="6">
        <v>23880</v>
      </c>
      <c r="N1626" s="6">
        <v>23925</v>
      </c>
      <c r="O1626" s="6">
        <v>24018</v>
      </c>
      <c r="P1626" s="6">
        <v>24058</v>
      </c>
      <c r="Q1626" s="6">
        <v>24102.67</v>
      </c>
      <c r="R1626" s="6">
        <v>24144.67</v>
      </c>
      <c r="S1626" s="6">
        <v>24165</v>
      </c>
      <c r="T1626" s="6">
        <v>24202.67</v>
      </c>
      <c r="U1626" s="6">
        <v>24757.67</v>
      </c>
      <c r="V1626" s="6">
        <v>24814.33</v>
      </c>
      <c r="W1626" s="6">
        <v>24940</v>
      </c>
      <c r="X1626" s="6">
        <v>24997.67</v>
      </c>
      <c r="Y1626" s="6" t="s">
        <v>2</v>
      </c>
      <c r="Z1626" s="8" t="s">
        <v>17</v>
      </c>
      <c r="AA1626" s="11">
        <f t="shared" si="265"/>
        <v>8.8335747292914342E-4</v>
      </c>
      <c r="AB1626" s="10">
        <f t="shared" si="266"/>
        <v>7.7808612680392297E-3</v>
      </c>
      <c r="AC1626" s="10">
        <f t="shared" si="261"/>
        <v>1.3931104356636359E-2</v>
      </c>
      <c r="AD1626" s="10">
        <f t="shared" si="262"/>
        <v>7.0037671656596762E-3</v>
      </c>
      <c r="AE1626" s="13">
        <v>3.95</v>
      </c>
      <c r="AF1626" s="13">
        <v>1.175</v>
      </c>
      <c r="AG1626" s="10">
        <f t="shared" si="263"/>
        <v>2.7427724240178142E-2</v>
      </c>
      <c r="AH1626" s="10">
        <f>+SUMPRODUCT(AB1626:AD1626,Regression_results!$M$17:$O$17)+Regression_results!$L$17</f>
        <v>2.681772434573431E-2</v>
      </c>
    </row>
    <row r="1627" spans="1:34" ht="15" x14ac:dyDescent="0.25">
      <c r="A1627" s="3">
        <v>41695</v>
      </c>
      <c r="B1627" s="5">
        <f t="shared" si="257"/>
        <v>25</v>
      </c>
      <c r="C1627" s="5">
        <f t="shared" si="258"/>
        <v>2</v>
      </c>
      <c r="D1627" s="5">
        <f t="shared" si="259"/>
        <v>2014</v>
      </c>
      <c r="E1627" s="3">
        <f t="shared" si="260"/>
        <v>41679</v>
      </c>
      <c r="F1627" s="5">
        <f t="shared" si="264"/>
        <v>16</v>
      </c>
      <c r="G1627" s="5">
        <v>23503.43</v>
      </c>
      <c r="H1627" s="6">
        <v>23571</v>
      </c>
      <c r="I1627" s="6">
        <v>23689</v>
      </c>
      <c r="J1627" s="6">
        <v>23737</v>
      </c>
      <c r="K1627" s="6">
        <v>23785</v>
      </c>
      <c r="L1627" s="6">
        <v>23826</v>
      </c>
      <c r="M1627" s="6">
        <v>23878</v>
      </c>
      <c r="N1627" s="6">
        <v>23924</v>
      </c>
      <c r="O1627" s="6">
        <v>24016</v>
      </c>
      <c r="P1627" s="6">
        <v>24055</v>
      </c>
      <c r="Q1627" s="6">
        <v>24105</v>
      </c>
      <c r="R1627" s="6">
        <v>24140</v>
      </c>
      <c r="S1627" s="6">
        <v>24165</v>
      </c>
      <c r="T1627" s="6">
        <v>24203</v>
      </c>
      <c r="U1627" s="6">
        <v>24721</v>
      </c>
      <c r="V1627" s="6">
        <v>24782</v>
      </c>
      <c r="W1627" s="6">
        <v>24838</v>
      </c>
      <c r="X1627" s="6">
        <v>24964</v>
      </c>
      <c r="Y1627" s="6" t="s">
        <v>2</v>
      </c>
      <c r="Z1627" s="8" t="s">
        <v>17</v>
      </c>
      <c r="AA1627" s="11">
        <f t="shared" si="265"/>
        <v>8.3867852955374171E-4</v>
      </c>
      <c r="AB1627" s="10">
        <f t="shared" si="266"/>
        <v>7.8954433459286211E-3</v>
      </c>
      <c r="AC1627" s="10">
        <f t="shared" si="261"/>
        <v>1.3803875216345185E-2</v>
      </c>
      <c r="AD1627" s="10">
        <f t="shared" si="262"/>
        <v>7.042875731419122E-3</v>
      </c>
      <c r="AE1627" s="13">
        <v>3.96</v>
      </c>
      <c r="AF1627" s="13">
        <v>1.17</v>
      </c>
      <c r="AG1627" s="10">
        <f t="shared" si="263"/>
        <v>2.7577345062765657E-2</v>
      </c>
      <c r="AH1627" s="10">
        <f>+SUMPRODUCT(AB1627:AD1627,Regression_results!$M$17:$O$17)+Regression_results!$L$17</f>
        <v>2.6820578904425504E-2</v>
      </c>
    </row>
    <row r="1628" spans="1:34" ht="15" x14ac:dyDescent="0.25">
      <c r="A1628" s="3">
        <v>41694</v>
      </c>
      <c r="B1628" s="5">
        <f t="shared" si="257"/>
        <v>24</v>
      </c>
      <c r="C1628" s="5">
        <f t="shared" si="258"/>
        <v>2</v>
      </c>
      <c r="D1628" s="5">
        <f t="shared" si="259"/>
        <v>2014</v>
      </c>
      <c r="E1628" s="3">
        <f t="shared" si="260"/>
        <v>41679</v>
      </c>
      <c r="F1628" s="5">
        <f t="shared" si="264"/>
        <v>15</v>
      </c>
      <c r="G1628" s="5">
        <v>23501.75</v>
      </c>
      <c r="H1628" s="6">
        <v>23564</v>
      </c>
      <c r="I1628" s="6">
        <v>23676</v>
      </c>
      <c r="J1628" s="6">
        <v>23728</v>
      </c>
      <c r="K1628" s="6">
        <v>23774</v>
      </c>
      <c r="L1628" s="6">
        <v>23818</v>
      </c>
      <c r="M1628" s="6">
        <v>23870</v>
      </c>
      <c r="N1628" s="6">
        <v>23915</v>
      </c>
      <c r="O1628" s="6">
        <v>24010</v>
      </c>
      <c r="P1628" s="6">
        <v>24065</v>
      </c>
      <c r="Q1628" s="6">
        <v>24101</v>
      </c>
      <c r="R1628" s="6">
        <v>24155</v>
      </c>
      <c r="S1628" s="6">
        <v>24180</v>
      </c>
      <c r="T1628" s="6">
        <v>24210</v>
      </c>
      <c r="U1628" s="6">
        <v>24722</v>
      </c>
      <c r="V1628" s="6">
        <v>24782.67</v>
      </c>
      <c r="W1628" s="6">
        <v>24838</v>
      </c>
      <c r="X1628" s="6">
        <v>24964</v>
      </c>
      <c r="Y1628" s="6" t="s">
        <v>2</v>
      </c>
      <c r="Z1628" s="8" t="s">
        <v>17</v>
      </c>
      <c r="AA1628" s="11">
        <f t="shared" si="265"/>
        <v>6.2034739454097654E-4</v>
      </c>
      <c r="AB1628" s="10">
        <f t="shared" si="266"/>
        <v>7.4143414852085865E-3</v>
      </c>
      <c r="AC1628" s="10">
        <f t="shared" si="261"/>
        <v>1.4107112687953949E-2</v>
      </c>
      <c r="AD1628" s="10">
        <f t="shared" si="262"/>
        <v>7.7007305682186278E-3</v>
      </c>
      <c r="AE1628" s="13">
        <v>3.9849999999999999</v>
      </c>
      <c r="AF1628" s="13">
        <v>1.175</v>
      </c>
      <c r="AG1628" s="10">
        <f t="shared" si="263"/>
        <v>2.7773659500864856E-2</v>
      </c>
      <c r="AH1628" s="10">
        <f>+SUMPRODUCT(AB1628:AD1628,Regression_results!$M$17:$O$17)+Regression_results!$L$17</f>
        <v>2.7039055548621849E-2</v>
      </c>
    </row>
    <row r="1629" spans="1:34" ht="15" x14ac:dyDescent="0.25">
      <c r="A1629" s="3">
        <v>41693</v>
      </c>
      <c r="B1629" s="5">
        <f t="shared" si="257"/>
        <v>23</v>
      </c>
      <c r="C1629" s="5">
        <f t="shared" si="258"/>
        <v>2</v>
      </c>
      <c r="D1629" s="5">
        <f t="shared" si="259"/>
        <v>2014</v>
      </c>
      <c r="E1629" s="3">
        <f t="shared" si="260"/>
        <v>41679</v>
      </c>
      <c r="F1629" s="5">
        <f t="shared" si="264"/>
        <v>14</v>
      </c>
      <c r="G1629" s="5">
        <v>23500.07</v>
      </c>
      <c r="H1629" s="6">
        <v>23564</v>
      </c>
      <c r="I1629" s="6">
        <v>23675</v>
      </c>
      <c r="J1629" s="6">
        <v>23728</v>
      </c>
      <c r="K1629" s="6">
        <v>23774</v>
      </c>
      <c r="L1629" s="6">
        <v>23818</v>
      </c>
      <c r="M1629" s="6">
        <v>23870</v>
      </c>
      <c r="N1629" s="6">
        <v>23918</v>
      </c>
      <c r="O1629" s="6">
        <v>24008</v>
      </c>
      <c r="P1629" s="6">
        <v>24049</v>
      </c>
      <c r="Q1629" s="6">
        <v>24101</v>
      </c>
      <c r="R1629" s="6">
        <v>24135</v>
      </c>
      <c r="S1629" s="6">
        <v>24152</v>
      </c>
      <c r="T1629" s="6">
        <v>24191.33</v>
      </c>
      <c r="U1629" s="6">
        <v>24720</v>
      </c>
      <c r="V1629" s="6">
        <v>24775</v>
      </c>
      <c r="W1629" s="6">
        <v>24830.33</v>
      </c>
      <c r="X1629" s="6">
        <v>24956.5</v>
      </c>
      <c r="Y1629" s="6" t="s">
        <v>2</v>
      </c>
      <c r="Z1629" s="8" t="s">
        <v>17</v>
      </c>
      <c r="AA1629" s="11">
        <f t="shared" si="265"/>
        <v>7.5993706525346498E-4</v>
      </c>
      <c r="AB1629" s="10">
        <f t="shared" si="266"/>
        <v>7.4438076141900567E-3</v>
      </c>
      <c r="AC1629" s="10">
        <f t="shared" si="261"/>
        <v>1.4065469904962935E-2</v>
      </c>
      <c r="AD1629" s="10">
        <f t="shared" si="262"/>
        <v>6.7579377316980896E-3</v>
      </c>
      <c r="AE1629" s="13">
        <v>4.01</v>
      </c>
      <c r="AF1629" s="13">
        <v>1.19</v>
      </c>
      <c r="AG1629" s="10">
        <f t="shared" si="263"/>
        <v>2.7868366439371517E-2</v>
      </c>
      <c r="AH1629" s="10">
        <f>+SUMPRODUCT(AB1629:AD1629,Regression_results!$M$17:$O$17)+Regression_results!$L$17</f>
        <v>2.6605947842235723E-2</v>
      </c>
    </row>
    <row r="1630" spans="1:34" ht="15" x14ac:dyDescent="0.25">
      <c r="A1630" s="3">
        <v>41692</v>
      </c>
      <c r="B1630" s="5">
        <f t="shared" si="257"/>
        <v>22</v>
      </c>
      <c r="C1630" s="5">
        <f t="shared" si="258"/>
        <v>2</v>
      </c>
      <c r="D1630" s="5">
        <f t="shared" si="259"/>
        <v>2014</v>
      </c>
      <c r="E1630" s="3">
        <f t="shared" si="260"/>
        <v>41679</v>
      </c>
      <c r="F1630" s="5">
        <f t="shared" si="264"/>
        <v>13</v>
      </c>
      <c r="G1630" s="5">
        <v>23498.400000000001</v>
      </c>
      <c r="H1630" s="6">
        <v>23564</v>
      </c>
      <c r="I1630" s="6">
        <v>23675</v>
      </c>
      <c r="J1630" s="6">
        <v>23728</v>
      </c>
      <c r="K1630" s="6">
        <v>23774</v>
      </c>
      <c r="L1630" s="6">
        <v>23818</v>
      </c>
      <c r="M1630" s="6">
        <v>23870</v>
      </c>
      <c r="N1630" s="6">
        <v>23918</v>
      </c>
      <c r="O1630" s="6">
        <v>24008</v>
      </c>
      <c r="P1630" s="6">
        <v>24049</v>
      </c>
      <c r="Q1630" s="6">
        <v>24101</v>
      </c>
      <c r="R1630" s="6">
        <v>24135</v>
      </c>
      <c r="S1630" s="6">
        <v>24152</v>
      </c>
      <c r="T1630" s="6">
        <v>24191.33</v>
      </c>
      <c r="U1630" s="6">
        <v>24710</v>
      </c>
      <c r="V1630" s="6">
        <v>24768</v>
      </c>
      <c r="W1630" s="6">
        <v>24825.33</v>
      </c>
      <c r="X1630" s="6">
        <v>24950</v>
      </c>
      <c r="Y1630" s="6" t="s">
        <v>2</v>
      </c>
      <c r="Z1630" s="8" t="s">
        <v>17</v>
      </c>
      <c r="AA1630" s="11">
        <f t="shared" si="265"/>
        <v>7.0565584630678899E-4</v>
      </c>
      <c r="AB1630" s="10">
        <f t="shared" si="266"/>
        <v>7.5154053041908142E-3</v>
      </c>
      <c r="AC1630" s="10">
        <f t="shared" si="261"/>
        <v>1.4065469904962935E-2</v>
      </c>
      <c r="AD1630" s="10">
        <f t="shared" si="262"/>
        <v>6.7036565127514139E-3</v>
      </c>
      <c r="AE1630" s="13">
        <v>4.01</v>
      </c>
      <c r="AF1630" s="13">
        <v>1.19</v>
      </c>
      <c r="AG1630" s="10">
        <f t="shared" si="263"/>
        <v>2.7868366439371517E-2</v>
      </c>
      <c r="AH1630" s="10">
        <f>+SUMPRODUCT(AB1630:AD1630,Regression_results!$M$17:$O$17)+Regression_results!$L$17</f>
        <v>2.6620244956943824E-2</v>
      </c>
    </row>
    <row r="1631" spans="1:34" ht="15" x14ac:dyDescent="0.25">
      <c r="A1631" s="3">
        <v>41691</v>
      </c>
      <c r="B1631" s="5">
        <f t="shared" si="257"/>
        <v>21</v>
      </c>
      <c r="C1631" s="5">
        <f t="shared" si="258"/>
        <v>2</v>
      </c>
      <c r="D1631" s="5">
        <f t="shared" si="259"/>
        <v>2014</v>
      </c>
      <c r="E1631" s="3">
        <f t="shared" si="260"/>
        <v>41679</v>
      </c>
      <c r="F1631" s="5">
        <f t="shared" si="264"/>
        <v>12</v>
      </c>
      <c r="G1631" s="5">
        <v>23496.720000000001</v>
      </c>
      <c r="H1631" s="6">
        <v>23564</v>
      </c>
      <c r="I1631" s="6">
        <v>23675</v>
      </c>
      <c r="J1631" s="6">
        <v>23728</v>
      </c>
      <c r="K1631" s="6">
        <v>23774</v>
      </c>
      <c r="L1631" s="6">
        <v>23818</v>
      </c>
      <c r="M1631" s="6">
        <v>23870</v>
      </c>
      <c r="N1631" s="6">
        <v>23918</v>
      </c>
      <c r="O1631" s="6">
        <v>24008</v>
      </c>
      <c r="P1631" s="6">
        <v>24049</v>
      </c>
      <c r="Q1631" s="6">
        <v>24101</v>
      </c>
      <c r="R1631" s="6">
        <v>24135</v>
      </c>
      <c r="S1631" s="6">
        <v>24152</v>
      </c>
      <c r="T1631" s="6">
        <v>24191.33</v>
      </c>
      <c r="U1631" s="6">
        <v>24706.33</v>
      </c>
      <c r="V1631" s="6">
        <v>24764.67</v>
      </c>
      <c r="W1631" s="6">
        <v>24823</v>
      </c>
      <c r="X1631" s="6">
        <v>24947.67</v>
      </c>
      <c r="Y1631" s="6" t="s">
        <v>2</v>
      </c>
      <c r="Z1631" s="8" t="s">
        <v>17</v>
      </c>
      <c r="AA1631" s="11">
        <f t="shared" si="265"/>
        <v>6.5137462736011289E-4</v>
      </c>
      <c r="AB1631" s="10">
        <f t="shared" si="266"/>
        <v>7.5874419919035319E-3</v>
      </c>
      <c r="AC1631" s="10">
        <f t="shared" si="261"/>
        <v>1.4065469904962935E-2</v>
      </c>
      <c r="AD1631" s="10">
        <f t="shared" si="262"/>
        <v>6.6493752938047383E-3</v>
      </c>
      <c r="AE1631" s="13">
        <v>4.01</v>
      </c>
      <c r="AF1631" s="13">
        <v>1.19</v>
      </c>
      <c r="AG1631" s="10">
        <f t="shared" si="263"/>
        <v>2.7868366439371517E-2</v>
      </c>
      <c r="AH1631" s="10">
        <f>+SUMPRODUCT(AB1631:AD1631,Regression_results!$M$17:$O$17)+Regression_results!$L$17</f>
        <v>2.6634779392488504E-2</v>
      </c>
    </row>
    <row r="1632" spans="1:34" ht="15" x14ac:dyDescent="0.25">
      <c r="A1632" s="3">
        <v>41690</v>
      </c>
      <c r="B1632" s="5">
        <f t="shared" ref="B1632:B1695" si="267">+DAY(A1632)</f>
        <v>20</v>
      </c>
      <c r="C1632" s="5">
        <f t="shared" ref="C1632:C1695" si="268">+MONTH(A1632)</f>
        <v>2</v>
      </c>
      <c r="D1632" s="5">
        <f t="shared" ref="D1632:D1695" si="269">+YEAR(A1632)</f>
        <v>2014</v>
      </c>
      <c r="E1632" s="3">
        <f t="shared" ref="E1632:E1695" si="270">+IF(DAY(A1632)&gt;=9, DATE(D1632,C1632,9), IF(MONTH(A1632)=1, DATE(D1632-1,12,9),DATE(D1632,C1632-1,9)))</f>
        <v>41679</v>
      </c>
      <c r="F1632" s="5">
        <f t="shared" si="264"/>
        <v>11</v>
      </c>
      <c r="G1632" s="5">
        <v>23495.040000000001</v>
      </c>
      <c r="H1632" s="6">
        <v>23564</v>
      </c>
      <c r="I1632" s="6">
        <v>23670.67</v>
      </c>
      <c r="J1632" s="6">
        <v>23724</v>
      </c>
      <c r="K1632" s="6">
        <v>23766</v>
      </c>
      <c r="L1632" s="6">
        <v>23815</v>
      </c>
      <c r="M1632" s="6">
        <v>23866.67</v>
      </c>
      <c r="N1632" s="6">
        <v>23917</v>
      </c>
      <c r="O1632" s="6">
        <v>24011</v>
      </c>
      <c r="P1632" s="6">
        <v>24056</v>
      </c>
      <c r="Q1632" s="6">
        <v>24108</v>
      </c>
      <c r="R1632" s="6">
        <v>24143</v>
      </c>
      <c r="S1632" s="6">
        <v>24159</v>
      </c>
      <c r="T1632" s="6">
        <v>24198.33</v>
      </c>
      <c r="U1632" s="6">
        <v>24706.33</v>
      </c>
      <c r="V1632" s="6">
        <v>24764.67</v>
      </c>
      <c r="W1632" s="6">
        <v>24823</v>
      </c>
      <c r="X1632" s="6">
        <v>24947.67</v>
      </c>
      <c r="Y1632" s="6" t="s">
        <v>2</v>
      </c>
      <c r="Z1632" s="8" t="s">
        <v>17</v>
      </c>
      <c r="AA1632" s="11">
        <f t="shared" si="265"/>
        <v>5.9692040233455166E-4</v>
      </c>
      <c r="AB1632" s="10">
        <f t="shared" si="266"/>
        <v>7.4751947645119721E-3</v>
      </c>
      <c r="AC1632" s="10">
        <f t="shared" ref="AC1632:AC1695" si="271">+O1632/I1632-1</f>
        <v>1.4377708784753418E-2</v>
      </c>
      <c r="AD1632" s="10">
        <f t="shared" ref="AD1632:AD1695" si="272">+S1632/O1632-1+AA1632</f>
        <v>6.7607619749471791E-3</v>
      </c>
      <c r="AE1632" s="13">
        <v>4.0250000000000004</v>
      </c>
      <c r="AF1632" s="13">
        <v>1.23</v>
      </c>
      <c r="AG1632" s="10">
        <f t="shared" ref="AG1632:AG1695" si="273">+(1+AE1632/100)/(1+AF1632/100)-1</f>
        <v>2.761039217623229E-2</v>
      </c>
      <c r="AH1632" s="10">
        <f>+SUMPRODUCT(AB1632:AD1632,Regression_results!$M$17:$O$17)+Regression_results!$L$17</f>
        <v>2.6812354622568452E-2</v>
      </c>
    </row>
    <row r="1633" spans="1:34" ht="15" x14ac:dyDescent="0.25">
      <c r="A1633" s="3">
        <v>41689</v>
      </c>
      <c r="B1633" s="5">
        <f t="shared" si="267"/>
        <v>19</v>
      </c>
      <c r="C1633" s="5">
        <f t="shared" si="268"/>
        <v>2</v>
      </c>
      <c r="D1633" s="5">
        <f t="shared" si="269"/>
        <v>2014</v>
      </c>
      <c r="E1633" s="3">
        <f t="shared" si="270"/>
        <v>41679</v>
      </c>
      <c r="F1633" s="5">
        <f t="shared" si="264"/>
        <v>10</v>
      </c>
      <c r="G1633" s="5">
        <v>23493.37</v>
      </c>
      <c r="H1633" s="6">
        <v>23563.67</v>
      </c>
      <c r="I1633" s="6">
        <v>23669.67</v>
      </c>
      <c r="J1633" s="6">
        <v>23723.33</v>
      </c>
      <c r="K1633" s="6">
        <v>23764</v>
      </c>
      <c r="L1633" s="6">
        <v>23815</v>
      </c>
      <c r="M1633" s="6">
        <v>23866</v>
      </c>
      <c r="N1633" s="6">
        <v>23920</v>
      </c>
      <c r="O1633" s="6">
        <v>24014.33</v>
      </c>
      <c r="P1633" s="6">
        <v>24055</v>
      </c>
      <c r="Q1633" s="6">
        <v>24110</v>
      </c>
      <c r="R1633" s="6">
        <v>24145</v>
      </c>
      <c r="S1633" s="6">
        <v>24161</v>
      </c>
      <c r="T1633" s="6">
        <v>24200.33</v>
      </c>
      <c r="U1633" s="6">
        <v>24706.33</v>
      </c>
      <c r="V1633" s="6">
        <v>24764.67</v>
      </c>
      <c r="W1633" s="6">
        <v>24823</v>
      </c>
      <c r="X1633" s="6">
        <v>24947.67</v>
      </c>
      <c r="Y1633" s="6" t="s">
        <v>2</v>
      </c>
      <c r="Z1633" s="8" t="s">
        <v>17</v>
      </c>
      <c r="AA1633" s="11">
        <f t="shared" si="265"/>
        <v>5.4260999130832188E-4</v>
      </c>
      <c r="AB1633" s="10">
        <f t="shared" si="266"/>
        <v>7.504244814600769E-3</v>
      </c>
      <c r="AC1633" s="10">
        <f t="shared" si="271"/>
        <v>1.4561250748320598E-2</v>
      </c>
      <c r="AD1633" s="10">
        <f t="shared" si="272"/>
        <v>6.6502132431999579E-3</v>
      </c>
      <c r="AE1633" s="13">
        <v>4.04</v>
      </c>
      <c r="AF1633" s="13">
        <v>1.24</v>
      </c>
      <c r="AG1633" s="10">
        <f t="shared" si="273"/>
        <v>2.7657052548399896E-2</v>
      </c>
      <c r="AH1633" s="10">
        <f>+SUMPRODUCT(AB1633:AD1633,Regression_results!$M$17:$O$17)+Regression_results!$L$17</f>
        <v>2.6888959603690851E-2</v>
      </c>
    </row>
    <row r="1634" spans="1:34" ht="15" x14ac:dyDescent="0.25">
      <c r="A1634" s="3">
        <v>41688</v>
      </c>
      <c r="B1634" s="5">
        <f t="shared" si="267"/>
        <v>18</v>
      </c>
      <c r="C1634" s="5">
        <f t="shared" si="268"/>
        <v>2</v>
      </c>
      <c r="D1634" s="5">
        <f t="shared" si="269"/>
        <v>2014</v>
      </c>
      <c r="E1634" s="3">
        <f t="shared" si="270"/>
        <v>41679</v>
      </c>
      <c r="F1634" s="5">
        <f t="shared" si="264"/>
        <v>9</v>
      </c>
      <c r="G1634" s="5">
        <v>23491.69</v>
      </c>
      <c r="H1634" s="6">
        <v>23560.67</v>
      </c>
      <c r="I1634" s="6">
        <v>23665</v>
      </c>
      <c r="J1634" s="6">
        <v>23715</v>
      </c>
      <c r="K1634" s="6">
        <v>23755</v>
      </c>
      <c r="L1634" s="6">
        <v>23805</v>
      </c>
      <c r="M1634" s="6">
        <v>23855</v>
      </c>
      <c r="N1634" s="6">
        <v>23910</v>
      </c>
      <c r="O1634" s="6">
        <v>24005.67</v>
      </c>
      <c r="P1634" s="6">
        <v>24050</v>
      </c>
      <c r="Q1634" s="6">
        <v>24101.33</v>
      </c>
      <c r="R1634" s="6">
        <v>24138.67</v>
      </c>
      <c r="S1634" s="6">
        <v>24156.33</v>
      </c>
      <c r="T1634" s="6">
        <v>24196.33</v>
      </c>
      <c r="U1634" s="6">
        <v>24743</v>
      </c>
      <c r="V1634" s="6">
        <v>24801</v>
      </c>
      <c r="W1634" s="6">
        <v>24858</v>
      </c>
      <c r="X1634" s="6">
        <v>24982.67</v>
      </c>
      <c r="Y1634" s="6" t="s">
        <v>2</v>
      </c>
      <c r="Z1634" s="8" t="s">
        <v>17</v>
      </c>
      <c r="AA1634" s="11">
        <f t="shared" si="265"/>
        <v>4.9676420217805719E-4</v>
      </c>
      <c r="AB1634" s="10">
        <f t="shared" si="266"/>
        <v>7.3775024274542744E-3</v>
      </c>
      <c r="AC1634" s="10">
        <f t="shared" si="271"/>
        <v>1.4395520811324669E-2</v>
      </c>
      <c r="AD1634" s="10">
        <f t="shared" si="272"/>
        <v>6.7727814930931499E-3</v>
      </c>
      <c r="AE1634" s="13">
        <v>4.1050000000000004</v>
      </c>
      <c r="AF1634" s="13">
        <v>1.32</v>
      </c>
      <c r="AG1634" s="10">
        <f t="shared" si="273"/>
        <v>2.7487169364389885E-2</v>
      </c>
      <c r="AH1634" s="10">
        <f>+SUMPRODUCT(AB1634:AD1634,Regression_results!$M$17:$O$17)+Regression_results!$L$17</f>
        <v>2.677568151884626E-2</v>
      </c>
    </row>
    <row r="1635" spans="1:34" ht="15" x14ac:dyDescent="0.25">
      <c r="A1635" s="3">
        <v>41687</v>
      </c>
      <c r="B1635" s="5">
        <f t="shared" si="267"/>
        <v>17</v>
      </c>
      <c r="C1635" s="5">
        <f t="shared" si="268"/>
        <v>2</v>
      </c>
      <c r="D1635" s="5">
        <f t="shared" si="269"/>
        <v>2014</v>
      </c>
      <c r="E1635" s="3">
        <f t="shared" si="270"/>
        <v>41679</v>
      </c>
      <c r="F1635" s="5">
        <f t="shared" si="264"/>
        <v>8</v>
      </c>
      <c r="G1635" s="5">
        <v>23490.02</v>
      </c>
      <c r="H1635" s="6">
        <v>23560</v>
      </c>
      <c r="I1635" s="6">
        <v>23666.67</v>
      </c>
      <c r="J1635" s="6">
        <v>23712</v>
      </c>
      <c r="K1635" s="6">
        <v>23756.67</v>
      </c>
      <c r="L1635" s="6">
        <v>23801.67</v>
      </c>
      <c r="M1635" s="6">
        <v>23860</v>
      </c>
      <c r="N1635" s="6">
        <v>23916.33</v>
      </c>
      <c r="O1635" s="6">
        <v>24012</v>
      </c>
      <c r="P1635" s="6">
        <v>24055</v>
      </c>
      <c r="Q1635" s="6">
        <v>24103</v>
      </c>
      <c r="R1635" s="6">
        <v>24145</v>
      </c>
      <c r="S1635" s="6">
        <v>24164.33</v>
      </c>
      <c r="T1635" s="6">
        <v>24204.33</v>
      </c>
      <c r="U1635" s="6">
        <v>24781.33</v>
      </c>
      <c r="V1635" s="6">
        <v>24840</v>
      </c>
      <c r="W1635" s="6">
        <v>24896.33</v>
      </c>
      <c r="X1635" s="6">
        <v>25016</v>
      </c>
      <c r="Y1635" s="6" t="s">
        <v>2</v>
      </c>
      <c r="Z1635" s="8" t="s">
        <v>17</v>
      </c>
      <c r="AA1635" s="11">
        <f t="shared" si="265"/>
        <v>4.4142199128494042E-4</v>
      </c>
      <c r="AB1635" s="10">
        <f t="shared" si="266"/>
        <v>7.5202149678883501E-3</v>
      </c>
      <c r="AC1635" s="10">
        <f t="shared" si="271"/>
        <v>1.4591406395576545E-2</v>
      </c>
      <c r="AD1635" s="10">
        <f t="shared" si="272"/>
        <v>6.7853333689296136E-3</v>
      </c>
      <c r="AE1635" s="13">
        <v>4.1100000000000003</v>
      </c>
      <c r="AF1635" s="13">
        <v>1.31</v>
      </c>
      <c r="AG1635" s="10">
        <f t="shared" si="273"/>
        <v>2.7637942947388972E-2</v>
      </c>
      <c r="AH1635" s="10">
        <f>+SUMPRODUCT(AB1635:AD1635,Regression_results!$M$17:$O$17)+Regression_results!$L$17</f>
        <v>2.6976524983523716E-2</v>
      </c>
    </row>
    <row r="1636" spans="1:34" ht="15" x14ac:dyDescent="0.25">
      <c r="A1636" s="3">
        <v>41686</v>
      </c>
      <c r="B1636" s="5">
        <f t="shared" si="267"/>
        <v>16</v>
      </c>
      <c r="C1636" s="5">
        <f t="shared" si="268"/>
        <v>2</v>
      </c>
      <c r="D1636" s="5">
        <f t="shared" si="269"/>
        <v>2014</v>
      </c>
      <c r="E1636" s="3">
        <f t="shared" si="270"/>
        <v>41679</v>
      </c>
      <c r="F1636" s="5">
        <f t="shared" si="264"/>
        <v>7</v>
      </c>
      <c r="G1636" s="5">
        <v>23488.34</v>
      </c>
      <c r="H1636" s="6">
        <v>23560.33</v>
      </c>
      <c r="I1636" s="6">
        <v>23665</v>
      </c>
      <c r="J1636" s="6">
        <v>23710</v>
      </c>
      <c r="K1636" s="6">
        <v>23755</v>
      </c>
      <c r="L1636" s="6">
        <v>23801</v>
      </c>
      <c r="M1636" s="6">
        <v>23856.33</v>
      </c>
      <c r="N1636" s="6">
        <v>23916</v>
      </c>
      <c r="O1636" s="6">
        <v>24009.67</v>
      </c>
      <c r="P1636" s="6">
        <v>24050</v>
      </c>
      <c r="Q1636" s="6">
        <v>24098</v>
      </c>
      <c r="R1636" s="6">
        <v>24140</v>
      </c>
      <c r="S1636" s="6">
        <v>24159.33</v>
      </c>
      <c r="T1636" s="6">
        <v>24199.33</v>
      </c>
      <c r="U1636" s="6">
        <v>24779.33</v>
      </c>
      <c r="V1636" s="6">
        <v>24838</v>
      </c>
      <c r="W1636" s="6">
        <v>24894.33</v>
      </c>
      <c r="X1636" s="6">
        <v>25014</v>
      </c>
      <c r="Y1636" s="6" t="s">
        <v>2</v>
      </c>
      <c r="Z1636" s="8" t="s">
        <v>17</v>
      </c>
      <c r="AA1636" s="11">
        <f t="shared" si="265"/>
        <v>3.8632417924392055E-4</v>
      </c>
      <c r="AB1636" s="10">
        <f t="shared" si="266"/>
        <v>7.5211785932935982E-3</v>
      </c>
      <c r="AC1636" s="10">
        <f t="shared" si="271"/>
        <v>1.4564546799070266E-2</v>
      </c>
      <c r="AD1636" s="10">
        <f t="shared" si="272"/>
        <v>6.6196460033256816E-3</v>
      </c>
      <c r="AE1636" s="13">
        <v>4.1100000000000003</v>
      </c>
      <c r="AF1636" s="13">
        <v>1.31</v>
      </c>
      <c r="AG1636" s="10">
        <f t="shared" si="273"/>
        <v>2.7637942947388972E-2</v>
      </c>
      <c r="AH1636" s="10">
        <f>+SUMPRODUCT(AB1636:AD1636,Regression_results!$M$17:$O$17)+Regression_results!$L$17</f>
        <v>2.6886355273024833E-2</v>
      </c>
    </row>
    <row r="1637" spans="1:34" ht="15" x14ac:dyDescent="0.25">
      <c r="A1637" s="3">
        <v>41685</v>
      </c>
      <c r="B1637" s="5">
        <f t="shared" si="267"/>
        <v>15</v>
      </c>
      <c r="C1637" s="5">
        <f t="shared" si="268"/>
        <v>2</v>
      </c>
      <c r="D1637" s="5">
        <f t="shared" si="269"/>
        <v>2014</v>
      </c>
      <c r="E1637" s="3">
        <f t="shared" si="270"/>
        <v>41679</v>
      </c>
      <c r="F1637" s="5">
        <f t="shared" si="264"/>
        <v>6</v>
      </c>
      <c r="G1637" s="5">
        <v>23486.66</v>
      </c>
      <c r="H1637" s="6">
        <v>23560.33</v>
      </c>
      <c r="I1637" s="6">
        <v>23665</v>
      </c>
      <c r="J1637" s="6">
        <v>23710</v>
      </c>
      <c r="K1637" s="6">
        <v>23755</v>
      </c>
      <c r="L1637" s="6">
        <v>23801</v>
      </c>
      <c r="M1637" s="6">
        <v>23856.33</v>
      </c>
      <c r="N1637" s="6">
        <v>23916</v>
      </c>
      <c r="O1637" s="6">
        <v>24009.67</v>
      </c>
      <c r="P1637" s="6">
        <v>24050</v>
      </c>
      <c r="Q1637" s="6">
        <v>24098</v>
      </c>
      <c r="R1637" s="6">
        <v>24140</v>
      </c>
      <c r="S1637" s="6">
        <v>24159.33</v>
      </c>
      <c r="T1637" s="6">
        <v>24199.33</v>
      </c>
      <c r="U1637" s="6">
        <v>24770</v>
      </c>
      <c r="V1637" s="6">
        <v>24828.67</v>
      </c>
      <c r="W1637" s="6">
        <v>24885</v>
      </c>
      <c r="X1637" s="6">
        <v>25004.67</v>
      </c>
      <c r="Y1637" s="6" t="s">
        <v>2</v>
      </c>
      <c r="Z1637" s="8" t="s">
        <v>17</v>
      </c>
      <c r="AA1637" s="11">
        <f t="shared" si="265"/>
        <v>3.3113501078050331E-4</v>
      </c>
      <c r="AB1637" s="10">
        <f t="shared" si="266"/>
        <v>7.5932465493178114E-3</v>
      </c>
      <c r="AC1637" s="10">
        <f t="shared" si="271"/>
        <v>1.4564546799070266E-2</v>
      </c>
      <c r="AD1637" s="10">
        <f t="shared" si="272"/>
        <v>6.5644568348622642E-3</v>
      </c>
      <c r="AE1637" s="13">
        <v>4.1100000000000003</v>
      </c>
      <c r="AF1637" s="13">
        <v>1.31</v>
      </c>
      <c r="AG1637" s="10">
        <f t="shared" si="273"/>
        <v>2.7637942947388972E-2</v>
      </c>
      <c r="AH1637" s="10">
        <f>+SUMPRODUCT(AB1637:AD1637,Regression_results!$M$17:$O$17)+Regression_results!$L$17</f>
        <v>2.6900498338739767E-2</v>
      </c>
    </row>
    <row r="1638" spans="1:34" ht="15" x14ac:dyDescent="0.25">
      <c r="A1638" s="3">
        <v>41684</v>
      </c>
      <c r="B1638" s="5">
        <f t="shared" si="267"/>
        <v>14</v>
      </c>
      <c r="C1638" s="5">
        <f t="shared" si="268"/>
        <v>2</v>
      </c>
      <c r="D1638" s="5">
        <f t="shared" si="269"/>
        <v>2014</v>
      </c>
      <c r="E1638" s="3">
        <f t="shared" si="270"/>
        <v>41679</v>
      </c>
      <c r="F1638" s="5">
        <f t="shared" si="264"/>
        <v>5</v>
      </c>
      <c r="G1638" s="5">
        <v>23484.99</v>
      </c>
      <c r="H1638" s="6">
        <v>23560.33</v>
      </c>
      <c r="I1638" s="6">
        <v>23665</v>
      </c>
      <c r="J1638" s="6">
        <v>23710</v>
      </c>
      <c r="K1638" s="6">
        <v>23755</v>
      </c>
      <c r="L1638" s="6">
        <v>23801</v>
      </c>
      <c r="M1638" s="6">
        <v>23856.33</v>
      </c>
      <c r="N1638" s="6">
        <v>23916</v>
      </c>
      <c r="O1638" s="6">
        <v>24009.67</v>
      </c>
      <c r="P1638" s="6">
        <v>24050</v>
      </c>
      <c r="Q1638" s="6">
        <v>24098</v>
      </c>
      <c r="R1638" s="6">
        <v>24140</v>
      </c>
      <c r="S1638" s="6">
        <v>24159.33</v>
      </c>
      <c r="T1638" s="6">
        <v>24199.33</v>
      </c>
      <c r="U1638" s="6">
        <v>24765</v>
      </c>
      <c r="V1638" s="6">
        <v>24823.67</v>
      </c>
      <c r="W1638" s="6">
        <v>24880</v>
      </c>
      <c r="X1638" s="6">
        <v>24999.67</v>
      </c>
      <c r="Y1638" s="6" t="s">
        <v>2</v>
      </c>
      <c r="Z1638" s="8" t="s">
        <v>17</v>
      </c>
      <c r="AA1638" s="11">
        <f t="shared" si="265"/>
        <v>2.7594584231708613E-4</v>
      </c>
      <c r="AB1638" s="10">
        <f t="shared" si="266"/>
        <v>7.6648957483056446E-3</v>
      </c>
      <c r="AC1638" s="10">
        <f t="shared" si="271"/>
        <v>1.4564546799070266E-2</v>
      </c>
      <c r="AD1638" s="10">
        <f t="shared" si="272"/>
        <v>6.5092676663988476E-3</v>
      </c>
      <c r="AE1638" s="13">
        <v>4.1100000000000003</v>
      </c>
      <c r="AF1638" s="13">
        <v>1.31</v>
      </c>
      <c r="AG1638" s="10">
        <f t="shared" si="273"/>
        <v>2.7637942947388972E-2</v>
      </c>
      <c r="AH1638" s="10">
        <f>+SUMPRODUCT(AB1638:AD1638,Regression_results!$M$17:$O$17)+Regression_results!$L$17</f>
        <v>2.6914415025666182E-2</v>
      </c>
    </row>
    <row r="1639" spans="1:34" ht="15" x14ac:dyDescent="0.25">
      <c r="A1639" s="3">
        <v>41683</v>
      </c>
      <c r="B1639" s="5">
        <f t="shared" si="267"/>
        <v>13</v>
      </c>
      <c r="C1639" s="5">
        <f t="shared" si="268"/>
        <v>2</v>
      </c>
      <c r="D1639" s="5">
        <f t="shared" si="269"/>
        <v>2014</v>
      </c>
      <c r="E1639" s="3">
        <f t="shared" si="270"/>
        <v>41679</v>
      </c>
      <c r="F1639" s="5">
        <f t="shared" si="264"/>
        <v>4</v>
      </c>
      <c r="G1639" s="5">
        <v>23483.31</v>
      </c>
      <c r="H1639" s="6">
        <v>23554.67</v>
      </c>
      <c r="I1639" s="6">
        <v>23663</v>
      </c>
      <c r="J1639" s="6">
        <v>23704.67</v>
      </c>
      <c r="K1639" s="6">
        <v>23748</v>
      </c>
      <c r="L1639" s="6">
        <v>23795</v>
      </c>
      <c r="M1639" s="6">
        <v>23850</v>
      </c>
      <c r="N1639" s="6">
        <v>23910</v>
      </c>
      <c r="O1639" s="6">
        <v>24003</v>
      </c>
      <c r="P1639" s="6">
        <v>24044</v>
      </c>
      <c r="Q1639" s="6">
        <v>24087</v>
      </c>
      <c r="R1639" s="6">
        <v>24130</v>
      </c>
      <c r="S1639" s="6">
        <v>24150</v>
      </c>
      <c r="T1639" s="6">
        <v>24190</v>
      </c>
      <c r="U1639" s="6">
        <v>24765</v>
      </c>
      <c r="V1639" s="6">
        <v>24823.67</v>
      </c>
      <c r="W1639" s="6">
        <v>24880</v>
      </c>
      <c r="X1639" s="6">
        <v>24999.67</v>
      </c>
      <c r="Y1639" s="6" t="s">
        <v>2</v>
      </c>
      <c r="Z1639" s="8" t="s">
        <v>17</v>
      </c>
      <c r="AA1639" s="11">
        <f t="shared" si="265"/>
        <v>2.2084195997239912E-4</v>
      </c>
      <c r="AB1639" s="10">
        <f t="shared" si="266"/>
        <v>7.6518173971216186E-3</v>
      </c>
      <c r="AC1639" s="10">
        <f t="shared" si="271"/>
        <v>1.4368423276845732E-2</v>
      </c>
      <c r="AD1639" s="10">
        <f t="shared" si="272"/>
        <v>6.3450764306635021E-3</v>
      </c>
      <c r="AE1639" s="13">
        <v>4.1349999999999998</v>
      </c>
      <c r="AF1639" s="13">
        <v>1.34</v>
      </c>
      <c r="AG1639" s="10">
        <f t="shared" si="273"/>
        <v>2.7580422340635513E-2</v>
      </c>
      <c r="AH1639" s="10">
        <f>+SUMPRODUCT(AB1639:AD1639,Regression_results!$M$17:$O$17)+Regression_results!$L$17</f>
        <v>2.6715321062964627E-2</v>
      </c>
    </row>
    <row r="1640" spans="1:34" ht="15" x14ac:dyDescent="0.25">
      <c r="A1640" s="3">
        <v>41682</v>
      </c>
      <c r="B1640" s="5">
        <f t="shared" si="267"/>
        <v>12</v>
      </c>
      <c r="C1640" s="5">
        <f t="shared" si="268"/>
        <v>2</v>
      </c>
      <c r="D1640" s="5">
        <f t="shared" si="269"/>
        <v>2014</v>
      </c>
      <c r="E1640" s="3">
        <f t="shared" si="270"/>
        <v>41679</v>
      </c>
      <c r="F1640" s="5">
        <f t="shared" si="264"/>
        <v>3</v>
      </c>
      <c r="G1640" s="5">
        <v>23481.64</v>
      </c>
      <c r="H1640" s="6">
        <v>23558</v>
      </c>
      <c r="I1640" s="6">
        <v>23664.33</v>
      </c>
      <c r="J1640" s="6">
        <v>23706.67</v>
      </c>
      <c r="K1640" s="6">
        <v>23750</v>
      </c>
      <c r="L1640" s="6">
        <v>23797</v>
      </c>
      <c r="M1640" s="6">
        <v>23851.33</v>
      </c>
      <c r="N1640" s="6">
        <v>23905</v>
      </c>
      <c r="O1640" s="6">
        <v>23999.67</v>
      </c>
      <c r="P1640" s="6">
        <v>24038</v>
      </c>
      <c r="Q1640" s="6">
        <v>24080</v>
      </c>
      <c r="R1640" s="6">
        <v>24125</v>
      </c>
      <c r="S1640" s="6">
        <v>24147.67</v>
      </c>
      <c r="T1640" s="6">
        <v>24187.67</v>
      </c>
      <c r="U1640" s="6">
        <v>24765</v>
      </c>
      <c r="V1640" s="6">
        <v>24823.67</v>
      </c>
      <c r="W1640" s="6">
        <v>24880</v>
      </c>
      <c r="X1640" s="6">
        <v>24999.67</v>
      </c>
      <c r="Y1640" s="6" t="s">
        <v>2</v>
      </c>
      <c r="Z1640" s="8" t="s">
        <v>17</v>
      </c>
      <c r="AA1640" s="11">
        <f t="shared" si="265"/>
        <v>1.6564745170031259E-4</v>
      </c>
      <c r="AB1640" s="10">
        <f t="shared" si="266"/>
        <v>7.7801209796251047E-3</v>
      </c>
      <c r="AC1640" s="10">
        <f t="shared" si="271"/>
        <v>1.4170694881283197E-2</v>
      </c>
      <c r="AD1640" s="10">
        <f t="shared" si="272"/>
        <v>6.332398911199499E-3</v>
      </c>
      <c r="AE1640" s="13">
        <v>4.16</v>
      </c>
      <c r="AF1640" s="13">
        <v>1.3599999999999999</v>
      </c>
      <c r="AG1640" s="10">
        <f t="shared" si="273"/>
        <v>2.7624309392265234E-2</v>
      </c>
      <c r="AH1640" s="10">
        <f>+SUMPRODUCT(AB1640:AD1640,Regression_results!$M$17:$O$17)+Regression_results!$L$17</f>
        <v>2.6659821037898466E-2</v>
      </c>
    </row>
    <row r="1641" spans="1:34" ht="15" x14ac:dyDescent="0.25">
      <c r="A1641" s="3">
        <v>41681</v>
      </c>
      <c r="B1641" s="5">
        <f t="shared" si="267"/>
        <v>11</v>
      </c>
      <c r="C1641" s="5">
        <f t="shared" si="268"/>
        <v>2</v>
      </c>
      <c r="D1641" s="5">
        <f t="shared" si="269"/>
        <v>2014</v>
      </c>
      <c r="E1641" s="3">
        <f t="shared" si="270"/>
        <v>41679</v>
      </c>
      <c r="F1641" s="5">
        <f t="shared" si="264"/>
        <v>2</v>
      </c>
      <c r="G1641" s="5">
        <v>23479.96</v>
      </c>
      <c r="H1641" s="6">
        <v>23552</v>
      </c>
      <c r="I1641" s="6">
        <v>23652</v>
      </c>
      <c r="J1641" s="6">
        <v>23698.33</v>
      </c>
      <c r="K1641" s="6">
        <v>23745.33</v>
      </c>
      <c r="L1641" s="6">
        <v>23790</v>
      </c>
      <c r="M1641" s="6">
        <v>23846</v>
      </c>
      <c r="N1641" s="6">
        <v>23897.33</v>
      </c>
      <c r="O1641" s="6">
        <v>23992.67</v>
      </c>
      <c r="P1641" s="6">
        <v>24030</v>
      </c>
      <c r="Q1641" s="6">
        <v>24072</v>
      </c>
      <c r="R1641" s="6">
        <v>24116.67</v>
      </c>
      <c r="S1641" s="6">
        <v>24140.33</v>
      </c>
      <c r="T1641" s="6">
        <v>24180.67</v>
      </c>
      <c r="U1641" s="6">
        <v>24770.33</v>
      </c>
      <c r="V1641" s="6">
        <v>24825.67</v>
      </c>
      <c r="W1641" s="6">
        <v>24885.33</v>
      </c>
      <c r="X1641" s="6">
        <v>24999.33</v>
      </c>
      <c r="Y1641" s="6" t="s">
        <v>2</v>
      </c>
      <c r="Z1641" s="8" t="s">
        <v>17</v>
      </c>
      <c r="AA1641" s="11">
        <f t="shared" si="265"/>
        <v>1.1140416611260898E-4</v>
      </c>
      <c r="AB1641" s="10">
        <f t="shared" si="266"/>
        <v>7.327099364734968E-3</v>
      </c>
      <c r="AC1641" s="10">
        <f t="shared" si="271"/>
        <v>1.4403433113478803E-2</v>
      </c>
      <c r="AD1641" s="10">
        <f t="shared" si="272"/>
        <v>6.2657838162308334E-3</v>
      </c>
      <c r="AE1641" s="13">
        <v>4.1500000000000004</v>
      </c>
      <c r="AF1641" s="13">
        <v>1.33</v>
      </c>
      <c r="AG1641" s="10">
        <f t="shared" si="273"/>
        <v>2.7829862824435114E-2</v>
      </c>
      <c r="AH1641" s="10">
        <f>+SUMPRODUCT(AB1641:AD1641,Regression_results!$M$17:$O$17)+Regression_results!$L$17</f>
        <v>2.6525222821808938E-2</v>
      </c>
    </row>
    <row r="1642" spans="1:34" ht="15" x14ac:dyDescent="0.25">
      <c r="A1642" s="3">
        <v>41680</v>
      </c>
      <c r="B1642" s="5">
        <f t="shared" si="267"/>
        <v>10</v>
      </c>
      <c r="C1642" s="5">
        <f t="shared" si="268"/>
        <v>2</v>
      </c>
      <c r="D1642" s="5">
        <f t="shared" si="269"/>
        <v>2014</v>
      </c>
      <c r="E1642" s="3">
        <f t="shared" si="270"/>
        <v>41679</v>
      </c>
      <c r="F1642" s="5">
        <f t="shared" si="264"/>
        <v>1</v>
      </c>
      <c r="G1642" s="5">
        <v>23478.29</v>
      </c>
      <c r="H1642" s="6">
        <v>23547.67</v>
      </c>
      <c r="I1642" s="6">
        <v>23648.67</v>
      </c>
      <c r="J1642" s="6">
        <v>23697.67</v>
      </c>
      <c r="K1642" s="6">
        <v>23743</v>
      </c>
      <c r="L1642" s="6">
        <v>23788</v>
      </c>
      <c r="M1642" s="6">
        <v>23845</v>
      </c>
      <c r="N1642" s="6">
        <v>23895.67</v>
      </c>
      <c r="O1642" s="6">
        <v>23988</v>
      </c>
      <c r="P1642" s="6">
        <v>24023.67</v>
      </c>
      <c r="Q1642" s="6">
        <v>24064</v>
      </c>
      <c r="R1642" s="6">
        <v>24110</v>
      </c>
      <c r="S1642" s="6">
        <v>24133.67</v>
      </c>
      <c r="T1642" s="6">
        <v>24174.67</v>
      </c>
      <c r="U1642" s="6">
        <v>24773.67</v>
      </c>
      <c r="V1642" s="6">
        <v>24829</v>
      </c>
      <c r="W1642" s="6">
        <v>24888.67</v>
      </c>
      <c r="X1642" s="6">
        <v>25002.67</v>
      </c>
      <c r="Y1642" s="6" t="s">
        <v>2</v>
      </c>
      <c r="Z1642" s="8" t="s">
        <v>17</v>
      </c>
      <c r="AA1642" s="11">
        <f t="shared" si="265"/>
        <v>5.6629044263334374E-5</v>
      </c>
      <c r="AB1642" s="10">
        <f t="shared" si="266"/>
        <v>7.2569169219733887E-3</v>
      </c>
      <c r="AC1642" s="10">
        <f t="shared" si="271"/>
        <v>1.4348798473656332E-2</v>
      </c>
      <c r="AD1642" s="10">
        <f t="shared" si="272"/>
        <v>6.1292486874181982E-3</v>
      </c>
      <c r="AE1642" s="13">
        <v>4.13</v>
      </c>
      <c r="AF1642" s="13">
        <v>1.32</v>
      </c>
      <c r="AG1642" s="10">
        <f t="shared" si="273"/>
        <v>2.7733912356888935E-2</v>
      </c>
      <c r="AH1642" s="10">
        <f>+SUMPRODUCT(AB1642:AD1642,Regression_results!$M$17:$O$17)+Regression_results!$L$17</f>
        <v>2.6392962036130355E-2</v>
      </c>
    </row>
    <row r="1643" spans="1:34" ht="15" x14ac:dyDescent="0.25">
      <c r="A1643" s="3">
        <v>41679</v>
      </c>
      <c r="B1643" s="5">
        <f t="shared" si="267"/>
        <v>9</v>
      </c>
      <c r="C1643" s="5">
        <f t="shared" si="268"/>
        <v>2</v>
      </c>
      <c r="D1643" s="5">
        <f t="shared" si="269"/>
        <v>2014</v>
      </c>
      <c r="E1643" s="3">
        <f t="shared" si="270"/>
        <v>41679</v>
      </c>
      <c r="F1643" s="5">
        <f t="shared" si="264"/>
        <v>0</v>
      </c>
      <c r="G1643" s="5">
        <v>23476.61</v>
      </c>
      <c r="H1643" s="6">
        <v>23550</v>
      </c>
      <c r="I1643" s="6">
        <v>23650</v>
      </c>
      <c r="J1643" s="6">
        <v>23700</v>
      </c>
      <c r="K1643" s="6">
        <v>23745</v>
      </c>
      <c r="L1643" s="6">
        <v>23792.33</v>
      </c>
      <c r="M1643" s="6">
        <v>23850</v>
      </c>
      <c r="N1643" s="6">
        <v>23899</v>
      </c>
      <c r="O1643" s="6">
        <v>23993</v>
      </c>
      <c r="P1643" s="6">
        <v>24035</v>
      </c>
      <c r="Q1643" s="6">
        <v>24075.33</v>
      </c>
      <c r="R1643" s="6">
        <v>24123</v>
      </c>
      <c r="S1643" s="6">
        <v>24144</v>
      </c>
      <c r="T1643" s="6">
        <v>24184.67</v>
      </c>
      <c r="U1643" s="6">
        <v>24773.67</v>
      </c>
      <c r="V1643" s="6">
        <v>24829</v>
      </c>
      <c r="W1643" s="6">
        <v>24888.67</v>
      </c>
      <c r="X1643" s="6">
        <v>25002.67</v>
      </c>
      <c r="Y1643" s="6" t="s">
        <v>2</v>
      </c>
      <c r="Z1643" s="8" t="s">
        <v>17</v>
      </c>
      <c r="AA1643" s="11">
        <f t="shared" si="265"/>
        <v>0</v>
      </c>
      <c r="AB1643" s="10">
        <f t="shared" si="266"/>
        <v>7.3856489501678002E-3</v>
      </c>
      <c r="AC1643" s="10">
        <f t="shared" si="271"/>
        <v>1.4503171247357338E-2</v>
      </c>
      <c r="AD1643" s="10">
        <f t="shared" si="272"/>
        <v>6.2935022714958322E-3</v>
      </c>
      <c r="AE1643" s="13">
        <v>4.1150000000000002</v>
      </c>
      <c r="AF1643" s="13">
        <v>1.29</v>
      </c>
      <c r="AG1643" s="10">
        <f t="shared" si="273"/>
        <v>2.7890216210879837E-2</v>
      </c>
      <c r="AH1643" s="10">
        <f>+SUMPRODUCT(AB1643:AD1643,Regression_results!$M$17:$O$17)+Regression_results!$L$17</f>
        <v>2.6629445207555412E-2</v>
      </c>
    </row>
    <row r="1644" spans="1:34" ht="15" x14ac:dyDescent="0.25">
      <c r="A1644" s="3">
        <v>41678</v>
      </c>
      <c r="B1644" s="5">
        <f t="shared" si="267"/>
        <v>8</v>
      </c>
      <c r="C1644" s="5">
        <f t="shared" si="268"/>
        <v>2</v>
      </c>
      <c r="D1644" s="5">
        <f t="shared" si="269"/>
        <v>2014</v>
      </c>
      <c r="E1644" s="3">
        <f t="shared" si="270"/>
        <v>41648</v>
      </c>
      <c r="F1644" s="5">
        <f t="shared" si="264"/>
        <v>30</v>
      </c>
      <c r="G1644" s="5">
        <v>23472.080000000002</v>
      </c>
      <c r="H1644" s="6">
        <v>23550</v>
      </c>
      <c r="I1644" s="6">
        <v>23650</v>
      </c>
      <c r="J1644" s="6">
        <v>23700</v>
      </c>
      <c r="K1644" s="6">
        <v>23745</v>
      </c>
      <c r="L1644" s="6">
        <v>23792.33</v>
      </c>
      <c r="M1644" s="6">
        <v>23850</v>
      </c>
      <c r="N1644" s="6">
        <v>23899</v>
      </c>
      <c r="O1644" s="6">
        <v>23993</v>
      </c>
      <c r="P1644" s="6">
        <v>24035</v>
      </c>
      <c r="Q1644" s="6">
        <v>24075.33</v>
      </c>
      <c r="R1644" s="6">
        <v>24123</v>
      </c>
      <c r="S1644" s="6">
        <v>24144</v>
      </c>
      <c r="T1644" s="6">
        <v>24184.67</v>
      </c>
      <c r="U1644" s="6">
        <v>24763.67</v>
      </c>
      <c r="V1644" s="6">
        <v>24819</v>
      </c>
      <c r="W1644" s="6">
        <v>24878.67</v>
      </c>
      <c r="X1644" s="6">
        <v>24992.67</v>
      </c>
      <c r="Y1644" s="6" t="s">
        <v>2</v>
      </c>
      <c r="Z1644" s="8" t="s">
        <v>17</v>
      </c>
      <c r="AA1644" s="11">
        <f t="shared" si="265"/>
        <v>1.6844764744863294E-3</v>
      </c>
      <c r="AB1644" s="10">
        <f t="shared" si="266"/>
        <v>7.5800695975813959E-3</v>
      </c>
      <c r="AC1644" s="10">
        <f t="shared" si="271"/>
        <v>1.4503171247357338E-2</v>
      </c>
      <c r="AD1644" s="10">
        <f t="shared" si="272"/>
        <v>7.9779787459821616E-3</v>
      </c>
      <c r="AE1644" s="13">
        <v>4.1150000000000002</v>
      </c>
      <c r="AF1644" s="13">
        <v>1.29</v>
      </c>
      <c r="AG1644" s="10">
        <f t="shared" si="273"/>
        <v>2.7890216210879837E-2</v>
      </c>
      <c r="AH1644" s="10">
        <f>+SUMPRODUCT(AB1644:AD1644,Regression_results!$M$17:$O$17)+Regression_results!$L$17</f>
        <v>2.7491999027634918E-2</v>
      </c>
    </row>
    <row r="1645" spans="1:34" ht="15" x14ac:dyDescent="0.25">
      <c r="A1645" s="3">
        <v>41677</v>
      </c>
      <c r="B1645" s="5">
        <f t="shared" si="267"/>
        <v>7</v>
      </c>
      <c r="C1645" s="5">
        <f t="shared" si="268"/>
        <v>2</v>
      </c>
      <c r="D1645" s="5">
        <f t="shared" si="269"/>
        <v>2014</v>
      </c>
      <c r="E1645" s="3">
        <f t="shared" si="270"/>
        <v>41648</v>
      </c>
      <c r="F1645" s="5">
        <f t="shared" si="264"/>
        <v>29</v>
      </c>
      <c r="G1645" s="5">
        <v>23467.55</v>
      </c>
      <c r="H1645" s="6">
        <v>23550</v>
      </c>
      <c r="I1645" s="6">
        <v>23650</v>
      </c>
      <c r="J1645" s="6">
        <v>23700</v>
      </c>
      <c r="K1645" s="6">
        <v>23745</v>
      </c>
      <c r="L1645" s="6">
        <v>23792.33</v>
      </c>
      <c r="M1645" s="6">
        <v>23850</v>
      </c>
      <c r="N1645" s="6">
        <v>23899</v>
      </c>
      <c r="O1645" s="6">
        <v>23993</v>
      </c>
      <c r="P1645" s="6">
        <v>24035</v>
      </c>
      <c r="Q1645" s="6">
        <v>24075.33</v>
      </c>
      <c r="R1645" s="6">
        <v>24123</v>
      </c>
      <c r="S1645" s="6">
        <v>24144</v>
      </c>
      <c r="T1645" s="6">
        <v>24184.67</v>
      </c>
      <c r="U1645" s="6">
        <v>24755</v>
      </c>
      <c r="V1645" s="6">
        <v>24810.33</v>
      </c>
      <c r="W1645" s="6">
        <v>24870</v>
      </c>
      <c r="X1645" s="6">
        <v>24984</v>
      </c>
      <c r="Y1645" s="6" t="s">
        <v>2</v>
      </c>
      <c r="Z1645" s="8" t="s">
        <v>17</v>
      </c>
      <c r="AA1645" s="11">
        <f t="shared" si="265"/>
        <v>1.6283272586701185E-3</v>
      </c>
      <c r="AB1645" s="10">
        <f t="shared" si="266"/>
        <v>7.7745653040048879E-3</v>
      </c>
      <c r="AC1645" s="10">
        <f t="shared" si="271"/>
        <v>1.4503171247357338E-2</v>
      </c>
      <c r="AD1645" s="10">
        <f t="shared" si="272"/>
        <v>7.9218295301659511E-3</v>
      </c>
      <c r="AE1645" s="13">
        <v>4.1150000000000002</v>
      </c>
      <c r="AF1645" s="13">
        <v>1.29</v>
      </c>
      <c r="AG1645" s="10">
        <f t="shared" si="273"/>
        <v>2.7890216210879837E-2</v>
      </c>
      <c r="AH1645" s="10">
        <f>+SUMPRODUCT(AB1645:AD1645,Regression_results!$M$17:$O$17)+Regression_results!$L$17</f>
        <v>2.7571894465305502E-2</v>
      </c>
    </row>
    <row r="1646" spans="1:34" ht="15" x14ac:dyDescent="0.25">
      <c r="A1646" s="3">
        <v>41676</v>
      </c>
      <c r="B1646" s="5">
        <f t="shared" si="267"/>
        <v>6</v>
      </c>
      <c r="C1646" s="5">
        <f t="shared" si="268"/>
        <v>2</v>
      </c>
      <c r="D1646" s="5">
        <f t="shared" si="269"/>
        <v>2014</v>
      </c>
      <c r="E1646" s="3">
        <f t="shared" si="270"/>
        <v>41648</v>
      </c>
      <c r="F1646" s="5">
        <f t="shared" si="264"/>
        <v>28</v>
      </c>
      <c r="G1646" s="5">
        <v>23463.02</v>
      </c>
      <c r="H1646" s="6">
        <v>23524</v>
      </c>
      <c r="I1646" s="6">
        <v>23558</v>
      </c>
      <c r="J1646" s="6">
        <v>23658.33</v>
      </c>
      <c r="K1646" s="6">
        <v>23708</v>
      </c>
      <c r="L1646" s="6">
        <v>23760</v>
      </c>
      <c r="M1646" s="6">
        <v>23807</v>
      </c>
      <c r="N1646" s="6">
        <v>23865</v>
      </c>
      <c r="O1646" s="6">
        <v>23914.67</v>
      </c>
      <c r="P1646" s="6">
        <v>24011.33</v>
      </c>
      <c r="Q1646" s="6">
        <v>24056</v>
      </c>
      <c r="R1646" s="6">
        <v>24095</v>
      </c>
      <c r="S1646" s="6">
        <v>24143.33</v>
      </c>
      <c r="T1646" s="6">
        <v>24167.67</v>
      </c>
      <c r="U1646" s="6">
        <v>24755</v>
      </c>
      <c r="V1646" s="6">
        <v>24810.33</v>
      </c>
      <c r="W1646" s="6">
        <v>24870</v>
      </c>
      <c r="X1646" s="6">
        <v>24984</v>
      </c>
      <c r="Y1646" s="6" t="s">
        <v>2</v>
      </c>
      <c r="Z1646" s="8" t="s">
        <v>17</v>
      </c>
      <c r="AA1646" s="11">
        <f t="shared" si="265"/>
        <v>9.4093620612101248E-4</v>
      </c>
      <c r="AB1646" s="10">
        <f t="shared" si="266"/>
        <v>4.0480722430444871E-3</v>
      </c>
      <c r="AC1646" s="10">
        <f t="shared" si="271"/>
        <v>1.5140079803039219E-2</v>
      </c>
      <c r="AD1646" s="10">
        <f t="shared" si="272"/>
        <v>1.0502431305154492E-2</v>
      </c>
      <c r="AE1646" s="13">
        <v>4.1399999999999997</v>
      </c>
      <c r="AF1646" s="13">
        <v>1.26</v>
      </c>
      <c r="AG1646" s="10">
        <f t="shared" si="273"/>
        <v>2.8441635394035325E-2</v>
      </c>
      <c r="AH1646" s="10">
        <f>+SUMPRODUCT(AB1646:AD1646,Regression_results!$M$17:$O$17)+Regression_results!$L$17</f>
        <v>2.7101600012137739E-2</v>
      </c>
    </row>
    <row r="1647" spans="1:34" ht="15" x14ac:dyDescent="0.25">
      <c r="A1647" s="3">
        <v>41675</v>
      </c>
      <c r="B1647" s="5">
        <f t="shared" si="267"/>
        <v>5</v>
      </c>
      <c r="C1647" s="5">
        <f t="shared" si="268"/>
        <v>2</v>
      </c>
      <c r="D1647" s="5">
        <f t="shared" si="269"/>
        <v>2014</v>
      </c>
      <c r="E1647" s="3">
        <f t="shared" si="270"/>
        <v>41648</v>
      </c>
      <c r="F1647" s="5">
        <f t="shared" si="264"/>
        <v>27</v>
      </c>
      <c r="G1647" s="5">
        <v>23458.5</v>
      </c>
      <c r="H1647" s="6">
        <v>23518.33</v>
      </c>
      <c r="I1647" s="6">
        <v>23543.67</v>
      </c>
      <c r="J1647" s="6">
        <v>23648</v>
      </c>
      <c r="K1647" s="6">
        <v>23696</v>
      </c>
      <c r="L1647" s="6">
        <v>23749</v>
      </c>
      <c r="M1647" s="6">
        <v>23792.67</v>
      </c>
      <c r="N1647" s="6">
        <v>23848.33</v>
      </c>
      <c r="O1647" s="6">
        <v>23899</v>
      </c>
      <c r="P1647" s="6">
        <v>23994</v>
      </c>
      <c r="Q1647" s="6">
        <v>24043.33</v>
      </c>
      <c r="R1647" s="6">
        <v>24081.33</v>
      </c>
      <c r="S1647" s="6">
        <v>24131.33</v>
      </c>
      <c r="T1647" s="6">
        <v>24152.67</v>
      </c>
      <c r="U1647" s="6">
        <v>24755</v>
      </c>
      <c r="V1647" s="6">
        <v>24810.33</v>
      </c>
      <c r="W1647" s="6">
        <v>24870</v>
      </c>
      <c r="X1647" s="6">
        <v>24984</v>
      </c>
      <c r="Y1647" s="6" t="s">
        <v>2</v>
      </c>
      <c r="Z1647" s="8" t="s">
        <v>17</v>
      </c>
      <c r="AA1647" s="11">
        <f t="shared" si="265"/>
        <v>7.958947973442321E-4</v>
      </c>
      <c r="AB1647" s="10">
        <f t="shared" si="266"/>
        <v>3.6306669224375199E-3</v>
      </c>
      <c r="AC1647" s="10">
        <f t="shared" si="271"/>
        <v>1.5092379395395872E-2</v>
      </c>
      <c r="AD1647" s="10">
        <f t="shared" si="272"/>
        <v>1.0517222049530562E-2</v>
      </c>
      <c r="AE1647" s="13">
        <v>4.12</v>
      </c>
      <c r="AF1647" s="13">
        <v>1.33</v>
      </c>
      <c r="AG1647" s="10">
        <f t="shared" si="273"/>
        <v>2.7533800453962032E-2</v>
      </c>
      <c r="AH1647" s="10">
        <f>+SUMPRODUCT(AB1647:AD1647,Regression_results!$M$17:$O$17)+Regression_results!$L$17</f>
        <v>2.685385645713359E-2</v>
      </c>
    </row>
    <row r="1648" spans="1:34" ht="15" x14ac:dyDescent="0.25">
      <c r="A1648" s="3">
        <v>41674</v>
      </c>
      <c r="B1648" s="5">
        <f t="shared" si="267"/>
        <v>4</v>
      </c>
      <c r="C1648" s="5">
        <f t="shared" si="268"/>
        <v>2</v>
      </c>
      <c r="D1648" s="5">
        <f t="shared" si="269"/>
        <v>2014</v>
      </c>
      <c r="E1648" s="3">
        <f t="shared" si="270"/>
        <v>41648</v>
      </c>
      <c r="F1648" s="5">
        <f t="shared" si="264"/>
        <v>26</v>
      </c>
      <c r="G1648" s="5">
        <v>23453.97</v>
      </c>
      <c r="H1648" s="6">
        <v>23516</v>
      </c>
      <c r="I1648" s="6">
        <v>23533</v>
      </c>
      <c r="J1648" s="6">
        <v>23643</v>
      </c>
      <c r="K1648" s="6">
        <v>23692</v>
      </c>
      <c r="L1648" s="6">
        <v>23745</v>
      </c>
      <c r="M1648" s="6">
        <v>23790</v>
      </c>
      <c r="N1648" s="6">
        <v>23847</v>
      </c>
      <c r="O1648" s="6">
        <v>23897</v>
      </c>
      <c r="P1648" s="6">
        <v>23992</v>
      </c>
      <c r="Q1648" s="6">
        <v>24045</v>
      </c>
      <c r="R1648" s="6">
        <v>24083</v>
      </c>
      <c r="S1648" s="6">
        <v>24125</v>
      </c>
      <c r="T1648" s="6">
        <v>24147</v>
      </c>
      <c r="U1648" s="6">
        <v>24743.33</v>
      </c>
      <c r="V1648" s="6">
        <v>24798.67</v>
      </c>
      <c r="W1648" s="6">
        <v>24858.33</v>
      </c>
      <c r="X1648" s="6">
        <v>24967.33</v>
      </c>
      <c r="Y1648" s="6" t="s">
        <v>2</v>
      </c>
      <c r="Z1648" s="8" t="s">
        <v>17</v>
      </c>
      <c r="AA1648" s="11">
        <f t="shared" si="265"/>
        <v>7.9032815198611204E-4</v>
      </c>
      <c r="AB1648" s="10">
        <f t="shared" si="266"/>
        <v>3.3695787962548795E-3</v>
      </c>
      <c r="AC1648" s="10">
        <f t="shared" si="271"/>
        <v>1.5467641184719438E-2</v>
      </c>
      <c r="AD1648" s="10">
        <f t="shared" si="272"/>
        <v>1.0331274714316068E-2</v>
      </c>
      <c r="AE1648" s="13">
        <v>4.13</v>
      </c>
      <c r="AF1648" s="13">
        <v>1.34</v>
      </c>
      <c r="AG1648" s="10">
        <f t="shared" si="273"/>
        <v>2.7531083481349805E-2</v>
      </c>
      <c r="AH1648" s="10">
        <f>+SUMPRODUCT(AB1648:AD1648,Regression_results!$M$17:$O$17)+Regression_results!$L$17</f>
        <v>2.6855248364372183E-2</v>
      </c>
    </row>
    <row r="1649" spans="1:34" ht="15" x14ac:dyDescent="0.25">
      <c r="A1649" s="3">
        <v>41673</v>
      </c>
      <c r="B1649" s="5">
        <f t="shared" si="267"/>
        <v>3</v>
      </c>
      <c r="C1649" s="5">
        <f t="shared" si="268"/>
        <v>2</v>
      </c>
      <c r="D1649" s="5">
        <f t="shared" si="269"/>
        <v>2014</v>
      </c>
      <c r="E1649" s="3">
        <f t="shared" si="270"/>
        <v>41648</v>
      </c>
      <c r="F1649" s="5">
        <f t="shared" si="264"/>
        <v>25</v>
      </c>
      <c r="G1649" s="5">
        <v>23449.439999999999</v>
      </c>
      <c r="H1649" s="6">
        <v>23512</v>
      </c>
      <c r="I1649" s="6">
        <v>23528</v>
      </c>
      <c r="J1649" s="6">
        <v>23634</v>
      </c>
      <c r="K1649" s="6">
        <v>23685</v>
      </c>
      <c r="L1649" s="6">
        <v>23737.33</v>
      </c>
      <c r="M1649" s="6">
        <v>23782</v>
      </c>
      <c r="N1649" s="6">
        <v>23842.33</v>
      </c>
      <c r="O1649" s="6">
        <v>23890.33</v>
      </c>
      <c r="P1649" s="6">
        <v>23989.67</v>
      </c>
      <c r="Q1649" s="6">
        <v>24042.67</v>
      </c>
      <c r="R1649" s="6">
        <v>24077.33</v>
      </c>
      <c r="S1649" s="6">
        <v>24123.33</v>
      </c>
      <c r="T1649" s="6">
        <v>24142.33</v>
      </c>
      <c r="U1649" s="6">
        <v>24738.67</v>
      </c>
      <c r="V1649" s="6">
        <v>24794</v>
      </c>
      <c r="W1649" s="6">
        <v>24853.67</v>
      </c>
      <c r="X1649" s="6">
        <v>24962.67</v>
      </c>
      <c r="Y1649" s="6" t="s">
        <v>2</v>
      </c>
      <c r="Z1649" s="8" t="s">
        <v>17</v>
      </c>
      <c r="AA1649" s="11">
        <f t="shared" si="265"/>
        <v>6.5634940670855624E-4</v>
      </c>
      <c r="AB1649" s="10">
        <f t="shared" si="266"/>
        <v>3.3501866142646719E-3</v>
      </c>
      <c r="AC1649" s="10">
        <f t="shared" si="271"/>
        <v>1.5399948996939861E-2</v>
      </c>
      <c r="AD1649" s="10">
        <f t="shared" si="272"/>
        <v>1.0409249429437328E-2</v>
      </c>
      <c r="AE1649" s="13">
        <v>4.18</v>
      </c>
      <c r="AF1649" s="13">
        <v>1.34</v>
      </c>
      <c r="AG1649" s="10">
        <f t="shared" si="273"/>
        <v>2.8024472074205553E-2</v>
      </c>
      <c r="AH1649" s="10">
        <f>+SUMPRODUCT(AB1649:AD1649,Regression_results!$M$17:$O$17)+Regression_results!$L$17</f>
        <v>2.6839033213407817E-2</v>
      </c>
    </row>
    <row r="1650" spans="1:34" ht="15" x14ac:dyDescent="0.25">
      <c r="A1650" s="3">
        <v>41672</v>
      </c>
      <c r="B1650" s="5">
        <f t="shared" si="267"/>
        <v>2</v>
      </c>
      <c r="C1650" s="5">
        <f t="shared" si="268"/>
        <v>2</v>
      </c>
      <c r="D1650" s="5">
        <f t="shared" si="269"/>
        <v>2014</v>
      </c>
      <c r="E1650" s="3">
        <f t="shared" si="270"/>
        <v>41648</v>
      </c>
      <c r="F1650" s="5">
        <f t="shared" si="264"/>
        <v>24</v>
      </c>
      <c r="G1650" s="5">
        <v>23444.92</v>
      </c>
      <c r="H1650" s="6">
        <v>23509</v>
      </c>
      <c r="I1650" s="6">
        <v>23523</v>
      </c>
      <c r="J1650" s="6">
        <v>23630</v>
      </c>
      <c r="K1650" s="6">
        <v>23680</v>
      </c>
      <c r="L1650" s="6">
        <v>23733.67</v>
      </c>
      <c r="M1650" s="6">
        <v>23780</v>
      </c>
      <c r="N1650" s="6">
        <v>23840</v>
      </c>
      <c r="O1650" s="6">
        <v>23890</v>
      </c>
      <c r="P1650" s="6">
        <v>23990</v>
      </c>
      <c r="Q1650" s="6">
        <v>24042.67</v>
      </c>
      <c r="R1650" s="6">
        <v>24073</v>
      </c>
      <c r="S1650" s="6">
        <v>24118</v>
      </c>
      <c r="T1650" s="6">
        <v>24140.33</v>
      </c>
      <c r="U1650" s="6">
        <v>24716.67</v>
      </c>
      <c r="V1650" s="6">
        <v>24771.67</v>
      </c>
      <c r="W1650" s="6">
        <v>24831.67</v>
      </c>
      <c r="X1650" s="6">
        <v>24932</v>
      </c>
      <c r="Y1650" s="6" t="s">
        <v>2</v>
      </c>
      <c r="Z1650" s="8" t="s">
        <v>17</v>
      </c>
      <c r="AA1650" s="11">
        <f t="shared" si="265"/>
        <v>7.406915996352126E-4</v>
      </c>
      <c r="AB1650" s="10">
        <f t="shared" si="266"/>
        <v>3.3303589860831373E-3</v>
      </c>
      <c r="AC1650" s="10">
        <f t="shared" si="271"/>
        <v>1.5601751477277492E-2</v>
      </c>
      <c r="AD1650" s="10">
        <f t="shared" si="272"/>
        <v>1.028443375116308E-2</v>
      </c>
      <c r="AE1650" s="13">
        <v>4.17</v>
      </c>
      <c r="AF1650" s="13">
        <v>1.33</v>
      </c>
      <c r="AG1650" s="10">
        <f t="shared" si="273"/>
        <v>2.8027237738083466E-2</v>
      </c>
      <c r="AH1650" s="10">
        <f>+SUMPRODUCT(AB1650:AD1650,Regression_results!$M$17:$O$17)+Regression_results!$L$17</f>
        <v>2.6893804317151132E-2</v>
      </c>
    </row>
    <row r="1651" spans="1:34" ht="15" x14ac:dyDescent="0.25">
      <c r="A1651" s="3">
        <v>41671</v>
      </c>
      <c r="B1651" s="5">
        <f t="shared" si="267"/>
        <v>1</v>
      </c>
      <c r="C1651" s="5">
        <f t="shared" si="268"/>
        <v>2</v>
      </c>
      <c r="D1651" s="5">
        <f t="shared" si="269"/>
        <v>2014</v>
      </c>
      <c r="E1651" s="3">
        <f t="shared" si="270"/>
        <v>41648</v>
      </c>
      <c r="F1651" s="5">
        <f t="shared" si="264"/>
        <v>23</v>
      </c>
      <c r="G1651" s="5">
        <v>23440.39</v>
      </c>
      <c r="H1651" s="6">
        <v>23509</v>
      </c>
      <c r="I1651" s="6">
        <v>23523</v>
      </c>
      <c r="J1651" s="6">
        <v>23630</v>
      </c>
      <c r="K1651" s="6">
        <v>23680</v>
      </c>
      <c r="L1651" s="6">
        <v>23733.67</v>
      </c>
      <c r="M1651" s="6">
        <v>23780</v>
      </c>
      <c r="N1651" s="6">
        <v>23840</v>
      </c>
      <c r="O1651" s="6">
        <v>23890</v>
      </c>
      <c r="P1651" s="6">
        <v>23990</v>
      </c>
      <c r="Q1651" s="6">
        <v>24042.67</v>
      </c>
      <c r="R1651" s="6">
        <v>24073</v>
      </c>
      <c r="S1651" s="6">
        <v>24118</v>
      </c>
      <c r="T1651" s="6">
        <v>24140.33</v>
      </c>
      <c r="U1651" s="6">
        <v>24700</v>
      </c>
      <c r="V1651" s="6">
        <v>24755</v>
      </c>
      <c r="W1651" s="6">
        <v>24815</v>
      </c>
      <c r="X1651" s="6">
        <v>24915.33</v>
      </c>
      <c r="Y1651" s="6" t="s">
        <v>2</v>
      </c>
      <c r="Z1651" s="8" t="s">
        <v>17</v>
      </c>
      <c r="AA1651" s="11">
        <f t="shared" si="265"/>
        <v>7.098294496504121E-4</v>
      </c>
      <c r="AB1651" s="10">
        <f t="shared" si="266"/>
        <v>3.5242587687320803E-3</v>
      </c>
      <c r="AC1651" s="10">
        <f t="shared" si="271"/>
        <v>1.5601751477277492E-2</v>
      </c>
      <c r="AD1651" s="10">
        <f t="shared" si="272"/>
        <v>1.025357160117828E-2</v>
      </c>
      <c r="AE1651" s="13">
        <v>4.17</v>
      </c>
      <c r="AF1651" s="13">
        <v>1.33</v>
      </c>
      <c r="AG1651" s="10">
        <f t="shared" si="273"/>
        <v>2.8027237738083466E-2</v>
      </c>
      <c r="AH1651" s="10">
        <f>+SUMPRODUCT(AB1651:AD1651,Regression_results!$M$17:$O$17)+Regression_results!$L$17</f>
        <v>2.6984748316067737E-2</v>
      </c>
    </row>
    <row r="1652" spans="1:34" ht="15" x14ac:dyDescent="0.25">
      <c r="A1652" s="3">
        <v>41670</v>
      </c>
      <c r="B1652" s="5">
        <f t="shared" si="267"/>
        <v>31</v>
      </c>
      <c r="C1652" s="5">
        <f t="shared" si="268"/>
        <v>1</v>
      </c>
      <c r="D1652" s="5">
        <f t="shared" si="269"/>
        <v>2014</v>
      </c>
      <c r="E1652" s="3">
        <f t="shared" si="270"/>
        <v>41648</v>
      </c>
      <c r="F1652" s="5">
        <f t="shared" si="264"/>
        <v>22</v>
      </c>
      <c r="G1652" s="5">
        <v>23435.87</v>
      </c>
      <c r="H1652" s="6">
        <v>23509</v>
      </c>
      <c r="I1652" s="6">
        <v>23523</v>
      </c>
      <c r="J1652" s="6">
        <v>23630</v>
      </c>
      <c r="K1652" s="6">
        <v>23680</v>
      </c>
      <c r="L1652" s="6">
        <v>23733.67</v>
      </c>
      <c r="M1652" s="6">
        <v>23780</v>
      </c>
      <c r="N1652" s="6">
        <v>23840</v>
      </c>
      <c r="O1652" s="6">
        <v>23890</v>
      </c>
      <c r="P1652" s="6">
        <v>23990</v>
      </c>
      <c r="Q1652" s="6">
        <v>24042.67</v>
      </c>
      <c r="R1652" s="6">
        <v>24073</v>
      </c>
      <c r="S1652" s="6">
        <v>24118</v>
      </c>
      <c r="T1652" s="6">
        <v>24140.33</v>
      </c>
      <c r="U1652" s="6">
        <v>24692</v>
      </c>
      <c r="V1652" s="6">
        <v>24745.33</v>
      </c>
      <c r="W1652" s="6">
        <v>24795.67</v>
      </c>
      <c r="X1652" s="6">
        <v>24898.67</v>
      </c>
      <c r="Y1652" s="6" t="s">
        <v>2</v>
      </c>
      <c r="Z1652" s="8" t="s">
        <v>17</v>
      </c>
      <c r="AA1652" s="11">
        <f t="shared" si="265"/>
        <v>6.7896729966561149E-4</v>
      </c>
      <c r="AB1652" s="10">
        <f t="shared" si="266"/>
        <v>3.7178052276276574E-3</v>
      </c>
      <c r="AC1652" s="10">
        <f t="shared" si="271"/>
        <v>1.5601751477277492E-2</v>
      </c>
      <c r="AD1652" s="10">
        <f t="shared" si="272"/>
        <v>1.0222709451193478E-2</v>
      </c>
      <c r="AE1652" s="13">
        <v>4.17</v>
      </c>
      <c r="AF1652" s="13">
        <v>1.33</v>
      </c>
      <c r="AG1652" s="10">
        <f t="shared" si="273"/>
        <v>2.8027237738083466E-2</v>
      </c>
      <c r="AH1652" s="10">
        <f>+SUMPRODUCT(AB1652:AD1652,Regression_results!$M$17:$O$17)+Regression_results!$L$17</f>
        <v>2.7075501309230914E-2</v>
      </c>
    </row>
    <row r="1653" spans="1:34" ht="15" x14ac:dyDescent="0.25">
      <c r="A1653" s="3">
        <v>41669</v>
      </c>
      <c r="B1653" s="5">
        <f t="shared" si="267"/>
        <v>30</v>
      </c>
      <c r="C1653" s="5">
        <f t="shared" si="268"/>
        <v>1</v>
      </c>
      <c r="D1653" s="5">
        <f t="shared" si="269"/>
        <v>2014</v>
      </c>
      <c r="E1653" s="3">
        <f t="shared" si="270"/>
        <v>41648</v>
      </c>
      <c r="F1653" s="5">
        <f t="shared" si="264"/>
        <v>21</v>
      </c>
      <c r="G1653" s="5">
        <v>23431.35</v>
      </c>
      <c r="H1653" s="6">
        <v>23507</v>
      </c>
      <c r="I1653" s="6">
        <v>23520</v>
      </c>
      <c r="J1653" s="6">
        <v>23628</v>
      </c>
      <c r="K1653" s="6">
        <v>23673.67</v>
      </c>
      <c r="L1653" s="6">
        <v>23731.33</v>
      </c>
      <c r="M1653" s="6">
        <v>23780</v>
      </c>
      <c r="N1653" s="6">
        <v>23833.67</v>
      </c>
      <c r="O1653" s="6">
        <v>23880.67</v>
      </c>
      <c r="P1653" s="6">
        <v>23983.67</v>
      </c>
      <c r="Q1653" s="6">
        <v>24033.67</v>
      </c>
      <c r="R1653" s="6">
        <v>24062</v>
      </c>
      <c r="S1653" s="6">
        <v>24099.33</v>
      </c>
      <c r="T1653" s="6">
        <v>24126</v>
      </c>
      <c r="U1653" s="6">
        <v>24692</v>
      </c>
      <c r="V1653" s="6">
        <v>24745.33</v>
      </c>
      <c r="W1653" s="6">
        <v>24795.67</v>
      </c>
      <c r="X1653" s="6">
        <v>24898.67</v>
      </c>
      <c r="Y1653" s="6" t="s">
        <v>2</v>
      </c>
      <c r="Z1653" s="8" t="s">
        <v>17</v>
      </c>
      <c r="AA1653" s="11">
        <f t="shared" si="265"/>
        <v>7.7466883934114157E-4</v>
      </c>
      <c r="AB1653" s="10">
        <f t="shared" si="266"/>
        <v>3.7833927622608066E-3</v>
      </c>
      <c r="AC1653" s="10">
        <f t="shared" si="271"/>
        <v>1.5334608843537323E-2</v>
      </c>
      <c r="AD1653" s="10">
        <f t="shared" si="272"/>
        <v>9.9310283552174854E-3</v>
      </c>
      <c r="AE1653" s="13">
        <v>4.1550000000000002</v>
      </c>
      <c r="AF1653" s="13">
        <v>1.325</v>
      </c>
      <c r="AG1653" s="10">
        <f t="shared" si="273"/>
        <v>2.792992844806319E-2</v>
      </c>
      <c r="AH1653" s="10">
        <f>+SUMPRODUCT(AB1653:AD1653,Regression_results!$M$17:$O$17)+Regression_results!$L$17</f>
        <v>2.6818806850456935E-2</v>
      </c>
    </row>
    <row r="1654" spans="1:34" ht="15" x14ac:dyDescent="0.25">
      <c r="A1654" s="3">
        <v>41668</v>
      </c>
      <c r="B1654" s="5">
        <f t="shared" si="267"/>
        <v>29</v>
      </c>
      <c r="C1654" s="5">
        <f t="shared" si="268"/>
        <v>1</v>
      </c>
      <c r="D1654" s="5">
        <f t="shared" si="269"/>
        <v>2014</v>
      </c>
      <c r="E1654" s="3">
        <f t="shared" si="270"/>
        <v>41648</v>
      </c>
      <c r="F1654" s="5">
        <f t="shared" si="264"/>
        <v>20</v>
      </c>
      <c r="G1654" s="5">
        <v>23426.83</v>
      </c>
      <c r="H1654" s="6">
        <v>23506</v>
      </c>
      <c r="I1654" s="6">
        <v>23512.33</v>
      </c>
      <c r="J1654" s="6">
        <v>23625</v>
      </c>
      <c r="K1654" s="6">
        <v>23673</v>
      </c>
      <c r="L1654" s="6">
        <v>23728.67</v>
      </c>
      <c r="M1654" s="6">
        <v>23779</v>
      </c>
      <c r="N1654" s="6">
        <v>23829.67</v>
      </c>
      <c r="O1654" s="6">
        <v>23880</v>
      </c>
      <c r="P1654" s="6">
        <v>23982.67</v>
      </c>
      <c r="Q1654" s="6">
        <v>24032.67</v>
      </c>
      <c r="R1654" s="6">
        <v>24061</v>
      </c>
      <c r="S1654" s="6">
        <v>24098</v>
      </c>
      <c r="T1654" s="6">
        <v>24125.33</v>
      </c>
      <c r="U1654" s="6">
        <v>24692</v>
      </c>
      <c r="V1654" s="6">
        <v>24745.33</v>
      </c>
      <c r="W1654" s="6">
        <v>24795.67</v>
      </c>
      <c r="X1654" s="6">
        <v>24898.67</v>
      </c>
      <c r="Y1654" s="6" t="s">
        <v>2</v>
      </c>
      <c r="Z1654" s="8" t="s">
        <v>17</v>
      </c>
      <c r="AA1654" s="11">
        <f t="shared" si="265"/>
        <v>7.5607934268410537E-4</v>
      </c>
      <c r="AB1654" s="10">
        <f t="shared" si="266"/>
        <v>3.6496615205727778E-3</v>
      </c>
      <c r="AC1654" s="10">
        <f t="shared" si="271"/>
        <v>1.5637327308692939E-2</v>
      </c>
      <c r="AD1654" s="10">
        <f t="shared" si="272"/>
        <v>9.8850575671397909E-3</v>
      </c>
      <c r="AE1654" s="13">
        <v>4.0780000000000003</v>
      </c>
      <c r="AF1654" s="13">
        <v>1.31</v>
      </c>
      <c r="AG1654" s="10">
        <f t="shared" si="273"/>
        <v>2.7322080742276045E-2</v>
      </c>
      <c r="AH1654" s="10">
        <f>+SUMPRODUCT(AB1654:AD1654,Regression_results!$M$17:$O$17)+Regression_results!$L$17</f>
        <v>2.6908272270276416E-2</v>
      </c>
    </row>
    <row r="1655" spans="1:34" ht="15" x14ac:dyDescent="0.25">
      <c r="A1655" s="3">
        <v>41667</v>
      </c>
      <c r="B1655" s="5">
        <f t="shared" si="267"/>
        <v>28</v>
      </c>
      <c r="C1655" s="5">
        <f t="shared" si="268"/>
        <v>1</v>
      </c>
      <c r="D1655" s="5">
        <f t="shared" si="269"/>
        <v>2014</v>
      </c>
      <c r="E1655" s="3">
        <f t="shared" si="270"/>
        <v>41648</v>
      </c>
      <c r="F1655" s="5">
        <f t="shared" si="264"/>
        <v>19</v>
      </c>
      <c r="G1655" s="5">
        <v>23422.31</v>
      </c>
      <c r="H1655" s="6">
        <v>23506</v>
      </c>
      <c r="I1655" s="6">
        <v>23512</v>
      </c>
      <c r="J1655" s="6">
        <v>23625</v>
      </c>
      <c r="K1655" s="6">
        <v>23673</v>
      </c>
      <c r="L1655" s="6">
        <v>23728.67</v>
      </c>
      <c r="M1655" s="6">
        <v>23779</v>
      </c>
      <c r="N1655" s="6">
        <v>23829.67</v>
      </c>
      <c r="O1655" s="6">
        <v>23880</v>
      </c>
      <c r="P1655" s="6">
        <v>23989.33</v>
      </c>
      <c r="Q1655" s="6">
        <v>24038</v>
      </c>
      <c r="R1655" s="6">
        <v>24065</v>
      </c>
      <c r="S1655" s="6">
        <v>24105</v>
      </c>
      <c r="T1655" s="6">
        <v>24131</v>
      </c>
      <c r="U1655" s="6">
        <v>24715.29</v>
      </c>
      <c r="V1655" s="6">
        <v>24768.29</v>
      </c>
      <c r="W1655" s="6">
        <v>24818.29</v>
      </c>
      <c r="X1655" s="6">
        <v>24921.29</v>
      </c>
      <c r="Y1655" s="6" t="s">
        <v>2</v>
      </c>
      <c r="Z1655" s="8" t="s">
        <v>17</v>
      </c>
      <c r="AA1655" s="11">
        <f t="shared" si="265"/>
        <v>6.8312245039062376E-4</v>
      </c>
      <c r="AB1655" s="10">
        <f t="shared" si="266"/>
        <v>3.8292550990912666E-3</v>
      </c>
      <c r="AC1655" s="10">
        <f t="shared" si="271"/>
        <v>1.5651582170806311E-2</v>
      </c>
      <c r="AD1655" s="10">
        <f t="shared" si="272"/>
        <v>1.0105233003154497E-2</v>
      </c>
      <c r="AE1655" s="13">
        <v>4.05</v>
      </c>
      <c r="AF1655" s="13">
        <v>1.27</v>
      </c>
      <c r="AG1655" s="10">
        <f t="shared" si="273"/>
        <v>2.7451367631085244E-2</v>
      </c>
      <c r="AH1655" s="10">
        <f>+SUMPRODUCT(AB1655:AD1655,Regression_results!$M$17:$O$17)+Regression_results!$L$17</f>
        <v>2.7112955880911796E-2</v>
      </c>
    </row>
    <row r="1656" spans="1:34" ht="15" x14ac:dyDescent="0.25">
      <c r="A1656" s="3">
        <v>41666</v>
      </c>
      <c r="B1656" s="5">
        <f t="shared" si="267"/>
        <v>27</v>
      </c>
      <c r="C1656" s="5">
        <f t="shared" si="268"/>
        <v>1</v>
      </c>
      <c r="D1656" s="5">
        <f t="shared" si="269"/>
        <v>2014</v>
      </c>
      <c r="E1656" s="3">
        <f t="shared" si="270"/>
        <v>41648</v>
      </c>
      <c r="F1656" s="5">
        <f t="shared" si="264"/>
        <v>18</v>
      </c>
      <c r="G1656" s="5">
        <v>23417.79</v>
      </c>
      <c r="H1656" s="6">
        <v>23500</v>
      </c>
      <c r="I1656" s="6">
        <v>23502</v>
      </c>
      <c r="J1656" s="6">
        <v>23620</v>
      </c>
      <c r="K1656" s="6">
        <v>23668</v>
      </c>
      <c r="L1656" s="6">
        <v>23715</v>
      </c>
      <c r="M1656" s="6">
        <v>23760</v>
      </c>
      <c r="N1656" s="6">
        <v>23810</v>
      </c>
      <c r="O1656" s="6">
        <v>23857</v>
      </c>
      <c r="P1656" s="6">
        <v>23960</v>
      </c>
      <c r="Q1656" s="6">
        <v>24015</v>
      </c>
      <c r="R1656" s="6">
        <v>24040</v>
      </c>
      <c r="S1656" s="6">
        <v>24088</v>
      </c>
      <c r="T1656" s="6">
        <v>24120</v>
      </c>
      <c r="U1656" s="6">
        <v>24568</v>
      </c>
      <c r="V1656" s="6">
        <v>24610</v>
      </c>
      <c r="W1656" s="6">
        <v>24663</v>
      </c>
      <c r="X1656" s="6">
        <v>24713</v>
      </c>
      <c r="Y1656" s="6" t="s">
        <v>2</v>
      </c>
      <c r="Z1656" s="8" t="s">
        <v>17</v>
      </c>
      <c r="AA1656" s="11">
        <f t="shared" si="265"/>
        <v>7.9707738292928982E-4</v>
      </c>
      <c r="AB1656" s="10">
        <f t="shared" si="266"/>
        <v>3.5959840787709307E-3</v>
      </c>
      <c r="AC1656" s="10">
        <f t="shared" si="271"/>
        <v>1.5105097438515847E-2</v>
      </c>
      <c r="AD1656" s="10">
        <f t="shared" si="272"/>
        <v>1.0479770093664031E-2</v>
      </c>
      <c r="AE1656" s="13">
        <v>4.0599999999999996</v>
      </c>
      <c r="AF1656" s="13">
        <v>1.25</v>
      </c>
      <c r="AG1656" s="10">
        <f t="shared" si="273"/>
        <v>2.7753086419753048E-2</v>
      </c>
      <c r="AH1656" s="10">
        <f>+SUMPRODUCT(AB1656:AD1656,Regression_results!$M$17:$O$17)+Regression_results!$L$17</f>
        <v>2.6825930629657692E-2</v>
      </c>
    </row>
    <row r="1657" spans="1:34" ht="15" x14ac:dyDescent="0.25">
      <c r="A1657" s="3">
        <v>41665</v>
      </c>
      <c r="B1657" s="5">
        <f t="shared" si="267"/>
        <v>26</v>
      </c>
      <c r="C1657" s="5">
        <f t="shared" si="268"/>
        <v>1</v>
      </c>
      <c r="D1657" s="5">
        <f t="shared" si="269"/>
        <v>2014</v>
      </c>
      <c r="E1657" s="3">
        <f t="shared" si="270"/>
        <v>41648</v>
      </c>
      <c r="F1657" s="5">
        <f t="shared" si="264"/>
        <v>17</v>
      </c>
      <c r="G1657" s="5">
        <v>23413.27</v>
      </c>
      <c r="H1657" s="6">
        <v>23509</v>
      </c>
      <c r="I1657" s="6">
        <v>23519</v>
      </c>
      <c r="J1657" s="6">
        <v>23625.67</v>
      </c>
      <c r="K1657" s="6">
        <v>23677</v>
      </c>
      <c r="L1657" s="6">
        <v>23730</v>
      </c>
      <c r="M1657" s="6">
        <v>23782.33</v>
      </c>
      <c r="N1657" s="6">
        <v>23830.33</v>
      </c>
      <c r="O1657" s="6">
        <v>23884</v>
      </c>
      <c r="P1657" s="6">
        <v>23993</v>
      </c>
      <c r="Q1657" s="6">
        <v>24043</v>
      </c>
      <c r="R1657" s="6">
        <v>24070</v>
      </c>
      <c r="S1657" s="6">
        <v>24110</v>
      </c>
      <c r="T1657" s="6">
        <v>24135</v>
      </c>
      <c r="U1657" s="6">
        <v>24561.33</v>
      </c>
      <c r="V1657" s="6">
        <v>24602.67</v>
      </c>
      <c r="W1657" s="6">
        <v>24656</v>
      </c>
      <c r="X1657" s="6">
        <v>24706</v>
      </c>
      <c r="Y1657" s="6" t="s">
        <v>2</v>
      </c>
      <c r="Z1657" s="8" t="s">
        <v>17</v>
      </c>
      <c r="AA1657" s="11">
        <f t="shared" si="265"/>
        <v>5.8758468132172521E-4</v>
      </c>
      <c r="AB1657" s="10">
        <f t="shared" si="266"/>
        <v>4.5158151766071519E-3</v>
      </c>
      <c r="AC1657" s="10">
        <f t="shared" si="271"/>
        <v>1.5519367320039112E-2</v>
      </c>
      <c r="AD1657" s="10">
        <f t="shared" si="272"/>
        <v>1.0049986289092623E-2</v>
      </c>
      <c r="AE1657" s="13">
        <v>4.05</v>
      </c>
      <c r="AF1657" s="13">
        <v>1.25</v>
      </c>
      <c r="AG1657" s="10">
        <f t="shared" si="273"/>
        <v>2.7654320987654302E-2</v>
      </c>
      <c r="AH1657" s="10">
        <f>+SUMPRODUCT(AB1657:AD1657,Regression_results!$M$17:$O$17)+Regression_results!$L$17</f>
        <v>2.7379587112846167E-2</v>
      </c>
    </row>
    <row r="1658" spans="1:34" ht="15" x14ac:dyDescent="0.25">
      <c r="A1658" s="3">
        <v>41664</v>
      </c>
      <c r="B1658" s="5">
        <f t="shared" si="267"/>
        <v>25</v>
      </c>
      <c r="C1658" s="5">
        <f t="shared" si="268"/>
        <v>1</v>
      </c>
      <c r="D1658" s="5">
        <f t="shared" si="269"/>
        <v>2014</v>
      </c>
      <c r="E1658" s="3">
        <f t="shared" si="270"/>
        <v>41648</v>
      </c>
      <c r="F1658" s="5">
        <f t="shared" si="264"/>
        <v>16</v>
      </c>
      <c r="G1658" s="5">
        <v>23408.75</v>
      </c>
      <c r="H1658" s="6">
        <v>23509</v>
      </c>
      <c r="I1658" s="6">
        <v>23519</v>
      </c>
      <c r="J1658" s="6">
        <v>23625.67</v>
      </c>
      <c r="K1658" s="6">
        <v>23677</v>
      </c>
      <c r="L1658" s="6">
        <v>23730</v>
      </c>
      <c r="M1658" s="6">
        <v>23782.33</v>
      </c>
      <c r="N1658" s="6">
        <v>23830.33</v>
      </c>
      <c r="O1658" s="6">
        <v>23884</v>
      </c>
      <c r="P1658" s="6">
        <v>23993</v>
      </c>
      <c r="Q1658" s="6">
        <v>24043</v>
      </c>
      <c r="R1658" s="6">
        <v>24070</v>
      </c>
      <c r="S1658" s="6">
        <v>24110</v>
      </c>
      <c r="T1658" s="6">
        <v>24135</v>
      </c>
      <c r="U1658" s="6">
        <v>24574.67</v>
      </c>
      <c r="V1658" s="6">
        <v>24616</v>
      </c>
      <c r="W1658" s="6">
        <v>24669</v>
      </c>
      <c r="X1658" s="6">
        <v>24719.5</v>
      </c>
      <c r="Y1658" s="6" t="s">
        <v>2</v>
      </c>
      <c r="Z1658" s="8" t="s">
        <v>17</v>
      </c>
      <c r="AA1658" s="11">
        <f t="shared" si="265"/>
        <v>5.5302087653809437E-4</v>
      </c>
      <c r="AB1658" s="10">
        <f t="shared" si="266"/>
        <v>4.709777326854292E-3</v>
      </c>
      <c r="AC1658" s="10">
        <f t="shared" si="271"/>
        <v>1.5519367320039112E-2</v>
      </c>
      <c r="AD1658" s="10">
        <f t="shared" si="272"/>
        <v>1.0015422484308993E-2</v>
      </c>
      <c r="AE1658" s="13">
        <v>4.05</v>
      </c>
      <c r="AF1658" s="13">
        <v>1.25</v>
      </c>
      <c r="AG1658" s="10">
        <f t="shared" si="273"/>
        <v>2.7654320987654302E-2</v>
      </c>
      <c r="AH1658" s="10">
        <f>+SUMPRODUCT(AB1658:AD1658,Regression_results!$M$17:$O$17)+Regression_results!$L$17</f>
        <v>2.7468900321812359E-2</v>
      </c>
    </row>
    <row r="1659" spans="1:34" ht="15" x14ac:dyDescent="0.25">
      <c r="A1659" s="3">
        <v>41663</v>
      </c>
      <c r="B1659" s="5">
        <f t="shared" si="267"/>
        <v>24</v>
      </c>
      <c r="C1659" s="5">
        <f t="shared" si="268"/>
        <v>1</v>
      </c>
      <c r="D1659" s="5">
        <f t="shared" si="269"/>
        <v>2014</v>
      </c>
      <c r="E1659" s="3">
        <f t="shared" si="270"/>
        <v>41648</v>
      </c>
      <c r="F1659" s="5">
        <f t="shared" si="264"/>
        <v>15</v>
      </c>
      <c r="G1659" s="5">
        <v>23404.240000000002</v>
      </c>
      <c r="H1659" s="6">
        <v>23509</v>
      </c>
      <c r="I1659" s="6">
        <v>23519</v>
      </c>
      <c r="J1659" s="6">
        <v>23625.67</v>
      </c>
      <c r="K1659" s="6">
        <v>23677</v>
      </c>
      <c r="L1659" s="6">
        <v>23730</v>
      </c>
      <c r="M1659" s="6">
        <v>23782.33</v>
      </c>
      <c r="N1659" s="6">
        <v>23830.33</v>
      </c>
      <c r="O1659" s="6">
        <v>23884</v>
      </c>
      <c r="P1659" s="6">
        <v>23993</v>
      </c>
      <c r="Q1659" s="6">
        <v>24043</v>
      </c>
      <c r="R1659" s="6">
        <v>24070</v>
      </c>
      <c r="S1659" s="6">
        <v>24110</v>
      </c>
      <c r="T1659" s="6">
        <v>24135</v>
      </c>
      <c r="U1659" s="6">
        <v>24574.67</v>
      </c>
      <c r="V1659" s="6">
        <v>24616</v>
      </c>
      <c r="W1659" s="6">
        <v>24669</v>
      </c>
      <c r="X1659" s="6">
        <v>24719.5</v>
      </c>
      <c r="Y1659" s="6" t="s">
        <v>2</v>
      </c>
      <c r="Z1659" s="8" t="s">
        <v>17</v>
      </c>
      <c r="AA1659" s="11">
        <f t="shared" si="265"/>
        <v>5.1845707175446343E-4</v>
      </c>
      <c r="AB1659" s="10">
        <f t="shared" si="266"/>
        <v>4.9033850276700708E-3</v>
      </c>
      <c r="AC1659" s="10">
        <f t="shared" si="271"/>
        <v>1.5519367320039112E-2</v>
      </c>
      <c r="AD1659" s="10">
        <f t="shared" si="272"/>
        <v>9.9808586795253618E-3</v>
      </c>
      <c r="AE1659" s="13">
        <v>4.05</v>
      </c>
      <c r="AF1659" s="13">
        <v>1.25</v>
      </c>
      <c r="AG1659" s="10">
        <f t="shared" si="273"/>
        <v>2.7654320987654302E-2</v>
      </c>
      <c r="AH1659" s="10">
        <f>+SUMPRODUCT(AB1659:AD1659,Regression_results!$M$17:$O$17)+Regression_results!$L$17</f>
        <v>2.7558021916486986E-2</v>
      </c>
    </row>
    <row r="1660" spans="1:34" ht="15" x14ac:dyDescent="0.25">
      <c r="A1660" s="3">
        <v>41662</v>
      </c>
      <c r="B1660" s="5">
        <f t="shared" si="267"/>
        <v>23</v>
      </c>
      <c r="C1660" s="5">
        <f t="shared" si="268"/>
        <v>1</v>
      </c>
      <c r="D1660" s="5">
        <f t="shared" si="269"/>
        <v>2014</v>
      </c>
      <c r="E1660" s="3">
        <f t="shared" si="270"/>
        <v>41648</v>
      </c>
      <c r="F1660" s="5">
        <f t="shared" si="264"/>
        <v>14</v>
      </c>
      <c r="G1660" s="5">
        <v>23399.72</v>
      </c>
      <c r="H1660" s="6">
        <v>23514.33</v>
      </c>
      <c r="I1660" s="6">
        <v>23523</v>
      </c>
      <c r="J1660" s="6">
        <v>23630.67</v>
      </c>
      <c r="K1660" s="6">
        <v>23683</v>
      </c>
      <c r="L1660" s="6">
        <v>23730</v>
      </c>
      <c r="M1660" s="6">
        <v>23775</v>
      </c>
      <c r="N1660" s="6">
        <v>23820.33</v>
      </c>
      <c r="O1660" s="6">
        <v>23882.67</v>
      </c>
      <c r="P1660" s="6">
        <v>23989</v>
      </c>
      <c r="Q1660" s="6">
        <v>24036</v>
      </c>
      <c r="R1660" s="6">
        <v>24060</v>
      </c>
      <c r="S1660" s="6">
        <v>24103.67</v>
      </c>
      <c r="T1660" s="6">
        <v>24130</v>
      </c>
      <c r="U1660" s="6">
        <v>24574.67</v>
      </c>
      <c r="V1660" s="6">
        <v>24616</v>
      </c>
      <c r="W1660" s="6">
        <v>24669</v>
      </c>
      <c r="X1660" s="6">
        <v>24719.5</v>
      </c>
      <c r="Y1660" s="6" t="s">
        <v>2</v>
      </c>
      <c r="Z1660" s="8" t="s">
        <v>17</v>
      </c>
      <c r="AA1660" s="11">
        <f t="shared" si="265"/>
        <v>5.0977022724483232E-4</v>
      </c>
      <c r="AB1660" s="10">
        <f t="shared" si="266"/>
        <v>5.2684391095276784E-3</v>
      </c>
      <c r="AC1660" s="10">
        <f t="shared" si="271"/>
        <v>1.5290141563575999E-2</v>
      </c>
      <c r="AD1660" s="10">
        <f t="shared" si="272"/>
        <v>9.763341959383753E-3</v>
      </c>
      <c r="AE1660" s="13">
        <v>4.07</v>
      </c>
      <c r="AF1660" s="13">
        <v>1.2650000000000001</v>
      </c>
      <c r="AG1660" s="10">
        <f t="shared" si="273"/>
        <v>2.7699600059250429E-2</v>
      </c>
      <c r="AH1660" s="10">
        <f>+SUMPRODUCT(AB1660:AD1660,Regression_results!$M$17:$O$17)+Regression_results!$L$17</f>
        <v>2.7519417708343326E-2</v>
      </c>
    </row>
    <row r="1661" spans="1:34" ht="15" x14ac:dyDescent="0.25">
      <c r="A1661" s="3">
        <v>41661</v>
      </c>
      <c r="B1661" s="5">
        <f t="shared" si="267"/>
        <v>22</v>
      </c>
      <c r="C1661" s="5">
        <f t="shared" si="268"/>
        <v>1</v>
      </c>
      <c r="D1661" s="5">
        <f t="shared" si="269"/>
        <v>2014</v>
      </c>
      <c r="E1661" s="3">
        <f t="shared" si="270"/>
        <v>41648</v>
      </c>
      <c r="F1661" s="5">
        <f t="shared" si="264"/>
        <v>13</v>
      </c>
      <c r="G1661" s="5">
        <v>23395.21</v>
      </c>
      <c r="H1661" s="6">
        <v>23514</v>
      </c>
      <c r="I1661" s="6">
        <v>23522</v>
      </c>
      <c r="J1661" s="6">
        <v>23631.33</v>
      </c>
      <c r="K1661" s="6">
        <v>23685</v>
      </c>
      <c r="L1661" s="6">
        <v>23734</v>
      </c>
      <c r="M1661" s="6">
        <v>23777</v>
      </c>
      <c r="N1661" s="6">
        <v>23820.67</v>
      </c>
      <c r="O1661" s="6">
        <v>23885</v>
      </c>
      <c r="P1661" s="6">
        <v>23995</v>
      </c>
      <c r="Q1661" s="6">
        <v>24039</v>
      </c>
      <c r="R1661" s="6">
        <v>24058</v>
      </c>
      <c r="S1661" s="6">
        <v>24103</v>
      </c>
      <c r="T1661" s="6">
        <v>24129.33</v>
      </c>
      <c r="U1661" s="6">
        <v>24574.67</v>
      </c>
      <c r="V1661" s="6">
        <v>24616</v>
      </c>
      <c r="W1661" s="6">
        <v>24669</v>
      </c>
      <c r="X1661" s="6">
        <v>24719.5</v>
      </c>
      <c r="Y1661" s="6" t="s">
        <v>2</v>
      </c>
      <c r="Z1661" s="8" t="s">
        <v>17</v>
      </c>
      <c r="AA1661" s="11">
        <f t="shared" si="265"/>
        <v>4.7337122626507356E-4</v>
      </c>
      <c r="AB1661" s="10">
        <f t="shared" si="266"/>
        <v>5.4194854416780291E-3</v>
      </c>
      <c r="AC1661" s="10">
        <f t="shared" si="271"/>
        <v>1.5432361193776112E-2</v>
      </c>
      <c r="AD1661" s="10">
        <f t="shared" si="272"/>
        <v>9.6004384232507116E-3</v>
      </c>
      <c r="AE1661" s="13">
        <v>4.0979999999999999</v>
      </c>
      <c r="AF1661" s="13">
        <v>1.2650000000000001</v>
      </c>
      <c r="AG1661" s="10">
        <f t="shared" si="273"/>
        <v>2.7976102305831141E-2</v>
      </c>
      <c r="AH1661" s="10">
        <f>+SUMPRODUCT(AB1661:AD1661,Regression_results!$M$17:$O$17)+Regression_results!$L$17</f>
        <v>2.7613528699035619E-2</v>
      </c>
    </row>
    <row r="1662" spans="1:34" ht="15" x14ac:dyDescent="0.25">
      <c r="A1662" s="3">
        <v>41660</v>
      </c>
      <c r="B1662" s="5">
        <f t="shared" si="267"/>
        <v>21</v>
      </c>
      <c r="C1662" s="5">
        <f t="shared" si="268"/>
        <v>1</v>
      </c>
      <c r="D1662" s="5">
        <f t="shared" si="269"/>
        <v>2014</v>
      </c>
      <c r="E1662" s="3">
        <f t="shared" si="270"/>
        <v>41648</v>
      </c>
      <c r="F1662" s="5">
        <f t="shared" si="264"/>
        <v>12</v>
      </c>
      <c r="G1662" s="5">
        <v>23390.69</v>
      </c>
      <c r="H1662" s="6">
        <v>23514</v>
      </c>
      <c r="I1662" s="6">
        <v>23523</v>
      </c>
      <c r="J1662" s="6">
        <v>23632</v>
      </c>
      <c r="K1662" s="6">
        <v>23686.33</v>
      </c>
      <c r="L1662" s="6">
        <v>23734.33</v>
      </c>
      <c r="M1662" s="6">
        <v>23777</v>
      </c>
      <c r="N1662" s="6">
        <v>23820</v>
      </c>
      <c r="O1662" s="6">
        <v>23890.33</v>
      </c>
      <c r="P1662" s="6">
        <v>23998.33</v>
      </c>
      <c r="Q1662" s="6">
        <v>24039.67</v>
      </c>
      <c r="R1662" s="6">
        <v>24057</v>
      </c>
      <c r="S1662" s="6">
        <v>24113.67</v>
      </c>
      <c r="T1662" s="6">
        <v>24132.67</v>
      </c>
      <c r="U1662" s="6">
        <v>24584.67</v>
      </c>
      <c r="V1662" s="6">
        <v>24626</v>
      </c>
      <c r="W1662" s="6">
        <v>24679</v>
      </c>
      <c r="X1662" s="6">
        <v>24729.67</v>
      </c>
      <c r="Y1662" s="6" t="s">
        <v>2</v>
      </c>
      <c r="Z1662" s="8" t="s">
        <v>17</v>
      </c>
      <c r="AA1662" s="11">
        <f t="shared" si="265"/>
        <v>3.1517392416828826E-4</v>
      </c>
      <c r="AB1662" s="10">
        <f t="shared" si="266"/>
        <v>5.6565240272947737E-3</v>
      </c>
      <c r="AC1662" s="10">
        <f t="shared" si="271"/>
        <v>1.5615780300131776E-2</v>
      </c>
      <c r="AD1662" s="10">
        <f t="shared" si="272"/>
        <v>9.663726246383942E-3</v>
      </c>
      <c r="AE1662" s="13">
        <v>4.07</v>
      </c>
      <c r="AF1662" s="13">
        <v>1.26</v>
      </c>
      <c r="AG1662" s="10">
        <f t="shared" si="273"/>
        <v>2.7750345644874663E-2</v>
      </c>
      <c r="AH1662" s="10">
        <f>+SUMPRODUCT(AB1662:AD1662,Regression_results!$M$17:$O$17)+Regression_results!$L$17</f>
        <v>2.7880665879967396E-2</v>
      </c>
    </row>
    <row r="1663" spans="1:34" ht="15" x14ac:dyDescent="0.25">
      <c r="A1663" s="3">
        <v>41659</v>
      </c>
      <c r="B1663" s="5">
        <f t="shared" si="267"/>
        <v>20</v>
      </c>
      <c r="C1663" s="5">
        <f t="shared" si="268"/>
        <v>1</v>
      </c>
      <c r="D1663" s="5">
        <f t="shared" si="269"/>
        <v>2014</v>
      </c>
      <c r="E1663" s="3">
        <f t="shared" si="270"/>
        <v>41648</v>
      </c>
      <c r="F1663" s="5">
        <f t="shared" si="264"/>
        <v>11</v>
      </c>
      <c r="G1663" s="5">
        <v>23386.18</v>
      </c>
      <c r="H1663" s="6">
        <v>23515</v>
      </c>
      <c r="I1663" s="6">
        <v>23519</v>
      </c>
      <c r="J1663" s="6">
        <v>23628.33</v>
      </c>
      <c r="K1663" s="6">
        <v>23684</v>
      </c>
      <c r="L1663" s="6">
        <v>23732.67</v>
      </c>
      <c r="M1663" s="6">
        <v>23777</v>
      </c>
      <c r="N1663" s="6">
        <v>23829</v>
      </c>
      <c r="O1663" s="6">
        <v>23894.67</v>
      </c>
      <c r="P1663" s="6">
        <v>23998.33</v>
      </c>
      <c r="Q1663" s="6">
        <v>24039.67</v>
      </c>
      <c r="R1663" s="6">
        <v>24049.67</v>
      </c>
      <c r="S1663" s="6">
        <v>24110.67</v>
      </c>
      <c r="T1663" s="6">
        <v>24131.67</v>
      </c>
      <c r="U1663" s="6">
        <v>24584.67</v>
      </c>
      <c r="V1663" s="6">
        <v>24626</v>
      </c>
      <c r="W1663" s="6">
        <v>24679</v>
      </c>
      <c r="X1663" s="6">
        <v>24729.67</v>
      </c>
      <c r="Y1663" s="6" t="s">
        <v>2</v>
      </c>
      <c r="Z1663" s="8" t="s">
        <v>17</v>
      </c>
      <c r="AA1663" s="11">
        <f t="shared" si="265"/>
        <v>3.193606813912971E-4</v>
      </c>
      <c r="AB1663" s="10">
        <f t="shared" si="266"/>
        <v>5.6794226333671816E-3</v>
      </c>
      <c r="AC1663" s="10">
        <f t="shared" si="271"/>
        <v>1.5973043071559001E-2</v>
      </c>
      <c r="AD1663" s="10">
        <f t="shared" si="272"/>
        <v>9.3590335456744961E-3</v>
      </c>
      <c r="AE1663" s="13">
        <v>4.05</v>
      </c>
      <c r="AF1663" s="13">
        <v>1.29</v>
      </c>
      <c r="AG1663" s="10">
        <f t="shared" si="273"/>
        <v>2.724849442195687E-2</v>
      </c>
      <c r="AH1663" s="10">
        <f>+SUMPRODUCT(AB1663:AD1663,Regression_results!$M$17:$O$17)+Regression_results!$L$17</f>
        <v>2.7971337479473155E-2</v>
      </c>
    </row>
    <row r="1664" spans="1:34" ht="15" x14ac:dyDescent="0.25">
      <c r="A1664" s="3">
        <v>41658</v>
      </c>
      <c r="B1664" s="5">
        <f t="shared" si="267"/>
        <v>19</v>
      </c>
      <c r="C1664" s="5">
        <f t="shared" si="268"/>
        <v>1</v>
      </c>
      <c r="D1664" s="5">
        <f t="shared" si="269"/>
        <v>2014</v>
      </c>
      <c r="E1664" s="3">
        <f t="shared" si="270"/>
        <v>41648</v>
      </c>
      <c r="F1664" s="5">
        <f t="shared" si="264"/>
        <v>10</v>
      </c>
      <c r="G1664" s="5">
        <v>23381.67</v>
      </c>
      <c r="H1664" s="6">
        <v>23512.33</v>
      </c>
      <c r="I1664" s="6">
        <v>23513.17</v>
      </c>
      <c r="J1664" s="6">
        <v>23625</v>
      </c>
      <c r="K1664" s="6">
        <v>23679</v>
      </c>
      <c r="L1664" s="6">
        <v>23726.67</v>
      </c>
      <c r="M1664" s="6">
        <v>23772</v>
      </c>
      <c r="N1664" s="6">
        <v>23825.5</v>
      </c>
      <c r="O1664" s="6">
        <v>23894</v>
      </c>
      <c r="P1664" s="6">
        <v>23992.83</v>
      </c>
      <c r="Q1664" s="6">
        <v>24036.67</v>
      </c>
      <c r="R1664" s="6">
        <v>24050</v>
      </c>
      <c r="S1664" s="6">
        <v>24105</v>
      </c>
      <c r="T1664" s="6">
        <v>24127.67</v>
      </c>
      <c r="U1664" s="6">
        <v>24597.67</v>
      </c>
      <c r="V1664" s="6">
        <v>24638.67</v>
      </c>
      <c r="W1664" s="6">
        <v>24692.33</v>
      </c>
      <c r="X1664" s="6">
        <v>24742.67</v>
      </c>
      <c r="Y1664" s="6" t="s">
        <v>2</v>
      </c>
      <c r="Z1664" s="8" t="s">
        <v>17</v>
      </c>
      <c r="AA1664" s="11">
        <f t="shared" si="265"/>
        <v>3.1348959413672145E-4</v>
      </c>
      <c r="AB1664" s="10">
        <f t="shared" si="266"/>
        <v>5.6240636361730711E-3</v>
      </c>
      <c r="AC1664" s="10">
        <f t="shared" si="271"/>
        <v>1.6196455007980726E-2</v>
      </c>
      <c r="AD1664" s="10">
        <f t="shared" si="272"/>
        <v>9.1441583812798353E-3</v>
      </c>
      <c r="AE1664" s="13">
        <v>4.09</v>
      </c>
      <c r="AF1664" s="13">
        <v>1.34</v>
      </c>
      <c r="AG1664" s="10">
        <f t="shared" si="273"/>
        <v>2.7136372607065251E-2</v>
      </c>
      <c r="AH1664" s="10">
        <f>+SUMPRODUCT(AB1664:AD1664,Regression_results!$M$17:$O$17)+Regression_results!$L$17</f>
        <v>2.7979426625434178E-2</v>
      </c>
    </row>
    <row r="1665" spans="1:34" ht="15" x14ac:dyDescent="0.25">
      <c r="A1665" s="3">
        <v>41657</v>
      </c>
      <c r="B1665" s="5">
        <f t="shared" si="267"/>
        <v>18</v>
      </c>
      <c r="C1665" s="5">
        <f t="shared" si="268"/>
        <v>1</v>
      </c>
      <c r="D1665" s="5">
        <f t="shared" si="269"/>
        <v>2014</v>
      </c>
      <c r="E1665" s="3">
        <f t="shared" si="270"/>
        <v>41648</v>
      </c>
      <c r="F1665" s="5">
        <f t="shared" si="264"/>
        <v>9</v>
      </c>
      <c r="G1665" s="5">
        <v>23377.15</v>
      </c>
      <c r="H1665" s="6">
        <v>23512.33</v>
      </c>
      <c r="I1665" s="6">
        <v>23513.17</v>
      </c>
      <c r="J1665" s="6">
        <v>23625</v>
      </c>
      <c r="K1665" s="6">
        <v>23679</v>
      </c>
      <c r="L1665" s="6">
        <v>23726.67</v>
      </c>
      <c r="M1665" s="6">
        <v>23772</v>
      </c>
      <c r="N1665" s="6">
        <v>23825.5</v>
      </c>
      <c r="O1665" s="6">
        <v>23894</v>
      </c>
      <c r="P1665" s="6">
        <v>23992.83</v>
      </c>
      <c r="Q1665" s="6">
        <v>24036.67</v>
      </c>
      <c r="R1665" s="6">
        <v>24050</v>
      </c>
      <c r="S1665" s="6">
        <v>24105</v>
      </c>
      <c r="T1665" s="6">
        <v>24127.67</v>
      </c>
      <c r="U1665" s="6">
        <v>24601.67</v>
      </c>
      <c r="V1665" s="6">
        <v>24643</v>
      </c>
      <c r="W1665" s="6">
        <v>24696.67</v>
      </c>
      <c r="X1665" s="6">
        <v>24747</v>
      </c>
      <c r="Y1665" s="6" t="s">
        <v>2</v>
      </c>
      <c r="Z1665" s="8" t="s">
        <v>17</v>
      </c>
      <c r="AA1665" s="11">
        <f t="shared" si="265"/>
        <v>2.821406347230493E-4</v>
      </c>
      <c r="AB1665" s="10">
        <f t="shared" si="266"/>
        <v>5.8185022554073651E-3</v>
      </c>
      <c r="AC1665" s="10">
        <f t="shared" si="271"/>
        <v>1.6196455007980726E-2</v>
      </c>
      <c r="AD1665" s="10">
        <f t="shared" si="272"/>
        <v>9.112809421866163E-3</v>
      </c>
      <c r="AE1665" s="13">
        <v>4.09</v>
      </c>
      <c r="AF1665" s="13">
        <v>1.34</v>
      </c>
      <c r="AG1665" s="10">
        <f t="shared" si="273"/>
        <v>2.7136372607065251E-2</v>
      </c>
      <c r="AH1665" s="10">
        <f>+SUMPRODUCT(AB1665:AD1665,Regression_results!$M$17:$O$17)+Regression_results!$L$17</f>
        <v>2.8070443016476723E-2</v>
      </c>
    </row>
    <row r="1666" spans="1:34" ht="15" x14ac:dyDescent="0.25">
      <c r="A1666" s="3">
        <v>41656</v>
      </c>
      <c r="B1666" s="5">
        <f t="shared" si="267"/>
        <v>17</v>
      </c>
      <c r="C1666" s="5">
        <f t="shared" si="268"/>
        <v>1</v>
      </c>
      <c r="D1666" s="5">
        <f t="shared" si="269"/>
        <v>2014</v>
      </c>
      <c r="E1666" s="3">
        <f t="shared" si="270"/>
        <v>41648</v>
      </c>
      <c r="F1666" s="5">
        <f t="shared" si="264"/>
        <v>8</v>
      </c>
      <c r="G1666" s="5">
        <v>23372.639999999999</v>
      </c>
      <c r="H1666" s="6">
        <v>23512.33</v>
      </c>
      <c r="I1666" s="6">
        <v>23513.17</v>
      </c>
      <c r="J1666" s="6">
        <v>23625</v>
      </c>
      <c r="K1666" s="6">
        <v>23679</v>
      </c>
      <c r="L1666" s="6">
        <v>23726.67</v>
      </c>
      <c r="M1666" s="6">
        <v>23772</v>
      </c>
      <c r="N1666" s="6">
        <v>23825.5</v>
      </c>
      <c r="O1666" s="6">
        <v>23894</v>
      </c>
      <c r="P1666" s="6">
        <v>23992.83</v>
      </c>
      <c r="Q1666" s="6">
        <v>24036.67</v>
      </c>
      <c r="R1666" s="6">
        <v>24050</v>
      </c>
      <c r="S1666" s="6">
        <v>24105</v>
      </c>
      <c r="T1666" s="6">
        <v>24127.67</v>
      </c>
      <c r="U1666" s="6">
        <v>24601.67</v>
      </c>
      <c r="V1666" s="6">
        <v>24643</v>
      </c>
      <c r="W1666" s="6">
        <v>24696.67</v>
      </c>
      <c r="X1666" s="6">
        <v>24747</v>
      </c>
      <c r="Y1666" s="6" t="s">
        <v>2</v>
      </c>
      <c r="Z1666" s="8" t="s">
        <v>17</v>
      </c>
      <c r="AA1666" s="11">
        <f t="shared" si="265"/>
        <v>2.5079167530937715E-4</v>
      </c>
      <c r="AB1666" s="10">
        <f t="shared" si="266"/>
        <v>6.0125856557067259E-3</v>
      </c>
      <c r="AC1666" s="10">
        <f t="shared" si="271"/>
        <v>1.6196455007980726E-2</v>
      </c>
      <c r="AD1666" s="10">
        <f t="shared" si="272"/>
        <v>9.0814604624524908E-3</v>
      </c>
      <c r="AE1666" s="13">
        <v>4.09</v>
      </c>
      <c r="AF1666" s="13">
        <v>1.34</v>
      </c>
      <c r="AG1666" s="10">
        <f t="shared" si="273"/>
        <v>2.7136372607065251E-2</v>
      </c>
      <c r="AH1666" s="10">
        <f>+SUMPRODUCT(AB1666:AD1666,Regression_results!$M$17:$O$17)+Regression_results!$L$17</f>
        <v>2.8161267377236392E-2</v>
      </c>
    </row>
    <row r="1667" spans="1:34" ht="15" x14ac:dyDescent="0.25">
      <c r="A1667" s="3">
        <v>41655</v>
      </c>
      <c r="B1667" s="5">
        <f t="shared" si="267"/>
        <v>16</v>
      </c>
      <c r="C1667" s="5">
        <f t="shared" si="268"/>
        <v>1</v>
      </c>
      <c r="D1667" s="5">
        <f t="shared" si="269"/>
        <v>2014</v>
      </c>
      <c r="E1667" s="3">
        <f t="shared" si="270"/>
        <v>41648</v>
      </c>
      <c r="F1667" s="5">
        <f t="shared" ref="F1667:F1729" si="274">+A1667-E1667</f>
        <v>7</v>
      </c>
      <c r="G1667" s="5">
        <v>23368.13</v>
      </c>
      <c r="H1667" s="6">
        <v>23514</v>
      </c>
      <c r="I1667" s="6">
        <v>23520</v>
      </c>
      <c r="J1667" s="6">
        <v>23624</v>
      </c>
      <c r="K1667" s="6">
        <v>23675</v>
      </c>
      <c r="L1667" s="6">
        <v>23727</v>
      </c>
      <c r="M1667" s="6">
        <v>23775</v>
      </c>
      <c r="N1667" s="6">
        <v>23825</v>
      </c>
      <c r="O1667" s="6">
        <v>23890</v>
      </c>
      <c r="P1667" s="6">
        <v>23990</v>
      </c>
      <c r="Q1667" s="6">
        <v>24033</v>
      </c>
      <c r="R1667" s="6">
        <v>24045</v>
      </c>
      <c r="S1667" s="6">
        <v>24095</v>
      </c>
      <c r="T1667" s="6">
        <v>24118</v>
      </c>
      <c r="U1667" s="6">
        <v>24601.67</v>
      </c>
      <c r="V1667" s="6">
        <v>24643</v>
      </c>
      <c r="W1667" s="6">
        <v>24696.67</v>
      </c>
      <c r="X1667" s="6">
        <v>24747</v>
      </c>
      <c r="Y1667" s="6" t="s">
        <v>2</v>
      </c>
      <c r="Z1667" s="8" t="s">
        <v>17</v>
      </c>
      <c r="AA1667" s="11">
        <f t="shared" ref="AA1667:AA1729" si="275">+(T1667/S1667-1)*F1667/30</f>
        <v>2.2272947361142345E-4</v>
      </c>
      <c r="AB1667" s="10">
        <f t="shared" ref="AB1667:AB1729" si="276">+I1667/G1667-1</f>
        <v>6.4990223864724861E-3</v>
      </c>
      <c r="AC1667" s="10">
        <f t="shared" si="271"/>
        <v>1.5731292517006779E-2</v>
      </c>
      <c r="AD1667" s="10">
        <f t="shared" si="272"/>
        <v>8.803725706344875E-3</v>
      </c>
      <c r="AE1667" s="13">
        <v>4.13</v>
      </c>
      <c r="AF1667" s="13">
        <v>1.41</v>
      </c>
      <c r="AG1667" s="10">
        <f t="shared" si="273"/>
        <v>2.6821812444532078E-2</v>
      </c>
      <c r="AH1667" s="10">
        <f>+SUMPRODUCT(AB1667:AD1667,Regression_results!$M$17:$O$17)+Regression_results!$L$17</f>
        <v>2.8019018345874724E-2</v>
      </c>
    </row>
    <row r="1668" spans="1:34" ht="15" x14ac:dyDescent="0.25">
      <c r="A1668" s="3">
        <v>41654</v>
      </c>
      <c r="B1668" s="5">
        <f t="shared" si="267"/>
        <v>15</v>
      </c>
      <c r="C1668" s="5">
        <f t="shared" si="268"/>
        <v>1</v>
      </c>
      <c r="D1668" s="5">
        <f t="shared" si="269"/>
        <v>2014</v>
      </c>
      <c r="E1668" s="3">
        <f t="shared" si="270"/>
        <v>41648</v>
      </c>
      <c r="F1668" s="5">
        <f t="shared" si="274"/>
        <v>6</v>
      </c>
      <c r="G1668" s="5">
        <v>23363.63</v>
      </c>
      <c r="H1668" s="6">
        <v>23515.67</v>
      </c>
      <c r="I1668" s="6">
        <v>23523.67</v>
      </c>
      <c r="J1668" s="6">
        <v>23622</v>
      </c>
      <c r="K1668" s="6">
        <v>23675</v>
      </c>
      <c r="L1668" s="6">
        <v>23720.67</v>
      </c>
      <c r="M1668" s="6">
        <v>23770.67</v>
      </c>
      <c r="N1668" s="6">
        <v>23820.67</v>
      </c>
      <c r="O1668" s="6">
        <v>23880</v>
      </c>
      <c r="P1668" s="6">
        <v>23980</v>
      </c>
      <c r="Q1668" s="6">
        <v>24019.67</v>
      </c>
      <c r="R1668" s="6">
        <v>24035</v>
      </c>
      <c r="S1668" s="6">
        <v>24086</v>
      </c>
      <c r="T1668" s="6">
        <v>24107.67</v>
      </c>
      <c r="U1668" s="6">
        <v>24601.67</v>
      </c>
      <c r="V1668" s="6">
        <v>24643</v>
      </c>
      <c r="W1668" s="6">
        <v>24696.67</v>
      </c>
      <c r="X1668" s="6">
        <v>24747</v>
      </c>
      <c r="Y1668" s="6" t="s">
        <v>2</v>
      </c>
      <c r="Z1668" s="8" t="s">
        <v>17</v>
      </c>
      <c r="AA1668" s="11">
        <f t="shared" si="275"/>
        <v>1.7993855351656763E-4</v>
      </c>
      <c r="AB1668" s="10">
        <f t="shared" si="276"/>
        <v>6.849962955242761E-3</v>
      </c>
      <c r="AC1668" s="10">
        <f t="shared" si="271"/>
        <v>1.5147721422720251E-2</v>
      </c>
      <c r="AD1668" s="10">
        <f t="shared" si="272"/>
        <v>8.8064042151580584E-3</v>
      </c>
      <c r="AE1668" s="13">
        <v>4.1630000000000003</v>
      </c>
      <c r="AF1668" s="13">
        <v>1.4650000000000001</v>
      </c>
      <c r="AG1668" s="10">
        <f t="shared" si="273"/>
        <v>2.6590449908835634E-2</v>
      </c>
      <c r="AH1668" s="10">
        <f>+SUMPRODUCT(AB1668:AD1668,Regression_results!$M$17:$O$17)+Regression_results!$L$17</f>
        <v>2.7858254327719774E-2</v>
      </c>
    </row>
    <row r="1669" spans="1:34" ht="15" x14ac:dyDescent="0.25">
      <c r="A1669" s="3">
        <v>41653</v>
      </c>
      <c r="B1669" s="5">
        <f t="shared" si="267"/>
        <v>14</v>
      </c>
      <c r="C1669" s="5">
        <f t="shared" si="268"/>
        <v>1</v>
      </c>
      <c r="D1669" s="5">
        <f t="shared" si="269"/>
        <v>2014</v>
      </c>
      <c r="E1669" s="3">
        <f t="shared" si="270"/>
        <v>41648</v>
      </c>
      <c r="F1669" s="5">
        <f t="shared" si="274"/>
        <v>5</v>
      </c>
      <c r="G1669" s="5">
        <v>23359.119999999999</v>
      </c>
      <c r="H1669" s="6">
        <v>23508</v>
      </c>
      <c r="I1669" s="6">
        <v>23515</v>
      </c>
      <c r="J1669" s="6">
        <v>23612</v>
      </c>
      <c r="K1669" s="6">
        <v>23665</v>
      </c>
      <c r="L1669" s="6">
        <v>23710.33</v>
      </c>
      <c r="M1669" s="6">
        <v>23760.33</v>
      </c>
      <c r="N1669" s="6">
        <v>23810.33</v>
      </c>
      <c r="O1669" s="6">
        <v>23865.33</v>
      </c>
      <c r="P1669" s="6">
        <v>23963.33</v>
      </c>
      <c r="Q1669" s="6">
        <v>24004</v>
      </c>
      <c r="R1669" s="6">
        <v>24015</v>
      </c>
      <c r="S1669" s="6">
        <v>24070</v>
      </c>
      <c r="T1669" s="6">
        <v>24090</v>
      </c>
      <c r="U1669" s="6">
        <v>24599.67</v>
      </c>
      <c r="V1669" s="6">
        <v>24641</v>
      </c>
      <c r="W1669" s="6">
        <v>24694.67</v>
      </c>
      <c r="X1669" s="6">
        <v>24745</v>
      </c>
      <c r="Y1669" s="6" t="s">
        <v>2</v>
      </c>
      <c r="Z1669" s="8" t="s">
        <v>17</v>
      </c>
      <c r="AA1669" s="11">
        <f t="shared" si="275"/>
        <v>1.3848497438029295E-4</v>
      </c>
      <c r="AB1669" s="10">
        <f t="shared" si="276"/>
        <v>6.6731965930224568E-3</v>
      </c>
      <c r="AC1669" s="10">
        <f t="shared" si="271"/>
        <v>1.4898150116946729E-2</v>
      </c>
      <c r="AD1669" s="10">
        <f t="shared" si="272"/>
        <v>8.7145239396909657E-3</v>
      </c>
      <c r="AE1669" s="13">
        <v>4.1900000000000004</v>
      </c>
      <c r="AF1669" s="13">
        <v>1.48</v>
      </c>
      <c r="AG1669" s="10">
        <f t="shared" si="273"/>
        <v>2.6704769412692286E-2</v>
      </c>
      <c r="AH1669" s="10">
        <f>+SUMPRODUCT(AB1669:AD1669,Regression_results!$M$17:$O$17)+Regression_results!$L$17</f>
        <v>2.7570976841584889E-2</v>
      </c>
    </row>
    <row r="1670" spans="1:34" ht="15" x14ac:dyDescent="0.25">
      <c r="A1670" s="3">
        <v>41652</v>
      </c>
      <c r="B1670" s="5">
        <f t="shared" si="267"/>
        <v>13</v>
      </c>
      <c r="C1670" s="5">
        <f t="shared" si="268"/>
        <v>1</v>
      </c>
      <c r="D1670" s="5">
        <f t="shared" si="269"/>
        <v>2014</v>
      </c>
      <c r="E1670" s="3">
        <f t="shared" si="270"/>
        <v>41648</v>
      </c>
      <c r="F1670" s="5">
        <f t="shared" si="274"/>
        <v>4</v>
      </c>
      <c r="G1670" s="5">
        <v>23354.61</v>
      </c>
      <c r="H1670" s="6">
        <v>23510</v>
      </c>
      <c r="I1670" s="6">
        <v>23515</v>
      </c>
      <c r="J1670" s="6">
        <v>23618</v>
      </c>
      <c r="K1670" s="6">
        <v>23673</v>
      </c>
      <c r="L1670" s="6">
        <v>23715</v>
      </c>
      <c r="M1670" s="6">
        <v>23765</v>
      </c>
      <c r="N1670" s="6">
        <v>23815</v>
      </c>
      <c r="O1670" s="6">
        <v>23870</v>
      </c>
      <c r="P1670" s="6">
        <v>23969</v>
      </c>
      <c r="Q1670" s="6">
        <v>24010</v>
      </c>
      <c r="R1670" s="6">
        <v>24035</v>
      </c>
      <c r="S1670" s="6">
        <v>24085</v>
      </c>
      <c r="T1670" s="6">
        <v>24115</v>
      </c>
      <c r="U1670" s="6">
        <v>24598.67</v>
      </c>
      <c r="V1670" s="6">
        <v>24640.67</v>
      </c>
      <c r="W1670" s="6">
        <v>24694.33</v>
      </c>
      <c r="X1670" s="6">
        <v>24744.67</v>
      </c>
      <c r="Y1670" s="6" t="s">
        <v>2</v>
      </c>
      <c r="Z1670" s="8" t="s">
        <v>17</v>
      </c>
      <c r="AA1670" s="11">
        <f t="shared" si="275"/>
        <v>1.6607847207804246E-4</v>
      </c>
      <c r="AB1670" s="10">
        <f t="shared" si="276"/>
        <v>6.8675948774139517E-3</v>
      </c>
      <c r="AC1670" s="10">
        <f t="shared" si="271"/>
        <v>1.5096746757388813E-2</v>
      </c>
      <c r="AD1670" s="10">
        <f t="shared" si="272"/>
        <v>9.1732003824258456E-3</v>
      </c>
      <c r="AE1670" s="13">
        <v>4.2050000000000001</v>
      </c>
      <c r="AF1670" s="13">
        <v>1.4</v>
      </c>
      <c r="AG1670" s="10">
        <f t="shared" si="273"/>
        <v>2.766272189349106E-2</v>
      </c>
      <c r="AH1670" s="10">
        <f>+SUMPRODUCT(AB1670:AD1670,Regression_results!$M$17:$O$17)+Regression_results!$L$17</f>
        <v>2.8002001999733177E-2</v>
      </c>
    </row>
    <row r="1671" spans="1:34" ht="15" x14ac:dyDescent="0.25">
      <c r="A1671" s="3">
        <v>41651</v>
      </c>
      <c r="B1671" s="5">
        <f t="shared" si="267"/>
        <v>12</v>
      </c>
      <c r="C1671" s="5">
        <f t="shared" si="268"/>
        <v>1</v>
      </c>
      <c r="D1671" s="5">
        <f t="shared" si="269"/>
        <v>2014</v>
      </c>
      <c r="E1671" s="3">
        <f t="shared" si="270"/>
        <v>41648</v>
      </c>
      <c r="F1671" s="5">
        <f t="shared" si="274"/>
        <v>3</v>
      </c>
      <c r="G1671" s="5">
        <v>23350.1</v>
      </c>
      <c r="H1671" s="6">
        <v>23512</v>
      </c>
      <c r="I1671" s="6">
        <v>23531.33</v>
      </c>
      <c r="J1671" s="6">
        <v>23627</v>
      </c>
      <c r="K1671" s="6">
        <v>23683</v>
      </c>
      <c r="L1671" s="6">
        <v>23725</v>
      </c>
      <c r="M1671" s="6">
        <v>23781.67</v>
      </c>
      <c r="N1671" s="6">
        <v>23830</v>
      </c>
      <c r="O1671" s="6">
        <v>23885</v>
      </c>
      <c r="P1671" s="6">
        <v>23981</v>
      </c>
      <c r="Q1671" s="6">
        <v>24022.33</v>
      </c>
      <c r="R1671" s="6">
        <v>24045</v>
      </c>
      <c r="S1671" s="6">
        <v>24092</v>
      </c>
      <c r="T1671" s="6">
        <v>24126</v>
      </c>
      <c r="U1671" s="6">
        <v>24592.33</v>
      </c>
      <c r="V1671" s="6">
        <v>24633.33</v>
      </c>
      <c r="W1671" s="6">
        <v>24688.67</v>
      </c>
      <c r="X1671" s="6">
        <v>24739.33</v>
      </c>
      <c r="Y1671" s="6" t="s">
        <v>2</v>
      </c>
      <c r="Z1671" s="8" t="s">
        <v>17</v>
      </c>
      <c r="AA1671" s="11">
        <f t="shared" si="275"/>
        <v>1.4112568487465449E-4</v>
      </c>
      <c r="AB1671" s="10">
        <f t="shared" si="276"/>
        <v>7.7614228632856275E-3</v>
      </c>
      <c r="AC1671" s="10">
        <f t="shared" si="271"/>
        <v>1.5029749699655648E-2</v>
      </c>
      <c r="AD1671" s="10">
        <f t="shared" si="272"/>
        <v>8.8076527939388912E-3</v>
      </c>
      <c r="AE1671" s="13">
        <v>4.2149999999999999</v>
      </c>
      <c r="AF1671" s="13">
        <v>1.37</v>
      </c>
      <c r="AG1671" s="10">
        <f t="shared" si="273"/>
        <v>2.8065502614185611E-2</v>
      </c>
      <c r="AH1671" s="10">
        <f>+SUMPRODUCT(AB1671:AD1671,Regression_results!$M$17:$O$17)+Regression_results!$L$17</f>
        <v>2.828045324219302E-2</v>
      </c>
    </row>
    <row r="1672" spans="1:34" ht="15" x14ac:dyDescent="0.25">
      <c r="A1672" s="3">
        <v>41650</v>
      </c>
      <c r="B1672" s="5">
        <f t="shared" si="267"/>
        <v>11</v>
      </c>
      <c r="C1672" s="5">
        <f t="shared" si="268"/>
        <v>1</v>
      </c>
      <c r="D1672" s="5">
        <f t="shared" si="269"/>
        <v>2014</v>
      </c>
      <c r="E1672" s="3">
        <f t="shared" si="270"/>
        <v>41648</v>
      </c>
      <c r="F1672" s="5">
        <f t="shared" si="274"/>
        <v>2</v>
      </c>
      <c r="G1672" s="5">
        <v>23345.599999999999</v>
      </c>
      <c r="H1672" s="6">
        <v>23512</v>
      </c>
      <c r="I1672" s="6">
        <v>23531.33</v>
      </c>
      <c r="J1672" s="6">
        <v>23627</v>
      </c>
      <c r="K1672" s="6">
        <v>23683</v>
      </c>
      <c r="L1672" s="6">
        <v>23725</v>
      </c>
      <c r="M1672" s="6">
        <v>23781.67</v>
      </c>
      <c r="N1672" s="6">
        <v>23830</v>
      </c>
      <c r="O1672" s="6">
        <v>23885</v>
      </c>
      <c r="P1672" s="6">
        <v>23981</v>
      </c>
      <c r="Q1672" s="6">
        <v>24022.33</v>
      </c>
      <c r="R1672" s="6">
        <v>24045</v>
      </c>
      <c r="S1672" s="6">
        <v>24092</v>
      </c>
      <c r="T1672" s="6">
        <v>24126</v>
      </c>
      <c r="U1672" s="6">
        <v>24593.67</v>
      </c>
      <c r="V1672" s="6">
        <v>24634.67</v>
      </c>
      <c r="W1672" s="6">
        <v>24690</v>
      </c>
      <c r="X1672" s="6">
        <v>24740.67</v>
      </c>
      <c r="Y1672" s="6" t="s">
        <v>2</v>
      </c>
      <c r="Z1672" s="8" t="s">
        <v>17</v>
      </c>
      <c r="AA1672" s="11">
        <f t="shared" si="275"/>
        <v>9.4083789916436325E-5</v>
      </c>
      <c r="AB1672" s="10">
        <f t="shared" si="276"/>
        <v>7.9556747309987852E-3</v>
      </c>
      <c r="AC1672" s="10">
        <f t="shared" si="271"/>
        <v>1.5029749699655648E-2</v>
      </c>
      <c r="AD1672" s="10">
        <f t="shared" si="272"/>
        <v>8.7606108989806732E-3</v>
      </c>
      <c r="AE1672" s="13">
        <v>4.2149999999999999</v>
      </c>
      <c r="AF1672" s="13">
        <v>1.37</v>
      </c>
      <c r="AG1672" s="10">
        <f t="shared" si="273"/>
        <v>2.8065502614185611E-2</v>
      </c>
      <c r="AH1672" s="10">
        <f>+SUMPRODUCT(AB1672:AD1672,Regression_results!$M$17:$O$17)+Regression_results!$L$17</f>
        <v>2.8364312107485454E-2</v>
      </c>
    </row>
    <row r="1673" spans="1:34" ht="15" x14ac:dyDescent="0.25">
      <c r="A1673" s="3">
        <v>41649</v>
      </c>
      <c r="B1673" s="5">
        <f t="shared" si="267"/>
        <v>10</v>
      </c>
      <c r="C1673" s="5">
        <f t="shared" si="268"/>
        <v>1</v>
      </c>
      <c r="D1673" s="5">
        <f t="shared" si="269"/>
        <v>2014</v>
      </c>
      <c r="E1673" s="3">
        <f t="shared" si="270"/>
        <v>41648</v>
      </c>
      <c r="F1673" s="5">
        <f t="shared" si="274"/>
        <v>1</v>
      </c>
      <c r="G1673" s="5">
        <v>23341.09</v>
      </c>
      <c r="H1673" s="6">
        <v>23512</v>
      </c>
      <c r="I1673" s="6">
        <v>23531.33</v>
      </c>
      <c r="J1673" s="6">
        <v>23627</v>
      </c>
      <c r="K1673" s="6">
        <v>23683</v>
      </c>
      <c r="L1673" s="6">
        <v>23725</v>
      </c>
      <c r="M1673" s="6">
        <v>23781.67</v>
      </c>
      <c r="N1673" s="6">
        <v>23830</v>
      </c>
      <c r="O1673" s="6">
        <v>23885</v>
      </c>
      <c r="P1673" s="6">
        <v>23981</v>
      </c>
      <c r="Q1673" s="6">
        <v>24022.33</v>
      </c>
      <c r="R1673" s="6">
        <v>24045</v>
      </c>
      <c r="S1673" s="6">
        <v>24092</v>
      </c>
      <c r="T1673" s="6">
        <v>24126</v>
      </c>
      <c r="U1673" s="6">
        <v>24594</v>
      </c>
      <c r="V1673" s="6">
        <v>24634.67</v>
      </c>
      <c r="W1673" s="6">
        <v>24690</v>
      </c>
      <c r="X1673" s="6">
        <v>24740.67</v>
      </c>
      <c r="Y1673" s="6" t="s">
        <v>2</v>
      </c>
      <c r="Z1673" s="8" t="s">
        <v>17</v>
      </c>
      <c r="AA1673" s="11">
        <f t="shared" si="275"/>
        <v>4.7041894958218163E-5</v>
      </c>
      <c r="AB1673" s="10">
        <f t="shared" si="276"/>
        <v>8.1504334202044948E-3</v>
      </c>
      <c r="AC1673" s="10">
        <f t="shared" si="271"/>
        <v>1.5029749699655648E-2</v>
      </c>
      <c r="AD1673" s="10">
        <f t="shared" si="272"/>
        <v>8.7135690040224551E-3</v>
      </c>
      <c r="AE1673" s="13">
        <v>4.2149999999999999</v>
      </c>
      <c r="AF1673" s="13">
        <v>1.37</v>
      </c>
      <c r="AG1673" s="10">
        <f t="shared" si="273"/>
        <v>2.8065502614185611E-2</v>
      </c>
      <c r="AH1673" s="10">
        <f>+SUMPRODUCT(AB1673:AD1673,Regression_results!$M$17:$O$17)+Regression_results!$L$17</f>
        <v>2.8448444958945308E-2</v>
      </c>
    </row>
    <row r="1674" spans="1:34" ht="15" x14ac:dyDescent="0.25">
      <c r="A1674" s="3">
        <v>41648</v>
      </c>
      <c r="B1674" s="5">
        <f t="shared" si="267"/>
        <v>9</v>
      </c>
      <c r="C1674" s="5">
        <f t="shared" si="268"/>
        <v>1</v>
      </c>
      <c r="D1674" s="5">
        <f t="shared" si="269"/>
        <v>2014</v>
      </c>
      <c r="E1674" s="3">
        <f t="shared" si="270"/>
        <v>41648</v>
      </c>
      <c r="F1674" s="5">
        <f t="shared" si="274"/>
        <v>0</v>
      </c>
      <c r="G1674" s="5">
        <v>23336.59</v>
      </c>
      <c r="H1674" s="6">
        <v>23519.33</v>
      </c>
      <c r="I1674" s="6">
        <v>23547.67</v>
      </c>
      <c r="J1674" s="6">
        <v>23639.67</v>
      </c>
      <c r="K1674" s="6">
        <v>23697</v>
      </c>
      <c r="L1674" s="6">
        <v>23747.33</v>
      </c>
      <c r="M1674" s="6">
        <v>23795.67</v>
      </c>
      <c r="N1674" s="6">
        <v>23850.33</v>
      </c>
      <c r="O1674" s="6">
        <v>23899.33</v>
      </c>
      <c r="P1674" s="6">
        <v>23994.67</v>
      </c>
      <c r="Q1674" s="6">
        <v>24040</v>
      </c>
      <c r="R1674" s="6">
        <v>24057.67</v>
      </c>
      <c r="S1674" s="6">
        <v>24105.33</v>
      </c>
      <c r="T1674" s="6">
        <v>24141</v>
      </c>
      <c r="U1674" s="6">
        <v>24594</v>
      </c>
      <c r="V1674" s="6">
        <v>24634.67</v>
      </c>
      <c r="W1674" s="6">
        <v>24690</v>
      </c>
      <c r="X1674" s="6">
        <v>24740.67</v>
      </c>
      <c r="Y1674" s="6" t="s">
        <v>2</v>
      </c>
      <c r="Z1674" s="8" t="s">
        <v>17</v>
      </c>
      <c r="AA1674" s="11">
        <f t="shared" si="275"/>
        <v>0</v>
      </c>
      <c r="AB1674" s="10">
        <f t="shared" si="276"/>
        <v>9.0450232874639269E-3</v>
      </c>
      <c r="AC1674" s="10">
        <f t="shared" si="271"/>
        <v>1.4933961619132852E-2</v>
      </c>
      <c r="AD1674" s="10">
        <f t="shared" si="272"/>
        <v>8.6194884961210416E-3</v>
      </c>
      <c r="AE1674" s="13">
        <v>4.2699999999999996</v>
      </c>
      <c r="AF1674" s="13">
        <v>1.3599999999999999</v>
      </c>
      <c r="AG1674" s="10">
        <f t="shared" si="273"/>
        <v>2.8709550118389826E-2</v>
      </c>
      <c r="AH1674" s="10">
        <f>+SUMPRODUCT(AB1674:AD1674,Regression_results!$M$17:$O$17)+Regression_results!$L$17</f>
        <v>2.8832026647076528E-2</v>
      </c>
    </row>
    <row r="1675" spans="1:34" ht="15" x14ac:dyDescent="0.25">
      <c r="A1675" s="3">
        <v>41647</v>
      </c>
      <c r="B1675" s="5">
        <f t="shared" si="267"/>
        <v>8</v>
      </c>
      <c r="C1675" s="5">
        <f t="shared" si="268"/>
        <v>1</v>
      </c>
      <c r="D1675" s="5">
        <f t="shared" si="269"/>
        <v>2014</v>
      </c>
      <c r="E1675" s="3">
        <f t="shared" si="270"/>
        <v>41617</v>
      </c>
      <c r="F1675" s="5">
        <f t="shared" si="274"/>
        <v>30</v>
      </c>
      <c r="G1675" s="5">
        <v>23333.59</v>
      </c>
      <c r="H1675" s="6">
        <v>23517</v>
      </c>
      <c r="I1675" s="6">
        <v>23540.33</v>
      </c>
      <c r="J1675" s="6">
        <v>23635</v>
      </c>
      <c r="K1675" s="6">
        <v>23693</v>
      </c>
      <c r="L1675" s="6">
        <v>23740.67</v>
      </c>
      <c r="M1675" s="6">
        <v>23795</v>
      </c>
      <c r="N1675" s="6">
        <v>23847</v>
      </c>
      <c r="O1675" s="6">
        <v>23895</v>
      </c>
      <c r="P1675" s="6">
        <v>23993</v>
      </c>
      <c r="Q1675" s="6">
        <v>24040</v>
      </c>
      <c r="R1675" s="6">
        <v>24058</v>
      </c>
      <c r="S1675" s="6">
        <v>24105.33</v>
      </c>
      <c r="T1675" s="6">
        <v>24137.67</v>
      </c>
      <c r="U1675" s="6">
        <v>24594</v>
      </c>
      <c r="V1675" s="6">
        <v>24634.67</v>
      </c>
      <c r="W1675" s="6">
        <v>24690</v>
      </c>
      <c r="X1675" s="6">
        <v>24740.67</v>
      </c>
      <c r="Y1675" s="6" t="s">
        <v>2</v>
      </c>
      <c r="Z1675" s="8" t="s">
        <v>17</v>
      </c>
      <c r="AA1675" s="11">
        <f t="shared" si="275"/>
        <v>1.3416120003333365E-3</v>
      </c>
      <c r="AB1675" s="10">
        <f t="shared" si="276"/>
        <v>8.8601882522150177E-3</v>
      </c>
      <c r="AC1675" s="10">
        <f t="shared" si="271"/>
        <v>1.5066483774866191E-2</v>
      </c>
      <c r="AD1675" s="10">
        <f t="shared" si="272"/>
        <v>1.0143871887339007E-2</v>
      </c>
      <c r="AE1675" s="13">
        <v>4.2750000000000004</v>
      </c>
      <c r="AF1675" s="13">
        <v>1.3599999999999999</v>
      </c>
      <c r="AG1675" s="10">
        <f t="shared" si="273"/>
        <v>2.875887924230458E-2</v>
      </c>
      <c r="AH1675" s="10">
        <f>+SUMPRODUCT(AB1675:AD1675,Regression_results!$M$17:$O$17)+Regression_results!$L$17</f>
        <v>2.9497431425307113E-2</v>
      </c>
    </row>
    <row r="1676" spans="1:34" ht="15" x14ac:dyDescent="0.25">
      <c r="A1676" s="3">
        <v>41646</v>
      </c>
      <c r="B1676" s="5">
        <f t="shared" si="267"/>
        <v>7</v>
      </c>
      <c r="C1676" s="5">
        <f t="shared" si="268"/>
        <v>1</v>
      </c>
      <c r="D1676" s="5">
        <f t="shared" si="269"/>
        <v>2014</v>
      </c>
      <c r="E1676" s="3">
        <f t="shared" si="270"/>
        <v>41617</v>
      </c>
      <c r="F1676" s="5">
        <f t="shared" si="274"/>
        <v>29</v>
      </c>
      <c r="G1676" s="5">
        <v>23330.58</v>
      </c>
      <c r="H1676" s="6">
        <v>23440</v>
      </c>
      <c r="I1676" s="6">
        <v>23483</v>
      </c>
      <c r="J1676" s="6">
        <v>23494</v>
      </c>
      <c r="K1676" s="6">
        <v>23592</v>
      </c>
      <c r="L1676" s="6">
        <v>23642</v>
      </c>
      <c r="M1676" s="6">
        <v>23687</v>
      </c>
      <c r="N1676" s="6">
        <v>23742</v>
      </c>
      <c r="O1676" s="6">
        <v>23792</v>
      </c>
      <c r="P1676" s="6">
        <v>23837</v>
      </c>
      <c r="Q1676" s="6">
        <v>23944</v>
      </c>
      <c r="R1676" s="6">
        <v>23980</v>
      </c>
      <c r="S1676" s="6">
        <v>24000</v>
      </c>
      <c r="T1676" s="6">
        <v>24052</v>
      </c>
      <c r="U1676" s="6">
        <v>24594</v>
      </c>
      <c r="V1676" s="6">
        <v>24634.67</v>
      </c>
      <c r="W1676" s="6">
        <v>24690</v>
      </c>
      <c r="X1676" s="6">
        <v>24740.67</v>
      </c>
      <c r="Y1676" s="6" t="s">
        <v>2</v>
      </c>
      <c r="Z1676" s="8" t="s">
        <v>17</v>
      </c>
      <c r="AA1676" s="11">
        <f t="shared" si="275"/>
        <v>2.0944444444444283E-3</v>
      </c>
      <c r="AB1676" s="10">
        <f t="shared" si="276"/>
        <v>6.5330566149661706E-3</v>
      </c>
      <c r="AC1676" s="10">
        <f t="shared" si="271"/>
        <v>1.3158455052591167E-2</v>
      </c>
      <c r="AD1676" s="10">
        <f t="shared" si="272"/>
        <v>1.0836878876186147E-2</v>
      </c>
      <c r="AE1676" s="13">
        <v>4.2169999999999996</v>
      </c>
      <c r="AF1676" s="13">
        <v>1.37</v>
      </c>
      <c r="AG1676" s="10">
        <f t="shared" si="273"/>
        <v>2.8085232317253572E-2</v>
      </c>
      <c r="AH1676" s="10">
        <f>+SUMPRODUCT(AB1676:AD1676,Regression_results!$M$17:$O$17)+Regression_results!$L$17</f>
        <v>2.740114942780706E-2</v>
      </c>
    </row>
    <row r="1677" spans="1:34" ht="15" x14ac:dyDescent="0.25">
      <c r="A1677" s="3">
        <v>41645</v>
      </c>
      <c r="B1677" s="5">
        <f t="shared" si="267"/>
        <v>6</v>
      </c>
      <c r="C1677" s="5">
        <f t="shared" si="268"/>
        <v>1</v>
      </c>
      <c r="D1677" s="5">
        <f t="shared" si="269"/>
        <v>2014</v>
      </c>
      <c r="E1677" s="3">
        <f t="shared" si="270"/>
        <v>41617</v>
      </c>
      <c r="F1677" s="5">
        <f t="shared" si="274"/>
        <v>28</v>
      </c>
      <c r="G1677" s="5">
        <v>23327.58</v>
      </c>
      <c r="H1677" s="6">
        <v>23440</v>
      </c>
      <c r="I1677" s="6">
        <v>23483</v>
      </c>
      <c r="J1677" s="6">
        <v>23494</v>
      </c>
      <c r="K1677" s="6">
        <v>23592</v>
      </c>
      <c r="L1677" s="6">
        <v>23642</v>
      </c>
      <c r="M1677" s="6">
        <v>23687</v>
      </c>
      <c r="N1677" s="6">
        <v>23742</v>
      </c>
      <c r="O1677" s="6">
        <v>23792</v>
      </c>
      <c r="P1677" s="6">
        <v>23837</v>
      </c>
      <c r="Q1677" s="6">
        <v>23944</v>
      </c>
      <c r="R1677" s="6">
        <v>23980</v>
      </c>
      <c r="S1677" s="6">
        <v>24000</v>
      </c>
      <c r="T1677" s="6">
        <v>24052</v>
      </c>
      <c r="U1677" s="6">
        <v>24600</v>
      </c>
      <c r="V1677" s="6">
        <v>24641</v>
      </c>
      <c r="W1677" s="6">
        <v>24696</v>
      </c>
      <c r="X1677" s="6">
        <v>24746.67</v>
      </c>
      <c r="Y1677" s="6" t="s">
        <v>2</v>
      </c>
      <c r="Z1677" s="8" t="s">
        <v>17</v>
      </c>
      <c r="AA1677" s="11">
        <f t="shared" si="275"/>
        <v>2.022222222222207E-3</v>
      </c>
      <c r="AB1677" s="10">
        <f t="shared" si="276"/>
        <v>6.6624999249813577E-3</v>
      </c>
      <c r="AC1677" s="10">
        <f t="shared" si="271"/>
        <v>1.3158455052591167E-2</v>
      </c>
      <c r="AD1677" s="10">
        <f t="shared" si="272"/>
        <v>1.0764656653963926E-2</v>
      </c>
      <c r="AE1677" s="13">
        <v>4.2649999999999997</v>
      </c>
      <c r="AF1677" s="13">
        <v>1.38</v>
      </c>
      <c r="AG1677" s="10">
        <f t="shared" si="273"/>
        <v>2.8457289406194519E-2</v>
      </c>
      <c r="AH1677" s="10">
        <f>+SUMPRODUCT(AB1677:AD1677,Regression_results!$M$17:$O$17)+Regression_results!$L$17</f>
        <v>2.743865026342969E-2</v>
      </c>
    </row>
    <row r="1678" spans="1:34" ht="15" x14ac:dyDescent="0.25">
      <c r="A1678" s="3">
        <v>41644</v>
      </c>
      <c r="B1678" s="5">
        <f t="shared" si="267"/>
        <v>5</v>
      </c>
      <c r="C1678" s="5">
        <f t="shared" si="268"/>
        <v>1</v>
      </c>
      <c r="D1678" s="5">
        <f t="shared" si="269"/>
        <v>2014</v>
      </c>
      <c r="E1678" s="3">
        <f t="shared" si="270"/>
        <v>41617</v>
      </c>
      <c r="F1678" s="5">
        <f t="shared" si="274"/>
        <v>27</v>
      </c>
      <c r="G1678" s="5">
        <v>23324.58</v>
      </c>
      <c r="H1678" s="6">
        <v>23440</v>
      </c>
      <c r="I1678" s="6">
        <v>23483</v>
      </c>
      <c r="J1678" s="6">
        <v>23494</v>
      </c>
      <c r="K1678" s="6">
        <v>23592</v>
      </c>
      <c r="L1678" s="6">
        <v>23642</v>
      </c>
      <c r="M1678" s="6">
        <v>23687</v>
      </c>
      <c r="N1678" s="6">
        <v>23742</v>
      </c>
      <c r="O1678" s="6">
        <v>23792</v>
      </c>
      <c r="P1678" s="6">
        <v>23837</v>
      </c>
      <c r="Q1678" s="6">
        <v>23944</v>
      </c>
      <c r="R1678" s="6">
        <v>23980</v>
      </c>
      <c r="S1678" s="6">
        <v>24000</v>
      </c>
      <c r="T1678" s="6">
        <v>24052</v>
      </c>
      <c r="U1678" s="6">
        <v>24585</v>
      </c>
      <c r="V1678" s="6">
        <v>24626</v>
      </c>
      <c r="W1678" s="6">
        <v>24681</v>
      </c>
      <c r="X1678" s="6">
        <v>24731.33</v>
      </c>
      <c r="Y1678" s="6" t="s">
        <v>2</v>
      </c>
      <c r="Z1678" s="8" t="s">
        <v>17</v>
      </c>
      <c r="AA1678" s="11">
        <f t="shared" si="275"/>
        <v>1.9499999999999852E-3</v>
      </c>
      <c r="AB1678" s="10">
        <f t="shared" si="276"/>
        <v>6.7919765329107484E-3</v>
      </c>
      <c r="AC1678" s="10">
        <f t="shared" si="271"/>
        <v>1.3158455052591167E-2</v>
      </c>
      <c r="AD1678" s="10">
        <f t="shared" si="272"/>
        <v>1.0692434431741704E-2</v>
      </c>
      <c r="AE1678" s="13">
        <v>4.2949999999999999</v>
      </c>
      <c r="AF1678" s="13">
        <v>1.4</v>
      </c>
      <c r="AG1678" s="10">
        <f t="shared" si="273"/>
        <v>2.8550295857988184E-2</v>
      </c>
      <c r="AH1678" s="10">
        <f>+SUMPRODUCT(AB1678:AD1678,Regression_results!$M$17:$O$17)+Regression_results!$L$17</f>
        <v>2.7476169099804125E-2</v>
      </c>
    </row>
    <row r="1679" spans="1:34" ht="15" x14ac:dyDescent="0.25">
      <c r="A1679" s="3">
        <v>41643</v>
      </c>
      <c r="B1679" s="5">
        <f t="shared" si="267"/>
        <v>4</v>
      </c>
      <c r="C1679" s="5">
        <f t="shared" si="268"/>
        <v>1</v>
      </c>
      <c r="D1679" s="5">
        <f t="shared" si="269"/>
        <v>2014</v>
      </c>
      <c r="E1679" s="3">
        <f t="shared" si="270"/>
        <v>41617</v>
      </c>
      <c r="F1679" s="5">
        <f t="shared" si="274"/>
        <v>26</v>
      </c>
      <c r="G1679" s="5">
        <v>23321.57</v>
      </c>
      <c r="H1679" s="6">
        <v>23440</v>
      </c>
      <c r="I1679" s="6">
        <v>23483</v>
      </c>
      <c r="J1679" s="6">
        <v>23494</v>
      </c>
      <c r="K1679" s="6">
        <v>23592</v>
      </c>
      <c r="L1679" s="6">
        <v>23642</v>
      </c>
      <c r="M1679" s="6">
        <v>23687</v>
      </c>
      <c r="N1679" s="6">
        <v>23742</v>
      </c>
      <c r="O1679" s="6">
        <v>23792</v>
      </c>
      <c r="P1679" s="6">
        <v>23837</v>
      </c>
      <c r="Q1679" s="6">
        <v>23944</v>
      </c>
      <c r="R1679" s="6">
        <v>23980</v>
      </c>
      <c r="S1679" s="6">
        <v>24000</v>
      </c>
      <c r="T1679" s="6">
        <v>24052</v>
      </c>
      <c r="U1679" s="6">
        <v>24573</v>
      </c>
      <c r="V1679" s="6">
        <v>24610.67</v>
      </c>
      <c r="W1679" s="6">
        <v>24665.67</v>
      </c>
      <c r="X1679" s="6">
        <v>24716</v>
      </c>
      <c r="Y1679" s="6" t="s">
        <v>2</v>
      </c>
      <c r="Z1679" s="8" t="s">
        <v>17</v>
      </c>
      <c r="AA1679" s="11">
        <f t="shared" si="275"/>
        <v>1.8777777777777634E-3</v>
      </c>
      <c r="AB1679" s="10">
        <f t="shared" si="276"/>
        <v>6.9219182070503482E-3</v>
      </c>
      <c r="AC1679" s="10">
        <f t="shared" si="271"/>
        <v>1.3158455052591167E-2</v>
      </c>
      <c r="AD1679" s="10">
        <f t="shared" si="272"/>
        <v>1.0620212209519482E-2</v>
      </c>
      <c r="AE1679" s="13">
        <v>4.2949999999999999</v>
      </c>
      <c r="AF1679" s="13">
        <v>1.4</v>
      </c>
      <c r="AG1679" s="10">
        <f t="shared" si="273"/>
        <v>2.8550295857988184E-2</v>
      </c>
      <c r="AH1679" s="10">
        <f>+SUMPRODUCT(AB1679:AD1679,Regression_results!$M$17:$O$17)+Regression_results!$L$17</f>
        <v>2.7513939349566516E-2</v>
      </c>
    </row>
    <row r="1680" spans="1:34" ht="15" x14ac:dyDescent="0.25">
      <c r="A1680" s="3">
        <v>41642</v>
      </c>
      <c r="B1680" s="5">
        <f t="shared" si="267"/>
        <v>3</v>
      </c>
      <c r="C1680" s="5">
        <f t="shared" si="268"/>
        <v>1</v>
      </c>
      <c r="D1680" s="5">
        <f t="shared" si="269"/>
        <v>2014</v>
      </c>
      <c r="E1680" s="3">
        <f t="shared" si="270"/>
        <v>41617</v>
      </c>
      <c r="F1680" s="5">
        <f t="shared" si="274"/>
        <v>25</v>
      </c>
      <c r="G1680" s="5">
        <v>23318.57</v>
      </c>
      <c r="H1680" s="6">
        <v>23440</v>
      </c>
      <c r="I1680" s="6">
        <v>23483</v>
      </c>
      <c r="J1680" s="6">
        <v>23494</v>
      </c>
      <c r="K1680" s="6">
        <v>23592</v>
      </c>
      <c r="L1680" s="6">
        <v>23642</v>
      </c>
      <c r="M1680" s="6">
        <v>23687</v>
      </c>
      <c r="N1680" s="6">
        <v>23742</v>
      </c>
      <c r="O1680" s="6">
        <v>23792</v>
      </c>
      <c r="P1680" s="6">
        <v>23837</v>
      </c>
      <c r="Q1680" s="6">
        <v>23944</v>
      </c>
      <c r="R1680" s="6">
        <v>23980</v>
      </c>
      <c r="S1680" s="6">
        <v>24000</v>
      </c>
      <c r="T1680" s="6">
        <v>24052</v>
      </c>
      <c r="U1680" s="6">
        <v>24567.33</v>
      </c>
      <c r="V1680" s="6">
        <v>24604.67</v>
      </c>
      <c r="W1680" s="6">
        <v>24659.67</v>
      </c>
      <c r="X1680" s="6">
        <v>24710</v>
      </c>
      <c r="Y1680" s="6" t="s">
        <v>2</v>
      </c>
      <c r="Z1680" s="8" t="s">
        <v>17</v>
      </c>
      <c r="AA1680" s="11">
        <f t="shared" si="275"/>
        <v>1.8055555555555418E-3</v>
      </c>
      <c r="AB1680" s="10">
        <f t="shared" si="276"/>
        <v>7.0514615604644337E-3</v>
      </c>
      <c r="AC1680" s="10">
        <f t="shared" si="271"/>
        <v>1.3158455052591167E-2</v>
      </c>
      <c r="AD1680" s="10">
        <f t="shared" si="272"/>
        <v>1.054798998729726E-2</v>
      </c>
      <c r="AE1680" s="13">
        <v>4.2949999999999999</v>
      </c>
      <c r="AF1680" s="13">
        <v>1.4</v>
      </c>
      <c r="AG1680" s="10">
        <f t="shared" si="273"/>
        <v>2.8550295857988184E-2</v>
      </c>
      <c r="AH1680" s="10">
        <f>+SUMPRODUCT(AB1680:AD1680,Regression_results!$M$17:$O$17)+Regression_results!$L$17</f>
        <v>2.7551494268348291E-2</v>
      </c>
    </row>
    <row r="1681" spans="1:34" ht="15" x14ac:dyDescent="0.25">
      <c r="A1681" s="3">
        <v>41641</v>
      </c>
      <c r="B1681" s="5">
        <f t="shared" si="267"/>
        <v>2</v>
      </c>
      <c r="C1681" s="5">
        <f t="shared" si="268"/>
        <v>1</v>
      </c>
      <c r="D1681" s="5">
        <f t="shared" si="269"/>
        <v>2014</v>
      </c>
      <c r="E1681" s="3">
        <f t="shared" si="270"/>
        <v>41617</v>
      </c>
      <c r="F1681" s="5">
        <f t="shared" si="274"/>
        <v>24</v>
      </c>
      <c r="G1681" s="5">
        <v>23315.57</v>
      </c>
      <c r="H1681" s="6">
        <v>23442</v>
      </c>
      <c r="I1681" s="6">
        <v>23484.67</v>
      </c>
      <c r="J1681" s="6">
        <v>23492.67</v>
      </c>
      <c r="K1681" s="6">
        <v>23590</v>
      </c>
      <c r="L1681" s="6">
        <v>23640</v>
      </c>
      <c r="M1681" s="6">
        <v>23685</v>
      </c>
      <c r="N1681" s="6">
        <v>23740</v>
      </c>
      <c r="O1681" s="6">
        <v>23790</v>
      </c>
      <c r="P1681" s="6">
        <v>23835</v>
      </c>
      <c r="Q1681" s="6">
        <v>23935</v>
      </c>
      <c r="R1681" s="6">
        <v>23969.33</v>
      </c>
      <c r="S1681" s="6">
        <v>23996.67</v>
      </c>
      <c r="T1681" s="6">
        <v>24045</v>
      </c>
      <c r="U1681" s="6">
        <v>24567.33</v>
      </c>
      <c r="V1681" s="6">
        <v>24604.67</v>
      </c>
      <c r="W1681" s="6">
        <v>24659.67</v>
      </c>
      <c r="X1681" s="6">
        <v>24710</v>
      </c>
      <c r="Y1681" s="6" t="s">
        <v>2</v>
      </c>
      <c r="Z1681" s="8" t="s">
        <v>17</v>
      </c>
      <c r="AA1681" s="11">
        <f t="shared" si="275"/>
        <v>1.6112235572686372E-3</v>
      </c>
      <c r="AB1681" s="10">
        <f t="shared" si="276"/>
        <v>7.2526642067940461E-3</v>
      </c>
      <c r="AC1681" s="10">
        <f t="shared" si="271"/>
        <v>1.3001247196575472E-2</v>
      </c>
      <c r="AD1681" s="10">
        <f t="shared" si="272"/>
        <v>1.0298487113384569E-2</v>
      </c>
      <c r="AE1681" s="13">
        <v>4.3049999999999997</v>
      </c>
      <c r="AF1681" s="13">
        <v>1.43</v>
      </c>
      <c r="AG1681" s="10">
        <f t="shared" si="273"/>
        <v>2.8344671201814053E-2</v>
      </c>
      <c r="AH1681" s="10">
        <f>+SUMPRODUCT(AB1681:AD1681,Regression_results!$M$17:$O$17)+Regression_results!$L$17</f>
        <v>2.7453330591691298E-2</v>
      </c>
    </row>
    <row r="1682" spans="1:34" ht="15" x14ac:dyDescent="0.25">
      <c r="A1682" s="3">
        <v>41640</v>
      </c>
      <c r="B1682" s="5">
        <f t="shared" si="267"/>
        <v>1</v>
      </c>
      <c r="C1682" s="5">
        <f t="shared" si="268"/>
        <v>1</v>
      </c>
      <c r="D1682" s="5">
        <f t="shared" si="269"/>
        <v>2014</v>
      </c>
      <c r="E1682" s="3">
        <f t="shared" si="270"/>
        <v>41617</v>
      </c>
      <c r="F1682" s="5">
        <f t="shared" si="274"/>
        <v>23</v>
      </c>
      <c r="G1682" s="5">
        <v>23312.57</v>
      </c>
      <c r="H1682" s="6">
        <v>23434</v>
      </c>
      <c r="I1682" s="6">
        <v>23460.33</v>
      </c>
      <c r="J1682" s="6">
        <v>23475</v>
      </c>
      <c r="K1682" s="6">
        <v>23561.67</v>
      </c>
      <c r="L1682" s="6">
        <v>23615.67</v>
      </c>
      <c r="M1682" s="6">
        <v>23662</v>
      </c>
      <c r="N1682" s="6">
        <v>23715</v>
      </c>
      <c r="O1682" s="6">
        <v>23765</v>
      </c>
      <c r="P1682" s="6">
        <v>23815</v>
      </c>
      <c r="Q1682" s="6">
        <v>23915</v>
      </c>
      <c r="R1682" s="6">
        <v>23945</v>
      </c>
      <c r="S1682" s="6">
        <v>23975</v>
      </c>
      <c r="T1682" s="6">
        <v>24025</v>
      </c>
      <c r="U1682" s="6">
        <v>24567.33</v>
      </c>
      <c r="V1682" s="6">
        <v>24604.67</v>
      </c>
      <c r="W1682" s="6">
        <v>24659.67</v>
      </c>
      <c r="X1682" s="6">
        <v>24710</v>
      </c>
      <c r="Y1682" s="6" t="s">
        <v>2</v>
      </c>
      <c r="Z1682" s="8" t="s">
        <v>17</v>
      </c>
      <c r="AA1682" s="11">
        <f t="shared" si="275"/>
        <v>1.5988877302745897E-3</v>
      </c>
      <c r="AB1682" s="10">
        <f t="shared" si="276"/>
        <v>6.3382115313757037E-3</v>
      </c>
      <c r="AC1682" s="10">
        <f t="shared" si="271"/>
        <v>1.2986603342749259E-2</v>
      </c>
      <c r="AD1682" s="10">
        <f t="shared" si="272"/>
        <v>1.0435412030716384E-2</v>
      </c>
      <c r="AE1682" s="13">
        <v>4.3049999999999997</v>
      </c>
      <c r="AF1682" s="13">
        <v>1.4550000000000001</v>
      </c>
      <c r="AG1682" s="10">
        <f t="shared" si="273"/>
        <v>2.8091271992509048E-2</v>
      </c>
      <c r="AH1682" s="10">
        <f>+SUMPRODUCT(AB1682:AD1682,Regression_results!$M$17:$O$17)+Regression_results!$L$17</f>
        <v>2.7011725584712487E-2</v>
      </c>
    </row>
    <row r="1683" spans="1:34" ht="15" x14ac:dyDescent="0.25">
      <c r="A1683" s="3">
        <v>41639</v>
      </c>
      <c r="B1683" s="5">
        <f t="shared" si="267"/>
        <v>31</v>
      </c>
      <c r="C1683" s="5">
        <f t="shared" si="268"/>
        <v>12</v>
      </c>
      <c r="D1683" s="5">
        <f t="shared" si="269"/>
        <v>2013</v>
      </c>
      <c r="E1683" s="3">
        <f t="shared" si="270"/>
        <v>41617</v>
      </c>
      <c r="F1683" s="5">
        <f t="shared" si="274"/>
        <v>22</v>
      </c>
      <c r="G1683" s="5">
        <v>23309.56</v>
      </c>
      <c r="H1683" s="6">
        <v>23434</v>
      </c>
      <c r="I1683" s="6">
        <v>23460.33</v>
      </c>
      <c r="J1683" s="6">
        <v>23475</v>
      </c>
      <c r="K1683" s="6">
        <v>23561.67</v>
      </c>
      <c r="L1683" s="6">
        <v>23615.67</v>
      </c>
      <c r="M1683" s="6">
        <v>23662</v>
      </c>
      <c r="N1683" s="6">
        <v>23715</v>
      </c>
      <c r="O1683" s="6">
        <v>23765</v>
      </c>
      <c r="P1683" s="6">
        <v>23815</v>
      </c>
      <c r="Q1683" s="6">
        <v>23915</v>
      </c>
      <c r="R1683" s="6">
        <v>23945</v>
      </c>
      <c r="S1683" s="6">
        <v>23975</v>
      </c>
      <c r="T1683" s="6">
        <v>24025</v>
      </c>
      <c r="U1683" s="6">
        <v>24551.67</v>
      </c>
      <c r="V1683" s="6">
        <v>24589</v>
      </c>
      <c r="W1683" s="6">
        <v>24643.67</v>
      </c>
      <c r="X1683" s="6">
        <v>24694</v>
      </c>
      <c r="Y1683" s="6" t="s">
        <v>2</v>
      </c>
      <c r="Z1683" s="8" t="s">
        <v>17</v>
      </c>
      <c r="AA1683" s="11">
        <f t="shared" si="275"/>
        <v>1.5293708724365639E-3</v>
      </c>
      <c r="AB1683" s="10">
        <f t="shared" si="276"/>
        <v>6.468161561179242E-3</v>
      </c>
      <c r="AC1683" s="10">
        <f t="shared" si="271"/>
        <v>1.2986603342749259E-2</v>
      </c>
      <c r="AD1683" s="10">
        <f t="shared" si="272"/>
        <v>1.0365895172878359E-2</v>
      </c>
      <c r="AE1683" s="13">
        <v>4.3049999999999997</v>
      </c>
      <c r="AF1683" s="13">
        <v>1.4550000000000001</v>
      </c>
      <c r="AG1683" s="10">
        <f t="shared" si="273"/>
        <v>2.8091271992509048E-2</v>
      </c>
      <c r="AH1683" s="10">
        <f>+SUMPRODUCT(AB1683:AD1683,Regression_results!$M$17:$O$17)+Regression_results!$L$17</f>
        <v>2.7050716859987015E-2</v>
      </c>
    </row>
    <row r="1684" spans="1:34" ht="15" x14ac:dyDescent="0.25">
      <c r="A1684" s="3">
        <v>41638</v>
      </c>
      <c r="B1684" s="5">
        <f t="shared" si="267"/>
        <v>30</v>
      </c>
      <c r="C1684" s="5">
        <f t="shared" si="268"/>
        <v>12</v>
      </c>
      <c r="D1684" s="5">
        <f t="shared" si="269"/>
        <v>2013</v>
      </c>
      <c r="E1684" s="3">
        <f t="shared" si="270"/>
        <v>41617</v>
      </c>
      <c r="F1684" s="5">
        <f t="shared" si="274"/>
        <v>21</v>
      </c>
      <c r="G1684" s="5">
        <v>23306.560000000001</v>
      </c>
      <c r="H1684" s="6">
        <v>23434</v>
      </c>
      <c r="I1684" s="6">
        <v>23460.33</v>
      </c>
      <c r="J1684" s="6">
        <v>23475</v>
      </c>
      <c r="K1684" s="6">
        <v>23561.67</v>
      </c>
      <c r="L1684" s="6">
        <v>23615.67</v>
      </c>
      <c r="M1684" s="6">
        <v>23662</v>
      </c>
      <c r="N1684" s="6">
        <v>23715</v>
      </c>
      <c r="O1684" s="6">
        <v>23765</v>
      </c>
      <c r="P1684" s="6">
        <v>23815</v>
      </c>
      <c r="Q1684" s="6">
        <v>23915</v>
      </c>
      <c r="R1684" s="6">
        <v>23945</v>
      </c>
      <c r="S1684" s="6">
        <v>23975</v>
      </c>
      <c r="T1684" s="6">
        <v>24025</v>
      </c>
      <c r="U1684" s="6">
        <v>24569</v>
      </c>
      <c r="V1684" s="6">
        <v>24606.33</v>
      </c>
      <c r="W1684" s="6">
        <v>24661</v>
      </c>
      <c r="X1684" s="6">
        <v>24711.33</v>
      </c>
      <c r="Y1684" s="6" t="s">
        <v>2</v>
      </c>
      <c r="Z1684" s="8" t="s">
        <v>17</v>
      </c>
      <c r="AA1684" s="11">
        <f t="shared" si="275"/>
        <v>1.4598540145985383E-3</v>
      </c>
      <c r="AB1684" s="10">
        <f t="shared" si="276"/>
        <v>6.5977132618455503E-3</v>
      </c>
      <c r="AC1684" s="10">
        <f t="shared" si="271"/>
        <v>1.2986603342749259E-2</v>
      </c>
      <c r="AD1684" s="10">
        <f t="shared" si="272"/>
        <v>1.0296378315040332E-2</v>
      </c>
      <c r="AE1684" s="13">
        <v>4.3049999999999997</v>
      </c>
      <c r="AF1684" s="13">
        <v>1.4550000000000001</v>
      </c>
      <c r="AG1684" s="10">
        <f t="shared" si="273"/>
        <v>2.8091271992509048E-2</v>
      </c>
      <c r="AH1684" s="10">
        <f>+SUMPRODUCT(AB1684:AD1684,Regression_results!$M$17:$O$17)+Regression_results!$L$17</f>
        <v>2.7089492799733585E-2</v>
      </c>
    </row>
    <row r="1685" spans="1:34" ht="15" x14ac:dyDescent="0.25">
      <c r="A1685" s="3">
        <v>41637</v>
      </c>
      <c r="B1685" s="5">
        <f t="shared" si="267"/>
        <v>29</v>
      </c>
      <c r="C1685" s="5">
        <f t="shared" si="268"/>
        <v>12</v>
      </c>
      <c r="D1685" s="5">
        <f t="shared" si="269"/>
        <v>2013</v>
      </c>
      <c r="E1685" s="3">
        <f t="shared" si="270"/>
        <v>41617</v>
      </c>
      <c r="F1685" s="5">
        <f t="shared" si="274"/>
        <v>20</v>
      </c>
      <c r="G1685" s="5">
        <v>23303.56</v>
      </c>
      <c r="H1685" s="6">
        <v>23434</v>
      </c>
      <c r="I1685" s="6">
        <v>23460.33</v>
      </c>
      <c r="J1685" s="6">
        <v>23475</v>
      </c>
      <c r="K1685" s="6">
        <v>23561.67</v>
      </c>
      <c r="L1685" s="6">
        <v>23615.67</v>
      </c>
      <c r="M1685" s="6">
        <v>23662</v>
      </c>
      <c r="N1685" s="6">
        <v>23715</v>
      </c>
      <c r="O1685" s="6">
        <v>23765</v>
      </c>
      <c r="P1685" s="6">
        <v>23811</v>
      </c>
      <c r="Q1685" s="6">
        <v>23915</v>
      </c>
      <c r="R1685" s="6">
        <v>23945</v>
      </c>
      <c r="S1685" s="6">
        <v>23970</v>
      </c>
      <c r="T1685" s="6">
        <v>24025</v>
      </c>
      <c r="U1685" s="6">
        <v>24577.67</v>
      </c>
      <c r="V1685" s="6">
        <v>24615</v>
      </c>
      <c r="W1685" s="6">
        <v>24670</v>
      </c>
      <c r="X1685" s="6">
        <v>24720.33</v>
      </c>
      <c r="Y1685" s="6" t="s">
        <v>2</v>
      </c>
      <c r="Z1685" s="8" t="s">
        <v>17</v>
      </c>
      <c r="AA1685" s="11">
        <f t="shared" si="275"/>
        <v>1.5296898901403881E-3</v>
      </c>
      <c r="AB1685" s="10">
        <f t="shared" si="276"/>
        <v>6.7272983183686019E-3</v>
      </c>
      <c r="AC1685" s="10">
        <f t="shared" si="271"/>
        <v>1.2986603342749259E-2</v>
      </c>
      <c r="AD1685" s="10">
        <f t="shared" si="272"/>
        <v>1.0155820754857473E-2</v>
      </c>
      <c r="AE1685" s="13">
        <v>4.29</v>
      </c>
      <c r="AF1685" s="13">
        <v>1.48</v>
      </c>
      <c r="AG1685" s="10">
        <f t="shared" si="273"/>
        <v>2.7690185258179012E-2</v>
      </c>
      <c r="AH1685" s="10">
        <f>+SUMPRODUCT(AB1685:AD1685,Regression_results!$M$17:$O$17)+Regression_results!$L$17</f>
        <v>2.7096342233400295E-2</v>
      </c>
    </row>
    <row r="1686" spans="1:34" ht="15" x14ac:dyDescent="0.25">
      <c r="A1686" s="3">
        <v>41636</v>
      </c>
      <c r="B1686" s="5">
        <f t="shared" si="267"/>
        <v>28</v>
      </c>
      <c r="C1686" s="5">
        <f t="shared" si="268"/>
        <v>12</v>
      </c>
      <c r="D1686" s="5">
        <f t="shared" si="269"/>
        <v>2013</v>
      </c>
      <c r="E1686" s="3">
        <f t="shared" si="270"/>
        <v>41617</v>
      </c>
      <c r="F1686" s="5">
        <f t="shared" si="274"/>
        <v>19</v>
      </c>
      <c r="G1686" s="5">
        <v>23300.560000000001</v>
      </c>
      <c r="H1686" s="6">
        <v>23434</v>
      </c>
      <c r="I1686" s="6">
        <v>23460.33</v>
      </c>
      <c r="J1686" s="6">
        <v>23475</v>
      </c>
      <c r="K1686" s="6">
        <v>23561.67</v>
      </c>
      <c r="L1686" s="6">
        <v>23615.67</v>
      </c>
      <c r="M1686" s="6">
        <v>23662</v>
      </c>
      <c r="N1686" s="6">
        <v>23715</v>
      </c>
      <c r="O1686" s="6">
        <v>23765</v>
      </c>
      <c r="P1686" s="6">
        <v>23811</v>
      </c>
      <c r="Q1686" s="6">
        <v>23915</v>
      </c>
      <c r="R1686" s="6">
        <v>23945</v>
      </c>
      <c r="S1686" s="6">
        <v>23970</v>
      </c>
      <c r="T1686" s="6">
        <v>24025</v>
      </c>
      <c r="U1686" s="6">
        <v>24512</v>
      </c>
      <c r="V1686" s="6">
        <v>24557</v>
      </c>
      <c r="W1686" s="6">
        <v>24594.67</v>
      </c>
      <c r="X1686" s="6">
        <v>24649</v>
      </c>
      <c r="Y1686" s="6" t="s">
        <v>2</v>
      </c>
      <c r="Z1686" s="8" t="s">
        <v>17</v>
      </c>
      <c r="AA1686" s="11">
        <f t="shared" si="275"/>
        <v>1.4532053956333687E-3</v>
      </c>
      <c r="AB1686" s="10">
        <f t="shared" si="276"/>
        <v>6.856916743631869E-3</v>
      </c>
      <c r="AC1686" s="10">
        <f t="shared" si="271"/>
        <v>1.2986603342749259E-2</v>
      </c>
      <c r="AD1686" s="10">
        <f t="shared" si="272"/>
        <v>1.0079336260350454E-2</v>
      </c>
      <c r="AE1686" s="13">
        <v>4.29</v>
      </c>
      <c r="AF1686" s="13">
        <v>1.48</v>
      </c>
      <c r="AG1686" s="10">
        <f t="shared" si="273"/>
        <v>2.7690185258179012E-2</v>
      </c>
      <c r="AH1686" s="10">
        <f>+SUMPRODUCT(AB1686:AD1686,Regression_results!$M$17:$O$17)+Regression_results!$L$17</f>
        <v>2.713202113988588E-2</v>
      </c>
    </row>
    <row r="1687" spans="1:34" ht="15" x14ac:dyDescent="0.25">
      <c r="A1687" s="3">
        <v>41635</v>
      </c>
      <c r="B1687" s="5">
        <f t="shared" si="267"/>
        <v>27</v>
      </c>
      <c r="C1687" s="5">
        <f t="shared" si="268"/>
        <v>12</v>
      </c>
      <c r="D1687" s="5">
        <f t="shared" si="269"/>
        <v>2013</v>
      </c>
      <c r="E1687" s="3">
        <f t="shared" si="270"/>
        <v>41617</v>
      </c>
      <c r="F1687" s="5">
        <f t="shared" si="274"/>
        <v>18</v>
      </c>
      <c r="G1687" s="5">
        <v>23297.56</v>
      </c>
      <c r="H1687" s="6">
        <v>23434</v>
      </c>
      <c r="I1687" s="6">
        <v>23460.33</v>
      </c>
      <c r="J1687" s="6">
        <v>23475</v>
      </c>
      <c r="K1687" s="6">
        <v>23561.67</v>
      </c>
      <c r="L1687" s="6">
        <v>23615.67</v>
      </c>
      <c r="M1687" s="6">
        <v>23662</v>
      </c>
      <c r="N1687" s="6">
        <v>23715</v>
      </c>
      <c r="O1687" s="6">
        <v>23765</v>
      </c>
      <c r="P1687" s="6">
        <v>23811</v>
      </c>
      <c r="Q1687" s="6">
        <v>23915</v>
      </c>
      <c r="R1687" s="6">
        <v>23945</v>
      </c>
      <c r="S1687" s="6">
        <v>23970</v>
      </c>
      <c r="T1687" s="6">
        <v>24025</v>
      </c>
      <c r="U1687" s="6">
        <v>24510</v>
      </c>
      <c r="V1687" s="6">
        <v>24555</v>
      </c>
      <c r="W1687" s="6">
        <v>24592.67</v>
      </c>
      <c r="X1687" s="6">
        <v>24647.5</v>
      </c>
      <c r="Y1687" s="6" t="s">
        <v>2</v>
      </c>
      <c r="Z1687" s="8" t="s">
        <v>17</v>
      </c>
      <c r="AA1687" s="11">
        <f t="shared" si="275"/>
        <v>1.3767209011263492E-3</v>
      </c>
      <c r="AB1687" s="10">
        <f t="shared" si="276"/>
        <v>6.986568550526373E-3</v>
      </c>
      <c r="AC1687" s="10">
        <f t="shared" si="271"/>
        <v>1.2986603342749259E-2</v>
      </c>
      <c r="AD1687" s="10">
        <f t="shared" si="272"/>
        <v>1.0002851765843434E-2</v>
      </c>
      <c r="AE1687" s="13">
        <v>4.29</v>
      </c>
      <c r="AF1687" s="13">
        <v>1.48</v>
      </c>
      <c r="AG1687" s="10">
        <f t="shared" si="273"/>
        <v>2.7690185258179012E-2</v>
      </c>
      <c r="AH1687" s="10">
        <f>+SUMPRODUCT(AB1687:AD1687,Regression_results!$M$17:$O$17)+Regression_results!$L$17</f>
        <v>2.7167718092380444E-2</v>
      </c>
    </row>
    <row r="1688" spans="1:34" ht="15" x14ac:dyDescent="0.25">
      <c r="A1688" s="3">
        <v>41634</v>
      </c>
      <c r="B1688" s="5">
        <f t="shared" si="267"/>
        <v>26</v>
      </c>
      <c r="C1688" s="5">
        <f t="shared" si="268"/>
        <v>12</v>
      </c>
      <c r="D1688" s="5">
        <f t="shared" si="269"/>
        <v>2013</v>
      </c>
      <c r="E1688" s="3">
        <f t="shared" si="270"/>
        <v>41617</v>
      </c>
      <c r="F1688" s="5">
        <f t="shared" si="274"/>
        <v>17</v>
      </c>
      <c r="G1688" s="5">
        <v>23294.560000000001</v>
      </c>
      <c r="H1688" s="6">
        <v>23434</v>
      </c>
      <c r="I1688" s="6">
        <v>23460.33</v>
      </c>
      <c r="J1688" s="6">
        <v>23475</v>
      </c>
      <c r="K1688" s="6">
        <v>23561.67</v>
      </c>
      <c r="L1688" s="6">
        <v>23615.67</v>
      </c>
      <c r="M1688" s="6">
        <v>23662</v>
      </c>
      <c r="N1688" s="6">
        <v>23715</v>
      </c>
      <c r="O1688" s="6">
        <v>23765</v>
      </c>
      <c r="P1688" s="6">
        <v>23811</v>
      </c>
      <c r="Q1688" s="6">
        <v>23915</v>
      </c>
      <c r="R1688" s="6">
        <v>23945</v>
      </c>
      <c r="S1688" s="6">
        <v>23975</v>
      </c>
      <c r="T1688" s="6">
        <v>24024.67</v>
      </c>
      <c r="U1688" s="6">
        <v>24510</v>
      </c>
      <c r="V1688" s="6">
        <v>24555</v>
      </c>
      <c r="W1688" s="6">
        <v>24592.67</v>
      </c>
      <c r="X1688" s="6">
        <v>24647.5</v>
      </c>
      <c r="Y1688" s="6" t="s">
        <v>2</v>
      </c>
      <c r="Z1688" s="8" t="s">
        <v>17</v>
      </c>
      <c r="AA1688" s="11">
        <f t="shared" si="275"/>
        <v>1.1739867917970029E-3</v>
      </c>
      <c r="AB1688" s="10">
        <f t="shared" si="276"/>
        <v>7.1162537519489089E-3</v>
      </c>
      <c r="AC1688" s="10">
        <f t="shared" si="271"/>
        <v>1.2986603342749259E-2</v>
      </c>
      <c r="AD1688" s="10">
        <f t="shared" si="272"/>
        <v>1.0010511092238798E-2</v>
      </c>
      <c r="AE1688" s="13">
        <v>4.3049999999999997</v>
      </c>
      <c r="AF1688" s="13">
        <v>1.4849999999999999</v>
      </c>
      <c r="AG1688" s="10">
        <f t="shared" si="273"/>
        <v>2.7787357737596663E-2</v>
      </c>
      <c r="AH1688" s="10">
        <f>+SUMPRODUCT(AB1688:AD1688,Regression_results!$M$17:$O$17)+Regression_results!$L$17</f>
        <v>2.7241269653641889E-2</v>
      </c>
    </row>
    <row r="1689" spans="1:34" ht="15" x14ac:dyDescent="0.25">
      <c r="A1689" s="3">
        <v>41633</v>
      </c>
      <c r="B1689" s="5">
        <f t="shared" si="267"/>
        <v>25</v>
      </c>
      <c r="C1689" s="5">
        <f t="shared" si="268"/>
        <v>12</v>
      </c>
      <c r="D1689" s="5">
        <f t="shared" si="269"/>
        <v>2013</v>
      </c>
      <c r="E1689" s="3">
        <f t="shared" si="270"/>
        <v>41617</v>
      </c>
      <c r="F1689" s="5">
        <f t="shared" si="274"/>
        <v>16</v>
      </c>
      <c r="G1689" s="5">
        <v>23291.56</v>
      </c>
      <c r="H1689" s="6">
        <v>23438</v>
      </c>
      <c r="I1689" s="6">
        <v>23459.67</v>
      </c>
      <c r="J1689" s="6">
        <v>23478.67</v>
      </c>
      <c r="K1689" s="6">
        <v>23565</v>
      </c>
      <c r="L1689" s="6">
        <v>23616</v>
      </c>
      <c r="M1689" s="6">
        <v>23663.33</v>
      </c>
      <c r="N1689" s="6">
        <v>23715</v>
      </c>
      <c r="O1689" s="6">
        <v>23765</v>
      </c>
      <c r="P1689" s="6">
        <v>23814</v>
      </c>
      <c r="Q1689" s="6">
        <v>23910.67</v>
      </c>
      <c r="R1689" s="6">
        <v>23946.67</v>
      </c>
      <c r="S1689" s="6">
        <v>23975</v>
      </c>
      <c r="T1689" s="6">
        <v>24015</v>
      </c>
      <c r="U1689" s="6">
        <v>24510</v>
      </c>
      <c r="V1689" s="6">
        <v>24555</v>
      </c>
      <c r="W1689" s="6">
        <v>24592.67</v>
      </c>
      <c r="X1689" s="6">
        <v>24647.5</v>
      </c>
      <c r="Y1689" s="6" t="s">
        <v>2</v>
      </c>
      <c r="Z1689" s="8" t="s">
        <v>17</v>
      </c>
      <c r="AA1689" s="11">
        <f t="shared" si="275"/>
        <v>8.8981578032670447E-4</v>
      </c>
      <c r="AB1689" s="10">
        <f t="shared" si="276"/>
        <v>7.2176359161857384E-3</v>
      </c>
      <c r="AC1689" s="10">
        <f t="shared" si="271"/>
        <v>1.3015102087966302E-2</v>
      </c>
      <c r="AD1689" s="10">
        <f t="shared" si="272"/>
        <v>9.7263400807684995E-3</v>
      </c>
      <c r="AE1689" s="13">
        <v>4.3049999999999997</v>
      </c>
      <c r="AF1689" s="13">
        <v>1.48</v>
      </c>
      <c r="AG1689" s="10">
        <f t="shared" si="273"/>
        <v>2.7837997635002054E-2</v>
      </c>
      <c r="AH1689" s="10">
        <f>+SUMPRODUCT(AB1689:AD1689,Regression_results!$M$17:$O$17)+Regression_results!$L$17</f>
        <v>2.7185469314152347E-2</v>
      </c>
    </row>
    <row r="1690" spans="1:34" ht="15" x14ac:dyDescent="0.25">
      <c r="A1690" s="3">
        <v>41632</v>
      </c>
      <c r="B1690" s="5">
        <f t="shared" si="267"/>
        <v>24</v>
      </c>
      <c r="C1690" s="5">
        <f t="shared" si="268"/>
        <v>12</v>
      </c>
      <c r="D1690" s="5">
        <f t="shared" si="269"/>
        <v>2013</v>
      </c>
      <c r="E1690" s="3">
        <f t="shared" si="270"/>
        <v>41617</v>
      </c>
      <c r="F1690" s="5">
        <f t="shared" si="274"/>
        <v>15</v>
      </c>
      <c r="G1690" s="5">
        <v>23288.560000000001</v>
      </c>
      <c r="H1690" s="6">
        <v>23438</v>
      </c>
      <c r="I1690" s="6">
        <v>23459.67</v>
      </c>
      <c r="J1690" s="6">
        <v>23478.67</v>
      </c>
      <c r="K1690" s="6">
        <v>23565</v>
      </c>
      <c r="L1690" s="6">
        <v>23616</v>
      </c>
      <c r="M1690" s="6">
        <v>23663.33</v>
      </c>
      <c r="N1690" s="6">
        <v>23715</v>
      </c>
      <c r="O1690" s="6">
        <v>23765</v>
      </c>
      <c r="P1690" s="6">
        <v>23814</v>
      </c>
      <c r="Q1690" s="6">
        <v>23910.67</v>
      </c>
      <c r="R1690" s="6">
        <v>23946.67</v>
      </c>
      <c r="S1690" s="6">
        <v>23975</v>
      </c>
      <c r="T1690" s="6">
        <v>24015</v>
      </c>
      <c r="U1690" s="6">
        <v>24505</v>
      </c>
      <c r="V1690" s="6">
        <v>24553.33</v>
      </c>
      <c r="W1690" s="6">
        <v>24594.33</v>
      </c>
      <c r="X1690" s="6">
        <v>24647.5</v>
      </c>
      <c r="Y1690" s="6" t="s">
        <v>2</v>
      </c>
      <c r="Z1690" s="8" t="s">
        <v>17</v>
      </c>
      <c r="AA1690" s="11">
        <f t="shared" si="275"/>
        <v>8.3420229405628543E-4</v>
      </c>
      <c r="AB1690" s="10">
        <f t="shared" si="276"/>
        <v>7.3473842951214952E-3</v>
      </c>
      <c r="AC1690" s="10">
        <f t="shared" si="271"/>
        <v>1.3015102087966302E-2</v>
      </c>
      <c r="AD1690" s="10">
        <f t="shared" si="272"/>
        <v>9.6707265944980803E-3</v>
      </c>
      <c r="AE1690" s="13">
        <v>4.3049999999999997</v>
      </c>
      <c r="AF1690" s="13">
        <v>1.48</v>
      </c>
      <c r="AG1690" s="10">
        <f t="shared" si="273"/>
        <v>2.7837997635002054E-2</v>
      </c>
      <c r="AH1690" s="10">
        <f>+SUMPRODUCT(AB1690:AD1690,Regression_results!$M$17:$O$17)+Regression_results!$L$17</f>
        <v>2.7230603441211136E-2</v>
      </c>
    </row>
    <row r="1691" spans="1:34" ht="15" x14ac:dyDescent="0.25">
      <c r="A1691" s="3">
        <v>41631</v>
      </c>
      <c r="B1691" s="5">
        <f t="shared" si="267"/>
        <v>23</v>
      </c>
      <c r="C1691" s="5">
        <f t="shared" si="268"/>
        <v>12</v>
      </c>
      <c r="D1691" s="5">
        <f t="shared" si="269"/>
        <v>2013</v>
      </c>
      <c r="E1691" s="3">
        <f t="shared" si="270"/>
        <v>41617</v>
      </c>
      <c r="F1691" s="5">
        <f t="shared" si="274"/>
        <v>14</v>
      </c>
      <c r="G1691" s="5">
        <v>23285.56</v>
      </c>
      <c r="H1691" s="6">
        <v>23437</v>
      </c>
      <c r="I1691" s="6">
        <v>23459.67</v>
      </c>
      <c r="J1691" s="6">
        <v>23478.67</v>
      </c>
      <c r="K1691" s="6">
        <v>23565</v>
      </c>
      <c r="L1691" s="6">
        <v>23616</v>
      </c>
      <c r="M1691" s="6">
        <v>23663.33</v>
      </c>
      <c r="N1691" s="6">
        <v>23715</v>
      </c>
      <c r="O1691" s="6">
        <v>23765</v>
      </c>
      <c r="P1691" s="6">
        <v>23814</v>
      </c>
      <c r="Q1691" s="6">
        <v>23910.67</v>
      </c>
      <c r="R1691" s="6">
        <v>23946.67</v>
      </c>
      <c r="S1691" s="6">
        <v>23975</v>
      </c>
      <c r="T1691" s="6">
        <v>24015</v>
      </c>
      <c r="U1691" s="6">
        <v>24504</v>
      </c>
      <c r="V1691" s="6">
        <v>24555</v>
      </c>
      <c r="W1691" s="6">
        <v>24596</v>
      </c>
      <c r="X1691" s="6">
        <v>24650</v>
      </c>
      <c r="Y1691" s="6" t="s">
        <v>2</v>
      </c>
      <c r="Z1691" s="8" t="s">
        <v>17</v>
      </c>
      <c r="AA1691" s="11">
        <f t="shared" si="275"/>
        <v>7.7858880778586639E-4</v>
      </c>
      <c r="AB1691" s="10">
        <f t="shared" si="276"/>
        <v>7.4771661063766093E-3</v>
      </c>
      <c r="AC1691" s="10">
        <f t="shared" si="271"/>
        <v>1.3015102087966302E-2</v>
      </c>
      <c r="AD1691" s="10">
        <f t="shared" si="272"/>
        <v>9.615113108227661E-3</v>
      </c>
      <c r="AE1691" s="13">
        <v>4.2949999999999999</v>
      </c>
      <c r="AF1691" s="13">
        <v>1.49</v>
      </c>
      <c r="AG1691" s="10">
        <f t="shared" si="273"/>
        <v>2.7638190954774045E-2</v>
      </c>
      <c r="AH1691" s="10">
        <f>+SUMPRODUCT(AB1691:AD1691,Regression_results!$M$17:$O$17)+Regression_results!$L$17</f>
        <v>2.7275755641680749E-2</v>
      </c>
    </row>
    <row r="1692" spans="1:34" ht="15" x14ac:dyDescent="0.25">
      <c r="A1692" s="3">
        <v>41630</v>
      </c>
      <c r="B1692" s="5">
        <f t="shared" si="267"/>
        <v>22</v>
      </c>
      <c r="C1692" s="5">
        <f t="shared" si="268"/>
        <v>12</v>
      </c>
      <c r="D1692" s="5">
        <f t="shared" si="269"/>
        <v>2013</v>
      </c>
      <c r="E1692" s="3">
        <f t="shared" si="270"/>
        <v>41617</v>
      </c>
      <c r="F1692" s="5">
        <f t="shared" si="274"/>
        <v>13</v>
      </c>
      <c r="G1692" s="5">
        <v>23282.560000000001</v>
      </c>
      <c r="H1692" s="6">
        <v>23437.67</v>
      </c>
      <c r="I1692" s="6">
        <v>23459.33</v>
      </c>
      <c r="J1692" s="6">
        <v>23479</v>
      </c>
      <c r="K1692" s="6">
        <v>23564.67</v>
      </c>
      <c r="L1692" s="6">
        <v>23616</v>
      </c>
      <c r="M1692" s="6">
        <v>23663.33</v>
      </c>
      <c r="N1692" s="6">
        <v>23720</v>
      </c>
      <c r="O1692" s="6">
        <v>23770</v>
      </c>
      <c r="P1692" s="6">
        <v>23820</v>
      </c>
      <c r="Q1692" s="6">
        <v>23915</v>
      </c>
      <c r="R1692" s="6">
        <v>23950</v>
      </c>
      <c r="S1692" s="6">
        <v>23980</v>
      </c>
      <c r="T1692" s="6">
        <v>24020</v>
      </c>
      <c r="U1692" s="6">
        <v>24497</v>
      </c>
      <c r="V1692" s="6">
        <v>24550.67</v>
      </c>
      <c r="W1692" s="6">
        <v>24600</v>
      </c>
      <c r="X1692" s="6">
        <v>24656.5</v>
      </c>
      <c r="Y1692" s="6" t="s">
        <v>2</v>
      </c>
      <c r="Z1692" s="8" t="s">
        <v>17</v>
      </c>
      <c r="AA1692" s="11">
        <f t="shared" si="275"/>
        <v>7.2282457603556338E-4</v>
      </c>
      <c r="AB1692" s="10">
        <f t="shared" si="276"/>
        <v>7.5923781577282856E-3</v>
      </c>
      <c r="AC1692" s="10">
        <f t="shared" si="271"/>
        <v>1.3242918702281781E-2</v>
      </c>
      <c r="AD1692" s="10">
        <f t="shared" si="272"/>
        <v>9.557490120839951E-3</v>
      </c>
      <c r="AE1692" s="13">
        <v>4.3</v>
      </c>
      <c r="AF1692" s="13">
        <v>1.4849999999999999</v>
      </c>
      <c r="AG1692" s="10">
        <f t="shared" si="273"/>
        <v>2.7738089372813635E-2</v>
      </c>
      <c r="AH1692" s="10">
        <f>+SUMPRODUCT(AB1692:AD1692,Regression_results!$M$17:$O$17)+Regression_results!$L$17</f>
        <v>2.7449420281687092E-2</v>
      </c>
    </row>
    <row r="1693" spans="1:34" ht="15" x14ac:dyDescent="0.25">
      <c r="A1693" s="3">
        <v>41629</v>
      </c>
      <c r="B1693" s="5">
        <f t="shared" si="267"/>
        <v>21</v>
      </c>
      <c r="C1693" s="5">
        <f t="shared" si="268"/>
        <v>12</v>
      </c>
      <c r="D1693" s="5">
        <f t="shared" si="269"/>
        <v>2013</v>
      </c>
      <c r="E1693" s="3">
        <f t="shared" si="270"/>
        <v>41617</v>
      </c>
      <c r="F1693" s="5">
        <f t="shared" si="274"/>
        <v>12</v>
      </c>
      <c r="G1693" s="5">
        <v>23279.57</v>
      </c>
      <c r="H1693" s="6">
        <v>23437.67</v>
      </c>
      <c r="I1693" s="6">
        <v>23459.33</v>
      </c>
      <c r="J1693" s="6">
        <v>23479</v>
      </c>
      <c r="K1693" s="6">
        <v>23564.67</v>
      </c>
      <c r="L1693" s="6">
        <v>23616</v>
      </c>
      <c r="M1693" s="6">
        <v>23663.33</v>
      </c>
      <c r="N1693" s="6">
        <v>23720</v>
      </c>
      <c r="O1693" s="6">
        <v>23770</v>
      </c>
      <c r="P1693" s="6">
        <v>23820</v>
      </c>
      <c r="Q1693" s="6">
        <v>23915</v>
      </c>
      <c r="R1693" s="6">
        <v>23950</v>
      </c>
      <c r="S1693" s="6">
        <v>23980</v>
      </c>
      <c r="T1693" s="6">
        <v>24020</v>
      </c>
      <c r="U1693" s="6">
        <v>24463</v>
      </c>
      <c r="V1693" s="6">
        <v>24517.33</v>
      </c>
      <c r="W1693" s="6">
        <v>24566</v>
      </c>
      <c r="X1693" s="6">
        <v>24622.67</v>
      </c>
      <c r="Y1693" s="6" t="s">
        <v>2</v>
      </c>
      <c r="Z1693" s="8" t="s">
        <v>17</v>
      </c>
      <c r="AA1693" s="11">
        <f t="shared" si="275"/>
        <v>6.6722268557128928E-4</v>
      </c>
      <c r="AB1693" s="10">
        <f t="shared" si="276"/>
        <v>7.721792112139525E-3</v>
      </c>
      <c r="AC1693" s="10">
        <f t="shared" si="271"/>
        <v>1.3242918702281781E-2</v>
      </c>
      <c r="AD1693" s="10">
        <f t="shared" si="272"/>
        <v>9.5018882303756769E-3</v>
      </c>
      <c r="AE1693" s="13">
        <v>4.3</v>
      </c>
      <c r="AF1693" s="13">
        <v>1.4849999999999999</v>
      </c>
      <c r="AG1693" s="10">
        <f t="shared" si="273"/>
        <v>2.7738089372813635E-2</v>
      </c>
      <c r="AH1693" s="10">
        <f>+SUMPRODUCT(AB1693:AD1693,Regression_results!$M$17:$O$17)+Regression_results!$L$17</f>
        <v>2.7494378834089998E-2</v>
      </c>
    </row>
    <row r="1694" spans="1:34" ht="15" x14ac:dyDescent="0.25">
      <c r="A1694" s="3">
        <v>41628</v>
      </c>
      <c r="B1694" s="5">
        <f t="shared" si="267"/>
        <v>20</v>
      </c>
      <c r="C1694" s="5">
        <f t="shared" si="268"/>
        <v>12</v>
      </c>
      <c r="D1694" s="5">
        <f t="shared" si="269"/>
        <v>2013</v>
      </c>
      <c r="E1694" s="3">
        <f t="shared" si="270"/>
        <v>41617</v>
      </c>
      <c r="F1694" s="5">
        <f t="shared" si="274"/>
        <v>11</v>
      </c>
      <c r="G1694" s="5">
        <v>23276.57</v>
      </c>
      <c r="H1694" s="6">
        <v>23437.67</v>
      </c>
      <c r="I1694" s="6">
        <v>23459.33</v>
      </c>
      <c r="J1694" s="6">
        <v>23479</v>
      </c>
      <c r="K1694" s="6">
        <v>23564.67</v>
      </c>
      <c r="L1694" s="6">
        <v>23616</v>
      </c>
      <c r="M1694" s="6">
        <v>23663.33</v>
      </c>
      <c r="N1694" s="6">
        <v>23720</v>
      </c>
      <c r="O1694" s="6">
        <v>23770</v>
      </c>
      <c r="P1694" s="6">
        <v>23820</v>
      </c>
      <c r="Q1694" s="6">
        <v>23915</v>
      </c>
      <c r="R1694" s="6">
        <v>23950</v>
      </c>
      <c r="S1694" s="6">
        <v>23980</v>
      </c>
      <c r="T1694" s="6">
        <v>24020</v>
      </c>
      <c r="U1694" s="6">
        <v>24438.33</v>
      </c>
      <c r="V1694" s="6">
        <v>24491.67</v>
      </c>
      <c r="W1694" s="6">
        <v>24541</v>
      </c>
      <c r="X1694" s="6">
        <v>24586.33</v>
      </c>
      <c r="Y1694" s="6" t="s">
        <v>2</v>
      </c>
      <c r="Z1694" s="8" t="s">
        <v>17</v>
      </c>
      <c r="AA1694" s="11">
        <f t="shared" si="275"/>
        <v>6.1162079510701517E-4</v>
      </c>
      <c r="AB1694" s="10">
        <f t="shared" si="276"/>
        <v>7.8516723039521175E-3</v>
      </c>
      <c r="AC1694" s="10">
        <f t="shared" si="271"/>
        <v>1.3242918702281781E-2</v>
      </c>
      <c r="AD1694" s="10">
        <f t="shared" si="272"/>
        <v>9.4462863399114028E-3</v>
      </c>
      <c r="AE1694" s="13">
        <v>4.3</v>
      </c>
      <c r="AF1694" s="13">
        <v>1.4849999999999999</v>
      </c>
      <c r="AG1694" s="10">
        <f t="shared" si="273"/>
        <v>2.7738089372813635E-2</v>
      </c>
      <c r="AH1694" s="10">
        <f>+SUMPRODUCT(AB1694:AD1694,Regression_results!$M$17:$O$17)+Regression_results!$L$17</f>
        <v>2.7539589433023259E-2</v>
      </c>
    </row>
    <row r="1695" spans="1:34" ht="15" x14ac:dyDescent="0.25">
      <c r="A1695" s="3">
        <v>41627</v>
      </c>
      <c r="B1695" s="5">
        <f t="shared" si="267"/>
        <v>19</v>
      </c>
      <c r="C1695" s="5">
        <f t="shared" si="268"/>
        <v>12</v>
      </c>
      <c r="D1695" s="5">
        <f t="shared" si="269"/>
        <v>2013</v>
      </c>
      <c r="E1695" s="3">
        <f t="shared" si="270"/>
        <v>41617</v>
      </c>
      <c r="F1695" s="5">
        <f t="shared" si="274"/>
        <v>10</v>
      </c>
      <c r="G1695" s="5">
        <v>23273.57</v>
      </c>
      <c r="H1695" s="6">
        <v>23433</v>
      </c>
      <c r="I1695" s="6">
        <v>23454</v>
      </c>
      <c r="J1695" s="6">
        <v>23474</v>
      </c>
      <c r="K1695" s="6">
        <v>23560</v>
      </c>
      <c r="L1695" s="6">
        <v>23615</v>
      </c>
      <c r="M1695" s="6">
        <v>23662</v>
      </c>
      <c r="N1695" s="6">
        <v>23715</v>
      </c>
      <c r="O1695" s="6">
        <v>23766</v>
      </c>
      <c r="P1695" s="6">
        <v>23815</v>
      </c>
      <c r="Q1695" s="6">
        <v>23906.67</v>
      </c>
      <c r="R1695" s="6">
        <v>23945</v>
      </c>
      <c r="S1695" s="6">
        <v>23974</v>
      </c>
      <c r="T1695" s="6">
        <v>24015</v>
      </c>
      <c r="U1695" s="6">
        <v>24438.33</v>
      </c>
      <c r="V1695" s="6">
        <v>24491.67</v>
      </c>
      <c r="W1695" s="6">
        <v>24541</v>
      </c>
      <c r="X1695" s="6">
        <v>24586.33</v>
      </c>
      <c r="Y1695" s="6" t="s">
        <v>2</v>
      </c>
      <c r="Z1695" s="8" t="s">
        <v>17</v>
      </c>
      <c r="AA1695" s="11">
        <f t="shared" si="275"/>
        <v>5.7006201162372128E-4</v>
      </c>
      <c r="AB1695" s="10">
        <f t="shared" si="276"/>
        <v>7.7525708346419808E-3</v>
      </c>
      <c r="AC1695" s="10">
        <f t="shared" si="271"/>
        <v>1.3302634944998726E-2</v>
      </c>
      <c r="AD1695" s="10">
        <f t="shared" si="272"/>
        <v>9.3220606651624269E-3</v>
      </c>
      <c r="AE1695" s="13">
        <v>4.2949999999999999</v>
      </c>
      <c r="AF1695" s="13">
        <v>1.48</v>
      </c>
      <c r="AG1695" s="10">
        <f t="shared" si="273"/>
        <v>2.7739456050453359E-2</v>
      </c>
      <c r="AH1695" s="10">
        <f>+SUMPRODUCT(AB1695:AD1695,Regression_results!$M$17:$O$17)+Regression_results!$L$17</f>
        <v>2.7466143164124511E-2</v>
      </c>
    </row>
    <row r="1696" spans="1:34" ht="15" x14ac:dyDescent="0.25">
      <c r="A1696" s="3">
        <v>41626</v>
      </c>
      <c r="B1696" s="5">
        <f t="shared" ref="B1696:B1729" si="277">+DAY(A1696)</f>
        <v>18</v>
      </c>
      <c r="C1696" s="5">
        <f t="shared" ref="C1696:C1729" si="278">+MONTH(A1696)</f>
        <v>12</v>
      </c>
      <c r="D1696" s="5">
        <f t="shared" ref="D1696:D1729" si="279">+YEAR(A1696)</f>
        <v>2013</v>
      </c>
      <c r="E1696" s="3">
        <f t="shared" ref="E1696:E1729" si="280">+IF(DAY(A1696)&gt;=9, DATE(D1696,C1696,9), IF(MONTH(A1696)=1, DATE(D1696-1,12,9),DATE(D1696,C1696-1,9)))</f>
        <v>41617</v>
      </c>
      <c r="F1696" s="5">
        <f t="shared" si="274"/>
        <v>9</v>
      </c>
      <c r="G1696" s="5">
        <v>23270.57</v>
      </c>
      <c r="H1696" s="6">
        <v>23433</v>
      </c>
      <c r="I1696" s="6">
        <v>23448</v>
      </c>
      <c r="J1696" s="6">
        <v>23466</v>
      </c>
      <c r="K1696" s="6">
        <v>23554.67</v>
      </c>
      <c r="L1696" s="6">
        <v>23610</v>
      </c>
      <c r="M1696" s="6">
        <v>23656</v>
      </c>
      <c r="N1696" s="6">
        <v>23710</v>
      </c>
      <c r="O1696" s="6">
        <v>23761.33</v>
      </c>
      <c r="P1696" s="6">
        <v>23810</v>
      </c>
      <c r="Q1696" s="6">
        <v>23901.67</v>
      </c>
      <c r="R1696" s="6">
        <v>23940</v>
      </c>
      <c r="S1696" s="6">
        <v>23963.33</v>
      </c>
      <c r="T1696" s="6">
        <v>24006</v>
      </c>
      <c r="U1696" s="6">
        <v>24438.33</v>
      </c>
      <c r="V1696" s="6">
        <v>24491.67</v>
      </c>
      <c r="W1696" s="6">
        <v>24541</v>
      </c>
      <c r="X1696" s="6">
        <v>24586.33</v>
      </c>
      <c r="Y1696" s="6" t="s">
        <v>2</v>
      </c>
      <c r="Z1696" s="8" t="s">
        <v>17</v>
      </c>
      <c r="AA1696" s="11">
        <f t="shared" si="275"/>
        <v>5.3419119963709076E-4</v>
      </c>
      <c r="AB1696" s="10">
        <f t="shared" si="276"/>
        <v>7.6246520820073549E-3</v>
      </c>
      <c r="AC1696" s="10">
        <f t="shared" ref="AC1696:AC1729" si="281">+O1696/I1696-1</f>
        <v>1.336276015011939E-2</v>
      </c>
      <c r="AD1696" s="10">
        <f t="shared" ref="AD1696:AD1729" si="282">+S1696/O1696-1+AA1696</f>
        <v>9.0353988340581733E-3</v>
      </c>
      <c r="AE1696" s="13">
        <v>4.2949999999999999</v>
      </c>
      <c r="AF1696" s="13">
        <v>1.48</v>
      </c>
      <c r="AG1696" s="10">
        <f t="shared" ref="AG1696:AG1729" si="283">+(1+AE1696/100)/(1+AF1696/100)-1</f>
        <v>2.7739456050453359E-2</v>
      </c>
      <c r="AH1696" s="10">
        <f>+SUMPRODUCT(AB1696:AD1696,Regression_results!$M$17:$O$17)+Regression_results!$L$17</f>
        <v>2.7304322916186965E-2</v>
      </c>
    </row>
    <row r="1697" spans="1:34" ht="15" x14ac:dyDescent="0.25">
      <c r="A1697" s="3">
        <v>41625</v>
      </c>
      <c r="B1697" s="5">
        <f t="shared" si="277"/>
        <v>17</v>
      </c>
      <c r="C1697" s="5">
        <f t="shared" si="278"/>
        <v>12</v>
      </c>
      <c r="D1697" s="5">
        <f t="shared" si="279"/>
        <v>2013</v>
      </c>
      <c r="E1697" s="3">
        <f t="shared" si="280"/>
        <v>41617</v>
      </c>
      <c r="F1697" s="5">
        <f t="shared" si="274"/>
        <v>8</v>
      </c>
      <c r="G1697" s="5">
        <v>23267.58</v>
      </c>
      <c r="H1697" s="6">
        <v>23436.67</v>
      </c>
      <c r="I1697" s="6">
        <v>23448.67</v>
      </c>
      <c r="J1697" s="6">
        <v>23468</v>
      </c>
      <c r="K1697" s="6">
        <v>23554.67</v>
      </c>
      <c r="L1697" s="6">
        <v>23610</v>
      </c>
      <c r="M1697" s="6">
        <v>23656</v>
      </c>
      <c r="N1697" s="6">
        <v>23710</v>
      </c>
      <c r="O1697" s="6">
        <v>23761.33</v>
      </c>
      <c r="P1697" s="6">
        <v>23810</v>
      </c>
      <c r="Q1697" s="6">
        <v>23901.67</v>
      </c>
      <c r="R1697" s="6">
        <v>23942.33</v>
      </c>
      <c r="S1697" s="6">
        <v>23965</v>
      </c>
      <c r="T1697" s="6">
        <v>24010</v>
      </c>
      <c r="U1697" s="6">
        <v>24444.67</v>
      </c>
      <c r="V1697" s="6">
        <v>24496.33</v>
      </c>
      <c r="W1697" s="6">
        <v>24545</v>
      </c>
      <c r="X1697" s="6">
        <v>24589.67</v>
      </c>
      <c r="Y1697" s="6" t="s">
        <v>2</v>
      </c>
      <c r="Z1697" s="8" t="s">
        <v>17</v>
      </c>
      <c r="AA1697" s="11">
        <f t="shared" si="275"/>
        <v>5.0073023158775007E-4</v>
      </c>
      <c r="AB1697" s="10">
        <f t="shared" si="276"/>
        <v>7.7829323032303499E-3</v>
      </c>
      <c r="AC1697" s="10">
        <f t="shared" si="281"/>
        <v>1.3333805286184885E-2</v>
      </c>
      <c r="AD1697" s="10">
        <f t="shared" si="282"/>
        <v>9.0722201271448664E-3</v>
      </c>
      <c r="AE1697" s="13">
        <v>4.2750000000000004</v>
      </c>
      <c r="AF1697" s="13">
        <v>1.48</v>
      </c>
      <c r="AG1697" s="10">
        <f t="shared" si="283"/>
        <v>2.754237288135597E-2</v>
      </c>
      <c r="AH1697" s="10">
        <f>+SUMPRODUCT(AB1697:AD1697,Regression_results!$M$17:$O$17)+Regression_results!$L$17</f>
        <v>2.7388996495928637E-2</v>
      </c>
    </row>
    <row r="1698" spans="1:34" ht="15" x14ac:dyDescent="0.25">
      <c r="A1698" s="3">
        <v>41624</v>
      </c>
      <c r="B1698" s="5">
        <f t="shared" si="277"/>
        <v>16</v>
      </c>
      <c r="C1698" s="5">
        <f t="shared" si="278"/>
        <v>12</v>
      </c>
      <c r="D1698" s="5">
        <f t="shared" si="279"/>
        <v>2013</v>
      </c>
      <c r="E1698" s="3">
        <f t="shared" si="280"/>
        <v>41617</v>
      </c>
      <c r="F1698" s="5">
        <f t="shared" si="274"/>
        <v>7</v>
      </c>
      <c r="G1698" s="5">
        <v>23264.58</v>
      </c>
      <c r="H1698" s="6">
        <v>23436</v>
      </c>
      <c r="I1698" s="6">
        <v>23452</v>
      </c>
      <c r="J1698" s="6">
        <v>23468.67</v>
      </c>
      <c r="K1698" s="6">
        <v>23558.67</v>
      </c>
      <c r="L1698" s="6">
        <v>23615</v>
      </c>
      <c r="M1698" s="6">
        <v>23659</v>
      </c>
      <c r="N1698" s="6">
        <v>23714</v>
      </c>
      <c r="O1698" s="6">
        <v>23760</v>
      </c>
      <c r="P1698" s="6">
        <v>23811</v>
      </c>
      <c r="Q1698" s="6">
        <v>23903.67</v>
      </c>
      <c r="R1698" s="6">
        <v>23944.33</v>
      </c>
      <c r="S1698" s="6">
        <v>23968.33</v>
      </c>
      <c r="T1698" s="6">
        <v>24015</v>
      </c>
      <c r="U1698" s="6">
        <v>24451.67</v>
      </c>
      <c r="V1698" s="6">
        <v>24504</v>
      </c>
      <c r="W1698" s="6">
        <v>24552</v>
      </c>
      <c r="X1698" s="6">
        <v>24598.33</v>
      </c>
      <c r="Y1698" s="6" t="s">
        <v>2</v>
      </c>
      <c r="Z1698" s="8" t="s">
        <v>17</v>
      </c>
      <c r="AA1698" s="11">
        <f t="shared" si="275"/>
        <v>4.5433564485578188E-4</v>
      </c>
      <c r="AB1698" s="10">
        <f t="shared" si="276"/>
        <v>8.0560233625537325E-3</v>
      </c>
      <c r="AC1698" s="10">
        <f t="shared" si="281"/>
        <v>1.3133208255159401E-2</v>
      </c>
      <c r="AD1698" s="10">
        <f t="shared" si="282"/>
        <v>9.2224332879534982E-3</v>
      </c>
      <c r="AE1698" s="13">
        <v>4.2850000000000001</v>
      </c>
      <c r="AF1698" s="13">
        <v>1.4450000000000001</v>
      </c>
      <c r="AG1698" s="10">
        <f t="shared" si="283"/>
        <v>2.7995465523189988E-2</v>
      </c>
      <c r="AH1698" s="10">
        <f>+SUMPRODUCT(AB1698:AD1698,Regression_results!$M$17:$O$17)+Regression_results!$L$17</f>
        <v>2.7483285661474656E-2</v>
      </c>
    </row>
    <row r="1699" spans="1:34" ht="15" x14ac:dyDescent="0.25">
      <c r="A1699" s="3">
        <v>41623</v>
      </c>
      <c r="B1699" s="5">
        <f t="shared" si="277"/>
        <v>15</v>
      </c>
      <c r="C1699" s="5">
        <f t="shared" si="278"/>
        <v>12</v>
      </c>
      <c r="D1699" s="5">
        <f t="shared" si="279"/>
        <v>2013</v>
      </c>
      <c r="E1699" s="3">
        <f t="shared" si="280"/>
        <v>41617</v>
      </c>
      <c r="F1699" s="5">
        <f t="shared" si="274"/>
        <v>6</v>
      </c>
      <c r="G1699" s="5">
        <v>23261.59</v>
      </c>
      <c r="H1699" s="6">
        <v>23437.67</v>
      </c>
      <c r="I1699" s="6">
        <v>23455</v>
      </c>
      <c r="J1699" s="6">
        <v>23476</v>
      </c>
      <c r="K1699" s="6">
        <v>23563.67</v>
      </c>
      <c r="L1699" s="6">
        <v>23615.67</v>
      </c>
      <c r="M1699" s="6">
        <v>23660.33</v>
      </c>
      <c r="N1699" s="6">
        <v>23715.33</v>
      </c>
      <c r="O1699" s="6">
        <v>23763.33</v>
      </c>
      <c r="P1699" s="6">
        <v>23813.33</v>
      </c>
      <c r="Q1699" s="6">
        <v>23906.67</v>
      </c>
      <c r="R1699" s="6">
        <v>23943.67</v>
      </c>
      <c r="S1699" s="6">
        <v>23975.67</v>
      </c>
      <c r="T1699" s="6">
        <v>24030</v>
      </c>
      <c r="U1699" s="6">
        <v>24445</v>
      </c>
      <c r="V1699" s="6">
        <v>24497</v>
      </c>
      <c r="W1699" s="6">
        <v>24545</v>
      </c>
      <c r="X1699" s="6">
        <v>24590</v>
      </c>
      <c r="Y1699" s="6" t="s">
        <v>2</v>
      </c>
      <c r="Z1699" s="8" t="s">
        <v>17</v>
      </c>
      <c r="AA1699" s="11">
        <f t="shared" si="275"/>
        <v>4.532094410708787E-4</v>
      </c>
      <c r="AB1699" s="10">
        <f t="shared" si="276"/>
        <v>8.3145649115128339E-3</v>
      </c>
      <c r="AC1699" s="10">
        <f t="shared" si="281"/>
        <v>1.314559795352821E-2</v>
      </c>
      <c r="AD1699" s="10">
        <f t="shared" si="282"/>
        <v>9.3888257877695839E-3</v>
      </c>
      <c r="AE1699" s="13">
        <v>4.2949999999999999</v>
      </c>
      <c r="AF1699" s="13">
        <v>1.43</v>
      </c>
      <c r="AG1699" s="10">
        <f t="shared" si="283"/>
        <v>2.8246081041112259E-2</v>
      </c>
      <c r="AH1699" s="10">
        <f>+SUMPRODUCT(AB1699:AD1699,Regression_results!$M$17:$O$17)+Regression_results!$L$17</f>
        <v>2.7705339956154429E-2</v>
      </c>
    </row>
    <row r="1700" spans="1:34" ht="15" x14ac:dyDescent="0.25">
      <c r="A1700" s="3">
        <v>41622</v>
      </c>
      <c r="B1700" s="5">
        <f t="shared" si="277"/>
        <v>14</v>
      </c>
      <c r="C1700" s="5">
        <f t="shared" si="278"/>
        <v>12</v>
      </c>
      <c r="D1700" s="5">
        <f t="shared" si="279"/>
        <v>2013</v>
      </c>
      <c r="E1700" s="3">
        <f t="shared" si="280"/>
        <v>41617</v>
      </c>
      <c r="F1700" s="5">
        <f t="shared" si="274"/>
        <v>5</v>
      </c>
      <c r="G1700" s="5">
        <v>23258.59</v>
      </c>
      <c r="H1700" s="6">
        <v>23437.67</v>
      </c>
      <c r="I1700" s="6">
        <v>23455</v>
      </c>
      <c r="J1700" s="6">
        <v>23476</v>
      </c>
      <c r="K1700" s="6">
        <v>23563.67</v>
      </c>
      <c r="L1700" s="6">
        <v>23615.67</v>
      </c>
      <c r="M1700" s="6">
        <v>23660.33</v>
      </c>
      <c r="N1700" s="6">
        <v>23715.33</v>
      </c>
      <c r="O1700" s="6">
        <v>23763.33</v>
      </c>
      <c r="P1700" s="6">
        <v>23813.33</v>
      </c>
      <c r="Q1700" s="6">
        <v>23906.67</v>
      </c>
      <c r="R1700" s="6">
        <v>23943.67</v>
      </c>
      <c r="S1700" s="6">
        <v>23975.67</v>
      </c>
      <c r="T1700" s="6">
        <v>24030</v>
      </c>
      <c r="U1700" s="6">
        <v>24434</v>
      </c>
      <c r="V1700" s="6">
        <v>24487.33</v>
      </c>
      <c r="W1700" s="6">
        <v>24536</v>
      </c>
      <c r="X1700" s="6">
        <v>24579</v>
      </c>
      <c r="Y1700" s="6" t="s">
        <v>2</v>
      </c>
      <c r="Z1700" s="8" t="s">
        <v>17</v>
      </c>
      <c r="AA1700" s="11">
        <f t="shared" si="275"/>
        <v>3.7767453422573222E-4</v>
      </c>
      <c r="AB1700" s="10">
        <f t="shared" si="276"/>
        <v>8.4446219654759069E-3</v>
      </c>
      <c r="AC1700" s="10">
        <f t="shared" si="281"/>
        <v>1.314559795352821E-2</v>
      </c>
      <c r="AD1700" s="10">
        <f t="shared" si="282"/>
        <v>9.3132908809244377E-3</v>
      </c>
      <c r="AE1700" s="13">
        <v>4.2949999999999999</v>
      </c>
      <c r="AF1700" s="13">
        <v>1.43</v>
      </c>
      <c r="AG1700" s="10">
        <f t="shared" si="283"/>
        <v>2.8246081041112259E-2</v>
      </c>
      <c r="AH1700" s="10">
        <f>+SUMPRODUCT(AB1700:AD1700,Regression_results!$M$17:$O$17)+Regression_results!$L$17</f>
        <v>2.7741682980602873E-2</v>
      </c>
    </row>
    <row r="1701" spans="1:34" ht="15" x14ac:dyDescent="0.25">
      <c r="A1701" s="3">
        <v>41621</v>
      </c>
      <c r="B1701" s="5">
        <f t="shared" si="277"/>
        <v>13</v>
      </c>
      <c r="C1701" s="5">
        <f t="shared" si="278"/>
        <v>12</v>
      </c>
      <c r="D1701" s="5">
        <f t="shared" si="279"/>
        <v>2013</v>
      </c>
      <c r="E1701" s="3">
        <f t="shared" si="280"/>
        <v>41617</v>
      </c>
      <c r="F1701" s="5">
        <f t="shared" si="274"/>
        <v>4</v>
      </c>
      <c r="G1701" s="5">
        <v>23255.599999999999</v>
      </c>
      <c r="H1701" s="6">
        <v>23437.67</v>
      </c>
      <c r="I1701" s="6">
        <v>23455</v>
      </c>
      <c r="J1701" s="6">
        <v>23476</v>
      </c>
      <c r="K1701" s="6">
        <v>23563.67</v>
      </c>
      <c r="L1701" s="6">
        <v>23615.67</v>
      </c>
      <c r="M1701" s="6">
        <v>23660.33</v>
      </c>
      <c r="N1701" s="6">
        <v>23715.33</v>
      </c>
      <c r="O1701" s="6">
        <v>23763.33</v>
      </c>
      <c r="P1701" s="6">
        <v>23813.33</v>
      </c>
      <c r="Q1701" s="6">
        <v>23906.67</v>
      </c>
      <c r="R1701" s="6">
        <v>23943.67</v>
      </c>
      <c r="S1701" s="6">
        <v>23975.67</v>
      </c>
      <c r="T1701" s="6">
        <v>24030</v>
      </c>
      <c r="U1701" s="6">
        <v>24440</v>
      </c>
      <c r="V1701" s="6">
        <v>24494.33</v>
      </c>
      <c r="W1701" s="6">
        <v>24543</v>
      </c>
      <c r="X1701" s="6">
        <v>24586.67</v>
      </c>
      <c r="Y1701" s="6" t="s">
        <v>2</v>
      </c>
      <c r="Z1701" s="8" t="s">
        <v>17</v>
      </c>
      <c r="AA1701" s="11">
        <f t="shared" si="275"/>
        <v>3.0213962738058578E-4</v>
      </c>
      <c r="AB1701" s="10">
        <f t="shared" si="276"/>
        <v>8.5742788833658157E-3</v>
      </c>
      <c r="AC1701" s="10">
        <f t="shared" si="281"/>
        <v>1.314559795352821E-2</v>
      </c>
      <c r="AD1701" s="10">
        <f t="shared" si="282"/>
        <v>9.2377559740792915E-3</v>
      </c>
      <c r="AE1701" s="13">
        <v>4.2949999999999999</v>
      </c>
      <c r="AF1701" s="13">
        <v>1.43</v>
      </c>
      <c r="AG1701" s="10">
        <f t="shared" si="283"/>
        <v>2.8246081041112259E-2</v>
      </c>
      <c r="AH1701" s="10">
        <f>+SUMPRODUCT(AB1701:AD1701,Regression_results!$M$17:$O$17)+Regression_results!$L$17</f>
        <v>2.7777809692699253E-2</v>
      </c>
    </row>
    <row r="1702" spans="1:34" ht="15" x14ac:dyDescent="0.25">
      <c r="A1702" s="3">
        <v>41620</v>
      </c>
      <c r="B1702" s="5">
        <f t="shared" si="277"/>
        <v>12</v>
      </c>
      <c r="C1702" s="5">
        <f t="shared" si="278"/>
        <v>12</v>
      </c>
      <c r="D1702" s="5">
        <f t="shared" si="279"/>
        <v>2013</v>
      </c>
      <c r="E1702" s="3">
        <f t="shared" si="280"/>
        <v>41617</v>
      </c>
      <c r="F1702" s="5">
        <f t="shared" si="274"/>
        <v>3</v>
      </c>
      <c r="G1702" s="5">
        <v>23252.6</v>
      </c>
      <c r="H1702" s="6">
        <v>23418</v>
      </c>
      <c r="I1702" s="6">
        <v>23442</v>
      </c>
      <c r="J1702" s="6">
        <v>23460</v>
      </c>
      <c r="K1702" s="6">
        <v>23546</v>
      </c>
      <c r="L1702" s="6">
        <v>23600</v>
      </c>
      <c r="M1702" s="6">
        <v>23645.33</v>
      </c>
      <c r="N1702" s="6">
        <v>23701</v>
      </c>
      <c r="O1702" s="6">
        <v>23748.33</v>
      </c>
      <c r="P1702" s="6">
        <v>23798.33</v>
      </c>
      <c r="Q1702" s="6">
        <v>23890</v>
      </c>
      <c r="R1702" s="6">
        <v>23922</v>
      </c>
      <c r="S1702" s="6">
        <v>23957</v>
      </c>
      <c r="T1702" s="6">
        <v>24015.33</v>
      </c>
      <c r="U1702" s="6">
        <v>24440</v>
      </c>
      <c r="V1702" s="6">
        <v>24494.33</v>
      </c>
      <c r="W1702" s="6">
        <v>24543</v>
      </c>
      <c r="X1702" s="6">
        <v>24586.67</v>
      </c>
      <c r="Y1702" s="6" t="s">
        <v>2</v>
      </c>
      <c r="Z1702" s="8" t="s">
        <v>17</v>
      </c>
      <c r="AA1702" s="11">
        <f t="shared" si="275"/>
        <v>2.4347789790040152E-4</v>
      </c>
      <c r="AB1702" s="10">
        <f t="shared" si="276"/>
        <v>8.1453256840096078E-3</v>
      </c>
      <c r="AC1702" s="10">
        <f t="shared" si="281"/>
        <v>1.3067571026363023E-2</v>
      </c>
      <c r="AD1702" s="10">
        <f t="shared" si="282"/>
        <v>9.0302010064305278E-3</v>
      </c>
      <c r="AE1702" s="13">
        <v>4.2850000000000001</v>
      </c>
      <c r="AF1702" s="13">
        <v>1.47</v>
      </c>
      <c r="AG1702" s="10">
        <f t="shared" si="283"/>
        <v>2.7742189809796036E-2</v>
      </c>
      <c r="AH1702" s="10">
        <f>+SUMPRODUCT(AB1702:AD1702,Regression_results!$M$17:$O$17)+Regression_results!$L$17</f>
        <v>2.7405566132177206E-2</v>
      </c>
    </row>
    <row r="1703" spans="1:34" ht="15" x14ac:dyDescent="0.25">
      <c r="A1703" s="3">
        <v>41619</v>
      </c>
      <c r="B1703" s="5">
        <f t="shared" si="277"/>
        <v>11</v>
      </c>
      <c r="C1703" s="5">
        <f t="shared" si="278"/>
        <v>12</v>
      </c>
      <c r="D1703" s="5">
        <f t="shared" si="279"/>
        <v>2013</v>
      </c>
      <c r="E1703" s="3">
        <f t="shared" si="280"/>
        <v>41617</v>
      </c>
      <c r="F1703" s="5">
        <f t="shared" si="274"/>
        <v>2</v>
      </c>
      <c r="G1703" s="5">
        <v>23249.61</v>
      </c>
      <c r="H1703" s="6">
        <v>23414</v>
      </c>
      <c r="I1703" s="6">
        <v>23435</v>
      </c>
      <c r="J1703" s="6">
        <v>23450</v>
      </c>
      <c r="K1703" s="6">
        <v>23534.67</v>
      </c>
      <c r="L1703" s="6">
        <v>23592</v>
      </c>
      <c r="M1703" s="6">
        <v>23641</v>
      </c>
      <c r="N1703" s="6">
        <v>23695.67</v>
      </c>
      <c r="O1703" s="6">
        <v>23745</v>
      </c>
      <c r="P1703" s="6">
        <v>23795</v>
      </c>
      <c r="Q1703" s="6">
        <v>23894</v>
      </c>
      <c r="R1703" s="6">
        <v>23925</v>
      </c>
      <c r="S1703" s="6">
        <v>23960</v>
      </c>
      <c r="T1703" s="6">
        <v>24018.33</v>
      </c>
      <c r="U1703" s="6">
        <v>24440</v>
      </c>
      <c r="V1703" s="6">
        <v>24494.33</v>
      </c>
      <c r="W1703" s="6">
        <v>24543</v>
      </c>
      <c r="X1703" s="6">
        <v>24586.67</v>
      </c>
      <c r="Y1703" s="6" t="s">
        <v>2</v>
      </c>
      <c r="Z1703" s="8" t="s">
        <v>17</v>
      </c>
      <c r="AA1703" s="11">
        <f t="shared" si="275"/>
        <v>1.6229827490262436E-4</v>
      </c>
      <c r="AB1703" s="10">
        <f t="shared" si="276"/>
        <v>7.9738971965550576E-3</v>
      </c>
      <c r="AC1703" s="10">
        <f t="shared" si="281"/>
        <v>1.3228077661617155E-2</v>
      </c>
      <c r="AD1703" s="10">
        <f t="shared" si="282"/>
        <v>9.2168360723335532E-3</v>
      </c>
      <c r="AE1703" s="13">
        <v>4.2850000000000001</v>
      </c>
      <c r="AF1703" s="13">
        <v>1.48</v>
      </c>
      <c r="AG1703" s="10">
        <f t="shared" si="283"/>
        <v>2.7640914465904665E-2</v>
      </c>
      <c r="AH1703" s="10">
        <f>+SUMPRODUCT(AB1703:AD1703,Regression_results!$M$17:$O$17)+Regression_results!$L$17</f>
        <v>2.7493544148805268E-2</v>
      </c>
    </row>
    <row r="1704" spans="1:34" ht="15" x14ac:dyDescent="0.25">
      <c r="A1704" s="3">
        <v>41618</v>
      </c>
      <c r="B1704" s="5">
        <f t="shared" si="277"/>
        <v>10</v>
      </c>
      <c r="C1704" s="5">
        <f t="shared" si="278"/>
        <v>12</v>
      </c>
      <c r="D1704" s="5">
        <f t="shared" si="279"/>
        <v>2013</v>
      </c>
      <c r="E1704" s="3">
        <f t="shared" si="280"/>
        <v>41617</v>
      </c>
      <c r="F1704" s="5">
        <f t="shared" si="274"/>
        <v>1</v>
      </c>
      <c r="G1704" s="5">
        <v>23246.61</v>
      </c>
      <c r="H1704" s="6">
        <v>23387.67</v>
      </c>
      <c r="I1704" s="6">
        <v>23407</v>
      </c>
      <c r="J1704" s="6">
        <v>23413.67</v>
      </c>
      <c r="K1704" s="6">
        <v>23498.67</v>
      </c>
      <c r="L1704" s="6">
        <v>23560</v>
      </c>
      <c r="M1704" s="6">
        <v>23601.67</v>
      </c>
      <c r="N1704" s="6">
        <v>23655.67</v>
      </c>
      <c r="O1704" s="6">
        <v>23702</v>
      </c>
      <c r="P1704" s="6">
        <v>23755.33</v>
      </c>
      <c r="Q1704" s="6">
        <v>23852</v>
      </c>
      <c r="R1704" s="6">
        <v>23881.67</v>
      </c>
      <c r="S1704" s="6">
        <v>23926.67</v>
      </c>
      <c r="T1704" s="6">
        <v>23985</v>
      </c>
      <c r="U1704" s="6">
        <v>24455.67</v>
      </c>
      <c r="V1704" s="6">
        <v>24510.33</v>
      </c>
      <c r="W1704" s="6">
        <v>24558</v>
      </c>
      <c r="X1704" s="6">
        <v>24602</v>
      </c>
      <c r="Y1704" s="6" t="s">
        <v>2</v>
      </c>
      <c r="Z1704" s="8" t="s">
        <v>17</v>
      </c>
      <c r="AA1704" s="11">
        <f t="shared" si="275"/>
        <v>8.1262178704070526E-5</v>
      </c>
      <c r="AB1704" s="10">
        <f t="shared" si="276"/>
        <v>6.8995006153584892E-3</v>
      </c>
      <c r="AC1704" s="10">
        <f t="shared" si="281"/>
        <v>1.2603067458452522E-2</v>
      </c>
      <c r="AD1704" s="10">
        <f t="shared" si="282"/>
        <v>9.560209103014243E-3</v>
      </c>
      <c r="AE1704" s="13">
        <v>4.2949999999999999</v>
      </c>
      <c r="AF1704" s="13">
        <v>1.53</v>
      </c>
      <c r="AG1704" s="10">
        <f t="shared" si="283"/>
        <v>2.723333005023143E-2</v>
      </c>
      <c r="AH1704" s="10">
        <f>+SUMPRODUCT(AB1704:AD1704,Regression_results!$M$17:$O$17)+Regression_results!$L$17</f>
        <v>2.6690472628310126E-2</v>
      </c>
    </row>
    <row r="1705" spans="1:34" ht="15" x14ac:dyDescent="0.25">
      <c r="A1705" s="3">
        <v>41617</v>
      </c>
      <c r="B1705" s="5">
        <f t="shared" si="277"/>
        <v>9</v>
      </c>
      <c r="C1705" s="5">
        <f t="shared" si="278"/>
        <v>12</v>
      </c>
      <c r="D1705" s="5">
        <f t="shared" si="279"/>
        <v>2013</v>
      </c>
      <c r="E1705" s="3">
        <f t="shared" si="280"/>
        <v>41617</v>
      </c>
      <c r="F1705" s="5">
        <f t="shared" si="274"/>
        <v>0</v>
      </c>
      <c r="G1705" s="5">
        <v>23243.62</v>
      </c>
      <c r="H1705" s="6">
        <v>23387.67</v>
      </c>
      <c r="I1705" s="6">
        <v>23407</v>
      </c>
      <c r="J1705" s="6">
        <v>23413.67</v>
      </c>
      <c r="K1705" s="6">
        <v>23498.67</v>
      </c>
      <c r="L1705" s="6">
        <v>23560</v>
      </c>
      <c r="M1705" s="6">
        <v>23601.67</v>
      </c>
      <c r="N1705" s="6">
        <v>23655.67</v>
      </c>
      <c r="O1705" s="6">
        <v>23702</v>
      </c>
      <c r="P1705" s="6">
        <v>23755.33</v>
      </c>
      <c r="Q1705" s="6">
        <v>23852</v>
      </c>
      <c r="R1705" s="6">
        <v>23881.67</v>
      </c>
      <c r="S1705" s="6">
        <v>23926.67</v>
      </c>
      <c r="T1705" s="6">
        <v>23985</v>
      </c>
      <c r="U1705" s="6">
        <v>24440.67</v>
      </c>
      <c r="V1705" s="6">
        <v>24495.33</v>
      </c>
      <c r="W1705" s="6">
        <v>24544</v>
      </c>
      <c r="X1705" s="6">
        <v>24589.67</v>
      </c>
      <c r="Y1705" s="6" t="s">
        <v>2</v>
      </c>
      <c r="Z1705" s="8" t="s">
        <v>17</v>
      </c>
      <c r="AA1705" s="11">
        <f t="shared" si="275"/>
        <v>0</v>
      </c>
      <c r="AB1705" s="10">
        <f t="shared" si="276"/>
        <v>7.0290255992828676E-3</v>
      </c>
      <c r="AC1705" s="10">
        <f t="shared" si="281"/>
        <v>1.2603067458452522E-2</v>
      </c>
      <c r="AD1705" s="10">
        <f t="shared" si="282"/>
        <v>9.4789469243101721E-3</v>
      </c>
      <c r="AE1705" s="13">
        <v>4.3</v>
      </c>
      <c r="AF1705" s="13">
        <v>1.5699999999999998</v>
      </c>
      <c r="AG1705" s="10">
        <f t="shared" si="283"/>
        <v>2.6878015161957203E-2</v>
      </c>
      <c r="AH1705" s="10">
        <f>+SUMPRODUCT(AB1705:AD1705,Regression_results!$M$17:$O$17)+Regression_results!$L$17</f>
        <v>2.6723952661931283E-2</v>
      </c>
    </row>
    <row r="1706" spans="1:34" ht="15" x14ac:dyDescent="0.25">
      <c r="A1706" s="3">
        <v>41616</v>
      </c>
      <c r="B1706" s="5">
        <f t="shared" si="277"/>
        <v>8</v>
      </c>
      <c r="C1706" s="5">
        <f t="shared" si="278"/>
        <v>12</v>
      </c>
      <c r="D1706" s="5">
        <f t="shared" si="279"/>
        <v>2013</v>
      </c>
      <c r="E1706" s="3">
        <f t="shared" si="280"/>
        <v>41587</v>
      </c>
      <c r="F1706" s="5">
        <f t="shared" si="274"/>
        <v>29</v>
      </c>
      <c r="G1706" s="5">
        <v>23242.85</v>
      </c>
      <c r="H1706" s="6">
        <v>23387.67</v>
      </c>
      <c r="I1706" s="6">
        <v>23407</v>
      </c>
      <c r="J1706" s="6">
        <v>23413.67</v>
      </c>
      <c r="K1706" s="6">
        <v>23498.67</v>
      </c>
      <c r="L1706" s="6">
        <v>23560</v>
      </c>
      <c r="M1706" s="6">
        <v>23601.67</v>
      </c>
      <c r="N1706" s="6">
        <v>23655.67</v>
      </c>
      <c r="O1706" s="6">
        <v>23702</v>
      </c>
      <c r="P1706" s="6">
        <v>23755.33</v>
      </c>
      <c r="Q1706" s="6">
        <v>23852</v>
      </c>
      <c r="R1706" s="6">
        <v>23881.67</v>
      </c>
      <c r="S1706" s="6">
        <v>23926.67</v>
      </c>
      <c r="T1706" s="6">
        <v>23985</v>
      </c>
      <c r="U1706" s="6">
        <v>24435</v>
      </c>
      <c r="V1706" s="6">
        <v>24486.67</v>
      </c>
      <c r="W1706" s="6">
        <v>24535.67</v>
      </c>
      <c r="X1706" s="6">
        <v>24581.33</v>
      </c>
      <c r="Y1706" s="6" t="s">
        <v>2</v>
      </c>
      <c r="Z1706" s="8" t="s">
        <v>17</v>
      </c>
      <c r="AA1706" s="11">
        <f t="shared" si="275"/>
        <v>2.3566031824180452E-3</v>
      </c>
      <c r="AB1706" s="10">
        <f t="shared" si="276"/>
        <v>7.0623869275927564E-3</v>
      </c>
      <c r="AC1706" s="10">
        <f t="shared" si="281"/>
        <v>1.2603067458452522E-2</v>
      </c>
      <c r="AD1706" s="10">
        <f t="shared" si="282"/>
        <v>1.1835550106728217E-2</v>
      </c>
      <c r="AE1706" s="13">
        <v>4.3</v>
      </c>
      <c r="AF1706" s="13">
        <v>1.62</v>
      </c>
      <c r="AG1706" s="10">
        <f t="shared" si="283"/>
        <v>2.6372761267466904E-2</v>
      </c>
      <c r="AH1706" s="10">
        <f>+SUMPRODUCT(AB1706:AD1706,Regression_results!$M$17:$O$17)+Regression_results!$L$17</f>
        <v>2.7801670353074646E-2</v>
      </c>
    </row>
    <row r="1707" spans="1:34" ht="15" x14ac:dyDescent="0.25">
      <c r="A1707" s="3">
        <v>41615</v>
      </c>
      <c r="B1707" s="5">
        <f t="shared" si="277"/>
        <v>7</v>
      </c>
      <c r="C1707" s="5">
        <f t="shared" si="278"/>
        <v>12</v>
      </c>
      <c r="D1707" s="5">
        <f t="shared" si="279"/>
        <v>2013</v>
      </c>
      <c r="E1707" s="3">
        <f t="shared" si="280"/>
        <v>41587</v>
      </c>
      <c r="F1707" s="5">
        <f t="shared" si="274"/>
        <v>28</v>
      </c>
      <c r="G1707" s="5">
        <v>23242.07</v>
      </c>
      <c r="H1707" s="6">
        <v>23387.67</v>
      </c>
      <c r="I1707" s="6">
        <v>23407</v>
      </c>
      <c r="J1707" s="6">
        <v>23413.67</v>
      </c>
      <c r="K1707" s="6">
        <v>23498.67</v>
      </c>
      <c r="L1707" s="6">
        <v>23560</v>
      </c>
      <c r="M1707" s="6">
        <v>23601.67</v>
      </c>
      <c r="N1707" s="6">
        <v>23655.67</v>
      </c>
      <c r="O1707" s="6">
        <v>23702</v>
      </c>
      <c r="P1707" s="6">
        <v>23755.33</v>
      </c>
      <c r="Q1707" s="6">
        <v>23852</v>
      </c>
      <c r="R1707" s="6">
        <v>23881.67</v>
      </c>
      <c r="S1707" s="6">
        <v>23926.67</v>
      </c>
      <c r="T1707" s="6">
        <v>23985</v>
      </c>
      <c r="U1707" s="6">
        <v>24430</v>
      </c>
      <c r="V1707" s="6">
        <v>24481.67</v>
      </c>
      <c r="W1707" s="6">
        <v>24530.67</v>
      </c>
      <c r="X1707" s="6">
        <v>24576.33</v>
      </c>
      <c r="Y1707" s="6" t="s">
        <v>2</v>
      </c>
      <c r="Z1707" s="8" t="s">
        <v>17</v>
      </c>
      <c r="AA1707" s="11">
        <f t="shared" si="275"/>
        <v>2.2753410037139746E-3</v>
      </c>
      <c r="AB1707" s="10">
        <f t="shared" si="276"/>
        <v>7.0961837736482902E-3</v>
      </c>
      <c r="AC1707" s="10">
        <f t="shared" si="281"/>
        <v>1.2603067458452522E-2</v>
      </c>
      <c r="AD1707" s="10">
        <f t="shared" si="282"/>
        <v>1.1754287928024146E-2</v>
      </c>
      <c r="AE1707" s="13">
        <v>4.3</v>
      </c>
      <c r="AF1707" s="13">
        <v>1.62</v>
      </c>
      <c r="AG1707" s="10">
        <f t="shared" si="283"/>
        <v>2.6372761267466904E-2</v>
      </c>
      <c r="AH1707" s="10">
        <f>+SUMPRODUCT(AB1707:AD1707,Regression_results!$M$17:$O$17)+Regression_results!$L$17</f>
        <v>2.7783400044623395E-2</v>
      </c>
    </row>
    <row r="1708" spans="1:34" ht="15" x14ac:dyDescent="0.25">
      <c r="A1708" s="3">
        <v>41614</v>
      </c>
      <c r="B1708" s="5">
        <f t="shared" si="277"/>
        <v>6</v>
      </c>
      <c r="C1708" s="5">
        <f t="shared" si="278"/>
        <v>12</v>
      </c>
      <c r="D1708" s="5">
        <f t="shared" si="279"/>
        <v>2013</v>
      </c>
      <c r="E1708" s="3">
        <f t="shared" si="280"/>
        <v>41587</v>
      </c>
      <c r="F1708" s="5">
        <f t="shared" si="274"/>
        <v>27</v>
      </c>
      <c r="G1708" s="5">
        <v>23241.3</v>
      </c>
      <c r="H1708" s="6">
        <v>23387.67</v>
      </c>
      <c r="I1708" s="6">
        <v>23407</v>
      </c>
      <c r="J1708" s="6">
        <v>23413.67</v>
      </c>
      <c r="K1708" s="6">
        <v>23498.67</v>
      </c>
      <c r="L1708" s="6">
        <v>23560</v>
      </c>
      <c r="M1708" s="6">
        <v>23601.67</v>
      </c>
      <c r="N1708" s="6">
        <v>23655.67</v>
      </c>
      <c r="O1708" s="6">
        <v>23702</v>
      </c>
      <c r="P1708" s="6">
        <v>23755.33</v>
      </c>
      <c r="Q1708" s="6">
        <v>23852</v>
      </c>
      <c r="R1708" s="6">
        <v>23881.67</v>
      </c>
      <c r="S1708" s="6">
        <v>23926.67</v>
      </c>
      <c r="T1708" s="6">
        <v>23985</v>
      </c>
      <c r="U1708" s="6">
        <v>24437.67</v>
      </c>
      <c r="V1708" s="6">
        <v>24492.67</v>
      </c>
      <c r="W1708" s="6">
        <v>24543.33</v>
      </c>
      <c r="X1708" s="6">
        <v>24590.67</v>
      </c>
      <c r="Y1708" s="6" t="s">
        <v>2</v>
      </c>
      <c r="Z1708" s="8" t="s">
        <v>17</v>
      </c>
      <c r="AA1708" s="11">
        <f t="shared" si="275"/>
        <v>2.1940788250099041E-3</v>
      </c>
      <c r="AB1708" s="10">
        <f t="shared" si="276"/>
        <v>7.1295495518752805E-3</v>
      </c>
      <c r="AC1708" s="10">
        <f t="shared" si="281"/>
        <v>1.2603067458452522E-2</v>
      </c>
      <c r="AD1708" s="10">
        <f t="shared" si="282"/>
        <v>1.1673025749320077E-2</v>
      </c>
      <c r="AE1708" s="13">
        <v>4.3</v>
      </c>
      <c r="AF1708" s="13">
        <v>1.62</v>
      </c>
      <c r="AG1708" s="10">
        <f t="shared" si="283"/>
        <v>2.6372761267466904E-2</v>
      </c>
      <c r="AH1708" s="10">
        <f>+SUMPRODUCT(AB1708:AD1708,Regression_results!$M$17:$O$17)+Regression_results!$L$17</f>
        <v>2.7764896702206582E-2</v>
      </c>
    </row>
    <row r="1709" spans="1:34" ht="15" x14ac:dyDescent="0.25">
      <c r="A1709" s="3">
        <v>41613</v>
      </c>
      <c r="B1709" s="5">
        <f t="shared" si="277"/>
        <v>5</v>
      </c>
      <c r="C1709" s="5">
        <f t="shared" si="278"/>
        <v>12</v>
      </c>
      <c r="D1709" s="5">
        <f t="shared" si="279"/>
        <v>2013</v>
      </c>
      <c r="E1709" s="3">
        <f t="shared" si="280"/>
        <v>41587</v>
      </c>
      <c r="F1709" s="5">
        <f t="shared" si="274"/>
        <v>26</v>
      </c>
      <c r="G1709" s="5">
        <v>23240.52</v>
      </c>
      <c r="H1709" s="6">
        <v>23278.67</v>
      </c>
      <c r="I1709" s="6">
        <v>23340.33</v>
      </c>
      <c r="J1709" s="6">
        <v>23355</v>
      </c>
      <c r="K1709" s="6">
        <v>23366</v>
      </c>
      <c r="L1709" s="6">
        <v>23449</v>
      </c>
      <c r="M1709" s="6">
        <v>23505</v>
      </c>
      <c r="N1709" s="6">
        <v>23556</v>
      </c>
      <c r="O1709" s="6">
        <v>23609.67</v>
      </c>
      <c r="P1709" s="6">
        <v>23662.67</v>
      </c>
      <c r="Q1709" s="6">
        <v>23711.67</v>
      </c>
      <c r="R1709" s="6">
        <v>23806.33</v>
      </c>
      <c r="S1709" s="6">
        <v>23840</v>
      </c>
      <c r="T1709" s="6">
        <v>23885</v>
      </c>
      <c r="U1709" s="6">
        <v>24437.67</v>
      </c>
      <c r="V1709" s="6">
        <v>24492.67</v>
      </c>
      <c r="W1709" s="6">
        <v>24543.33</v>
      </c>
      <c r="X1709" s="6">
        <v>24590.67</v>
      </c>
      <c r="Y1709" s="6" t="s">
        <v>2</v>
      </c>
      <c r="Z1709" s="8" t="s">
        <v>17</v>
      </c>
      <c r="AA1709" s="11">
        <f t="shared" si="275"/>
        <v>1.6359060402683608E-3</v>
      </c>
      <c r="AB1709" s="10">
        <f t="shared" si="276"/>
        <v>4.29465433647791E-3</v>
      </c>
      <c r="AC1709" s="10">
        <f t="shared" si="281"/>
        <v>1.1539682600888446E-2</v>
      </c>
      <c r="AD1709" s="10">
        <f t="shared" si="282"/>
        <v>1.1391654426416927E-2</v>
      </c>
      <c r="AE1709" s="13">
        <v>4.29</v>
      </c>
      <c r="AF1709" s="13">
        <v>1.655</v>
      </c>
      <c r="AG1709" s="10">
        <f t="shared" si="283"/>
        <v>2.5921007328709722E-2</v>
      </c>
      <c r="AH1709" s="10">
        <f>+SUMPRODUCT(AB1709:AD1709,Regression_results!$M$17:$O$17)+Regression_results!$L$17</f>
        <v>2.5464995049770948E-2</v>
      </c>
    </row>
    <row r="1710" spans="1:34" ht="15" x14ac:dyDescent="0.25">
      <c r="A1710" s="3">
        <v>41612</v>
      </c>
      <c r="B1710" s="5">
        <f t="shared" si="277"/>
        <v>4</v>
      </c>
      <c r="C1710" s="5">
        <f t="shared" si="278"/>
        <v>12</v>
      </c>
      <c r="D1710" s="5">
        <f t="shared" si="279"/>
        <v>2013</v>
      </c>
      <c r="E1710" s="3">
        <f t="shared" si="280"/>
        <v>41587</v>
      </c>
      <c r="F1710" s="5">
        <f t="shared" si="274"/>
        <v>25</v>
      </c>
      <c r="G1710" s="5">
        <v>23239.75</v>
      </c>
      <c r="H1710" s="6">
        <v>23279</v>
      </c>
      <c r="I1710" s="6">
        <v>23335</v>
      </c>
      <c r="J1710" s="6">
        <v>23342</v>
      </c>
      <c r="K1710" s="6">
        <v>23352</v>
      </c>
      <c r="L1710" s="6">
        <v>23438.67</v>
      </c>
      <c r="M1710" s="6">
        <v>23500</v>
      </c>
      <c r="N1710" s="6">
        <v>23545</v>
      </c>
      <c r="O1710" s="6">
        <v>23595.67</v>
      </c>
      <c r="P1710" s="6">
        <v>23651</v>
      </c>
      <c r="Q1710" s="6">
        <v>23703</v>
      </c>
      <c r="R1710" s="6">
        <v>23795</v>
      </c>
      <c r="S1710" s="6">
        <v>23827</v>
      </c>
      <c r="T1710" s="6">
        <v>23870.67</v>
      </c>
      <c r="U1710" s="6">
        <v>24437.67</v>
      </c>
      <c r="V1710" s="6">
        <v>24492.67</v>
      </c>
      <c r="W1710" s="6">
        <v>24543.33</v>
      </c>
      <c r="X1710" s="6">
        <v>24590.67</v>
      </c>
      <c r="Y1710" s="6" t="s">
        <v>2</v>
      </c>
      <c r="Z1710" s="8" t="s">
        <v>17</v>
      </c>
      <c r="AA1710" s="11">
        <f t="shared" si="275"/>
        <v>1.5273289405576262E-3</v>
      </c>
      <c r="AB1710" s="10">
        <f t="shared" si="276"/>
        <v>4.0985810948912516E-3</v>
      </c>
      <c r="AC1710" s="10">
        <f t="shared" si="281"/>
        <v>1.1170773516177235E-2</v>
      </c>
      <c r="AD1710" s="10">
        <f t="shared" si="282"/>
        <v>1.1331246354218671E-2</v>
      </c>
      <c r="AE1710" s="13">
        <v>4.3449999999999998</v>
      </c>
      <c r="AF1710" s="13">
        <v>1.6600000000000001</v>
      </c>
      <c r="AG1710" s="10">
        <f t="shared" si="283"/>
        <v>2.6411567971670324E-2</v>
      </c>
      <c r="AH1710" s="10">
        <f>+SUMPRODUCT(AB1710:AD1710,Regression_results!$M$17:$O$17)+Regression_results!$L$17</f>
        <v>2.5109514034294622E-2</v>
      </c>
    </row>
    <row r="1711" spans="1:34" ht="15" x14ac:dyDescent="0.25">
      <c r="A1711" s="3">
        <v>41611</v>
      </c>
      <c r="B1711" s="5">
        <f t="shared" si="277"/>
        <v>3</v>
      </c>
      <c r="C1711" s="5">
        <f t="shared" si="278"/>
        <v>12</v>
      </c>
      <c r="D1711" s="5">
        <f t="shared" si="279"/>
        <v>2013</v>
      </c>
      <c r="E1711" s="3">
        <f t="shared" si="280"/>
        <v>41587</v>
      </c>
      <c r="F1711" s="5">
        <f t="shared" si="274"/>
        <v>24</v>
      </c>
      <c r="G1711" s="5">
        <v>23238.97</v>
      </c>
      <c r="H1711" s="6">
        <v>23280.33</v>
      </c>
      <c r="I1711" s="6">
        <v>23332</v>
      </c>
      <c r="J1711" s="6">
        <v>23335</v>
      </c>
      <c r="K1711" s="6">
        <v>23347</v>
      </c>
      <c r="L1711" s="6">
        <v>23433</v>
      </c>
      <c r="M1711" s="6">
        <v>23488</v>
      </c>
      <c r="N1711" s="6">
        <v>23536</v>
      </c>
      <c r="O1711" s="6">
        <v>23590</v>
      </c>
      <c r="P1711" s="6">
        <v>23645</v>
      </c>
      <c r="Q1711" s="6">
        <v>23695.67</v>
      </c>
      <c r="R1711" s="6">
        <v>23788</v>
      </c>
      <c r="S1711" s="6">
        <v>23817.67</v>
      </c>
      <c r="T1711" s="6">
        <v>23864.33</v>
      </c>
      <c r="U1711" s="6">
        <v>24434.67</v>
      </c>
      <c r="V1711" s="6">
        <v>24489.67</v>
      </c>
      <c r="W1711" s="6">
        <v>24540.33</v>
      </c>
      <c r="X1711" s="6">
        <v>24586</v>
      </c>
      <c r="Y1711" s="6" t="s">
        <v>2</v>
      </c>
      <c r="Z1711" s="8" t="s">
        <v>17</v>
      </c>
      <c r="AA1711" s="11">
        <f t="shared" si="275"/>
        <v>1.5672397845802877E-3</v>
      </c>
      <c r="AB1711" s="10">
        <f t="shared" si="276"/>
        <v>4.0031894701011428E-3</v>
      </c>
      <c r="AC1711" s="10">
        <f t="shared" si="281"/>
        <v>1.1057774729984482E-2</v>
      </c>
      <c r="AD1711" s="10">
        <f t="shared" si="282"/>
        <v>1.1218363141934917E-2</v>
      </c>
      <c r="AE1711" s="13">
        <v>4.3250000000000002</v>
      </c>
      <c r="AF1711" s="13">
        <v>1.665</v>
      </c>
      <c r="AG1711" s="10">
        <f t="shared" si="283"/>
        <v>2.6164363350218878E-2</v>
      </c>
      <c r="AH1711" s="10">
        <f>+SUMPRODUCT(AB1711:AD1711,Regression_results!$M$17:$O$17)+Regression_results!$L$17</f>
        <v>2.4939087859996253E-2</v>
      </c>
    </row>
    <row r="1712" spans="1:34" ht="15" x14ac:dyDescent="0.25">
      <c r="A1712" s="3">
        <v>41610</v>
      </c>
      <c r="B1712" s="5">
        <f t="shared" si="277"/>
        <v>2</v>
      </c>
      <c r="C1712" s="5">
        <f t="shared" si="278"/>
        <v>12</v>
      </c>
      <c r="D1712" s="5">
        <f t="shared" si="279"/>
        <v>2013</v>
      </c>
      <c r="E1712" s="3">
        <f t="shared" si="280"/>
        <v>41587</v>
      </c>
      <c r="F1712" s="5">
        <f t="shared" si="274"/>
        <v>23</v>
      </c>
      <c r="G1712" s="5">
        <v>23238.2</v>
      </c>
      <c r="H1712" s="6">
        <v>23279</v>
      </c>
      <c r="I1712" s="6">
        <v>23333</v>
      </c>
      <c r="J1712" s="6">
        <v>23337</v>
      </c>
      <c r="K1712" s="6">
        <v>23348</v>
      </c>
      <c r="L1712" s="6">
        <v>23437</v>
      </c>
      <c r="M1712" s="6">
        <v>23491.33</v>
      </c>
      <c r="N1712" s="6">
        <v>23543</v>
      </c>
      <c r="O1712" s="6">
        <v>23600</v>
      </c>
      <c r="P1712" s="6">
        <v>23650</v>
      </c>
      <c r="Q1712" s="6">
        <v>23706</v>
      </c>
      <c r="R1712" s="6">
        <v>23798</v>
      </c>
      <c r="S1712" s="6">
        <v>23825</v>
      </c>
      <c r="T1712" s="6">
        <v>23862.67</v>
      </c>
      <c r="U1712" s="6">
        <v>24451.67</v>
      </c>
      <c r="V1712" s="6">
        <v>24506.67</v>
      </c>
      <c r="W1712" s="6">
        <v>24557.33</v>
      </c>
      <c r="X1712" s="6">
        <v>24603</v>
      </c>
      <c r="Y1712" s="6" t="s">
        <v>2</v>
      </c>
      <c r="Z1712" s="8" t="s">
        <v>17</v>
      </c>
      <c r="AA1712" s="11">
        <f t="shared" si="275"/>
        <v>1.2121860790486347E-3</v>
      </c>
      <c r="AB1712" s="10">
        <f t="shared" si="276"/>
        <v>4.0794898055787066E-3</v>
      </c>
      <c r="AC1712" s="10">
        <f t="shared" si="281"/>
        <v>1.1443020614580135E-2</v>
      </c>
      <c r="AD1712" s="10">
        <f t="shared" si="282"/>
        <v>1.074608438413341E-2</v>
      </c>
      <c r="AE1712" s="13">
        <v>4.3250000000000002</v>
      </c>
      <c r="AF1712" s="13">
        <v>1.65</v>
      </c>
      <c r="AG1712" s="10">
        <f t="shared" si="283"/>
        <v>2.6315789473684292E-2</v>
      </c>
      <c r="AH1712" s="10">
        <f>+SUMPRODUCT(AB1712:AD1712,Regression_results!$M$17:$O$17)+Regression_results!$L$17</f>
        <v>2.5000134506687977E-2</v>
      </c>
    </row>
    <row r="1713" spans="1:34" ht="15" x14ac:dyDescent="0.25">
      <c r="A1713" s="3">
        <v>41609</v>
      </c>
      <c r="B1713" s="5">
        <f t="shared" si="277"/>
        <v>1</v>
      </c>
      <c r="C1713" s="5">
        <f t="shared" si="278"/>
        <v>12</v>
      </c>
      <c r="D1713" s="5">
        <f t="shared" si="279"/>
        <v>2013</v>
      </c>
      <c r="E1713" s="3">
        <f t="shared" si="280"/>
        <v>41587</v>
      </c>
      <c r="F1713" s="5">
        <f t="shared" si="274"/>
        <v>22</v>
      </c>
      <c r="G1713" s="5">
        <v>23237.43</v>
      </c>
      <c r="H1713" s="6">
        <v>23279</v>
      </c>
      <c r="I1713" s="6">
        <v>23333</v>
      </c>
      <c r="J1713" s="6">
        <v>23337</v>
      </c>
      <c r="K1713" s="6">
        <v>23348</v>
      </c>
      <c r="L1713" s="6">
        <v>23437</v>
      </c>
      <c r="M1713" s="6">
        <v>23491.33</v>
      </c>
      <c r="N1713" s="6">
        <v>23543</v>
      </c>
      <c r="O1713" s="6">
        <v>23600</v>
      </c>
      <c r="P1713" s="6">
        <v>23650</v>
      </c>
      <c r="Q1713" s="6">
        <v>23706</v>
      </c>
      <c r="R1713" s="6">
        <v>23798</v>
      </c>
      <c r="S1713" s="6">
        <v>23825</v>
      </c>
      <c r="T1713" s="6">
        <v>23862.67</v>
      </c>
      <c r="U1713" s="6">
        <v>24451.67</v>
      </c>
      <c r="V1713" s="6">
        <v>24506.67</v>
      </c>
      <c r="W1713" s="6">
        <v>24557.33</v>
      </c>
      <c r="X1713" s="6">
        <v>24603</v>
      </c>
      <c r="Y1713" s="6" t="s">
        <v>2</v>
      </c>
      <c r="Z1713" s="8" t="s">
        <v>17</v>
      </c>
      <c r="AA1713" s="11">
        <f t="shared" si="275"/>
        <v>1.1594823364813025E-3</v>
      </c>
      <c r="AB1713" s="10">
        <f t="shared" si="276"/>
        <v>4.1127611788394081E-3</v>
      </c>
      <c r="AC1713" s="10">
        <f t="shared" si="281"/>
        <v>1.1443020614580135E-2</v>
      </c>
      <c r="AD1713" s="10">
        <f t="shared" si="282"/>
        <v>1.0693380641566079E-2</v>
      </c>
      <c r="AE1713" s="13">
        <v>4.32</v>
      </c>
      <c r="AF1713" s="13">
        <v>1.6400000000000001</v>
      </c>
      <c r="AG1713" s="10">
        <f t="shared" si="283"/>
        <v>2.6367571822117242E-2</v>
      </c>
      <c r="AH1713" s="10">
        <f>+SUMPRODUCT(AB1713:AD1713,Regression_results!$M$17:$O$17)+Regression_results!$L$17</f>
        <v>2.4994421866752693E-2</v>
      </c>
    </row>
    <row r="1714" spans="1:34" ht="15" x14ac:dyDescent="0.25">
      <c r="A1714" s="3">
        <v>41608</v>
      </c>
      <c r="B1714" s="5">
        <f t="shared" si="277"/>
        <v>30</v>
      </c>
      <c r="C1714" s="5">
        <f t="shared" si="278"/>
        <v>11</v>
      </c>
      <c r="D1714" s="5">
        <f t="shared" si="279"/>
        <v>2013</v>
      </c>
      <c r="E1714" s="3">
        <f t="shared" si="280"/>
        <v>41587</v>
      </c>
      <c r="F1714" s="5">
        <f t="shared" si="274"/>
        <v>21</v>
      </c>
      <c r="G1714" s="5">
        <v>23236.65</v>
      </c>
      <c r="H1714" s="6">
        <v>23279</v>
      </c>
      <c r="I1714" s="6">
        <v>23333</v>
      </c>
      <c r="J1714" s="6">
        <v>23337</v>
      </c>
      <c r="K1714" s="6">
        <v>23348</v>
      </c>
      <c r="L1714" s="6">
        <v>23437</v>
      </c>
      <c r="M1714" s="6">
        <v>23491.33</v>
      </c>
      <c r="N1714" s="6">
        <v>23543</v>
      </c>
      <c r="O1714" s="6">
        <v>23600</v>
      </c>
      <c r="P1714" s="6">
        <v>23650</v>
      </c>
      <c r="Q1714" s="6">
        <v>23706</v>
      </c>
      <c r="R1714" s="6">
        <v>23798</v>
      </c>
      <c r="S1714" s="6">
        <v>23825</v>
      </c>
      <c r="T1714" s="6">
        <v>23862.67</v>
      </c>
      <c r="U1714" s="6">
        <v>24420</v>
      </c>
      <c r="V1714" s="6">
        <v>24475</v>
      </c>
      <c r="W1714" s="6">
        <v>24525.67</v>
      </c>
      <c r="X1714" s="6">
        <v>24571.33</v>
      </c>
      <c r="Y1714" s="6" t="s">
        <v>2</v>
      </c>
      <c r="Z1714" s="8" t="s">
        <v>17</v>
      </c>
      <c r="AA1714" s="11">
        <f t="shared" si="275"/>
        <v>1.1067785939139706E-3</v>
      </c>
      <c r="AB1714" s="10">
        <f t="shared" si="276"/>
        <v>4.1464668960455864E-3</v>
      </c>
      <c r="AC1714" s="10">
        <f t="shared" si="281"/>
        <v>1.1443020614580135E-2</v>
      </c>
      <c r="AD1714" s="10">
        <f t="shared" si="282"/>
        <v>1.0640676898998747E-2</v>
      </c>
      <c r="AE1714" s="13">
        <v>4.32</v>
      </c>
      <c r="AF1714" s="13">
        <v>1.6400000000000001</v>
      </c>
      <c r="AG1714" s="10">
        <f t="shared" si="283"/>
        <v>2.6367571822117242E-2</v>
      </c>
      <c r="AH1714" s="10">
        <f>+SUMPRODUCT(AB1714:AD1714,Regression_results!$M$17:$O$17)+Regression_results!$L$17</f>
        <v>2.4988944031841889E-2</v>
      </c>
    </row>
    <row r="1715" spans="1:34" ht="15" x14ac:dyDescent="0.25">
      <c r="A1715" s="3">
        <v>41607</v>
      </c>
      <c r="B1715" s="5">
        <f t="shared" si="277"/>
        <v>29</v>
      </c>
      <c r="C1715" s="5">
        <f t="shared" si="278"/>
        <v>11</v>
      </c>
      <c r="D1715" s="5">
        <f t="shared" si="279"/>
        <v>2013</v>
      </c>
      <c r="E1715" s="3">
        <f t="shared" si="280"/>
        <v>41587</v>
      </c>
      <c r="F1715" s="5">
        <f t="shared" si="274"/>
        <v>20</v>
      </c>
      <c r="G1715" s="5">
        <v>23235.88</v>
      </c>
      <c r="H1715" s="6">
        <v>23279</v>
      </c>
      <c r="I1715" s="6">
        <v>23333</v>
      </c>
      <c r="J1715" s="6">
        <v>23337</v>
      </c>
      <c r="K1715" s="6">
        <v>23348</v>
      </c>
      <c r="L1715" s="6">
        <v>23437</v>
      </c>
      <c r="M1715" s="6">
        <v>23491.33</v>
      </c>
      <c r="N1715" s="6">
        <v>23543</v>
      </c>
      <c r="O1715" s="6">
        <v>23600</v>
      </c>
      <c r="P1715" s="6">
        <v>23650</v>
      </c>
      <c r="Q1715" s="6">
        <v>23706</v>
      </c>
      <c r="R1715" s="6">
        <v>23798</v>
      </c>
      <c r="S1715" s="6">
        <v>23825</v>
      </c>
      <c r="T1715" s="6">
        <v>23862.67</v>
      </c>
      <c r="U1715" s="6">
        <v>24411.67</v>
      </c>
      <c r="V1715" s="6">
        <v>24466.67</v>
      </c>
      <c r="W1715" s="6">
        <v>24516.67</v>
      </c>
      <c r="X1715" s="6">
        <v>24564</v>
      </c>
      <c r="Y1715" s="6" t="s">
        <v>2</v>
      </c>
      <c r="Z1715" s="8" t="s">
        <v>17</v>
      </c>
      <c r="AA1715" s="11">
        <f t="shared" si="275"/>
        <v>1.0540748513466387E-3</v>
      </c>
      <c r="AB1715" s="10">
        <f t="shared" si="276"/>
        <v>4.1797427082597149E-3</v>
      </c>
      <c r="AC1715" s="10">
        <f t="shared" si="281"/>
        <v>1.1443020614580135E-2</v>
      </c>
      <c r="AD1715" s="10">
        <f t="shared" si="282"/>
        <v>1.0587973156431415E-2</v>
      </c>
      <c r="AE1715" s="13">
        <v>4.32</v>
      </c>
      <c r="AF1715" s="13">
        <v>1.6400000000000001</v>
      </c>
      <c r="AG1715" s="10">
        <f t="shared" si="283"/>
        <v>2.6367571822117242E-2</v>
      </c>
      <c r="AH1715" s="10">
        <f>+SUMPRODUCT(AB1715:AD1715,Regression_results!$M$17:$O$17)+Regression_results!$L$17</f>
        <v>2.4983233791591418E-2</v>
      </c>
    </row>
    <row r="1716" spans="1:34" ht="15" x14ac:dyDescent="0.25">
      <c r="A1716" s="3">
        <v>41606</v>
      </c>
      <c r="B1716" s="5">
        <f t="shared" si="277"/>
        <v>28</v>
      </c>
      <c r="C1716" s="5">
        <f t="shared" si="278"/>
        <v>11</v>
      </c>
      <c r="D1716" s="5">
        <f t="shared" si="279"/>
        <v>2013</v>
      </c>
      <c r="E1716" s="3">
        <f t="shared" si="280"/>
        <v>41587</v>
      </c>
      <c r="F1716" s="5">
        <f t="shared" si="274"/>
        <v>19</v>
      </c>
      <c r="G1716" s="5">
        <v>23235.1</v>
      </c>
      <c r="H1716" s="6">
        <v>23278</v>
      </c>
      <c r="I1716" s="6">
        <v>23331</v>
      </c>
      <c r="J1716" s="6">
        <v>23334</v>
      </c>
      <c r="K1716" s="6">
        <v>23348</v>
      </c>
      <c r="L1716" s="6">
        <v>23433.33</v>
      </c>
      <c r="M1716" s="6">
        <v>23493</v>
      </c>
      <c r="N1716" s="6">
        <v>23541.33</v>
      </c>
      <c r="O1716" s="6">
        <v>23600</v>
      </c>
      <c r="P1716" s="6">
        <v>23647.67</v>
      </c>
      <c r="Q1716" s="6">
        <v>23705</v>
      </c>
      <c r="R1716" s="6">
        <v>23790</v>
      </c>
      <c r="S1716" s="6">
        <v>23815</v>
      </c>
      <c r="T1716" s="6">
        <v>23855</v>
      </c>
      <c r="U1716" s="6">
        <v>24411.67</v>
      </c>
      <c r="V1716" s="6">
        <v>24466.67</v>
      </c>
      <c r="W1716" s="6">
        <v>24516.67</v>
      </c>
      <c r="X1716" s="6">
        <v>24564</v>
      </c>
      <c r="Y1716" s="6" t="s">
        <v>2</v>
      </c>
      <c r="Z1716" s="8" t="s">
        <v>17</v>
      </c>
      <c r="AA1716" s="11">
        <f t="shared" si="275"/>
        <v>1.0637553362726167E-3</v>
      </c>
      <c r="AB1716" s="10">
        <f t="shared" si="276"/>
        <v>4.1273762540294801E-3</v>
      </c>
      <c r="AC1716" s="10">
        <f t="shared" si="281"/>
        <v>1.1529724401011521E-2</v>
      </c>
      <c r="AD1716" s="10">
        <f t="shared" si="282"/>
        <v>1.017392482779805E-2</v>
      </c>
      <c r="AE1716" s="13">
        <v>4.3099999999999996</v>
      </c>
      <c r="AF1716" s="13">
        <v>1.63</v>
      </c>
      <c r="AG1716" s="10">
        <f t="shared" si="283"/>
        <v>2.63701662894813E-2</v>
      </c>
      <c r="AH1716" s="10">
        <f>+SUMPRODUCT(AB1716:AD1716,Regression_results!$M$17:$O$17)+Regression_results!$L$17</f>
        <v>2.4820993034911309E-2</v>
      </c>
    </row>
    <row r="1717" spans="1:34" ht="15" x14ac:dyDescent="0.25">
      <c r="A1717" s="3">
        <v>41605</v>
      </c>
      <c r="B1717" s="5">
        <f t="shared" si="277"/>
        <v>27</v>
      </c>
      <c r="C1717" s="5">
        <f t="shared" si="278"/>
        <v>11</v>
      </c>
      <c r="D1717" s="5">
        <f t="shared" si="279"/>
        <v>2013</v>
      </c>
      <c r="E1717" s="3">
        <f t="shared" si="280"/>
        <v>41587</v>
      </c>
      <c r="F1717" s="5">
        <f t="shared" si="274"/>
        <v>18</v>
      </c>
      <c r="G1717" s="5">
        <v>23234.33</v>
      </c>
      <c r="H1717" s="6">
        <v>23272.33</v>
      </c>
      <c r="I1717" s="6">
        <v>23317</v>
      </c>
      <c r="J1717" s="6">
        <v>23323.33</v>
      </c>
      <c r="K1717" s="6">
        <v>23334.33</v>
      </c>
      <c r="L1717" s="6">
        <v>23422</v>
      </c>
      <c r="M1717" s="6">
        <v>23482</v>
      </c>
      <c r="N1717" s="6">
        <v>23529</v>
      </c>
      <c r="O1717" s="6">
        <v>23587</v>
      </c>
      <c r="P1717" s="6">
        <v>23635</v>
      </c>
      <c r="Q1717" s="6">
        <v>23690</v>
      </c>
      <c r="R1717" s="6">
        <v>23775</v>
      </c>
      <c r="S1717" s="6">
        <v>23800</v>
      </c>
      <c r="T1717" s="6">
        <v>23850</v>
      </c>
      <c r="U1717" s="6">
        <v>24411.67</v>
      </c>
      <c r="V1717" s="6">
        <v>24466.67</v>
      </c>
      <c r="W1717" s="6">
        <v>24516.67</v>
      </c>
      <c r="X1717" s="6">
        <v>24564</v>
      </c>
      <c r="Y1717" s="6" t="s">
        <v>2</v>
      </c>
      <c r="Z1717" s="8" t="s">
        <v>17</v>
      </c>
      <c r="AA1717" s="11">
        <f t="shared" si="275"/>
        <v>1.2605042016806678E-3</v>
      </c>
      <c r="AB1717" s="10">
        <f t="shared" si="276"/>
        <v>3.5580970055946182E-3</v>
      </c>
      <c r="AC1717" s="10">
        <f t="shared" si="281"/>
        <v>1.1579534245400369E-2</v>
      </c>
      <c r="AD1717" s="10">
        <f t="shared" si="282"/>
        <v>1.029090230232943E-2</v>
      </c>
      <c r="AE1717" s="13">
        <v>4.2699999999999996</v>
      </c>
      <c r="AF1717" s="13">
        <v>1.635</v>
      </c>
      <c r="AG1717" s="10">
        <f t="shared" si="283"/>
        <v>2.5926108132040993E-2</v>
      </c>
      <c r="AH1717" s="10">
        <f>+SUMPRODUCT(AB1717:AD1717,Regression_results!$M$17:$O$17)+Regression_results!$L$17</f>
        <v>2.4595860728225526E-2</v>
      </c>
    </row>
    <row r="1718" spans="1:34" ht="15" x14ac:dyDescent="0.25">
      <c r="A1718" s="3">
        <v>41604</v>
      </c>
      <c r="B1718" s="5">
        <f t="shared" si="277"/>
        <v>26</v>
      </c>
      <c r="C1718" s="5">
        <f t="shared" si="278"/>
        <v>11</v>
      </c>
      <c r="D1718" s="5">
        <f t="shared" si="279"/>
        <v>2013</v>
      </c>
      <c r="E1718" s="3">
        <f t="shared" si="280"/>
        <v>41587</v>
      </c>
      <c r="F1718" s="5">
        <f t="shared" si="274"/>
        <v>17</v>
      </c>
      <c r="G1718" s="5">
        <v>23233.56</v>
      </c>
      <c r="H1718" s="6">
        <v>23273.33</v>
      </c>
      <c r="I1718" s="6">
        <v>23322.67</v>
      </c>
      <c r="J1718" s="6">
        <v>23328.67</v>
      </c>
      <c r="K1718" s="6">
        <v>23336.33</v>
      </c>
      <c r="L1718" s="6">
        <v>23428</v>
      </c>
      <c r="M1718" s="6">
        <v>23488</v>
      </c>
      <c r="N1718" s="6">
        <v>23536.67</v>
      </c>
      <c r="O1718" s="6">
        <v>23587</v>
      </c>
      <c r="P1718" s="6">
        <v>23635</v>
      </c>
      <c r="Q1718" s="6">
        <v>23686.33</v>
      </c>
      <c r="R1718" s="6">
        <v>23778</v>
      </c>
      <c r="S1718" s="6">
        <v>23806</v>
      </c>
      <c r="T1718" s="6">
        <v>23855</v>
      </c>
      <c r="U1718" s="6">
        <v>24319</v>
      </c>
      <c r="V1718" s="6">
        <v>24358.33</v>
      </c>
      <c r="W1718" s="6">
        <v>24408.67</v>
      </c>
      <c r="X1718" s="6">
        <v>24464.5</v>
      </c>
      <c r="Y1718" s="6" t="s">
        <v>2</v>
      </c>
      <c r="Z1718" s="8" t="s">
        <v>17</v>
      </c>
      <c r="AA1718" s="11">
        <f t="shared" si="275"/>
        <v>1.1663726231482708E-3</v>
      </c>
      <c r="AB1718" s="10">
        <f t="shared" si="276"/>
        <v>3.8354001711315977E-3</v>
      </c>
      <c r="AC1718" s="10">
        <f t="shared" si="281"/>
        <v>1.1333608030298592E-2</v>
      </c>
      <c r="AD1718" s="10">
        <f t="shared" si="282"/>
        <v>1.0451148135082789E-2</v>
      </c>
      <c r="AE1718" s="13">
        <v>4.2750000000000004</v>
      </c>
      <c r="AF1718" s="13">
        <v>1.63</v>
      </c>
      <c r="AG1718" s="10">
        <f t="shared" si="283"/>
        <v>2.6025779789432324E-2</v>
      </c>
      <c r="AH1718" s="10">
        <f>+SUMPRODUCT(AB1718:AD1718,Regression_results!$M$17:$O$17)+Regression_results!$L$17</f>
        <v>2.4669620910329551E-2</v>
      </c>
    </row>
    <row r="1719" spans="1:34" ht="15" x14ac:dyDescent="0.25">
      <c r="A1719" s="3">
        <v>41603</v>
      </c>
      <c r="B1719" s="5">
        <f t="shared" si="277"/>
        <v>25</v>
      </c>
      <c r="C1719" s="5">
        <f t="shared" si="278"/>
        <v>11</v>
      </c>
      <c r="D1719" s="5">
        <f t="shared" si="279"/>
        <v>2013</v>
      </c>
      <c r="E1719" s="3">
        <f t="shared" si="280"/>
        <v>41587</v>
      </c>
      <c r="F1719" s="5">
        <f t="shared" si="274"/>
        <v>16</v>
      </c>
      <c r="G1719" s="5">
        <v>23232.78</v>
      </c>
      <c r="H1719" s="6">
        <v>23271</v>
      </c>
      <c r="I1719" s="6">
        <v>23319.33</v>
      </c>
      <c r="J1719" s="6">
        <v>23327</v>
      </c>
      <c r="K1719" s="6">
        <v>23330.67</v>
      </c>
      <c r="L1719" s="6">
        <v>23421.33</v>
      </c>
      <c r="M1719" s="6">
        <v>23483</v>
      </c>
      <c r="N1719" s="6">
        <v>23532.67</v>
      </c>
      <c r="O1719" s="6">
        <v>23581.67</v>
      </c>
      <c r="P1719" s="6">
        <v>23632</v>
      </c>
      <c r="Q1719" s="6">
        <v>23677.33</v>
      </c>
      <c r="R1719" s="6">
        <v>23773</v>
      </c>
      <c r="S1719" s="6">
        <v>23809</v>
      </c>
      <c r="T1719" s="6">
        <v>23856</v>
      </c>
      <c r="U1719" s="6">
        <v>24304</v>
      </c>
      <c r="V1719" s="6">
        <v>24343.33</v>
      </c>
      <c r="W1719" s="6">
        <v>24398.67</v>
      </c>
      <c r="X1719" s="6">
        <v>24449.5</v>
      </c>
      <c r="Y1719" s="6" t="s">
        <v>2</v>
      </c>
      <c r="Z1719" s="8" t="s">
        <v>17</v>
      </c>
      <c r="AA1719" s="11">
        <f t="shared" si="275"/>
        <v>1.0528231621095804E-3</v>
      </c>
      <c r="AB1719" s="10">
        <f t="shared" si="276"/>
        <v>3.7253398000585136E-3</v>
      </c>
      <c r="AC1719" s="10">
        <f t="shared" si="281"/>
        <v>1.1249894400910954E-2</v>
      </c>
      <c r="AD1719" s="10">
        <f t="shared" si="282"/>
        <v>1.0692937708704549E-2</v>
      </c>
      <c r="AE1719" s="13">
        <v>4.2549999999999999</v>
      </c>
      <c r="AF1719" s="13">
        <v>1.5899999999999999</v>
      </c>
      <c r="AG1719" s="10">
        <f t="shared" si="283"/>
        <v>2.6232896938675143E-2</v>
      </c>
      <c r="AH1719" s="10">
        <f>+SUMPRODUCT(AB1719:AD1719,Regression_results!$M$17:$O$17)+Regression_results!$L$17</f>
        <v>2.466839743414807E-2</v>
      </c>
    </row>
    <row r="1720" spans="1:34" ht="15" x14ac:dyDescent="0.25">
      <c r="A1720" s="3">
        <v>41602</v>
      </c>
      <c r="B1720" s="5">
        <f t="shared" si="277"/>
        <v>24</v>
      </c>
      <c r="C1720" s="5">
        <f t="shared" si="278"/>
        <v>11</v>
      </c>
      <c r="D1720" s="5">
        <f t="shared" si="279"/>
        <v>2013</v>
      </c>
      <c r="E1720" s="3">
        <f t="shared" si="280"/>
        <v>41587</v>
      </c>
      <c r="F1720" s="5">
        <f t="shared" si="274"/>
        <v>15</v>
      </c>
      <c r="G1720" s="5">
        <v>23232.01</v>
      </c>
      <c r="H1720" s="6">
        <v>23269</v>
      </c>
      <c r="I1720" s="6">
        <v>23320</v>
      </c>
      <c r="J1720" s="6">
        <v>23330</v>
      </c>
      <c r="K1720" s="6">
        <v>23340</v>
      </c>
      <c r="L1720" s="6">
        <v>23436.33</v>
      </c>
      <c r="M1720" s="6">
        <v>23495</v>
      </c>
      <c r="N1720" s="6">
        <v>23540</v>
      </c>
      <c r="O1720" s="6">
        <v>23589.33</v>
      </c>
      <c r="P1720" s="6">
        <v>23639.67</v>
      </c>
      <c r="Q1720" s="6">
        <v>23684.67</v>
      </c>
      <c r="R1720" s="6">
        <v>23775</v>
      </c>
      <c r="S1720" s="6">
        <v>23813</v>
      </c>
      <c r="T1720" s="6">
        <v>23857.67</v>
      </c>
      <c r="U1720" s="6">
        <v>24300</v>
      </c>
      <c r="V1720" s="6">
        <v>24340</v>
      </c>
      <c r="W1720" s="6">
        <v>24398</v>
      </c>
      <c r="X1720" s="6">
        <v>24447</v>
      </c>
      <c r="Y1720" s="6" t="s">
        <v>2</v>
      </c>
      <c r="Z1720" s="8" t="s">
        <v>17</v>
      </c>
      <c r="AA1720" s="11">
        <f t="shared" si="275"/>
        <v>9.3793306177292202E-4</v>
      </c>
      <c r="AB1720" s="10">
        <f t="shared" si="276"/>
        <v>3.7874467168359516E-3</v>
      </c>
      <c r="AC1720" s="10">
        <f t="shared" si="281"/>
        <v>1.1549313893653546E-2</v>
      </c>
      <c r="AD1720" s="10">
        <f t="shared" si="282"/>
        <v>1.0419762346453698E-2</v>
      </c>
      <c r="AE1720" s="13">
        <v>4.2050000000000001</v>
      </c>
      <c r="AF1720" s="13">
        <v>1.5699999999999998</v>
      </c>
      <c r="AG1720" s="10">
        <f t="shared" si="283"/>
        <v>2.5942699616028131E-2</v>
      </c>
      <c r="AH1720" s="10">
        <f>+SUMPRODUCT(AB1720:AD1720,Regression_results!$M$17:$O$17)+Regression_results!$L$17</f>
        <v>2.475957825220728E-2</v>
      </c>
    </row>
    <row r="1721" spans="1:34" ht="15" x14ac:dyDescent="0.25">
      <c r="A1721" s="3">
        <v>41601</v>
      </c>
      <c r="B1721" s="5">
        <f t="shared" si="277"/>
        <v>23</v>
      </c>
      <c r="C1721" s="5">
        <f t="shared" si="278"/>
        <v>11</v>
      </c>
      <c r="D1721" s="5">
        <f t="shared" si="279"/>
        <v>2013</v>
      </c>
      <c r="E1721" s="3">
        <f t="shared" si="280"/>
        <v>41587</v>
      </c>
      <c r="F1721" s="5">
        <f t="shared" si="274"/>
        <v>14</v>
      </c>
      <c r="G1721" s="5">
        <v>23231.23</v>
      </c>
      <c r="H1721" s="6">
        <v>23269</v>
      </c>
      <c r="I1721" s="6">
        <v>23320</v>
      </c>
      <c r="J1721" s="6">
        <v>23330</v>
      </c>
      <c r="K1721" s="6">
        <v>23340</v>
      </c>
      <c r="L1721" s="6">
        <v>23436.33</v>
      </c>
      <c r="M1721" s="6">
        <v>23495</v>
      </c>
      <c r="N1721" s="6">
        <v>23540</v>
      </c>
      <c r="O1721" s="6">
        <v>23589.33</v>
      </c>
      <c r="P1721" s="6">
        <v>23639.67</v>
      </c>
      <c r="Q1721" s="6">
        <v>23684.67</v>
      </c>
      <c r="R1721" s="6">
        <v>23775</v>
      </c>
      <c r="S1721" s="6">
        <v>23813</v>
      </c>
      <c r="T1721" s="6">
        <v>23857.67</v>
      </c>
      <c r="U1721" s="6">
        <v>24294.67</v>
      </c>
      <c r="V1721" s="6">
        <v>24336.33</v>
      </c>
      <c r="W1721" s="6">
        <v>24394.67</v>
      </c>
      <c r="X1721" s="6">
        <v>24444</v>
      </c>
      <c r="Y1721" s="6" t="s">
        <v>2</v>
      </c>
      <c r="Z1721" s="8" t="s">
        <v>17</v>
      </c>
      <c r="AA1721" s="11">
        <f t="shared" si="275"/>
        <v>8.7540419098806053E-4</v>
      </c>
      <c r="AB1721" s="10">
        <f t="shared" si="276"/>
        <v>3.8211493752160486E-3</v>
      </c>
      <c r="AC1721" s="10">
        <f t="shared" si="281"/>
        <v>1.1549313893653546E-2</v>
      </c>
      <c r="AD1721" s="10">
        <f t="shared" si="282"/>
        <v>1.0357233475668836E-2</v>
      </c>
      <c r="AE1721" s="13">
        <v>4.2050000000000001</v>
      </c>
      <c r="AF1721" s="13">
        <v>1.5699999999999998</v>
      </c>
      <c r="AG1721" s="10">
        <f t="shared" si="283"/>
        <v>2.5942699616028131E-2</v>
      </c>
      <c r="AH1721" s="10">
        <f>+SUMPRODUCT(AB1721:AD1721,Regression_results!$M$17:$O$17)+Regression_results!$L$17</f>
        <v>2.4749680744556649E-2</v>
      </c>
    </row>
    <row r="1722" spans="1:34" ht="15" x14ac:dyDescent="0.25">
      <c r="A1722" s="3">
        <v>41600</v>
      </c>
      <c r="B1722" s="5">
        <f t="shared" si="277"/>
        <v>22</v>
      </c>
      <c r="C1722" s="5">
        <f t="shared" si="278"/>
        <v>11</v>
      </c>
      <c r="D1722" s="5">
        <f t="shared" si="279"/>
        <v>2013</v>
      </c>
      <c r="E1722" s="3">
        <f t="shared" si="280"/>
        <v>41587</v>
      </c>
      <c r="F1722" s="5">
        <f t="shared" si="274"/>
        <v>13</v>
      </c>
      <c r="G1722" s="5">
        <v>23230.46</v>
      </c>
      <c r="H1722" s="6">
        <v>23269</v>
      </c>
      <c r="I1722" s="6">
        <v>23320</v>
      </c>
      <c r="J1722" s="6">
        <v>23330</v>
      </c>
      <c r="K1722" s="6">
        <v>23340</v>
      </c>
      <c r="L1722" s="6">
        <v>23436.33</v>
      </c>
      <c r="M1722" s="6">
        <v>23495</v>
      </c>
      <c r="N1722" s="6">
        <v>23540</v>
      </c>
      <c r="O1722" s="6">
        <v>23589.33</v>
      </c>
      <c r="P1722" s="6">
        <v>23639.67</v>
      </c>
      <c r="Q1722" s="6">
        <v>23684.67</v>
      </c>
      <c r="R1722" s="6">
        <v>23775</v>
      </c>
      <c r="S1722" s="6">
        <v>23813</v>
      </c>
      <c r="T1722" s="6">
        <v>23857.67</v>
      </c>
      <c r="U1722" s="6">
        <v>24284</v>
      </c>
      <c r="V1722" s="6">
        <v>24328</v>
      </c>
      <c r="W1722" s="6">
        <v>24398.33</v>
      </c>
      <c r="X1722" s="6">
        <v>24448</v>
      </c>
      <c r="Y1722" s="6" t="s">
        <v>2</v>
      </c>
      <c r="Z1722" s="8" t="s">
        <v>17</v>
      </c>
      <c r="AA1722" s="11">
        <f t="shared" si="275"/>
        <v>8.1287532020319904E-4</v>
      </c>
      <c r="AB1722" s="10">
        <f t="shared" si="276"/>
        <v>3.8544221681362512E-3</v>
      </c>
      <c r="AC1722" s="10">
        <f t="shared" si="281"/>
        <v>1.1549313893653546E-2</v>
      </c>
      <c r="AD1722" s="10">
        <f t="shared" si="282"/>
        <v>1.0294704604883975E-2</v>
      </c>
      <c r="AE1722" s="13">
        <v>4.2050000000000001</v>
      </c>
      <c r="AF1722" s="13">
        <v>1.5699999999999998</v>
      </c>
      <c r="AG1722" s="10">
        <f t="shared" si="283"/>
        <v>2.5942699616028131E-2</v>
      </c>
      <c r="AH1722" s="10">
        <f>+SUMPRODUCT(AB1722:AD1722,Regression_results!$M$17:$O$17)+Regression_results!$L$17</f>
        <v>2.4739550852937317E-2</v>
      </c>
    </row>
    <row r="1723" spans="1:34" ht="15" x14ac:dyDescent="0.25">
      <c r="A1723" s="3">
        <v>41599</v>
      </c>
      <c r="B1723" s="5">
        <f t="shared" si="277"/>
        <v>21</v>
      </c>
      <c r="C1723" s="5">
        <f t="shared" si="278"/>
        <v>11</v>
      </c>
      <c r="D1723" s="5">
        <f t="shared" si="279"/>
        <v>2013</v>
      </c>
      <c r="E1723" s="3">
        <f t="shared" si="280"/>
        <v>41587</v>
      </c>
      <c r="F1723" s="5">
        <f t="shared" si="274"/>
        <v>12</v>
      </c>
      <c r="G1723" s="5">
        <v>23229.69</v>
      </c>
      <c r="H1723" s="6">
        <v>23267.33</v>
      </c>
      <c r="I1723" s="6">
        <v>23317.33</v>
      </c>
      <c r="J1723" s="6">
        <v>23318.67</v>
      </c>
      <c r="K1723" s="6">
        <v>23327.67</v>
      </c>
      <c r="L1723" s="6">
        <v>23420</v>
      </c>
      <c r="M1723" s="6">
        <v>23478.33</v>
      </c>
      <c r="N1723" s="6">
        <v>23526.67</v>
      </c>
      <c r="O1723" s="6">
        <v>23576</v>
      </c>
      <c r="P1723" s="6">
        <v>23629.33</v>
      </c>
      <c r="Q1723" s="6">
        <v>23675.67</v>
      </c>
      <c r="R1723" s="6">
        <v>23766</v>
      </c>
      <c r="S1723" s="6">
        <v>23805</v>
      </c>
      <c r="T1723" s="6">
        <v>23850</v>
      </c>
      <c r="U1723" s="6">
        <v>24284</v>
      </c>
      <c r="V1723" s="6">
        <v>24328</v>
      </c>
      <c r="W1723" s="6">
        <v>24398.33</v>
      </c>
      <c r="X1723" s="6">
        <v>24448</v>
      </c>
      <c r="Y1723" s="6" t="s">
        <v>2</v>
      </c>
      <c r="Z1723" s="8" t="s">
        <v>17</v>
      </c>
      <c r="AA1723" s="11">
        <f t="shared" si="275"/>
        <v>7.5614366729679359E-4</v>
      </c>
      <c r="AB1723" s="10">
        <f t="shared" si="276"/>
        <v>3.772758052303038E-3</v>
      </c>
      <c r="AC1723" s="10">
        <f t="shared" si="281"/>
        <v>1.1093465675529712E-2</v>
      </c>
      <c r="AD1723" s="10">
        <f t="shared" si="282"/>
        <v>1.0469411397191574E-2</v>
      </c>
      <c r="AE1723" s="13">
        <v>4.1900000000000004</v>
      </c>
      <c r="AF1723" s="13">
        <v>1.605</v>
      </c>
      <c r="AG1723" s="10">
        <f t="shared" si="283"/>
        <v>2.5441661335564358E-2</v>
      </c>
      <c r="AH1723" s="10">
        <f>+SUMPRODUCT(AB1723:AD1723,Regression_results!$M$17:$O$17)+Regression_results!$L$17</f>
        <v>2.4499248675975541E-2</v>
      </c>
    </row>
    <row r="1724" spans="1:34" ht="15" x14ac:dyDescent="0.25">
      <c r="A1724" s="3">
        <v>41598</v>
      </c>
      <c r="B1724" s="5">
        <f t="shared" si="277"/>
        <v>20</v>
      </c>
      <c r="C1724" s="5">
        <f t="shared" si="278"/>
        <v>11</v>
      </c>
      <c r="D1724" s="5">
        <f t="shared" si="279"/>
        <v>2013</v>
      </c>
      <c r="E1724" s="3">
        <f t="shared" si="280"/>
        <v>41587</v>
      </c>
      <c r="F1724" s="5">
        <f t="shared" si="274"/>
        <v>11</v>
      </c>
      <c r="G1724" s="5">
        <v>23228.91</v>
      </c>
      <c r="H1724" s="6">
        <v>23264</v>
      </c>
      <c r="I1724" s="6">
        <v>23306.33</v>
      </c>
      <c r="J1724" s="6">
        <v>23306.33</v>
      </c>
      <c r="K1724" s="6">
        <v>23317.67</v>
      </c>
      <c r="L1724" s="6">
        <v>23397.67</v>
      </c>
      <c r="M1724" s="6">
        <v>23455</v>
      </c>
      <c r="N1724" s="6">
        <v>23497.33</v>
      </c>
      <c r="O1724" s="6">
        <v>23547.67</v>
      </c>
      <c r="P1724" s="6">
        <v>23601</v>
      </c>
      <c r="Q1724" s="6">
        <v>23648.67</v>
      </c>
      <c r="R1724" s="6">
        <v>23740.33</v>
      </c>
      <c r="S1724" s="6">
        <v>23781.67</v>
      </c>
      <c r="T1724" s="6">
        <v>23821.67</v>
      </c>
      <c r="U1724" s="6">
        <v>24284</v>
      </c>
      <c r="V1724" s="6">
        <v>24328</v>
      </c>
      <c r="W1724" s="6">
        <v>24398.33</v>
      </c>
      <c r="X1724" s="6">
        <v>24448</v>
      </c>
      <c r="Y1724" s="6" t="s">
        <v>2</v>
      </c>
      <c r="Z1724" s="8" t="s">
        <v>17</v>
      </c>
      <c r="AA1724" s="11">
        <f t="shared" si="275"/>
        <v>6.1672147778801811E-4</v>
      </c>
      <c r="AB1724" s="10">
        <f t="shared" si="276"/>
        <v>3.3329157502439699E-3</v>
      </c>
      <c r="AC1724" s="10">
        <f t="shared" si="281"/>
        <v>1.0355126697339179E-2</v>
      </c>
      <c r="AD1724" s="10">
        <f t="shared" si="282"/>
        <v>1.0554010390024238E-2</v>
      </c>
      <c r="AE1724" s="13">
        <v>4.1550000000000002</v>
      </c>
      <c r="AF1724" s="13">
        <v>1.63</v>
      </c>
      <c r="AG1724" s="10">
        <f t="shared" si="283"/>
        <v>2.4845026074977961E-2</v>
      </c>
      <c r="AH1724" s="10">
        <f>+SUMPRODUCT(AB1724:AD1724,Regression_results!$M$17:$O$17)+Regression_results!$L$17</f>
        <v>2.3854556624597005E-2</v>
      </c>
    </row>
    <row r="1725" spans="1:34" ht="15" x14ac:dyDescent="0.25">
      <c r="A1725" s="3">
        <v>41597</v>
      </c>
      <c r="B1725" s="5">
        <f t="shared" si="277"/>
        <v>19</v>
      </c>
      <c r="C1725" s="5">
        <f t="shared" si="278"/>
        <v>11</v>
      </c>
      <c r="D1725" s="5">
        <f t="shared" si="279"/>
        <v>2013</v>
      </c>
      <c r="E1725" s="3">
        <f t="shared" si="280"/>
        <v>41587</v>
      </c>
      <c r="F1725" s="5">
        <f t="shared" si="274"/>
        <v>10</v>
      </c>
      <c r="G1725" s="5">
        <v>23228.14</v>
      </c>
      <c r="H1725" s="6">
        <v>23265.67</v>
      </c>
      <c r="I1725" s="6">
        <v>23303</v>
      </c>
      <c r="J1725" s="6">
        <v>23305</v>
      </c>
      <c r="K1725" s="6">
        <v>23315</v>
      </c>
      <c r="L1725" s="6">
        <v>23397.67</v>
      </c>
      <c r="M1725" s="6">
        <v>23455</v>
      </c>
      <c r="N1725" s="6">
        <v>23496</v>
      </c>
      <c r="O1725" s="6">
        <v>23546.33</v>
      </c>
      <c r="P1725" s="6">
        <v>23601</v>
      </c>
      <c r="Q1725" s="6">
        <v>23648.67</v>
      </c>
      <c r="R1725" s="6">
        <v>23740.67</v>
      </c>
      <c r="S1725" s="6">
        <v>23780</v>
      </c>
      <c r="T1725" s="6">
        <v>23820</v>
      </c>
      <c r="U1725" s="6">
        <v>24292</v>
      </c>
      <c r="V1725" s="6">
        <v>24338.67</v>
      </c>
      <c r="W1725" s="6">
        <v>24398.33</v>
      </c>
      <c r="X1725" s="6">
        <v>24448</v>
      </c>
      <c r="Y1725" s="6" t="s">
        <v>2</v>
      </c>
      <c r="Z1725" s="8" t="s">
        <v>17</v>
      </c>
      <c r="AA1725" s="11">
        <f t="shared" si="275"/>
        <v>5.606952621250253E-4</v>
      </c>
      <c r="AB1725" s="10">
        <f t="shared" si="276"/>
        <v>3.2228150854953785E-3</v>
      </c>
      <c r="AC1725" s="10">
        <f t="shared" si="281"/>
        <v>1.0442003175556769E-2</v>
      </c>
      <c r="AD1725" s="10">
        <f t="shared" si="282"/>
        <v>1.0484534773420299E-2</v>
      </c>
      <c r="AE1725" s="13">
        <v>4.1950000000000003</v>
      </c>
      <c r="AF1725" s="13">
        <v>1.67</v>
      </c>
      <c r="AG1725" s="10">
        <f t="shared" si="283"/>
        <v>2.4835251303235939E-2</v>
      </c>
      <c r="AH1725" s="10">
        <f>+SUMPRODUCT(AB1725:AD1725,Regression_results!$M$17:$O$17)+Regression_results!$L$17</f>
        <v>2.3816151389033959E-2</v>
      </c>
    </row>
    <row r="1726" spans="1:34" ht="15" x14ac:dyDescent="0.25">
      <c r="A1726" s="3">
        <v>41596</v>
      </c>
      <c r="B1726" s="5">
        <f t="shared" si="277"/>
        <v>18</v>
      </c>
      <c r="C1726" s="5">
        <f t="shared" si="278"/>
        <v>11</v>
      </c>
      <c r="D1726" s="5">
        <f t="shared" si="279"/>
        <v>2013</v>
      </c>
      <c r="E1726" s="3">
        <f t="shared" si="280"/>
        <v>41587</v>
      </c>
      <c r="F1726" s="5">
        <f t="shared" si="274"/>
        <v>9</v>
      </c>
      <c r="G1726" s="5">
        <v>23227.360000000001</v>
      </c>
      <c r="H1726" s="6">
        <v>23256.33</v>
      </c>
      <c r="I1726" s="6">
        <v>23285</v>
      </c>
      <c r="J1726" s="6">
        <v>23287</v>
      </c>
      <c r="K1726" s="6">
        <v>23300</v>
      </c>
      <c r="L1726" s="6">
        <v>23385</v>
      </c>
      <c r="M1726" s="6">
        <v>23439</v>
      </c>
      <c r="N1726" s="6">
        <v>23481</v>
      </c>
      <c r="O1726" s="6">
        <v>23533.33</v>
      </c>
      <c r="P1726" s="6">
        <v>23587.67</v>
      </c>
      <c r="Q1726" s="6">
        <v>23634</v>
      </c>
      <c r="R1726" s="6">
        <v>23725</v>
      </c>
      <c r="S1726" s="6">
        <v>23773</v>
      </c>
      <c r="T1726" s="6">
        <v>23808.33</v>
      </c>
      <c r="U1726" s="6">
        <v>24302</v>
      </c>
      <c r="V1726" s="6">
        <v>24348.67</v>
      </c>
      <c r="W1726" s="6">
        <v>24407.33</v>
      </c>
      <c r="X1726" s="6">
        <v>24456.67</v>
      </c>
      <c r="Y1726" s="6" t="s">
        <v>2</v>
      </c>
      <c r="Z1726" s="8" t="s">
        <v>17</v>
      </c>
      <c r="AA1726" s="11">
        <f t="shared" si="275"/>
        <v>4.4584192150762811E-4</v>
      </c>
      <c r="AB1726" s="10">
        <f t="shared" si="276"/>
        <v>2.4815562336830688E-3</v>
      </c>
      <c r="AC1726" s="10">
        <f t="shared" si="281"/>
        <v>1.0664805668885613E-2</v>
      </c>
      <c r="AD1726" s="10">
        <f t="shared" si="282"/>
        <v>1.0630120984436586E-2</v>
      </c>
      <c r="AE1726" s="13">
        <v>4.2050000000000001</v>
      </c>
      <c r="AF1726" s="13">
        <v>1.69</v>
      </c>
      <c r="AG1726" s="10">
        <f t="shared" si="283"/>
        <v>2.4732028714721244E-2</v>
      </c>
      <c r="AH1726" s="10">
        <f>+SUMPRODUCT(AB1726:AD1726,Regression_results!$M$17:$O$17)+Regression_results!$L$17</f>
        <v>2.361516483826432E-2</v>
      </c>
    </row>
    <row r="1727" spans="1:34" ht="15" x14ac:dyDescent="0.25">
      <c r="A1727" s="3">
        <v>41595</v>
      </c>
      <c r="B1727" s="5">
        <f t="shared" si="277"/>
        <v>17</v>
      </c>
      <c r="C1727" s="5">
        <f t="shared" si="278"/>
        <v>11</v>
      </c>
      <c r="D1727" s="5">
        <f t="shared" si="279"/>
        <v>2013</v>
      </c>
      <c r="E1727" s="3">
        <f t="shared" si="280"/>
        <v>41587</v>
      </c>
      <c r="F1727" s="5">
        <f t="shared" si="274"/>
        <v>8</v>
      </c>
      <c r="G1727" s="5">
        <v>23226.59</v>
      </c>
      <c r="H1727" s="6">
        <v>23253</v>
      </c>
      <c r="I1727" s="6">
        <v>23280</v>
      </c>
      <c r="J1727" s="6">
        <v>23282</v>
      </c>
      <c r="K1727" s="6">
        <v>23299</v>
      </c>
      <c r="L1727" s="6">
        <v>23381</v>
      </c>
      <c r="M1727" s="6">
        <v>23432</v>
      </c>
      <c r="N1727" s="6">
        <v>23475</v>
      </c>
      <c r="O1727" s="6">
        <v>23526.67</v>
      </c>
      <c r="P1727" s="6">
        <v>23582.67</v>
      </c>
      <c r="Q1727" s="6">
        <v>23629.67</v>
      </c>
      <c r="R1727" s="6">
        <v>23718.33</v>
      </c>
      <c r="S1727" s="6">
        <v>23767.67</v>
      </c>
      <c r="T1727" s="6">
        <v>23803.33</v>
      </c>
      <c r="U1727" s="6">
        <v>24300</v>
      </c>
      <c r="V1727" s="6">
        <v>24348</v>
      </c>
      <c r="W1727" s="6">
        <v>24407</v>
      </c>
      <c r="X1727" s="6">
        <v>24455</v>
      </c>
      <c r="Y1727" s="6" t="s">
        <v>2</v>
      </c>
      <c r="Z1727" s="8" t="s">
        <v>17</v>
      </c>
      <c r="AA1727" s="11">
        <f t="shared" si="275"/>
        <v>4.000953115443906E-4</v>
      </c>
      <c r="AB1727" s="10">
        <f t="shared" si="276"/>
        <v>2.2995196453718947E-3</v>
      </c>
      <c r="AC1727" s="10">
        <f t="shared" si="281"/>
        <v>1.0595790378006731E-2</v>
      </c>
      <c r="AD1727" s="10">
        <f t="shared" si="282"/>
        <v>1.0643788957946487E-2</v>
      </c>
      <c r="AE1727" s="13">
        <v>4.1900000000000004</v>
      </c>
      <c r="AF1727" s="13">
        <v>1.69</v>
      </c>
      <c r="AG1727" s="10">
        <f t="shared" si="283"/>
        <v>2.4584521585210073E-2</v>
      </c>
      <c r="AH1727" s="10">
        <f>+SUMPRODUCT(AB1727:AD1727,Regression_results!$M$17:$O$17)+Regression_results!$L$17</f>
        <v>2.3481310742269806E-2</v>
      </c>
    </row>
    <row r="1728" spans="1:34" ht="15" x14ac:dyDescent="0.25">
      <c r="A1728" s="3">
        <v>41594</v>
      </c>
      <c r="B1728" s="5">
        <f t="shared" si="277"/>
        <v>16</v>
      </c>
      <c r="C1728" s="5">
        <f t="shared" si="278"/>
        <v>11</v>
      </c>
      <c r="D1728" s="5">
        <f t="shared" si="279"/>
        <v>2013</v>
      </c>
      <c r="E1728" s="3">
        <f t="shared" si="280"/>
        <v>41587</v>
      </c>
      <c r="F1728" s="5">
        <f t="shared" si="274"/>
        <v>7</v>
      </c>
      <c r="G1728" s="5">
        <v>23225.82</v>
      </c>
      <c r="H1728" s="6">
        <v>23253</v>
      </c>
      <c r="I1728" s="6">
        <v>23280</v>
      </c>
      <c r="J1728" s="6">
        <v>23282</v>
      </c>
      <c r="K1728" s="6">
        <v>23299</v>
      </c>
      <c r="L1728" s="6">
        <v>23381</v>
      </c>
      <c r="M1728" s="6">
        <v>23432</v>
      </c>
      <c r="N1728" s="6">
        <v>23475</v>
      </c>
      <c r="O1728" s="6">
        <v>23526.67</v>
      </c>
      <c r="P1728" s="6">
        <v>23582.67</v>
      </c>
      <c r="Q1728" s="6">
        <v>23629.67</v>
      </c>
      <c r="R1728" s="6">
        <v>23718.33</v>
      </c>
      <c r="S1728" s="6">
        <v>23767.67</v>
      </c>
      <c r="T1728" s="6">
        <v>23803.33</v>
      </c>
      <c r="U1728" s="6">
        <v>24315</v>
      </c>
      <c r="V1728" s="6">
        <v>24355</v>
      </c>
      <c r="W1728" s="6">
        <v>24404</v>
      </c>
      <c r="X1728" s="6">
        <v>24451.67</v>
      </c>
      <c r="Y1728" s="6" t="s">
        <v>2</v>
      </c>
      <c r="Z1728" s="8" t="s">
        <v>17</v>
      </c>
      <c r="AA1728" s="11">
        <f t="shared" si="275"/>
        <v>3.5008339760134177E-4</v>
      </c>
      <c r="AB1728" s="10">
        <f t="shared" si="276"/>
        <v>2.3327486392299424E-3</v>
      </c>
      <c r="AC1728" s="10">
        <f t="shared" si="281"/>
        <v>1.0595790378006731E-2</v>
      </c>
      <c r="AD1728" s="10">
        <f t="shared" si="282"/>
        <v>1.0593777044003438E-2</v>
      </c>
      <c r="AE1728" s="13">
        <v>4.1900000000000004</v>
      </c>
      <c r="AF1728" s="13">
        <v>1.69</v>
      </c>
      <c r="AG1728" s="10">
        <f t="shared" si="283"/>
        <v>2.4584521585210073E-2</v>
      </c>
      <c r="AH1728" s="10">
        <f>+SUMPRODUCT(AB1728:AD1728,Regression_results!$M$17:$O$17)+Regression_results!$L$17</f>
        <v>2.3476785614061538E-2</v>
      </c>
    </row>
    <row r="1729" spans="1:34" ht="15" x14ac:dyDescent="0.25">
      <c r="A1729" s="3">
        <v>41593</v>
      </c>
      <c r="B1729" s="5">
        <f t="shared" si="277"/>
        <v>15</v>
      </c>
      <c r="C1729" s="5">
        <f t="shared" si="278"/>
        <v>11</v>
      </c>
      <c r="D1729" s="5">
        <f t="shared" si="279"/>
        <v>2013</v>
      </c>
      <c r="E1729" s="3">
        <f t="shared" si="280"/>
        <v>41587</v>
      </c>
      <c r="F1729" s="5">
        <f t="shared" si="274"/>
        <v>6</v>
      </c>
      <c r="G1729" s="5">
        <v>23225.040000000001</v>
      </c>
      <c r="H1729" s="6">
        <v>23253</v>
      </c>
      <c r="I1729" s="6">
        <v>23280</v>
      </c>
      <c r="J1729" s="6">
        <v>23282</v>
      </c>
      <c r="K1729" s="6">
        <v>23299</v>
      </c>
      <c r="L1729" s="6">
        <v>23381</v>
      </c>
      <c r="M1729" s="6">
        <v>23432</v>
      </c>
      <c r="N1729" s="6">
        <v>23475</v>
      </c>
      <c r="O1729" s="6">
        <v>23526.67</v>
      </c>
      <c r="P1729" s="6">
        <v>23582.67</v>
      </c>
      <c r="Q1729" s="6">
        <v>23629.67</v>
      </c>
      <c r="R1729" s="6">
        <v>23718.33</v>
      </c>
      <c r="S1729" s="6">
        <v>23767.67</v>
      </c>
      <c r="T1729" s="6">
        <v>23803.33</v>
      </c>
      <c r="U1729" s="6">
        <v>24293</v>
      </c>
      <c r="V1729" s="6">
        <v>24340.33</v>
      </c>
      <c r="W1729" s="6">
        <v>24399</v>
      </c>
      <c r="X1729" s="6">
        <v>24446.67</v>
      </c>
      <c r="Y1729" s="6" t="s">
        <v>2</v>
      </c>
      <c r="Z1729" s="8" t="s">
        <v>17</v>
      </c>
      <c r="AA1729" s="11">
        <f t="shared" si="275"/>
        <v>3.0007148365829295E-4</v>
      </c>
      <c r="AB1729" s="10">
        <f t="shared" si="276"/>
        <v>2.3664114249102308E-3</v>
      </c>
      <c r="AC1729" s="10">
        <f t="shared" si="281"/>
        <v>1.0595790378006731E-2</v>
      </c>
      <c r="AD1729" s="10">
        <f t="shared" si="282"/>
        <v>1.054376513006039E-2</v>
      </c>
      <c r="AE1729" s="13">
        <v>4.1900000000000004</v>
      </c>
      <c r="AF1729" s="13">
        <v>1.69</v>
      </c>
      <c r="AG1729" s="10">
        <f t="shared" si="283"/>
        <v>2.4584521585210073E-2</v>
      </c>
      <c r="AH1729" s="10">
        <f>+SUMPRODUCT(AB1729:AD1729,Regression_results!$M$17:$O$17)+Regression_results!$L$17</f>
        <v>2.3472494992401588E-2</v>
      </c>
    </row>
  </sheetData>
  <autoFilter ref="A2:AI1729" xr:uid="{E28FB754-6A71-4F76-8BD4-C61F5E72555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5D59B-B455-4EA7-9229-EE78C659DC99}">
  <dimension ref="A1:O1753"/>
  <sheetViews>
    <sheetView workbookViewId="0">
      <selection activeCell="D17" sqref="D17:D19"/>
    </sheetView>
  </sheetViews>
  <sheetFormatPr baseColWidth="10" defaultRowHeight="15" x14ac:dyDescent="0.2"/>
  <cols>
    <col min="1" max="1" width="32.75" customWidth="1"/>
    <col min="4" max="4" width="25.375" customWidth="1"/>
    <col min="11" max="12" width="12.5" customWidth="1"/>
  </cols>
  <sheetData>
    <row r="1" spans="1:15" ht="14.25" x14ac:dyDescent="0.2">
      <c r="A1" t="s">
        <v>29</v>
      </c>
    </row>
    <row r="2" spans="1:15" thickBot="1" x14ac:dyDescent="0.25"/>
    <row r="3" spans="1:15" ht="14.25" x14ac:dyDescent="0.2">
      <c r="A3" s="17" t="s">
        <v>30</v>
      </c>
      <c r="B3" s="17"/>
    </row>
    <row r="4" spans="1:15" ht="14.25" x14ac:dyDescent="0.2">
      <c r="A4" s="14" t="s">
        <v>31</v>
      </c>
      <c r="B4" s="14">
        <v>0.93626380548322929</v>
      </c>
    </row>
    <row r="5" spans="1:15" ht="14.25" x14ac:dyDescent="0.2">
      <c r="A5" s="14" t="s">
        <v>32</v>
      </c>
      <c r="B5" s="14">
        <v>0.87658991345793813</v>
      </c>
    </row>
    <row r="6" spans="1:15" ht="14.25" x14ac:dyDescent="0.2">
      <c r="A6" s="14" t="s">
        <v>33</v>
      </c>
      <c r="B6" s="14">
        <v>0.87637503808961181</v>
      </c>
    </row>
    <row r="7" spans="1:15" ht="14.25" x14ac:dyDescent="0.2">
      <c r="A7" s="14" t="s">
        <v>34</v>
      </c>
      <c r="B7" s="14">
        <v>8.9865352283005921E-4</v>
      </c>
    </row>
    <row r="8" spans="1:15" thickBot="1" x14ac:dyDescent="0.25">
      <c r="A8" s="15" t="s">
        <v>35</v>
      </c>
      <c r="B8" s="15">
        <v>1727</v>
      </c>
    </row>
    <row r="10" spans="1:15" thickBot="1" x14ac:dyDescent="0.25">
      <c r="A10" t="s">
        <v>36</v>
      </c>
    </row>
    <row r="11" spans="1:15" ht="14.25" x14ac:dyDescent="0.2">
      <c r="A11" s="16"/>
      <c r="B11" s="16" t="s">
        <v>41</v>
      </c>
      <c r="C11" s="16" t="s">
        <v>42</v>
      </c>
      <c r="D11" s="16" t="s">
        <v>43</v>
      </c>
      <c r="E11" s="16" t="s">
        <v>44</v>
      </c>
      <c r="F11" s="16" t="s">
        <v>45</v>
      </c>
    </row>
    <row r="12" spans="1:15" ht="14.25" x14ac:dyDescent="0.2">
      <c r="A12" s="14" t="s">
        <v>37</v>
      </c>
      <c r="B12" s="14">
        <v>3</v>
      </c>
      <c r="C12" s="14">
        <v>9.8836111796713234E-3</v>
      </c>
      <c r="D12" s="14">
        <v>3.2945370598904413E-3</v>
      </c>
      <c r="E12" s="14">
        <v>4079.5272175024597</v>
      </c>
      <c r="F12" s="14">
        <v>0</v>
      </c>
    </row>
    <row r="13" spans="1:15" ht="14.25" x14ac:dyDescent="0.2">
      <c r="A13" s="14" t="s">
        <v>38</v>
      </c>
      <c r="B13" s="14">
        <v>1723</v>
      </c>
      <c r="C13" s="14">
        <v>1.3914571595054709E-3</v>
      </c>
      <c r="D13" s="14">
        <v>8.075781540948758E-7</v>
      </c>
      <c r="E13" s="14"/>
      <c r="F13" s="14"/>
    </row>
    <row r="14" spans="1:15" thickBot="1" x14ac:dyDescent="0.25">
      <c r="A14" s="15" t="s">
        <v>39</v>
      </c>
      <c r="B14" s="15">
        <v>1726</v>
      </c>
      <c r="C14" s="15">
        <v>1.1275068339176793E-2</v>
      </c>
      <c r="D14" s="15"/>
      <c r="E14" s="15"/>
      <c r="F14" s="15"/>
    </row>
    <row r="15" spans="1:15" thickBot="1" x14ac:dyDescent="0.25"/>
    <row r="16" spans="1:15" ht="14.25" x14ac:dyDescent="0.2">
      <c r="A16" s="16"/>
      <c r="B16" s="16" t="s">
        <v>46</v>
      </c>
      <c r="C16" s="16" t="s">
        <v>34</v>
      </c>
      <c r="D16" s="16" t="s">
        <v>47</v>
      </c>
      <c r="E16" s="16" t="s">
        <v>48</v>
      </c>
      <c r="F16" s="16" t="s">
        <v>49</v>
      </c>
      <c r="G16" s="16" t="s">
        <v>50</v>
      </c>
      <c r="H16" s="16" t="s">
        <v>51</v>
      </c>
      <c r="I16" s="16" t="s">
        <v>52</v>
      </c>
      <c r="L16" s="14" t="s">
        <v>40</v>
      </c>
      <c r="M16" s="14" t="s">
        <v>53</v>
      </c>
      <c r="N16" s="14" t="s">
        <v>54</v>
      </c>
      <c r="O16" s="14" t="s">
        <v>55</v>
      </c>
    </row>
    <row r="17" spans="1:15" ht="14.25" x14ac:dyDescent="0.2">
      <c r="A17" s="14" t="s">
        <v>40</v>
      </c>
      <c r="B17" s="14">
        <v>1.1066560991327695E-2</v>
      </c>
      <c r="C17" s="14">
        <v>1.8673004343318497E-4</v>
      </c>
      <c r="D17" s="14">
        <v>59.265026601289733</v>
      </c>
      <c r="E17" s="14">
        <v>0</v>
      </c>
      <c r="F17" s="14">
        <v>1.0700319558959136E-2</v>
      </c>
      <c r="G17" s="14">
        <v>1.1432802423696254E-2</v>
      </c>
      <c r="H17" s="14">
        <v>1.0700319558959136E-2</v>
      </c>
      <c r="I17" s="14">
        <v>1.1432802423696254E-2</v>
      </c>
      <c r="L17" s="14">
        <v>1.1066560991327695E-2</v>
      </c>
      <c r="M17" s="14">
        <v>0.54059697832326803</v>
      </c>
      <c r="N17" s="14">
        <v>0.60264441658210777</v>
      </c>
      <c r="O17" s="14">
        <v>0.44966529187950838</v>
      </c>
    </row>
    <row r="18" spans="1:15" ht="14.25" x14ac:dyDescent="0.2">
      <c r="A18" s="14" t="s">
        <v>53</v>
      </c>
      <c r="B18" s="14">
        <v>0.54059697832326803</v>
      </c>
      <c r="C18" s="14">
        <v>6.9656203613506114E-3</v>
      </c>
      <c r="D18" s="14">
        <v>77.609308328490073</v>
      </c>
      <c r="E18" s="14">
        <v>0</v>
      </c>
      <c r="F18" s="14">
        <v>0.52693501621169447</v>
      </c>
      <c r="G18" s="14">
        <v>0.55425894043484158</v>
      </c>
      <c r="H18" s="14">
        <v>0.52693501621169447</v>
      </c>
      <c r="I18" s="14">
        <v>0.55425894043484158</v>
      </c>
    </row>
    <row r="19" spans="1:15" ht="14.25" x14ac:dyDescent="0.2">
      <c r="A19" s="14" t="s">
        <v>54</v>
      </c>
      <c r="B19" s="14">
        <v>0.60264441658210777</v>
      </c>
      <c r="C19" s="14">
        <v>1.0916456803207901E-2</v>
      </c>
      <c r="D19" s="14">
        <v>55.205129965339594</v>
      </c>
      <c r="E19" s="14">
        <v>0</v>
      </c>
      <c r="F19" s="14">
        <v>0.58123351396307132</v>
      </c>
      <c r="G19" s="14">
        <v>0.62405531920114421</v>
      </c>
      <c r="H19" s="14">
        <v>0.58123351396307132</v>
      </c>
      <c r="I19" s="14">
        <v>0.62405531920114421</v>
      </c>
    </row>
    <row r="20" spans="1:15" thickBot="1" x14ac:dyDescent="0.25">
      <c r="A20" s="15" t="s">
        <v>55</v>
      </c>
      <c r="B20" s="15">
        <v>0.44966529187950838</v>
      </c>
      <c r="C20" s="15">
        <v>1.033278869488026E-2</v>
      </c>
      <c r="D20" s="15">
        <v>43.518289704531625</v>
      </c>
      <c r="E20" s="15">
        <v>9.6142737335189211E-280</v>
      </c>
      <c r="F20" s="15">
        <v>0.42939916189636679</v>
      </c>
      <c r="G20" s="15">
        <v>0.46993142186264997</v>
      </c>
      <c r="H20" s="15">
        <v>0.42939916189636679</v>
      </c>
      <c r="I20" s="15">
        <v>0.46993142186264997</v>
      </c>
    </row>
    <row r="22" spans="1:15" ht="14.25" x14ac:dyDescent="0.2">
      <c r="K22" s="4"/>
      <c r="L22" s="4"/>
      <c r="M22" s="4"/>
    </row>
    <row r="23" spans="1:15" thickBot="1" x14ac:dyDescent="0.25">
      <c r="K23" s="35" t="s">
        <v>120</v>
      </c>
      <c r="L23" s="35">
        <v>1727</v>
      </c>
    </row>
    <row r="24" spans="1:15" ht="14.25" x14ac:dyDescent="0.2">
      <c r="A24" t="s">
        <v>56</v>
      </c>
      <c r="K24" s="36" t="s">
        <v>33</v>
      </c>
      <c r="L24" s="37">
        <v>0.87637503808961181</v>
      </c>
    </row>
    <row r="25" spans="1:15" thickBot="1" x14ac:dyDescent="0.25">
      <c r="K25" s="4"/>
      <c r="L25" s="4"/>
      <c r="M25" s="4"/>
    </row>
    <row r="26" spans="1:15" ht="14.25" x14ac:dyDescent="0.2">
      <c r="A26" s="16" t="s">
        <v>57</v>
      </c>
      <c r="B26" s="16" t="s">
        <v>58</v>
      </c>
      <c r="C26" s="16" t="s">
        <v>38</v>
      </c>
      <c r="D26" s="16" t="s">
        <v>59</v>
      </c>
      <c r="K26" s="16"/>
      <c r="L26" s="16" t="s">
        <v>46</v>
      </c>
      <c r="M26" s="16" t="s">
        <v>47</v>
      </c>
    </row>
    <row r="27" spans="1:15" ht="14.25" x14ac:dyDescent="0.2">
      <c r="A27" s="14">
        <v>1</v>
      </c>
      <c r="B27" s="14">
        <v>2.8233583273644579E-2</v>
      </c>
      <c r="C27" s="14">
        <v>1.316199590156511E-4</v>
      </c>
      <c r="D27" s="14">
        <v>0.14659097285593697</v>
      </c>
      <c r="K27" s="36" t="s">
        <v>40</v>
      </c>
      <c r="L27" s="36">
        <v>1.1066560991327695E-2</v>
      </c>
      <c r="M27" s="36">
        <v>59.265026601289733</v>
      </c>
    </row>
    <row r="28" spans="1:15" ht="14.25" x14ac:dyDescent="0.2">
      <c r="A28" s="14">
        <v>2</v>
      </c>
      <c r="B28" s="14">
        <v>2.8380578360254427E-2</v>
      </c>
      <c r="C28" s="14">
        <v>4.1497322350081411E-4</v>
      </c>
      <c r="D28" s="14">
        <v>0.46217404257750128</v>
      </c>
      <c r="K28" s="36" t="s">
        <v>53</v>
      </c>
      <c r="L28" s="36">
        <v>0.54059697832326803</v>
      </c>
      <c r="M28" s="36">
        <v>77.609308328490073</v>
      </c>
    </row>
    <row r="29" spans="1:15" ht="14.25" x14ac:dyDescent="0.2">
      <c r="A29" s="14">
        <v>3</v>
      </c>
      <c r="B29" s="14">
        <v>2.8677392864462872E-2</v>
      </c>
      <c r="C29" s="14">
        <v>4.7871899169364684E-4</v>
      </c>
      <c r="D29" s="14">
        <v>0.53317052551763966</v>
      </c>
      <c r="K29" s="36" t="s">
        <v>54</v>
      </c>
      <c r="L29" s="36">
        <v>0.60264441658210777</v>
      </c>
      <c r="M29" s="36">
        <v>55.205129965339594</v>
      </c>
    </row>
    <row r="30" spans="1:15" thickBot="1" x14ac:dyDescent="0.25">
      <c r="A30" s="14">
        <v>4</v>
      </c>
      <c r="B30" s="14">
        <v>2.8965432827132428E-2</v>
      </c>
      <c r="C30" s="14">
        <v>4.4340969646433984E-4</v>
      </c>
      <c r="D30" s="14">
        <v>0.49384500089940059</v>
      </c>
      <c r="K30" s="35" t="s">
        <v>55</v>
      </c>
      <c r="L30" s="35">
        <v>0.44966529187950838</v>
      </c>
      <c r="M30" s="35">
        <v>43.518289704531625</v>
      </c>
    </row>
    <row r="31" spans="1:15" ht="14.25" x14ac:dyDescent="0.2">
      <c r="A31" s="14">
        <v>5</v>
      </c>
      <c r="B31" s="14">
        <v>2.9221478446513217E-2</v>
      </c>
      <c r="C31" s="14">
        <v>2.3704117594072066E-4</v>
      </c>
      <c r="D31" s="14">
        <v>0.26400324728815344</v>
      </c>
      <c r="K31" s="4"/>
      <c r="L31" s="4"/>
      <c r="M31" s="4"/>
    </row>
    <row r="32" spans="1:15" ht="14.25" x14ac:dyDescent="0.2">
      <c r="A32" s="14">
        <v>6</v>
      </c>
      <c r="B32" s="14">
        <v>2.9281549299527119E-2</v>
      </c>
      <c r="C32" s="14">
        <v>1.7697032292681922E-4</v>
      </c>
      <c r="D32" s="14">
        <v>0.19709968000663886</v>
      </c>
      <c r="K32" s="4"/>
      <c r="L32" s="4"/>
      <c r="M32" s="4"/>
    </row>
    <row r="33" spans="1:4" ht="14.25" x14ac:dyDescent="0.2">
      <c r="A33" s="14">
        <v>7</v>
      </c>
      <c r="B33" s="14">
        <v>2.9341441587815775E-2</v>
      </c>
      <c r="C33" s="14">
        <v>1.1707803463816349E-4</v>
      </c>
      <c r="D33" s="14">
        <v>0.13039498816154962</v>
      </c>
    </row>
    <row r="34" spans="1:4" ht="14.25" x14ac:dyDescent="0.2">
      <c r="A34" s="14">
        <v>8</v>
      </c>
      <c r="B34" s="14">
        <v>2.9813583103696854E-2</v>
      </c>
      <c r="C34" s="14">
        <v>-3.5506348124291626E-4</v>
      </c>
      <c r="D34" s="14">
        <v>-0.39544991147448688</v>
      </c>
    </row>
    <row r="35" spans="1:4" ht="14.25" x14ac:dyDescent="0.2">
      <c r="A35" s="14">
        <v>9</v>
      </c>
      <c r="B35" s="14">
        <v>2.9321483990653513E-2</v>
      </c>
      <c r="C35" s="14">
        <v>4.4692869198234564E-4</v>
      </c>
      <c r="D35" s="14">
        <v>0.49776426193183121</v>
      </c>
    </row>
    <row r="36" spans="1:4" ht="14.25" x14ac:dyDescent="0.2">
      <c r="A36" s="14">
        <v>10</v>
      </c>
      <c r="B36" s="14">
        <v>2.9283237396248198E-2</v>
      </c>
      <c r="C36" s="14">
        <v>1.3729734184938364E-4</v>
      </c>
      <c r="D36" s="14">
        <v>0.15291412535572982</v>
      </c>
    </row>
    <row r="37" spans="1:4" ht="14.25" x14ac:dyDescent="0.2">
      <c r="A37" s="14">
        <v>11</v>
      </c>
      <c r="B37" s="14">
        <v>2.8939362446398526E-2</v>
      </c>
      <c r="C37" s="14">
        <v>2.1985043374447844E-4</v>
      </c>
      <c r="D37" s="14">
        <v>0.24485715697245067</v>
      </c>
    </row>
    <row r="38" spans="1:4" ht="14.25" x14ac:dyDescent="0.2">
      <c r="A38" s="14">
        <v>12</v>
      </c>
      <c r="B38" s="14">
        <v>2.8966760583521892E-2</v>
      </c>
      <c r="C38" s="14">
        <v>2.0239067865267246E-4</v>
      </c>
      <c r="D38" s="14">
        <v>0.22541145509048999</v>
      </c>
    </row>
    <row r="39" spans="1:4" ht="14.25" x14ac:dyDescent="0.2">
      <c r="A39" s="14">
        <v>13</v>
      </c>
      <c r="B39" s="14">
        <v>2.8974178770031698E-2</v>
      </c>
      <c r="C39" s="14">
        <v>1.9497249214286624E-4</v>
      </c>
      <c r="D39" s="14">
        <v>0.21714949250189827</v>
      </c>
    </row>
    <row r="40" spans="1:4" ht="14.25" x14ac:dyDescent="0.2">
      <c r="A40" s="14">
        <v>14</v>
      </c>
      <c r="B40" s="14">
        <v>2.8981607085665408E-2</v>
      </c>
      <c r="C40" s="14">
        <v>1.8754417650915581E-4</v>
      </c>
      <c r="D40" s="14">
        <v>0.20887624865977633</v>
      </c>
    </row>
    <row r="41" spans="1:4" ht="14.25" x14ac:dyDescent="0.2">
      <c r="A41" s="14">
        <v>15</v>
      </c>
      <c r="B41" s="14">
        <v>2.8989045533357922E-2</v>
      </c>
      <c r="C41" s="14">
        <v>1.801057288166423E-4</v>
      </c>
      <c r="D41" s="14">
        <v>0.2005917202953974</v>
      </c>
    </row>
    <row r="42" spans="1:4" ht="14.25" x14ac:dyDescent="0.2">
      <c r="A42" s="14">
        <v>16</v>
      </c>
      <c r="B42" s="14">
        <v>2.8996692126002879E-2</v>
      </c>
      <c r="C42" s="14">
        <v>1.7245913617168485E-4</v>
      </c>
      <c r="D42" s="14">
        <v>0.19207537168656616</v>
      </c>
    </row>
    <row r="43" spans="1:4" ht="14.25" x14ac:dyDescent="0.2">
      <c r="A43" s="14">
        <v>17</v>
      </c>
      <c r="B43" s="14">
        <v>2.876076781608438E-2</v>
      </c>
      <c r="C43" s="14">
        <v>4.3674771186586608E-4</v>
      </c>
      <c r="D43" s="14">
        <v>0.48642525384321583</v>
      </c>
    </row>
    <row r="44" spans="1:4" ht="14.25" x14ac:dyDescent="0.2">
      <c r="A44" s="14">
        <v>18</v>
      </c>
      <c r="B44" s="14">
        <v>2.856705810117087E-2</v>
      </c>
      <c r="C44" s="14">
        <v>1.0552083004197327E-3</v>
      </c>
      <c r="D44" s="14">
        <v>1.175232179686325</v>
      </c>
    </row>
    <row r="45" spans="1:4" ht="14.25" x14ac:dyDescent="0.2">
      <c r="A45" s="14">
        <v>19</v>
      </c>
      <c r="B45" s="14">
        <v>2.9086177975225863E-2</v>
      </c>
      <c r="C45" s="14">
        <v>6.0773710832881522E-4</v>
      </c>
      <c r="D45" s="14">
        <v>0.67686371137664092</v>
      </c>
    </row>
    <row r="46" spans="1:4" ht="14.25" x14ac:dyDescent="0.2">
      <c r="A46" s="14">
        <v>20</v>
      </c>
      <c r="B46" s="14">
        <v>2.9088931724737435E-2</v>
      </c>
      <c r="C46" s="14">
        <v>6.0498335881724319E-4</v>
      </c>
      <c r="D46" s="14">
        <v>0.67379673868555456</v>
      </c>
    </row>
    <row r="47" spans="1:4" ht="14.25" x14ac:dyDescent="0.2">
      <c r="A47" s="14">
        <v>21</v>
      </c>
      <c r="B47" s="14">
        <v>2.9091695630339257E-2</v>
      </c>
      <c r="C47" s="14">
        <v>6.0221945321542111E-4</v>
      </c>
      <c r="D47" s="14">
        <v>0.67071845470732527</v>
      </c>
    </row>
    <row r="48" spans="1:4" ht="14.25" x14ac:dyDescent="0.2">
      <c r="A48" s="14">
        <v>22</v>
      </c>
      <c r="B48" s="14">
        <v>2.9094469694976317E-2</v>
      </c>
      <c r="C48" s="14">
        <v>4.2545874156096203E-4</v>
      </c>
      <c r="D48" s="14">
        <v>0.47385222805051758</v>
      </c>
    </row>
    <row r="49" spans="1:4" ht="14.25" x14ac:dyDescent="0.2">
      <c r="A49" s="14">
        <v>23</v>
      </c>
      <c r="B49" s="14">
        <v>2.9097055518835093E-2</v>
      </c>
      <c r="C49" s="14">
        <v>5.5116233475791671E-5</v>
      </c>
      <c r="D49" s="14">
        <v>6.1385388248073471E-2</v>
      </c>
    </row>
    <row r="50" spans="1:4" ht="14.25" x14ac:dyDescent="0.2">
      <c r="A50" s="14">
        <v>24</v>
      </c>
      <c r="B50" s="14">
        <v>2.9099849872018409E-2</v>
      </c>
      <c r="C50" s="14">
        <v>4.6536751928594536E-4</v>
      </c>
      <c r="D50" s="14">
        <v>0.5183003998623702</v>
      </c>
    </row>
    <row r="51" spans="1:4" ht="14.25" x14ac:dyDescent="0.2">
      <c r="A51" s="14">
        <v>25</v>
      </c>
      <c r="B51" s="14">
        <v>2.9102654393067695E-2</v>
      </c>
      <c r="C51" s="14">
        <v>6.6279979099115316E-4</v>
      </c>
      <c r="D51" s="14">
        <v>0.73818945771401845</v>
      </c>
    </row>
    <row r="52" spans="1:4" ht="14.25" x14ac:dyDescent="0.2">
      <c r="A52" s="14">
        <v>26</v>
      </c>
      <c r="B52" s="14">
        <v>2.9105469084932372E-2</v>
      </c>
      <c r="C52" s="14">
        <v>5.109093686555162E-4</v>
      </c>
      <c r="D52" s="14">
        <v>0.56902237284178792</v>
      </c>
    </row>
    <row r="53" spans="1:4" ht="14.25" x14ac:dyDescent="0.2">
      <c r="A53" s="14">
        <v>27</v>
      </c>
      <c r="B53" s="14">
        <v>2.910829395056342E-2</v>
      </c>
      <c r="C53" s="14">
        <v>5.0808450302446823E-4</v>
      </c>
      <c r="D53" s="14">
        <v>0.56587619498138164</v>
      </c>
    </row>
    <row r="54" spans="1:4" ht="14.25" x14ac:dyDescent="0.2">
      <c r="A54" s="14">
        <v>28</v>
      </c>
      <c r="B54" s="14">
        <v>2.9111128992912537E-2</v>
      </c>
      <c r="C54" s="14">
        <v>5.0524946067535131E-4</v>
      </c>
      <c r="D54" s="14">
        <v>0.56271868285971771</v>
      </c>
    </row>
    <row r="55" spans="1:4" ht="14.25" x14ac:dyDescent="0.2">
      <c r="A55" s="14">
        <v>29</v>
      </c>
      <c r="B55" s="14">
        <v>2.9305824074583098E-2</v>
      </c>
      <c r="C55" s="14">
        <v>9.1436579568898724E-4</v>
      </c>
      <c r="D55" s="14">
        <v>1.0183696495476262</v>
      </c>
    </row>
    <row r="56" spans="1:4" ht="14.25" x14ac:dyDescent="0.2">
      <c r="A56" s="14">
        <v>30</v>
      </c>
      <c r="B56" s="14">
        <v>2.9349647975037262E-2</v>
      </c>
      <c r="C56" s="14">
        <v>1.2962831362506207E-3</v>
      </c>
      <c r="D56" s="14">
        <v>1.4437278924933235</v>
      </c>
    </row>
    <row r="57" spans="1:4" ht="14.25" x14ac:dyDescent="0.2">
      <c r="A57" s="14">
        <v>31</v>
      </c>
      <c r="B57" s="14">
        <v>2.9470148648922664E-2</v>
      </c>
      <c r="C57" s="14">
        <v>1.2608309632104499E-3</v>
      </c>
      <c r="D57" s="14">
        <v>1.4042432385344381</v>
      </c>
    </row>
    <row r="58" spans="1:4" ht="14.25" x14ac:dyDescent="0.2">
      <c r="A58" s="14">
        <v>32</v>
      </c>
      <c r="B58" s="14">
        <v>2.9813410068423869E-2</v>
      </c>
      <c r="C58" s="14">
        <v>7.6839003102901343E-4</v>
      </c>
      <c r="D58" s="14">
        <v>0.85578998066662981</v>
      </c>
    </row>
    <row r="59" spans="1:4" ht="14.25" x14ac:dyDescent="0.2">
      <c r="A59" s="14">
        <v>33</v>
      </c>
      <c r="B59" s="14">
        <v>2.9813203164873289E-2</v>
      </c>
      <c r="C59" s="14">
        <v>6.6914392612610687E-4</v>
      </c>
      <c r="D59" s="14">
        <v>0.7452552017570766</v>
      </c>
    </row>
    <row r="60" spans="1:4" ht="14.25" x14ac:dyDescent="0.2">
      <c r="A60" s="14">
        <v>34</v>
      </c>
      <c r="B60" s="14">
        <v>2.9813006459324238E-2</v>
      </c>
      <c r="C60" s="14">
        <v>6.6934063167515753E-4</v>
      </c>
      <c r="D60" s="14">
        <v>0.74547428143174865</v>
      </c>
    </row>
    <row r="61" spans="1:4" ht="14.25" x14ac:dyDescent="0.2">
      <c r="A61" s="14">
        <v>35</v>
      </c>
      <c r="B61" s="14">
        <v>2.9812621021661847E-2</v>
      </c>
      <c r="C61" s="14">
        <v>6.6972606933754855E-4</v>
      </c>
      <c r="D61" s="14">
        <v>0.74590356041289851</v>
      </c>
    </row>
    <row r="62" spans="1:4" ht="14.25" x14ac:dyDescent="0.2">
      <c r="A62" s="14">
        <v>36</v>
      </c>
      <c r="B62" s="14">
        <v>2.9913680837443814E-2</v>
      </c>
      <c r="C62" s="14">
        <v>1.603858723042903E-4</v>
      </c>
      <c r="D62" s="14">
        <v>0.17862884344644306</v>
      </c>
    </row>
    <row r="63" spans="1:4" ht="14.25" x14ac:dyDescent="0.2">
      <c r="A63" s="14">
        <v>37</v>
      </c>
      <c r="B63" s="14">
        <v>3.0289935234847264E-2</v>
      </c>
      <c r="C63" s="14">
        <v>4.5021597884140757E-4</v>
      </c>
      <c r="D63" s="14">
        <v>0.50142545877712974</v>
      </c>
    </row>
    <row r="64" spans="1:4" ht="14.25" x14ac:dyDescent="0.2">
      <c r="A64" s="14">
        <v>38</v>
      </c>
      <c r="B64" s="14">
        <v>3.0354297244333604E-2</v>
      </c>
      <c r="C64" s="14">
        <v>7.1101349275105863E-5</v>
      </c>
      <c r="D64" s="14">
        <v>7.9188719093645568E-2</v>
      </c>
    </row>
    <row r="65" spans="1:4" ht="14.25" x14ac:dyDescent="0.2">
      <c r="A65" s="14">
        <v>39</v>
      </c>
      <c r="B65" s="14">
        <v>3.2116859911587609E-2</v>
      </c>
      <c r="C65" s="14">
        <v>-1.3797665066340448E-3</v>
      </c>
      <c r="D65" s="14">
        <v>-1.5367070164295604</v>
      </c>
    </row>
    <row r="66" spans="1:4" ht="14.25" x14ac:dyDescent="0.2">
      <c r="A66" s="14">
        <v>40</v>
      </c>
      <c r="B66" s="14">
        <v>3.0525475529245741E-2</v>
      </c>
      <c r="C66" s="14">
        <v>5.6595815894448787E-4</v>
      </c>
      <c r="D66" s="14">
        <v>0.63033264662817645</v>
      </c>
    </row>
    <row r="67" spans="1:4" ht="14.25" x14ac:dyDescent="0.2">
      <c r="A67" s="14">
        <v>41</v>
      </c>
      <c r="B67" s="14">
        <v>3.0507472715577674E-2</v>
      </c>
      <c r="C67" s="14">
        <v>5.8396097261255442E-4</v>
      </c>
      <c r="D67" s="14">
        <v>0.6503831768781686</v>
      </c>
    </row>
    <row r="68" spans="1:4" ht="14.25" x14ac:dyDescent="0.2">
      <c r="A68" s="14">
        <v>42</v>
      </c>
      <c r="B68" s="14">
        <v>3.0489474719388676E-2</v>
      </c>
      <c r="C68" s="14">
        <v>6.0195896880155253E-4</v>
      </c>
      <c r="D68" s="14">
        <v>0.67042834168853715</v>
      </c>
    </row>
    <row r="69" spans="1:4" ht="14.25" x14ac:dyDescent="0.2">
      <c r="A69" s="14">
        <v>43</v>
      </c>
      <c r="B69" s="14">
        <v>3.0444723156715543E-2</v>
      </c>
      <c r="C69" s="14">
        <v>5.2731942611194266E-4</v>
      </c>
      <c r="D69" s="14">
        <v>0.58729898001557779</v>
      </c>
    </row>
    <row r="70" spans="1:4" ht="14.25" x14ac:dyDescent="0.2">
      <c r="A70" s="14">
        <v>44</v>
      </c>
      <c r="B70" s="14">
        <v>3.0300063636826899E-2</v>
      </c>
      <c r="C70" s="14">
        <v>5.4570750745176755E-4</v>
      </c>
      <c r="D70" s="14">
        <v>0.60777859992062955</v>
      </c>
    </row>
    <row r="71" spans="1:4" ht="14.25" x14ac:dyDescent="0.2">
      <c r="A71" s="14">
        <v>45</v>
      </c>
      <c r="B71" s="14">
        <v>3.0469236119946969E-2</v>
      </c>
      <c r="C71" s="14">
        <v>4.3540156698433294E-4</v>
      </c>
      <c r="D71" s="14">
        <v>0.48492599271849907</v>
      </c>
    </row>
    <row r="72" spans="1:4" ht="14.25" x14ac:dyDescent="0.2">
      <c r="A72" s="14">
        <v>46</v>
      </c>
      <c r="B72" s="14">
        <v>3.0947119843799154E-2</v>
      </c>
      <c r="C72" s="14">
        <v>2.6865233582841139E-4</v>
      </c>
      <c r="D72" s="14">
        <v>0.2992099949250383</v>
      </c>
    </row>
    <row r="73" spans="1:4" ht="14.25" x14ac:dyDescent="0.2">
      <c r="A73" s="14">
        <v>47</v>
      </c>
      <c r="B73" s="14">
        <v>3.0980252340091059E-2</v>
      </c>
      <c r="C73" s="14">
        <v>8.6162077911559887E-5</v>
      </c>
      <c r="D73" s="14">
        <v>9.5962519049581849E-2</v>
      </c>
    </row>
    <row r="74" spans="1:4" ht="14.25" x14ac:dyDescent="0.2">
      <c r="A74" s="14">
        <v>48</v>
      </c>
      <c r="B74" s="14">
        <v>3.0965432671689684E-2</v>
      </c>
      <c r="C74" s="14">
        <v>1.0098174631293505E-4</v>
      </c>
      <c r="D74" s="14">
        <v>0.11246783955421479</v>
      </c>
    </row>
    <row r="75" spans="1:4" ht="14.25" x14ac:dyDescent="0.2">
      <c r="A75" s="14">
        <v>49</v>
      </c>
      <c r="B75" s="14">
        <v>3.0950418336128226E-2</v>
      </c>
      <c r="C75" s="14">
        <v>1.1599608187439284E-4</v>
      </c>
      <c r="D75" s="14">
        <v>0.12918996948952247</v>
      </c>
    </row>
    <row r="76" spans="1:4" ht="14.25" x14ac:dyDescent="0.2">
      <c r="A76" s="14">
        <v>50</v>
      </c>
      <c r="B76" s="14">
        <v>3.0943210538616112E-2</v>
      </c>
      <c r="C76" s="14">
        <v>1.170184310205595E-4</v>
      </c>
      <c r="D76" s="14">
        <v>0.13032860497502041</v>
      </c>
    </row>
    <row r="77" spans="1:4" ht="14.25" x14ac:dyDescent="0.2">
      <c r="A77" s="14">
        <v>51</v>
      </c>
      <c r="B77" s="14">
        <v>3.1011694967844228E-2</v>
      </c>
      <c r="C77" s="14">
        <v>4.4987412813363159E-4</v>
      </c>
      <c r="D77" s="14">
        <v>0.50104472451616244</v>
      </c>
    </row>
    <row r="78" spans="1:4" ht="14.25" x14ac:dyDescent="0.2">
      <c r="A78" s="14">
        <v>52</v>
      </c>
      <c r="B78" s="14">
        <v>3.0701415332238732E-2</v>
      </c>
      <c r="C78" s="14">
        <v>1.1149559085498889E-3</v>
      </c>
      <c r="D78" s="14">
        <v>1.241775734836448</v>
      </c>
    </row>
    <row r="79" spans="1:4" ht="14.25" x14ac:dyDescent="0.2">
      <c r="A79" s="14">
        <v>53</v>
      </c>
      <c r="B79" s="14">
        <v>3.0574827931507346E-2</v>
      </c>
      <c r="C79" s="14">
        <v>9.9573276961805943E-4</v>
      </c>
      <c r="D79" s="14">
        <v>1.1089916490970106</v>
      </c>
    </row>
    <row r="80" spans="1:4" ht="14.25" x14ac:dyDescent="0.2">
      <c r="A80" s="14">
        <v>54</v>
      </c>
      <c r="B80" s="14">
        <v>3.0494184832803629E-2</v>
      </c>
      <c r="C80" s="14">
        <v>8.336366633613472E-4</v>
      </c>
      <c r="D80" s="14">
        <v>0.92845804241578378</v>
      </c>
    </row>
    <row r="81" spans="1:4" ht="14.25" x14ac:dyDescent="0.2">
      <c r="A81" s="14">
        <v>55</v>
      </c>
      <c r="B81" s="14">
        <v>3.0480227996089324E-2</v>
      </c>
      <c r="C81" s="14">
        <v>8.4759350007565168E-4</v>
      </c>
      <c r="D81" s="14">
        <v>0.94400238908814571</v>
      </c>
    </row>
    <row r="82" spans="1:4" ht="14.25" x14ac:dyDescent="0.2">
      <c r="A82" s="14">
        <v>56</v>
      </c>
      <c r="B82" s="14">
        <v>3.046627599800094E-2</v>
      </c>
      <c r="C82" s="14">
        <v>8.6154549816403608E-4</v>
      </c>
      <c r="D82" s="14">
        <v>0.95954134676869962</v>
      </c>
    </row>
    <row r="83" spans="1:4" ht="14.25" x14ac:dyDescent="0.2">
      <c r="A83" s="14">
        <v>57</v>
      </c>
      <c r="B83" s="14">
        <v>3.0524598236632984E-2</v>
      </c>
      <c r="C83" s="14">
        <v>1.2593902055530112E-3</v>
      </c>
      <c r="D83" s="14">
        <v>1.4026386029743521</v>
      </c>
    </row>
    <row r="84" spans="1:4" ht="14.25" x14ac:dyDescent="0.2">
      <c r="A84" s="14">
        <v>58</v>
      </c>
      <c r="B84" s="14">
        <v>3.0508472300124767E-2</v>
      </c>
      <c r="C84" s="14">
        <v>9.7974453012783513E-4</v>
      </c>
      <c r="D84" s="14">
        <v>1.0911848392586412</v>
      </c>
    </row>
    <row r="85" spans="1:4" ht="14.25" x14ac:dyDescent="0.2">
      <c r="A85" s="14">
        <v>59</v>
      </c>
      <c r="B85" s="14">
        <v>3.0494542685988515E-2</v>
      </c>
      <c r="C85" s="14">
        <v>9.9367414426408673E-4</v>
      </c>
      <c r="D85" s="14">
        <v>1.106698866941161</v>
      </c>
    </row>
    <row r="86" spans="1:4" ht="14.25" x14ac:dyDescent="0.2">
      <c r="A86" s="14">
        <v>60</v>
      </c>
      <c r="B86" s="14">
        <v>3.0480617914287182E-2</v>
      </c>
      <c r="C86" s="14">
        <v>1.00759891596542E-3</v>
      </c>
      <c r="D86" s="14">
        <v>1.1222075013896229</v>
      </c>
    </row>
    <row r="87" spans="1:4" ht="14.25" x14ac:dyDescent="0.2">
      <c r="A87" s="14">
        <v>61</v>
      </c>
      <c r="B87" s="14">
        <v>3.0466697985988035E-2</v>
      </c>
      <c r="C87" s="14">
        <v>1.081306597739716E-3</v>
      </c>
      <c r="D87" s="14">
        <v>1.2042990083241072</v>
      </c>
    </row>
    <row r="88" spans="1:4" ht="14.25" x14ac:dyDescent="0.2">
      <c r="A88" s="14">
        <v>62</v>
      </c>
      <c r="B88" s="14">
        <v>3.0452782902058804E-2</v>
      </c>
      <c r="C88" s="14">
        <v>1.0952216816689474E-3</v>
      </c>
      <c r="D88" s="14">
        <v>1.219796853072072</v>
      </c>
    </row>
    <row r="89" spans="1:4" ht="14.25" x14ac:dyDescent="0.2">
      <c r="A89" s="14">
        <v>63</v>
      </c>
      <c r="B89" s="14">
        <v>3.0438872663467342E-2</v>
      </c>
      <c r="C89" s="14">
        <v>1.1091319202604089E-3</v>
      </c>
      <c r="D89" s="14">
        <v>1.2352893013529445</v>
      </c>
    </row>
    <row r="90" spans="1:4" ht="14.25" x14ac:dyDescent="0.2">
      <c r="A90" s="14">
        <v>64</v>
      </c>
      <c r="B90" s="14">
        <v>3.0424967271181755E-2</v>
      </c>
      <c r="C90" s="14">
        <v>1.1707668063621474E-3</v>
      </c>
      <c r="D90" s="14">
        <v>1.3039348014966146</v>
      </c>
    </row>
    <row r="91" spans="1:4" ht="14.25" x14ac:dyDescent="0.2">
      <c r="A91" s="14">
        <v>65</v>
      </c>
      <c r="B91" s="14">
        <v>3.0525936425979273E-2</v>
      </c>
      <c r="C91" s="14">
        <v>1.1196331942738384E-3</v>
      </c>
      <c r="D91" s="14">
        <v>1.2469850349283695</v>
      </c>
    </row>
    <row r="92" spans="1:4" ht="14.25" x14ac:dyDescent="0.2">
      <c r="A92" s="14">
        <v>66</v>
      </c>
      <c r="B92" s="14">
        <v>3.051294635910385E-2</v>
      </c>
      <c r="C92" s="14">
        <v>1.3351397652980809E-3</v>
      </c>
      <c r="D92" s="14">
        <v>1.4870042397629053</v>
      </c>
    </row>
    <row r="93" spans="1:4" ht="14.25" x14ac:dyDescent="0.2">
      <c r="A93" s="14">
        <v>67</v>
      </c>
      <c r="B93" s="14">
        <v>2.9975027424902368E-2</v>
      </c>
      <c r="C93" s="14">
        <v>1.9324409169064298E-3</v>
      </c>
      <c r="D93" s="14">
        <v>2.1522449643237418</v>
      </c>
    </row>
    <row r="94" spans="1:4" ht="14.25" x14ac:dyDescent="0.2">
      <c r="A94" s="14">
        <v>68</v>
      </c>
      <c r="B94" s="14">
        <v>2.9999098175136081E-2</v>
      </c>
      <c r="C94" s="14">
        <v>1.8585147473886773E-3</v>
      </c>
      <c r="D94" s="14">
        <v>2.0699101179207613</v>
      </c>
    </row>
    <row r="95" spans="1:4" ht="14.25" x14ac:dyDescent="0.2">
      <c r="A95" s="14">
        <v>69</v>
      </c>
      <c r="B95" s="14">
        <v>3.1552571151320548E-2</v>
      </c>
      <c r="C95" s="14">
        <v>3.0504177120421055E-4</v>
      </c>
      <c r="D95" s="14">
        <v>0.3397385194232288</v>
      </c>
    </row>
    <row r="96" spans="1:4" ht="14.25" x14ac:dyDescent="0.2">
      <c r="A96" s="14">
        <v>70</v>
      </c>
      <c r="B96" s="14">
        <v>3.1573380313776468E-2</v>
      </c>
      <c r="C96" s="14">
        <v>2.8423260874829021E-4</v>
      </c>
      <c r="D96" s="14">
        <v>0.31656243434051068</v>
      </c>
    </row>
    <row r="97" spans="1:4" ht="14.25" x14ac:dyDescent="0.2">
      <c r="A97" s="14">
        <v>71</v>
      </c>
      <c r="B97" s="14">
        <v>3.0103406987724395E-2</v>
      </c>
      <c r="C97" s="14">
        <v>2.3220145427553865E-3</v>
      </c>
      <c r="D97" s="14">
        <v>2.5861303510029963</v>
      </c>
    </row>
    <row r="98" spans="1:4" ht="14.25" x14ac:dyDescent="0.2">
      <c r="A98" s="14">
        <v>72</v>
      </c>
      <c r="B98" s="14">
        <v>3.0065817303093052E-2</v>
      </c>
      <c r="C98" s="14">
        <v>2.2292810297410079E-3</v>
      </c>
      <c r="D98" s="14">
        <v>2.4828489338775737</v>
      </c>
    </row>
    <row r="99" spans="1:4" ht="14.25" x14ac:dyDescent="0.2">
      <c r="A99" s="14">
        <v>73</v>
      </c>
      <c r="B99" s="14">
        <v>3.0104123996894838E-2</v>
      </c>
      <c r="C99" s="14">
        <v>1.5610443179586049E-3</v>
      </c>
      <c r="D99" s="14">
        <v>1.7386041368815</v>
      </c>
    </row>
    <row r="100" spans="1:4" ht="14.25" x14ac:dyDescent="0.2">
      <c r="A100" s="14">
        <v>74</v>
      </c>
      <c r="B100" s="14">
        <v>2.9733391186320499E-2</v>
      </c>
      <c r="C100" s="14">
        <v>1.4229898801862567E-3</v>
      </c>
      <c r="D100" s="14">
        <v>1.5848468002930465</v>
      </c>
    </row>
    <row r="101" spans="1:4" ht="14.25" x14ac:dyDescent="0.2">
      <c r="A101" s="14">
        <v>75</v>
      </c>
      <c r="B101" s="14">
        <v>2.9540359860877802E-2</v>
      </c>
      <c r="C101" s="14">
        <v>1.6097998835310212E-3</v>
      </c>
      <c r="D101" s="14">
        <v>1.7929053678107092</v>
      </c>
    </row>
    <row r="102" spans="1:4" ht="14.25" x14ac:dyDescent="0.2">
      <c r="A102" s="14">
        <v>76</v>
      </c>
      <c r="B102" s="14">
        <v>2.9575196046376765E-2</v>
      </c>
      <c r="C102" s="14">
        <v>1.5749636980320579E-3</v>
      </c>
      <c r="D102" s="14">
        <v>1.7541067664353991</v>
      </c>
    </row>
    <row r="103" spans="1:4" ht="14.25" x14ac:dyDescent="0.2">
      <c r="A103" s="14">
        <v>77</v>
      </c>
      <c r="B103" s="14">
        <v>2.9609850641099833E-2</v>
      </c>
      <c r="C103" s="14">
        <v>1.54030910330899E-3</v>
      </c>
      <c r="D103" s="14">
        <v>1.7155104107430328</v>
      </c>
    </row>
    <row r="104" spans="1:4" ht="14.25" x14ac:dyDescent="0.2">
      <c r="A104" s="14">
        <v>78</v>
      </c>
      <c r="B104" s="14">
        <v>2.965111849223687E-2</v>
      </c>
      <c r="C104" s="14">
        <v>1.3636751750355745E-3</v>
      </c>
      <c r="D104" s="14">
        <v>1.5187853883481632</v>
      </c>
    </row>
    <row r="105" spans="1:4" ht="14.25" x14ac:dyDescent="0.2">
      <c r="A105" s="14">
        <v>79</v>
      </c>
      <c r="B105" s="14">
        <v>2.9370883299393014E-2</v>
      </c>
      <c r="C105" s="14">
        <v>1.4083245226164769E-3</v>
      </c>
      <c r="D105" s="14">
        <v>1.5685133425901872</v>
      </c>
    </row>
    <row r="106" spans="1:4" ht="14.25" x14ac:dyDescent="0.2">
      <c r="A106" s="14">
        <v>80</v>
      </c>
      <c r="B106" s="14">
        <v>2.9409107129865258E-2</v>
      </c>
      <c r="C106" s="14">
        <v>1.3464643870637234E-3</v>
      </c>
      <c r="D106" s="14">
        <v>1.4996169721650909</v>
      </c>
    </row>
    <row r="107" spans="1:4" ht="14.25" x14ac:dyDescent="0.2">
      <c r="A107" s="14">
        <v>81</v>
      </c>
      <c r="B107" s="14">
        <v>2.9144671044855099E-2</v>
      </c>
      <c r="C107" s="14">
        <v>1.7373884243127892E-3</v>
      </c>
      <c r="D107" s="14">
        <v>1.9350063717796036</v>
      </c>
    </row>
    <row r="108" spans="1:4" ht="14.25" x14ac:dyDescent="0.2">
      <c r="A108" s="14">
        <v>82</v>
      </c>
      <c r="B108" s="14">
        <v>2.9250796616806102E-2</v>
      </c>
      <c r="C108" s="14">
        <v>1.7356811038662101E-3</v>
      </c>
      <c r="D108" s="14">
        <v>1.9331048534452064</v>
      </c>
    </row>
    <row r="109" spans="1:4" ht="14.25" x14ac:dyDescent="0.2">
      <c r="A109" s="14">
        <v>83</v>
      </c>
      <c r="B109" s="14">
        <v>2.9287458254024727E-2</v>
      </c>
      <c r="C109" s="14">
        <v>1.6990194666475847E-3</v>
      </c>
      <c r="D109" s="14">
        <v>1.8922731657090732</v>
      </c>
    </row>
    <row r="110" spans="1:4" ht="14.25" x14ac:dyDescent="0.2">
      <c r="A110" s="14">
        <v>84</v>
      </c>
      <c r="B110" s="14">
        <v>2.9324137962095598E-2</v>
      </c>
      <c r="C110" s="14">
        <v>1.6623397585767141E-3</v>
      </c>
      <c r="D110" s="14">
        <v>1.8514213516651157</v>
      </c>
    </row>
    <row r="111" spans="1:4" ht="14.25" x14ac:dyDescent="0.2">
      <c r="A111" s="14">
        <v>85</v>
      </c>
      <c r="B111" s="14">
        <v>2.9414071507934837E-2</v>
      </c>
      <c r="C111" s="14">
        <v>1.6238526437616467E-3</v>
      </c>
      <c r="D111" s="14">
        <v>1.8085565487480446</v>
      </c>
    </row>
    <row r="112" spans="1:4" ht="14.25" x14ac:dyDescent="0.2">
      <c r="A112" s="14">
        <v>86</v>
      </c>
      <c r="B112" s="14">
        <v>2.9328260475510126E-2</v>
      </c>
      <c r="C112" s="14">
        <v>1.7580126645526106E-3</v>
      </c>
      <c r="D112" s="14">
        <v>1.9579765008069989</v>
      </c>
    </row>
    <row r="113" spans="1:4" ht="14.25" x14ac:dyDescent="0.2">
      <c r="A113" s="14">
        <v>87</v>
      </c>
      <c r="B113" s="14">
        <v>2.9159486249130239E-2</v>
      </c>
      <c r="C113" s="14">
        <v>1.9782383017678991E-3</v>
      </c>
      <c r="D113" s="14">
        <v>2.2032515384885478</v>
      </c>
    </row>
    <row r="114" spans="1:4" ht="14.25" x14ac:dyDescent="0.2">
      <c r="A114" s="14">
        <v>88</v>
      </c>
      <c r="B114" s="14">
        <v>2.9101169580248012E-2</v>
      </c>
      <c r="C114" s="14">
        <v>1.9383034473482302E-3</v>
      </c>
      <c r="D114" s="14">
        <v>2.1587743239078678</v>
      </c>
    </row>
    <row r="115" spans="1:4" ht="14.25" x14ac:dyDescent="0.2">
      <c r="A115" s="14">
        <v>89</v>
      </c>
      <c r="B115" s="14">
        <v>2.902454789632242E-2</v>
      </c>
      <c r="C115" s="14">
        <v>1.6610124269987279E-3</v>
      </c>
      <c r="D115" s="14">
        <v>1.8499430437490931</v>
      </c>
    </row>
    <row r="116" spans="1:4" ht="14.25" x14ac:dyDescent="0.2">
      <c r="A116" s="14">
        <v>90</v>
      </c>
      <c r="B116" s="14">
        <v>2.9056298046832175E-2</v>
      </c>
      <c r="C116" s="14">
        <v>1.6292622764889735E-3</v>
      </c>
      <c r="D116" s="14">
        <v>1.8145814961057463</v>
      </c>
    </row>
    <row r="117" spans="1:4" ht="14.25" x14ac:dyDescent="0.2">
      <c r="A117" s="14">
        <v>91</v>
      </c>
      <c r="B117" s="14">
        <v>2.908786602360304E-2</v>
      </c>
      <c r="C117" s="14">
        <v>1.5976942997181082E-3</v>
      </c>
      <c r="D117" s="14">
        <v>1.7794228434170267</v>
      </c>
    </row>
    <row r="118" spans="1:4" ht="14.25" x14ac:dyDescent="0.2">
      <c r="A118" s="14">
        <v>92</v>
      </c>
      <c r="B118" s="14">
        <v>2.9119589707431986E-2</v>
      </c>
      <c r="C118" s="14">
        <v>1.4117148572973144E-3</v>
      </c>
      <c r="D118" s="14">
        <v>1.5722893083547114</v>
      </c>
    </row>
    <row r="119" spans="1:4" ht="14.25" x14ac:dyDescent="0.2">
      <c r="A119" s="14">
        <v>93</v>
      </c>
      <c r="B119" s="14">
        <v>2.9151388173448613E-2</v>
      </c>
      <c r="C119" s="14">
        <v>1.0685290459200615E-3</v>
      </c>
      <c r="D119" s="14">
        <v>1.1900680834251141</v>
      </c>
    </row>
    <row r="120" spans="1:4" ht="14.25" x14ac:dyDescent="0.2">
      <c r="A120" s="14">
        <v>94</v>
      </c>
      <c r="B120" s="14">
        <v>2.9183004347446678E-2</v>
      </c>
      <c r="C120" s="14">
        <v>1.1366485723160076E-3</v>
      </c>
      <c r="D120" s="14">
        <v>1.2659358144253949</v>
      </c>
    </row>
    <row r="121" spans="1:4" ht="14.25" x14ac:dyDescent="0.2">
      <c r="A121" s="14">
        <v>95</v>
      </c>
      <c r="B121" s="14">
        <v>2.9214839029718335E-2</v>
      </c>
      <c r="C121" s="14">
        <v>8.449815086667388E-4</v>
      </c>
      <c r="D121" s="14">
        <v>0.94109329866912828</v>
      </c>
    </row>
    <row r="122" spans="1:4" ht="14.25" x14ac:dyDescent="0.2">
      <c r="A122" s="14">
        <v>96</v>
      </c>
      <c r="B122" s="14">
        <v>2.9190835139962446E-2</v>
      </c>
      <c r="C122" s="14">
        <v>9.4874611626906066E-4</v>
      </c>
      <c r="D122" s="14">
        <v>1.056660533989648</v>
      </c>
    </row>
    <row r="123" spans="1:4" ht="14.25" x14ac:dyDescent="0.2">
      <c r="A123" s="14">
        <v>97</v>
      </c>
      <c r="B123" s="14">
        <v>2.9222483105189004E-2</v>
      </c>
      <c r="C123" s="14">
        <v>9.1709815104250303E-4</v>
      </c>
      <c r="D123" s="14">
        <v>1.0214127946181422</v>
      </c>
    </row>
    <row r="124" spans="1:4" ht="14.25" x14ac:dyDescent="0.2">
      <c r="A124" s="14">
        <v>98</v>
      </c>
      <c r="B124" s="14">
        <v>2.9254349698937671E-2</v>
      </c>
      <c r="C124" s="14">
        <v>8.8523155729383629E-4</v>
      </c>
      <c r="D124" s="14">
        <v>0.98592155898672484</v>
      </c>
    </row>
    <row r="125" spans="1:4" ht="14.25" x14ac:dyDescent="0.2">
      <c r="A125" s="14">
        <v>99</v>
      </c>
      <c r="B125" s="14">
        <v>2.9106085598065188E-2</v>
      </c>
      <c r="C125" s="14">
        <v>8.9790164276412274E-4</v>
      </c>
      <c r="D125" s="14">
        <v>1.0000327938567821</v>
      </c>
    </row>
    <row r="126" spans="1:4" ht="14.25" x14ac:dyDescent="0.2">
      <c r="A126" s="14">
        <v>100</v>
      </c>
      <c r="B126" s="14">
        <v>3.0249141092201962E-2</v>
      </c>
      <c r="C126" s="14">
        <v>-2.4515385137265089E-4</v>
      </c>
      <c r="D126" s="14">
        <v>-0.27303869292212218</v>
      </c>
    </row>
    <row r="127" spans="1:4" ht="14.25" x14ac:dyDescent="0.2">
      <c r="A127" s="14">
        <v>101</v>
      </c>
      <c r="B127" s="14">
        <v>2.9414433464055971E-2</v>
      </c>
      <c r="C127" s="14">
        <v>6.6570049121256886E-4</v>
      </c>
      <c r="D127" s="14">
        <v>0.7414200959135806</v>
      </c>
    </row>
    <row r="128" spans="1:4" ht="14.25" x14ac:dyDescent="0.2">
      <c r="A128" s="14">
        <v>102</v>
      </c>
      <c r="B128" s="14">
        <v>2.9044360953560493E-2</v>
      </c>
      <c r="C128" s="14">
        <v>9.5962628726881799E-4</v>
      </c>
      <c r="D128" s="14">
        <v>1.0687782619058506</v>
      </c>
    </row>
    <row r="129" spans="1:4" ht="14.25" x14ac:dyDescent="0.2">
      <c r="A129" s="14">
        <v>103</v>
      </c>
      <c r="B129" s="14">
        <v>2.9036561950479125E-2</v>
      </c>
      <c r="C129" s="14">
        <v>1.0157679772557528E-3</v>
      </c>
      <c r="D129" s="14">
        <v>1.1313057464493046</v>
      </c>
    </row>
    <row r="130" spans="1:4" ht="14.25" x14ac:dyDescent="0.2">
      <c r="A130" s="14">
        <v>104</v>
      </c>
      <c r="B130" s="14">
        <v>2.9014806424165165E-2</v>
      </c>
      <c r="C130" s="14">
        <v>1.0375235035697122E-3</v>
      </c>
      <c r="D130" s="14">
        <v>1.1555358388396011</v>
      </c>
    </row>
    <row r="131" spans="1:4" ht="14.25" x14ac:dyDescent="0.2">
      <c r="A131" s="14">
        <v>105</v>
      </c>
      <c r="B131" s="14">
        <v>2.8993252085190921E-2</v>
      </c>
      <c r="C131" s="14">
        <v>1.0590778425439568E-3</v>
      </c>
      <c r="D131" s="14">
        <v>1.1795418599866325</v>
      </c>
    </row>
    <row r="132" spans="1:4" ht="14.25" x14ac:dyDescent="0.2">
      <c r="A132" s="14">
        <v>106</v>
      </c>
      <c r="B132" s="14">
        <v>2.9032793556528057E-2</v>
      </c>
      <c r="C132" s="14">
        <v>9.7517933563844375E-4</v>
      </c>
      <c r="D132" s="14">
        <v>1.0861003801349542</v>
      </c>
    </row>
    <row r="133" spans="1:4" ht="14.25" x14ac:dyDescent="0.2">
      <c r="A133" s="14">
        <v>107</v>
      </c>
      <c r="B133" s="14">
        <v>2.903534002396824E-2</v>
      </c>
      <c r="C133" s="14">
        <v>8.1317502486566093E-4</v>
      </c>
      <c r="D133" s="14">
        <v>0.90566901014635059</v>
      </c>
    </row>
    <row r="134" spans="1:4" ht="14.25" x14ac:dyDescent="0.2">
      <c r="A134" s="14">
        <v>108</v>
      </c>
      <c r="B134" s="14">
        <v>2.89859180144545E-2</v>
      </c>
      <c r="C134" s="14">
        <v>7.629358822964713E-4</v>
      </c>
      <c r="D134" s="14">
        <v>0.8497154538639794</v>
      </c>
    </row>
    <row r="135" spans="1:4" ht="14.25" x14ac:dyDescent="0.2">
      <c r="A135" s="14">
        <v>109</v>
      </c>
      <c r="B135" s="14">
        <v>2.8886071425871074E-2</v>
      </c>
      <c r="C135" s="14">
        <v>7.1476576952445026E-4</v>
      </c>
      <c r="D135" s="14">
        <v>0.79606626762626687</v>
      </c>
    </row>
    <row r="136" spans="1:4" ht="14.25" x14ac:dyDescent="0.2">
      <c r="A136" s="14">
        <v>110</v>
      </c>
      <c r="B136" s="14">
        <v>2.8939311239557421E-2</v>
      </c>
      <c r="C136" s="14">
        <v>5.6185983733500824E-4</v>
      </c>
      <c r="D136" s="14">
        <v>0.62576816449109662</v>
      </c>
    </row>
    <row r="137" spans="1:4" ht="14.25" x14ac:dyDescent="0.2">
      <c r="A137" s="14">
        <v>111</v>
      </c>
      <c r="B137" s="14">
        <v>2.8919347675678803E-2</v>
      </c>
      <c r="C137" s="14">
        <v>5.8182340121362697E-4</v>
      </c>
      <c r="D137" s="14">
        <v>0.64800246901850012</v>
      </c>
    </row>
    <row r="138" spans="1:4" ht="14.25" x14ac:dyDescent="0.2">
      <c r="A138" s="14">
        <v>112</v>
      </c>
      <c r="B138" s="14">
        <v>2.8899585331449804E-2</v>
      </c>
      <c r="C138" s="14">
        <v>6.01585745442626E-4</v>
      </c>
      <c r="D138" s="14">
        <v>0.67001266631766809</v>
      </c>
    </row>
    <row r="139" spans="1:4" ht="14.25" x14ac:dyDescent="0.2">
      <c r="A139" s="14">
        <v>113</v>
      </c>
      <c r="B139" s="14">
        <v>2.8856019095781636E-2</v>
      </c>
      <c r="C139" s="14">
        <v>9.5603534362218717E-4</v>
      </c>
      <c r="D139" s="14">
        <v>1.0647788690586923</v>
      </c>
    </row>
    <row r="140" spans="1:4" ht="14.25" x14ac:dyDescent="0.2">
      <c r="A140" s="14">
        <v>114</v>
      </c>
      <c r="B140" s="14">
        <v>2.8938399320646541E-2</v>
      </c>
      <c r="C140" s="14">
        <v>9.2499683051530668E-4</v>
      </c>
      <c r="D140" s="14">
        <v>1.0302099034825951</v>
      </c>
    </row>
    <row r="141" spans="1:4" ht="14.25" x14ac:dyDescent="0.2">
      <c r="A141" s="14">
        <v>115</v>
      </c>
      <c r="B141" s="14">
        <v>2.9001933040863917E-2</v>
      </c>
      <c r="C141" s="14">
        <v>6.6499954788783178E-4</v>
      </c>
      <c r="D141" s="14">
        <v>0.74063942431439045</v>
      </c>
    </row>
    <row r="142" spans="1:4" ht="14.25" x14ac:dyDescent="0.2">
      <c r="A142" s="14">
        <v>116</v>
      </c>
      <c r="B142" s="14">
        <v>2.9108514221031244E-2</v>
      </c>
      <c r="C142" s="14">
        <v>5.5841836772050485E-4</v>
      </c>
      <c r="D142" s="14">
        <v>0.62193524748810458</v>
      </c>
    </row>
    <row r="143" spans="1:4" ht="14.25" x14ac:dyDescent="0.2">
      <c r="A143" s="14">
        <v>117</v>
      </c>
      <c r="B143" s="14">
        <v>2.900409960682284E-2</v>
      </c>
      <c r="C143" s="14">
        <v>7.1417513763003676E-4</v>
      </c>
      <c r="D143" s="14">
        <v>0.79540845474857458</v>
      </c>
    </row>
    <row r="144" spans="1:4" ht="14.25" x14ac:dyDescent="0.2">
      <c r="A144" s="14">
        <v>118</v>
      </c>
      <c r="B144" s="14">
        <v>2.8983636207921208E-2</v>
      </c>
      <c r="C144" s="14">
        <v>7.3463853653166905E-4</v>
      </c>
      <c r="D144" s="14">
        <v>0.81819944766001207</v>
      </c>
    </row>
    <row r="145" spans="1:4" ht="14.25" x14ac:dyDescent="0.2">
      <c r="A145" s="14">
        <v>119</v>
      </c>
      <c r="B145" s="14">
        <v>2.8963173948790659E-2</v>
      </c>
      <c r="C145" s="14">
        <v>7.5510079566221827E-4</v>
      </c>
      <c r="D145" s="14">
        <v>0.84098917115795668</v>
      </c>
    </row>
    <row r="146" spans="1:4" ht="14.25" x14ac:dyDescent="0.2">
      <c r="A146" s="14">
        <v>120</v>
      </c>
      <c r="B146" s="14">
        <v>2.8943147452660682E-2</v>
      </c>
      <c r="C146" s="14">
        <v>6.6654299148472679E-4</v>
      </c>
      <c r="D146" s="14">
        <v>0.74235842574934918</v>
      </c>
    </row>
    <row r="147" spans="1:4" ht="14.25" x14ac:dyDescent="0.2">
      <c r="A147" s="14">
        <v>121</v>
      </c>
      <c r="B147" s="14">
        <v>2.8864913016212471E-2</v>
      </c>
      <c r="C147" s="14">
        <v>6.9935061924491712E-4</v>
      </c>
      <c r="D147" s="14">
        <v>0.77889773260242201</v>
      </c>
    </row>
    <row r="148" spans="1:4" ht="14.25" x14ac:dyDescent="0.2">
      <c r="A148" s="14">
        <v>122</v>
      </c>
      <c r="B148" s="14">
        <v>2.8864312167126604E-2</v>
      </c>
      <c r="C148" s="14">
        <v>4.4629049475485363E-4</v>
      </c>
      <c r="D148" s="14">
        <v>0.49705347343780887</v>
      </c>
    </row>
    <row r="149" spans="1:4" ht="14.25" x14ac:dyDescent="0.2">
      <c r="A149" s="14">
        <v>123</v>
      </c>
      <c r="B149" s="14">
        <v>2.8734863305827113E-2</v>
      </c>
      <c r="C149" s="14">
        <v>6.7543528347566162E-4</v>
      </c>
      <c r="D149" s="14">
        <v>0.75226216484499187</v>
      </c>
    </row>
    <row r="150" spans="1:4" ht="14.25" x14ac:dyDescent="0.2">
      <c r="A150" s="14">
        <v>124</v>
      </c>
      <c r="B150" s="14">
        <v>2.8712168827083009E-2</v>
      </c>
      <c r="C150" s="14">
        <v>7.4797772593031275E-4</v>
      </c>
      <c r="D150" s="14">
        <v>0.83305589318454121</v>
      </c>
    </row>
    <row r="151" spans="1:4" ht="14.25" x14ac:dyDescent="0.2">
      <c r="A151" s="14">
        <v>125</v>
      </c>
      <c r="B151" s="14">
        <v>2.8689475488396645E-2</v>
      </c>
      <c r="C151" s="14">
        <v>7.7067106461667714E-4</v>
      </c>
      <c r="D151" s="14">
        <v>0.8583304687144413</v>
      </c>
    </row>
    <row r="152" spans="1:4" ht="14.25" x14ac:dyDescent="0.2">
      <c r="A152" s="14">
        <v>126</v>
      </c>
      <c r="B152" s="14">
        <v>2.8666583132269108E-2</v>
      </c>
      <c r="C152" s="14">
        <v>7.9356342074421438E-4</v>
      </c>
      <c r="D152" s="14">
        <v>0.88382669877557662</v>
      </c>
    </row>
    <row r="153" spans="1:4" ht="14.25" x14ac:dyDescent="0.2">
      <c r="A153" s="14">
        <v>127</v>
      </c>
      <c r="B153" s="14">
        <v>2.8635798263747018E-2</v>
      </c>
      <c r="C153" s="14">
        <v>9.7241627119442828E-4</v>
      </c>
      <c r="D153" s="14">
        <v>1.0830230329913975</v>
      </c>
    </row>
    <row r="154" spans="1:4" ht="14.25" x14ac:dyDescent="0.2">
      <c r="A154" s="14">
        <v>128</v>
      </c>
      <c r="B154" s="14">
        <v>2.8630042631775984E-2</v>
      </c>
      <c r="C154" s="14">
        <v>9.7374505823150451E-4</v>
      </c>
      <c r="D154" s="14">
        <v>1.084502961916616</v>
      </c>
    </row>
    <row r="155" spans="1:4" ht="14.25" x14ac:dyDescent="0.2">
      <c r="A155" s="14">
        <v>129</v>
      </c>
      <c r="B155" s="14">
        <v>2.8512619059506156E-2</v>
      </c>
      <c r="C155" s="14">
        <v>1.0712334199356847E-3</v>
      </c>
      <c r="D155" s="14">
        <v>1.1930800644413775</v>
      </c>
    </row>
    <row r="156" spans="1:4" ht="14.25" x14ac:dyDescent="0.2">
      <c r="A156" s="14">
        <v>130</v>
      </c>
      <c r="B156" s="14">
        <v>2.8345786813700813E-2</v>
      </c>
      <c r="C156" s="14">
        <v>8.6816653564103508E-4</v>
      </c>
      <c r="D156" s="14">
        <v>0.96691548920368919</v>
      </c>
    </row>
    <row r="157" spans="1:4" ht="14.25" x14ac:dyDescent="0.2">
      <c r="A157" s="14">
        <v>131</v>
      </c>
      <c r="B157" s="14">
        <v>2.941617965739304E-2</v>
      </c>
      <c r="C157" s="14">
        <v>-6.1855225348374926E-5</v>
      </c>
      <c r="D157" s="14">
        <v>-6.8890901713191344E-2</v>
      </c>
    </row>
    <row r="158" spans="1:4" ht="14.25" x14ac:dyDescent="0.2">
      <c r="A158" s="14">
        <v>132</v>
      </c>
      <c r="B158" s="14">
        <v>2.9433567375501967E-2</v>
      </c>
      <c r="C158" s="14">
        <v>-7.9242943457302067E-5</v>
      </c>
      <c r="D158" s="14">
        <v>-8.825637281950989E-2</v>
      </c>
    </row>
    <row r="159" spans="1:4" ht="14.25" x14ac:dyDescent="0.2">
      <c r="A159" s="14">
        <v>133</v>
      </c>
      <c r="B159" s="14">
        <v>2.9451166135609767E-2</v>
      </c>
      <c r="C159" s="14">
        <v>-9.6841703565102299E-5</v>
      </c>
      <c r="D159" s="14">
        <v>-0.10785689073909016</v>
      </c>
    </row>
    <row r="160" spans="1:4" ht="14.25" x14ac:dyDescent="0.2">
      <c r="A160" s="14">
        <v>134</v>
      </c>
      <c r="B160" s="14">
        <v>2.8502534719441069E-2</v>
      </c>
      <c r="C160" s="14">
        <v>6.7243538817142803E-4</v>
      </c>
      <c r="D160" s="14">
        <v>0.7489210486920741</v>
      </c>
    </row>
    <row r="161" spans="1:4" ht="14.25" x14ac:dyDescent="0.2">
      <c r="A161" s="14">
        <v>135</v>
      </c>
      <c r="B161" s="14">
        <v>2.8013013814569186E-2</v>
      </c>
      <c r="C161" s="14">
        <v>1.189158906814182E-3</v>
      </c>
      <c r="D161" s="14">
        <v>1.3244188976647897</v>
      </c>
    </row>
    <row r="162" spans="1:4" ht="14.25" x14ac:dyDescent="0.2">
      <c r="A162" s="14">
        <v>136</v>
      </c>
      <c r="B162" s="14">
        <v>2.8144832432448016E-2</v>
      </c>
      <c r="C162" s="14">
        <v>1.4663340680505371E-3</v>
      </c>
      <c r="D162" s="14">
        <v>1.6331211404022072</v>
      </c>
    </row>
    <row r="163" spans="1:4" ht="14.25" x14ac:dyDescent="0.2">
      <c r="A163" s="14">
        <v>137</v>
      </c>
      <c r="B163" s="14">
        <v>2.8164406587403119E-2</v>
      </c>
      <c r="C163" s="14">
        <v>1.5992787251904277E-3</v>
      </c>
      <c r="D163" s="14">
        <v>1.7811874881801923</v>
      </c>
    </row>
    <row r="164" spans="1:4" ht="14.25" x14ac:dyDescent="0.2">
      <c r="A164" s="14">
        <v>138</v>
      </c>
      <c r="B164" s="14">
        <v>2.8186836755877426E-2</v>
      </c>
      <c r="C164" s="14">
        <v>1.4771377181480409E-3</v>
      </c>
      <c r="D164" s="14">
        <v>1.6451536436033358</v>
      </c>
    </row>
    <row r="165" spans="1:4" ht="14.25" x14ac:dyDescent="0.2">
      <c r="A165" s="14">
        <v>139</v>
      </c>
      <c r="B165" s="14">
        <v>2.8209277739517345E-2</v>
      </c>
      <c r="C165" s="14">
        <v>1.4546967345081228E-3</v>
      </c>
      <c r="D165" s="14">
        <v>1.6201601270559816</v>
      </c>
    </row>
    <row r="166" spans="1:4" ht="14.25" x14ac:dyDescent="0.2">
      <c r="A166" s="14">
        <v>140</v>
      </c>
      <c r="B166" s="14">
        <v>2.8231729541560974E-2</v>
      </c>
      <c r="C166" s="14">
        <v>1.4322449324644937E-3</v>
      </c>
      <c r="D166" s="14">
        <v>1.595154561573674</v>
      </c>
    </row>
    <row r="167" spans="1:4" ht="14.25" x14ac:dyDescent="0.2">
      <c r="A167" s="14">
        <v>141</v>
      </c>
      <c r="B167" s="14">
        <v>2.8157133857253418E-2</v>
      </c>
      <c r="C167" s="14">
        <v>1.3543317459370936E-3</v>
      </c>
      <c r="D167" s="14">
        <v>1.508379197891943</v>
      </c>
    </row>
    <row r="168" spans="1:4" ht="14.25" x14ac:dyDescent="0.2">
      <c r="A168" s="14">
        <v>142</v>
      </c>
      <c r="B168" s="14">
        <v>2.8127785020518548E-2</v>
      </c>
      <c r="C168" s="14">
        <v>1.4863340342226583E-3</v>
      </c>
      <c r="D168" s="14">
        <v>1.6553959877747737</v>
      </c>
    </row>
    <row r="169" spans="1:4" ht="14.25" x14ac:dyDescent="0.2">
      <c r="A169" s="14">
        <v>143</v>
      </c>
      <c r="B169" s="14">
        <v>2.7922790536304171E-2</v>
      </c>
      <c r="C169" s="14">
        <v>1.5916176798689563E-3</v>
      </c>
      <c r="D169" s="14">
        <v>1.7726550429859618</v>
      </c>
    </row>
    <row r="170" spans="1:4" ht="14.25" x14ac:dyDescent="0.2">
      <c r="A170" s="14">
        <v>144</v>
      </c>
      <c r="B170" s="14">
        <v>2.7996221922071782E-2</v>
      </c>
      <c r="C170" s="14">
        <v>1.5680417133856067E-3</v>
      </c>
      <c r="D170" s="14">
        <v>1.7463974458201534</v>
      </c>
    </row>
    <row r="171" spans="1:4" ht="14.25" x14ac:dyDescent="0.2">
      <c r="A171" s="14">
        <v>145</v>
      </c>
      <c r="B171" s="14">
        <v>2.8052447409875128E-2</v>
      </c>
      <c r="C171" s="14">
        <v>1.6115270641503393E-3</v>
      </c>
      <c r="D171" s="14">
        <v>1.7948290052983462</v>
      </c>
    </row>
    <row r="172" spans="1:4" ht="14.25" x14ac:dyDescent="0.2">
      <c r="A172" s="14">
        <v>146</v>
      </c>
      <c r="B172" s="14">
        <v>2.8074314584913961E-2</v>
      </c>
      <c r="C172" s="14">
        <v>1.5896598891115069E-3</v>
      </c>
      <c r="D172" s="14">
        <v>1.7704745647824338</v>
      </c>
    </row>
    <row r="173" spans="1:4" ht="14.25" x14ac:dyDescent="0.2">
      <c r="A173" s="14">
        <v>147</v>
      </c>
      <c r="B173" s="14">
        <v>2.8096192600275079E-2</v>
      </c>
      <c r="C173" s="14">
        <v>1.5677818737503887E-3</v>
      </c>
      <c r="D173" s="14">
        <v>1.7461080509198814</v>
      </c>
    </row>
    <row r="174" spans="1:4" ht="14.25" x14ac:dyDescent="0.2">
      <c r="A174" s="14">
        <v>148</v>
      </c>
      <c r="B174" s="14">
        <v>2.8154655249843674E-2</v>
      </c>
      <c r="C174" s="14">
        <v>1.2101867084773343E-3</v>
      </c>
      <c r="D174" s="14">
        <v>1.3478384909079135</v>
      </c>
    </row>
    <row r="175" spans="1:4" ht="14.25" x14ac:dyDescent="0.2">
      <c r="A175" s="14">
        <v>149</v>
      </c>
      <c r="B175" s="14">
        <v>2.8154264174004445E-2</v>
      </c>
      <c r="C175" s="14">
        <v>9.0565009177147673E-4</v>
      </c>
      <c r="D175" s="14">
        <v>1.0086625844038037</v>
      </c>
    </row>
    <row r="176" spans="1:4" ht="14.25" x14ac:dyDescent="0.2">
      <c r="A176" s="14">
        <v>150</v>
      </c>
      <c r="B176" s="14">
        <v>2.8261131788201065E-2</v>
      </c>
      <c r="C176" s="14">
        <v>7.9298961118095049E-4</v>
      </c>
      <c r="D176" s="14">
        <v>0.88318762167251441</v>
      </c>
    </row>
    <row r="177" spans="1:4" ht="14.25" x14ac:dyDescent="0.2">
      <c r="A177" s="14">
        <v>151</v>
      </c>
      <c r="B177" s="14">
        <v>2.8252361725790313E-2</v>
      </c>
      <c r="C177" s="14">
        <v>6.9920295429743567E-4</v>
      </c>
      <c r="D177" s="14">
        <v>0.77873327161588235</v>
      </c>
    </row>
    <row r="178" spans="1:4" ht="14.25" x14ac:dyDescent="0.2">
      <c r="A178" s="14">
        <v>152</v>
      </c>
      <c r="B178" s="14">
        <v>2.8280221460601176E-2</v>
      </c>
      <c r="C178" s="14">
        <v>8.7647710399206546E-4</v>
      </c>
      <c r="D178" s="14">
        <v>0.97617133693889813</v>
      </c>
    </row>
    <row r="179" spans="1:4" ht="14.25" x14ac:dyDescent="0.2">
      <c r="A179" s="14">
        <v>153</v>
      </c>
      <c r="B179" s="14">
        <v>2.8301568782284844E-2</v>
      </c>
      <c r="C179" s="14">
        <v>8.5512978230839823E-4</v>
      </c>
      <c r="D179" s="14">
        <v>0.95239588010939624</v>
      </c>
    </row>
    <row r="180" spans="1:4" ht="14.25" x14ac:dyDescent="0.2">
      <c r="A180" s="14">
        <v>154</v>
      </c>
      <c r="B180" s="14">
        <v>2.8322926971818443E-2</v>
      </c>
      <c r="C180" s="14">
        <v>8.3377159277479851E-4</v>
      </c>
      <c r="D180" s="14">
        <v>0.92860831927449594</v>
      </c>
    </row>
    <row r="181" spans="1:4" ht="14.25" x14ac:dyDescent="0.2">
      <c r="A181" s="14">
        <v>155</v>
      </c>
      <c r="B181" s="14">
        <v>2.835594950881409E-2</v>
      </c>
      <c r="C181" s="14">
        <v>6.9238133323873755E-4</v>
      </c>
      <c r="D181" s="14">
        <v>0.77113573036964778</v>
      </c>
    </row>
    <row r="182" spans="1:4" ht="14.25" x14ac:dyDescent="0.2">
      <c r="A182" s="14">
        <v>156</v>
      </c>
      <c r="B182" s="14">
        <v>2.8197197832502137E-2</v>
      </c>
      <c r="C182" s="14">
        <v>9.5078423027810527E-4</v>
      </c>
      <c r="D182" s="14">
        <v>1.0589304717529748</v>
      </c>
    </row>
    <row r="183" spans="1:4" ht="14.25" x14ac:dyDescent="0.2">
      <c r="A183" s="14">
        <v>157</v>
      </c>
      <c r="B183" s="14">
        <v>2.8084569119513025E-2</v>
      </c>
      <c r="C183" s="14">
        <v>9.6086730934312817E-4</v>
      </c>
      <c r="D183" s="14">
        <v>1.0701604431082257</v>
      </c>
    </row>
    <row r="184" spans="1:4" ht="14.25" x14ac:dyDescent="0.2">
      <c r="A184" s="14">
        <v>158</v>
      </c>
      <c r="B184" s="14">
        <v>2.8092793824614826E-2</v>
      </c>
      <c r="C184" s="14">
        <v>8.530013128901226E-4</v>
      </c>
      <c r="D184" s="14">
        <v>0.95002530952836428</v>
      </c>
    </row>
    <row r="185" spans="1:4" ht="14.25" x14ac:dyDescent="0.2">
      <c r="A185" s="14">
        <v>159</v>
      </c>
      <c r="B185" s="14">
        <v>2.8216850417322789E-2</v>
      </c>
      <c r="C185" s="14">
        <v>9.8677761018640953E-4</v>
      </c>
      <c r="D185" s="14">
        <v>1.0990178917506079</v>
      </c>
    </row>
    <row r="186" spans="1:4" ht="14.25" x14ac:dyDescent="0.2">
      <c r="A186" s="14">
        <v>160</v>
      </c>
      <c r="B186" s="14">
        <v>2.8236122777162219E-2</v>
      </c>
      <c r="C186" s="14">
        <v>9.6750525034697971E-4</v>
      </c>
      <c r="D186" s="14">
        <v>1.0775534117490928</v>
      </c>
    </row>
    <row r="187" spans="1:4" ht="14.25" x14ac:dyDescent="0.2">
      <c r="A187" s="14">
        <v>161</v>
      </c>
      <c r="B187" s="14">
        <v>2.9344298907430656E-2</v>
      </c>
      <c r="C187" s="14">
        <v>-1.406708799214576E-4</v>
      </c>
      <c r="D187" s="14">
        <v>-0.1566713839937838</v>
      </c>
    </row>
    <row r="188" spans="1:4" ht="14.25" x14ac:dyDescent="0.2">
      <c r="A188" s="14">
        <v>162</v>
      </c>
      <c r="B188" s="14">
        <v>2.7707515795047537E-2</v>
      </c>
      <c r="C188" s="14">
        <v>1.2382793424574115E-3</v>
      </c>
      <c r="D188" s="14">
        <v>1.3791265005382431</v>
      </c>
    </row>
    <row r="189" spans="1:4" ht="14.25" x14ac:dyDescent="0.2">
      <c r="A189" s="14">
        <v>163</v>
      </c>
      <c r="B189" s="14">
        <v>2.7884085826991215E-2</v>
      </c>
      <c r="C189" s="14">
        <v>8.6242672781154661E-4</v>
      </c>
      <c r="D189" s="14">
        <v>0.96052281122366645</v>
      </c>
    </row>
    <row r="190" spans="1:4" ht="14.25" x14ac:dyDescent="0.2">
      <c r="A190" s="14">
        <v>164</v>
      </c>
      <c r="B190" s="14">
        <v>2.778517265306412E-2</v>
      </c>
      <c r="C190" s="14">
        <v>9.6420452680646279E-4</v>
      </c>
      <c r="D190" s="14">
        <v>1.0738772498770521</v>
      </c>
    </row>
    <row r="191" spans="1:4" ht="14.25" x14ac:dyDescent="0.2">
      <c r="A191" s="14">
        <v>165</v>
      </c>
      <c r="B191" s="14">
        <v>2.7733117505963294E-2</v>
      </c>
      <c r="C191" s="14">
        <v>1.0219906371641344E-3</v>
      </c>
      <c r="D191" s="14">
        <v>1.138236198156958</v>
      </c>
    </row>
    <row r="192" spans="1:4" ht="14.25" x14ac:dyDescent="0.2">
      <c r="A192" s="14">
        <v>166</v>
      </c>
      <c r="B192" s="14">
        <v>2.7747888032030352E-2</v>
      </c>
      <c r="C192" s="14">
        <v>1.0072201110970756E-3</v>
      </c>
      <c r="D192" s="14">
        <v>1.1217856096447198</v>
      </c>
    </row>
    <row r="193" spans="1:4" ht="14.25" x14ac:dyDescent="0.2">
      <c r="A193" s="14">
        <v>167</v>
      </c>
      <c r="B193" s="14">
        <v>2.776286944435391E-2</v>
      </c>
      <c r="C193" s="14">
        <v>9.9223869877351767E-4</v>
      </c>
      <c r="D193" s="14">
        <v>1.105100147776394</v>
      </c>
    </row>
    <row r="194" spans="1:4" ht="14.25" x14ac:dyDescent="0.2">
      <c r="A194" s="14">
        <v>168</v>
      </c>
      <c r="B194" s="14">
        <v>2.7699884495865641E-2</v>
      </c>
      <c r="C194" s="14">
        <v>7.590469235920147E-4</v>
      </c>
      <c r="D194" s="14">
        <v>0.84538414845903642</v>
      </c>
    </row>
    <row r="195" spans="1:4" ht="14.25" x14ac:dyDescent="0.2">
      <c r="A195" s="14">
        <v>169</v>
      </c>
      <c r="B195" s="14">
        <v>2.7603518543727779E-2</v>
      </c>
      <c r="C195" s="14">
        <v>3.5422091605474826E-4</v>
      </c>
      <c r="D195" s="14">
        <v>0.39451150933888518</v>
      </c>
    </row>
    <row r="196" spans="1:4" ht="14.25" x14ac:dyDescent="0.2">
      <c r="A196" s="14">
        <v>170</v>
      </c>
      <c r="B196" s="14">
        <v>2.7629386399767343E-2</v>
      </c>
      <c r="C196" s="14">
        <v>1.2624445532524037E-4</v>
      </c>
      <c r="D196" s="14">
        <v>0.14060403651694078</v>
      </c>
    </row>
    <row r="197" spans="1:4" ht="14.25" x14ac:dyDescent="0.2">
      <c r="A197" s="14">
        <v>171</v>
      </c>
      <c r="B197" s="14">
        <v>2.7677266065080711E-2</v>
      </c>
      <c r="C197" s="14">
        <v>2.0253113956911206E-5</v>
      </c>
      <c r="D197" s="14">
        <v>2.2556789262886262E-2</v>
      </c>
    </row>
    <row r="198" spans="1:4" ht="14.25" x14ac:dyDescent="0.2">
      <c r="A198" s="14">
        <v>172</v>
      </c>
      <c r="B198" s="14">
        <v>2.7540815001021686E-2</v>
      </c>
      <c r="C198" s="14">
        <v>1.6222436121048761E-4</v>
      </c>
      <c r="D198" s="14">
        <v>0.18067644989883727</v>
      </c>
    </row>
    <row r="199" spans="1:4" ht="14.25" x14ac:dyDescent="0.2">
      <c r="A199" s="14">
        <v>173</v>
      </c>
      <c r="B199" s="14">
        <v>2.7555108617185405E-2</v>
      </c>
      <c r="C199" s="14">
        <v>1.4793074504676831E-4</v>
      </c>
      <c r="D199" s="14">
        <v>0.16475701705036025</v>
      </c>
    </row>
    <row r="200" spans="1:4" ht="14.25" x14ac:dyDescent="0.2">
      <c r="A200" s="14">
        <v>174</v>
      </c>
      <c r="B200" s="14">
        <v>2.7569211412483925E-2</v>
      </c>
      <c r="C200" s="14">
        <v>1.3382794974824835E-4</v>
      </c>
      <c r="D200" s="14">
        <v>0.14905010984373862</v>
      </c>
    </row>
    <row r="201" spans="1:4" ht="14.25" x14ac:dyDescent="0.2">
      <c r="A201" s="14">
        <v>175</v>
      </c>
      <c r="B201" s="14">
        <v>2.7649677683350027E-2</v>
      </c>
      <c r="C201" s="14">
        <v>2.9691990557079162E-4</v>
      </c>
      <c r="D201" s="14">
        <v>0.33069283825517354</v>
      </c>
    </row>
    <row r="202" spans="1:4" ht="14.25" x14ac:dyDescent="0.2">
      <c r="A202" s="14">
        <v>176</v>
      </c>
      <c r="B202" s="14">
        <v>2.7609841119240155E-2</v>
      </c>
      <c r="C202" s="14">
        <v>2.9134425778952477E-4</v>
      </c>
      <c r="D202" s="14">
        <v>0.32448299258533281</v>
      </c>
    </row>
    <row r="203" spans="1:4" ht="14.25" x14ac:dyDescent="0.2">
      <c r="A203" s="14">
        <v>177</v>
      </c>
      <c r="B203" s="14">
        <v>2.7545432762123585E-2</v>
      </c>
      <c r="C203" s="14">
        <v>2.8212597941372139E-4</v>
      </c>
      <c r="D203" s="14">
        <v>0.31421618802717932</v>
      </c>
    </row>
    <row r="204" spans="1:4" ht="14.25" x14ac:dyDescent="0.2">
      <c r="A204" s="14">
        <v>178</v>
      </c>
      <c r="B204" s="14">
        <v>2.7471013335008974E-2</v>
      </c>
      <c r="C204" s="14">
        <v>4.5610733404736342E-4</v>
      </c>
      <c r="D204" s="14">
        <v>0.5079869217766606</v>
      </c>
    </row>
    <row r="205" spans="1:4" ht="14.25" x14ac:dyDescent="0.2">
      <c r="A205" s="14">
        <v>179</v>
      </c>
      <c r="B205" s="14">
        <v>2.7487300952320607E-2</v>
      </c>
      <c r="C205" s="14">
        <v>4.3981971673573081E-4</v>
      </c>
      <c r="D205" s="14">
        <v>0.4898466816103989</v>
      </c>
    </row>
    <row r="206" spans="1:4" ht="14.25" x14ac:dyDescent="0.2">
      <c r="A206" s="14">
        <v>180</v>
      </c>
      <c r="B206" s="14">
        <v>2.7503799950010573E-2</v>
      </c>
      <c r="C206" s="14">
        <v>4.2332071904576524E-4</v>
      </c>
      <c r="D206" s="14">
        <v>0.47147101776269695</v>
      </c>
    </row>
    <row r="207" spans="1:4" ht="14.25" x14ac:dyDescent="0.2">
      <c r="A207" s="14">
        <v>181</v>
      </c>
      <c r="B207" s="14">
        <v>2.7520107877724374E-2</v>
      </c>
      <c r="C207" s="14">
        <v>4.070127913319635E-4</v>
      </c>
      <c r="D207" s="14">
        <v>0.45330815700275534</v>
      </c>
    </row>
    <row r="208" spans="1:4" ht="14.25" x14ac:dyDescent="0.2">
      <c r="A208" s="14">
        <v>182</v>
      </c>
      <c r="B208" s="14">
        <v>2.7359753103192802E-2</v>
      </c>
      <c r="C208" s="14">
        <v>6.7251138595295079E-4</v>
      </c>
      <c r="D208" s="14">
        <v>0.7490056907844409</v>
      </c>
    </row>
    <row r="209" spans="1:4" ht="14.25" x14ac:dyDescent="0.2">
      <c r="A209" s="14">
        <v>183</v>
      </c>
      <c r="B209" s="14">
        <v>2.7253450790417751E-2</v>
      </c>
      <c r="C209" s="14">
        <v>6.9036271824917533E-4</v>
      </c>
      <c r="D209" s="14">
        <v>0.76888750952719698</v>
      </c>
    </row>
    <row r="210" spans="1:4" ht="14.25" x14ac:dyDescent="0.2">
      <c r="A210" s="14">
        <v>184</v>
      </c>
      <c r="B210" s="14">
        <v>2.7239199313163241E-2</v>
      </c>
      <c r="C210" s="14">
        <v>6.0499275697009289E-4</v>
      </c>
      <c r="D210" s="14">
        <v>0.67380720582427422</v>
      </c>
    </row>
    <row r="211" spans="1:4" ht="14.25" x14ac:dyDescent="0.2">
      <c r="A211" s="14">
        <v>185</v>
      </c>
      <c r="B211" s="14">
        <v>2.7158022321721279E-2</v>
      </c>
      <c r="C211" s="14">
        <v>3.900498113861145E-4</v>
      </c>
      <c r="D211" s="14">
        <v>0.43441573558434371</v>
      </c>
    </row>
    <row r="212" spans="1:4" ht="14.25" x14ac:dyDescent="0.2">
      <c r="A212" s="14">
        <v>186</v>
      </c>
      <c r="B212" s="14">
        <v>2.7143830971037845E-2</v>
      </c>
      <c r="C212" s="14">
        <v>3.0734479620014507E-4</v>
      </c>
      <c r="D212" s="14">
        <v>0.34230350027560424</v>
      </c>
    </row>
    <row r="213" spans="1:4" ht="14.25" x14ac:dyDescent="0.2">
      <c r="A213" s="14">
        <v>187</v>
      </c>
      <c r="B213" s="14">
        <v>2.7157192338047732E-2</v>
      </c>
      <c r="C213" s="14">
        <v>2.9398342919025738E-4</v>
      </c>
      <c r="D213" s="14">
        <v>0.32742235456401991</v>
      </c>
    </row>
    <row r="214" spans="1:4" ht="14.25" x14ac:dyDescent="0.2">
      <c r="A214" s="14">
        <v>188</v>
      </c>
      <c r="B214" s="14">
        <v>2.7170362525002816E-2</v>
      </c>
      <c r="C214" s="14">
        <v>2.8081324223517418E-4</v>
      </c>
      <c r="D214" s="14">
        <v>0.31275413453964929</v>
      </c>
    </row>
    <row r="215" spans="1:4" ht="14.25" x14ac:dyDescent="0.2">
      <c r="A215" s="14">
        <v>189</v>
      </c>
      <c r="B215" s="14">
        <v>2.7189237599090255E-2</v>
      </c>
      <c r="C215" s="14">
        <v>2.6193816814773507E-4</v>
      </c>
      <c r="D215" s="14">
        <v>0.29173212926097747</v>
      </c>
    </row>
    <row r="216" spans="1:4" ht="14.25" x14ac:dyDescent="0.2">
      <c r="A216" s="14">
        <v>190</v>
      </c>
      <c r="B216" s="14">
        <v>2.7347094497331827E-2</v>
      </c>
      <c r="C216" s="14">
        <v>2.0097763577556563E-4</v>
      </c>
      <c r="D216" s="14">
        <v>0.22383768670770532</v>
      </c>
    </row>
    <row r="217" spans="1:4" ht="14.25" x14ac:dyDescent="0.2">
      <c r="A217" s="14">
        <v>191</v>
      </c>
      <c r="B217" s="14">
        <v>2.8186316384811578E-2</v>
      </c>
      <c r="C217" s="14">
        <v>-1.1697896820831062E-3</v>
      </c>
      <c r="D217" s="14">
        <v>-1.3028465349469436</v>
      </c>
    </row>
    <row r="218" spans="1:4" ht="14.25" x14ac:dyDescent="0.2">
      <c r="A218" s="14">
        <v>192</v>
      </c>
      <c r="B218" s="14">
        <v>2.6355209676865624E-2</v>
      </c>
      <c r="C218" s="14">
        <v>-6.1845141322554309E-4</v>
      </c>
      <c r="D218" s="14">
        <v>-0.68879670687392491</v>
      </c>
    </row>
    <row r="219" spans="1:4" ht="14.25" x14ac:dyDescent="0.2">
      <c r="A219" s="14">
        <v>193</v>
      </c>
      <c r="B219" s="14">
        <v>2.5854279844144606E-2</v>
      </c>
      <c r="C219" s="14">
        <v>-2.1453076518422251E-4</v>
      </c>
      <c r="D219" s="14">
        <v>-0.23893240668874691</v>
      </c>
    </row>
    <row r="220" spans="1:4" ht="14.25" x14ac:dyDescent="0.2">
      <c r="A220" s="14">
        <v>194</v>
      </c>
      <c r="B220" s="14">
        <v>2.5860140114189176E-2</v>
      </c>
      <c r="C220" s="14">
        <v>-2.2039103522879244E-4</v>
      </c>
      <c r="D220" s="14">
        <v>-0.24545924876844896</v>
      </c>
    </row>
    <row r="221" spans="1:4" ht="14.25" x14ac:dyDescent="0.2">
      <c r="A221" s="14">
        <v>195</v>
      </c>
      <c r="B221" s="14">
        <v>2.5866005200454824E-2</v>
      </c>
      <c r="C221" s="14">
        <v>-2.2625612149444058E-4</v>
      </c>
      <c r="D221" s="14">
        <v>-0.25199145488669517</v>
      </c>
    </row>
    <row r="222" spans="1:4" ht="14.25" x14ac:dyDescent="0.2">
      <c r="A222" s="14">
        <v>196</v>
      </c>
      <c r="B222" s="14">
        <v>2.5862042865971054E-2</v>
      </c>
      <c r="C222" s="14">
        <v>-2.2229378701067032E-4</v>
      </c>
      <c r="D222" s="14">
        <v>-0.24757842762927568</v>
      </c>
    </row>
    <row r="223" spans="1:4" ht="14.25" x14ac:dyDescent="0.2">
      <c r="A223" s="14">
        <v>197</v>
      </c>
      <c r="B223" s="14">
        <v>2.5716927253854636E-2</v>
      </c>
      <c r="C223" s="14">
        <v>-4.8300330402393024E-4</v>
      </c>
      <c r="D223" s="14">
        <v>-0.53794215375101617</v>
      </c>
    </row>
    <row r="224" spans="1:4" ht="14.25" x14ac:dyDescent="0.2">
      <c r="A224" s="14">
        <v>198</v>
      </c>
      <c r="B224" s="14">
        <v>2.5541299706574871E-2</v>
      </c>
      <c r="C224" s="14">
        <v>-7.0307173245826027E-4</v>
      </c>
      <c r="D224" s="14">
        <v>-0.78304210105634464</v>
      </c>
    </row>
    <row r="225" spans="1:4" ht="14.25" x14ac:dyDescent="0.2">
      <c r="A225" s="14">
        <v>199</v>
      </c>
      <c r="B225" s="14">
        <v>2.5544984792431405E-2</v>
      </c>
      <c r="C225" s="14">
        <v>-7.0675681831479376E-4</v>
      </c>
      <c r="D225" s="14">
        <v>-0.78714634424869101</v>
      </c>
    </row>
    <row r="226" spans="1:4" ht="14.25" x14ac:dyDescent="0.2">
      <c r="A226" s="14">
        <v>200</v>
      </c>
      <c r="B226" s="14">
        <v>2.5499281356756671E-2</v>
      </c>
      <c r="C226" s="14">
        <v>-7.6552998818896906E-4</v>
      </c>
      <c r="D226" s="14">
        <v>-0.852604624391888</v>
      </c>
    </row>
    <row r="227" spans="1:4" ht="14.25" x14ac:dyDescent="0.2">
      <c r="A227" s="14">
        <v>201</v>
      </c>
      <c r="B227" s="14">
        <v>2.5503309238361478E-2</v>
      </c>
      <c r="C227" s="14">
        <v>-7.6955786979377577E-4</v>
      </c>
      <c r="D227" s="14">
        <v>-0.85709065437862386</v>
      </c>
    </row>
    <row r="228" spans="1:4" ht="14.25" x14ac:dyDescent="0.2">
      <c r="A228" s="14">
        <v>202</v>
      </c>
      <c r="B228" s="14">
        <v>2.550754278197339E-2</v>
      </c>
      <c r="C228" s="14">
        <v>-7.7379141340568752E-4</v>
      </c>
      <c r="D228" s="14">
        <v>-0.86180573924371173</v>
      </c>
    </row>
    <row r="229" spans="1:4" ht="14.25" x14ac:dyDescent="0.2">
      <c r="A229" s="14">
        <v>203</v>
      </c>
      <c r="B229" s="14">
        <v>2.561243000001602E-2</v>
      </c>
      <c r="C229" s="14">
        <v>-5.8008203544958337E-4</v>
      </c>
      <c r="D229" s="14">
        <v>-0.64606303290745548</v>
      </c>
    </row>
    <row r="230" spans="1:4" ht="14.25" x14ac:dyDescent="0.2">
      <c r="A230" s="14">
        <v>204</v>
      </c>
      <c r="B230" s="14">
        <v>2.5667650624194304E-2</v>
      </c>
      <c r="C230" s="14">
        <v>-6.4028471713884968E-4</v>
      </c>
      <c r="D230" s="14">
        <v>-0.71311342361846031</v>
      </c>
    </row>
    <row r="231" spans="1:4" ht="14.25" x14ac:dyDescent="0.2">
      <c r="A231" s="14">
        <v>205</v>
      </c>
      <c r="B231" s="14">
        <v>2.5736421019436528E-2</v>
      </c>
      <c r="C231" s="14">
        <v>-7.0158128222764723E-4</v>
      </c>
      <c r="D231" s="14">
        <v>-0.78138212067849822</v>
      </c>
    </row>
    <row r="232" spans="1:4" ht="14.25" x14ac:dyDescent="0.2">
      <c r="A232" s="14">
        <v>206</v>
      </c>
      <c r="B232" s="14">
        <v>2.5560105785255666E-2</v>
      </c>
      <c r="C232" s="14">
        <v>-5.2526604804678523E-4</v>
      </c>
      <c r="D232" s="14">
        <v>-0.5850120419974868</v>
      </c>
    </row>
    <row r="233" spans="1:4" ht="14.25" x14ac:dyDescent="0.2">
      <c r="A233" s="14">
        <v>207</v>
      </c>
      <c r="B233" s="14">
        <v>2.5447542883746704E-2</v>
      </c>
      <c r="C233" s="14">
        <v>-5.0976289370194272E-4</v>
      </c>
      <c r="D233" s="14">
        <v>-0.56774549295171506</v>
      </c>
    </row>
    <row r="234" spans="1:4" ht="14.25" x14ac:dyDescent="0.2">
      <c r="A234" s="14">
        <v>208</v>
      </c>
      <c r="B234" s="14">
        <v>2.5460091838952367E-2</v>
      </c>
      <c r="C234" s="14">
        <v>-5.2231184890760493E-4</v>
      </c>
      <c r="D234" s="14">
        <v>-0.58172181968575432</v>
      </c>
    </row>
    <row r="235" spans="1:4" ht="14.25" x14ac:dyDescent="0.2">
      <c r="A235" s="14">
        <v>209</v>
      </c>
      <c r="B235" s="14">
        <v>2.5472645619892854E-2</v>
      </c>
      <c r="C235" s="14">
        <v>-5.3486562984809277E-4</v>
      </c>
      <c r="D235" s="14">
        <v>-0.59570352105421931</v>
      </c>
    </row>
    <row r="236" spans="1:4" ht="14.25" x14ac:dyDescent="0.2">
      <c r="A236" s="14">
        <v>210</v>
      </c>
      <c r="B236" s="14">
        <v>2.5292642640283428E-2</v>
      </c>
      <c r="C236" s="14">
        <v>-4.5688711569659424E-4</v>
      </c>
      <c r="D236" s="14">
        <v>-0.50885539910662503</v>
      </c>
    </row>
    <row r="237" spans="1:4" ht="14.25" x14ac:dyDescent="0.2">
      <c r="A237" s="14">
        <v>211</v>
      </c>
      <c r="B237" s="14">
        <v>2.5238556774650374E-2</v>
      </c>
      <c r="C237" s="14">
        <v>-4.0032880053376269E-4</v>
      </c>
      <c r="D237" s="14">
        <v>-0.44586390066810722</v>
      </c>
    </row>
    <row r="238" spans="1:4" ht="14.25" x14ac:dyDescent="0.2">
      <c r="A238" s="14">
        <v>212</v>
      </c>
      <c r="B238" s="14">
        <v>2.5263862796437473E-2</v>
      </c>
      <c r="C238" s="14">
        <v>-5.2764937816144122E-4</v>
      </c>
      <c r="D238" s="14">
        <v>-0.58766646221427721</v>
      </c>
    </row>
    <row r="239" spans="1:4" ht="14.25" x14ac:dyDescent="0.2">
      <c r="A239" s="14">
        <v>213</v>
      </c>
      <c r="B239" s="14">
        <v>2.508869474138703E-2</v>
      </c>
      <c r="C239" s="14">
        <v>-5.030181375946241E-4</v>
      </c>
      <c r="D239" s="14">
        <v>-0.56023355960329113</v>
      </c>
    </row>
    <row r="240" spans="1:4" ht="14.25" x14ac:dyDescent="0.2">
      <c r="A240" s="14">
        <v>214</v>
      </c>
      <c r="B240" s="14">
        <v>2.5334430430064881E-2</v>
      </c>
      <c r="C240" s="14">
        <v>-4.4394855033557182E-4</v>
      </c>
      <c r="D240" s="14">
        <v>-0.49444514630137337</v>
      </c>
    </row>
    <row r="241" spans="1:4" ht="14.25" x14ac:dyDescent="0.2">
      <c r="A241" s="14">
        <v>215</v>
      </c>
      <c r="B241" s="14">
        <v>2.5347915762267921E-2</v>
      </c>
      <c r="C241" s="14">
        <v>-4.5743388253861178E-4</v>
      </c>
      <c r="D241" s="14">
        <v>-0.50946435753432973</v>
      </c>
    </row>
    <row r="242" spans="1:4" ht="14.25" x14ac:dyDescent="0.2">
      <c r="A242" s="14">
        <v>216</v>
      </c>
      <c r="B242" s="14">
        <v>2.5361405928268414E-2</v>
      </c>
      <c r="C242" s="14">
        <v>-4.7092404853910433E-4</v>
      </c>
      <c r="D242" s="14">
        <v>-0.52448895238141624</v>
      </c>
    </row>
    <row r="243" spans="1:4" ht="14.25" x14ac:dyDescent="0.2">
      <c r="A243" s="14">
        <v>217</v>
      </c>
      <c r="B243" s="14">
        <v>2.5486722942435546E-2</v>
      </c>
      <c r="C243" s="14">
        <v>-6.2531187323573365E-4</v>
      </c>
      <c r="D243" s="14">
        <v>-0.69643750477915367</v>
      </c>
    </row>
    <row r="244" spans="1:4" ht="14.25" x14ac:dyDescent="0.2">
      <c r="A244" s="14">
        <v>218</v>
      </c>
      <c r="B244" s="14">
        <v>2.553025708031248E-2</v>
      </c>
      <c r="C244" s="14">
        <v>-5.6683625556402939E-4</v>
      </c>
      <c r="D244" s="14">
        <v>-0.6313106216912503</v>
      </c>
    </row>
    <row r="245" spans="1:4" ht="14.25" x14ac:dyDescent="0.2">
      <c r="A245" s="14">
        <v>219</v>
      </c>
      <c r="B245" s="14">
        <v>2.5554824846899766E-2</v>
      </c>
      <c r="C245" s="14">
        <v>-5.1998510969088543E-4</v>
      </c>
      <c r="D245" s="14">
        <v>-0.57913042725627928</v>
      </c>
    </row>
    <row r="246" spans="1:4" ht="14.25" x14ac:dyDescent="0.2">
      <c r="A246" s="14">
        <v>220</v>
      </c>
      <c r="B246" s="14">
        <v>2.532019234711845E-2</v>
      </c>
      <c r="C246" s="14">
        <v>-3.8489471622059346E-4</v>
      </c>
      <c r="D246" s="14">
        <v>-0.4286742779731253</v>
      </c>
    </row>
    <row r="247" spans="1:4" ht="14.25" x14ac:dyDescent="0.2">
      <c r="A247" s="14">
        <v>221</v>
      </c>
      <c r="B247" s="14">
        <v>2.6383584347783366E-2</v>
      </c>
      <c r="C247" s="14">
        <v>-1.4495277111437541E-3</v>
      </c>
      <c r="D247" s="14">
        <v>-1.6144031569933501</v>
      </c>
    </row>
    <row r="248" spans="1:4" ht="14.25" x14ac:dyDescent="0.2">
      <c r="A248" s="14">
        <v>222</v>
      </c>
      <c r="B248" s="14">
        <v>2.6356525743850358E-2</v>
      </c>
      <c r="C248" s="14">
        <v>-1.4224691072107463E-3</v>
      </c>
      <c r="D248" s="14">
        <v>-1.584266792384762</v>
      </c>
    </row>
    <row r="249" spans="1:4" ht="14.25" x14ac:dyDescent="0.2">
      <c r="A249" s="14">
        <v>223</v>
      </c>
      <c r="B249" s="14">
        <v>2.6329467139917351E-2</v>
      </c>
      <c r="C249" s="14">
        <v>-1.3954105032777386E-3</v>
      </c>
      <c r="D249" s="14">
        <v>-1.5541304277761738</v>
      </c>
    </row>
    <row r="250" spans="1:4" ht="14.25" x14ac:dyDescent="0.2">
      <c r="A250" s="14">
        <v>224</v>
      </c>
      <c r="B250" s="14">
        <v>2.592364396412853E-2</v>
      </c>
      <c r="C250" s="14">
        <v>-1.7919619996168562E-4</v>
      </c>
      <c r="D250" s="14">
        <v>-0.19957873776078963</v>
      </c>
    </row>
    <row r="251" spans="1:4" ht="14.25" x14ac:dyDescent="0.2">
      <c r="A251" s="14">
        <v>225</v>
      </c>
      <c r="B251" s="14">
        <v>2.5485369482995728E-2</v>
      </c>
      <c r="C251" s="14">
        <v>-4.5551279509758319E-4</v>
      </c>
      <c r="D251" s="14">
        <v>-0.5073247574385098</v>
      </c>
    </row>
    <row r="252" spans="1:4" ht="14.25" x14ac:dyDescent="0.2">
      <c r="A252" s="14">
        <v>226</v>
      </c>
      <c r="B252" s="14">
        <v>2.5268461716712935E-2</v>
      </c>
      <c r="C252" s="14">
        <v>-3.6100639688663519E-4</v>
      </c>
      <c r="D252" s="14">
        <v>-0.40206879961522801</v>
      </c>
    </row>
    <row r="253" spans="1:4" ht="14.25" x14ac:dyDescent="0.2">
      <c r="A253" s="14">
        <v>227</v>
      </c>
      <c r="B253" s="14">
        <v>2.518062714389311E-2</v>
      </c>
      <c r="C253" s="14">
        <v>-4.5917867592679823E-4</v>
      </c>
      <c r="D253" s="14">
        <v>-0.5114076111420629</v>
      </c>
    </row>
    <row r="254" spans="1:4" ht="14.25" x14ac:dyDescent="0.2">
      <c r="A254" s="14">
        <v>228</v>
      </c>
      <c r="B254" s="14">
        <v>2.5146719578173875E-2</v>
      </c>
      <c r="C254" s="14">
        <v>-5.2965174447599378E-4</v>
      </c>
      <c r="D254" s="14">
        <v>-0.58989658618832674</v>
      </c>
    </row>
    <row r="255" spans="1:4" ht="14.25" x14ac:dyDescent="0.2">
      <c r="A255" s="14">
        <v>229</v>
      </c>
      <c r="B255" s="14">
        <v>2.5097311477954683E-2</v>
      </c>
      <c r="C255" s="14">
        <v>-4.8024364425680241E-4</v>
      </c>
      <c r="D255" s="14">
        <v>-0.53486859854677427</v>
      </c>
    </row>
    <row r="256" spans="1:4" ht="14.25" x14ac:dyDescent="0.2">
      <c r="A256" s="14">
        <v>230</v>
      </c>
      <c r="B256" s="14">
        <v>2.5047903377735492E-2</v>
      </c>
      <c r="C256" s="14">
        <v>-4.3083554403761104E-4</v>
      </c>
      <c r="D256" s="14">
        <v>-0.47984061090522173</v>
      </c>
    </row>
    <row r="257" spans="1:4" ht="14.25" x14ac:dyDescent="0.2">
      <c r="A257" s="14">
        <v>231</v>
      </c>
      <c r="B257" s="14">
        <v>2.4998495277516297E-2</v>
      </c>
      <c r="C257" s="14">
        <v>-3.814274438184162E-4</v>
      </c>
      <c r="D257" s="14">
        <v>-0.42481262326366537</v>
      </c>
    </row>
    <row r="258" spans="1:4" ht="14.25" x14ac:dyDescent="0.2">
      <c r="A258" s="14">
        <v>232</v>
      </c>
      <c r="B258" s="14">
        <v>2.4864316644332723E-2</v>
      </c>
      <c r="C258" s="14">
        <v>-5.5047416223261147E-4</v>
      </c>
      <c r="D258" s="14">
        <v>-0.61308743428601054</v>
      </c>
    </row>
    <row r="259" spans="1:4" ht="14.25" x14ac:dyDescent="0.2">
      <c r="A259" s="14">
        <v>233</v>
      </c>
      <c r="B259" s="14">
        <v>2.4686538755951497E-2</v>
      </c>
      <c r="C259" s="14">
        <v>-7.7760148584526262E-4</v>
      </c>
      <c r="D259" s="14">
        <v>-0.8660491855245489</v>
      </c>
    </row>
    <row r="260" spans="1:4" ht="14.25" x14ac:dyDescent="0.2">
      <c r="A260" s="14">
        <v>234</v>
      </c>
      <c r="B260" s="14">
        <v>2.4669382835892713E-2</v>
      </c>
      <c r="C260" s="14">
        <v>-3.5795795769855837E-4</v>
      </c>
      <c r="D260" s="14">
        <v>-0.39867361799069029</v>
      </c>
    </row>
    <row r="261" spans="1:4" ht="14.25" x14ac:dyDescent="0.2">
      <c r="A261" s="14">
        <v>235</v>
      </c>
      <c r="B261" s="14">
        <v>2.4754480943905661E-2</v>
      </c>
      <c r="C261" s="14">
        <v>-6.4671675263418618E-4</v>
      </c>
      <c r="D261" s="14">
        <v>-0.7202770661826795</v>
      </c>
    </row>
    <row r="262" spans="1:4" ht="14.25" x14ac:dyDescent="0.2">
      <c r="A262" s="14">
        <v>236</v>
      </c>
      <c r="B262" s="14">
        <v>2.4705068368963582E-2</v>
      </c>
      <c r="C262" s="14">
        <v>-5.9730417769210745E-4</v>
      </c>
      <c r="D262" s="14">
        <v>-0.66524409484423008</v>
      </c>
    </row>
    <row r="263" spans="1:4" ht="14.25" x14ac:dyDescent="0.2">
      <c r="A263" s="14">
        <v>237</v>
      </c>
      <c r="B263" s="14">
        <v>2.46556557940215E-2</v>
      </c>
      <c r="C263" s="14">
        <v>-5.4789160275002524E-4</v>
      </c>
      <c r="D263" s="14">
        <v>-0.61021112350577678</v>
      </c>
    </row>
    <row r="264" spans="1:4" ht="14.25" x14ac:dyDescent="0.2">
      <c r="A264" s="14">
        <v>238</v>
      </c>
      <c r="B264" s="14">
        <v>2.4537033864446962E-2</v>
      </c>
      <c r="C264" s="14">
        <v>-2.2560898625280726E-4</v>
      </c>
      <c r="D264" s="14">
        <v>-0.25127071173079502</v>
      </c>
    </row>
    <row r="265" spans="1:4" ht="14.25" x14ac:dyDescent="0.2">
      <c r="A265" s="14">
        <v>239</v>
      </c>
      <c r="B265" s="14">
        <v>2.4635542091610445E-2</v>
      </c>
      <c r="C265" s="14">
        <v>-1.2768764738679134E-4</v>
      </c>
      <c r="D265" s="14">
        <v>-0.1422113833806149</v>
      </c>
    </row>
    <row r="266" spans="1:4" ht="14.25" x14ac:dyDescent="0.2">
      <c r="A266" s="14">
        <v>240</v>
      </c>
      <c r="B266" s="14">
        <v>2.4674534130517456E-2</v>
      </c>
      <c r="C266" s="14">
        <v>-2.6367602173738014E-4</v>
      </c>
      <c r="D266" s="14">
        <v>-0.29366765370797232</v>
      </c>
    </row>
    <row r="267" spans="1:4" ht="14.25" x14ac:dyDescent="0.2">
      <c r="A267" s="14">
        <v>241</v>
      </c>
      <c r="B267" s="14">
        <v>2.4556471220120502E-2</v>
      </c>
      <c r="C267" s="14">
        <v>-4.4870702884902691E-4</v>
      </c>
      <c r="D267" s="14">
        <v>-0.49974487439594378</v>
      </c>
    </row>
    <row r="268" spans="1:4" ht="14.25" x14ac:dyDescent="0.2">
      <c r="A268" s="14">
        <v>242</v>
      </c>
      <c r="B268" s="14">
        <v>2.4529653691637381E-2</v>
      </c>
      <c r="C268" s="14">
        <v>-5.2846108579350168E-4</v>
      </c>
      <c r="D268" s="14">
        <v>-0.58857049692412078</v>
      </c>
    </row>
    <row r="269" spans="1:4" ht="14.25" x14ac:dyDescent="0.2">
      <c r="A269" s="14">
        <v>243</v>
      </c>
      <c r="B269" s="14">
        <v>2.448052062402524E-2</v>
      </c>
      <c r="C269" s="14">
        <v>-4.7932801818136028E-4</v>
      </c>
      <c r="D269" s="14">
        <v>-0.53384882526789512</v>
      </c>
    </row>
    <row r="270" spans="1:4" ht="14.25" x14ac:dyDescent="0.2">
      <c r="A270" s="14">
        <v>244</v>
      </c>
      <c r="B270" s="14">
        <v>2.4431387556413098E-2</v>
      </c>
      <c r="C270" s="14">
        <v>-4.3019495056921889E-4</v>
      </c>
      <c r="D270" s="14">
        <v>-0.47912715361166952</v>
      </c>
    </row>
    <row r="271" spans="1:4" ht="14.25" x14ac:dyDescent="0.2">
      <c r="A271" s="14">
        <v>245</v>
      </c>
      <c r="B271" s="14">
        <v>2.4345355660435514E-2</v>
      </c>
      <c r="C271" s="14">
        <v>-3.4416305459163479E-4</v>
      </c>
      <c r="D271" s="14">
        <v>-0.38330962394282064</v>
      </c>
    </row>
    <row r="272" spans="1:4" ht="14.25" x14ac:dyDescent="0.2">
      <c r="A272" s="14">
        <v>246</v>
      </c>
      <c r="B272" s="14">
        <v>2.437431033360006E-2</v>
      </c>
      <c r="C272" s="14">
        <v>-4.7962578317763127E-4</v>
      </c>
      <c r="D272" s="14">
        <v>-0.5341804593210604</v>
      </c>
    </row>
    <row r="273" spans="1:4" ht="14.25" x14ac:dyDescent="0.2">
      <c r="A273" s="14">
        <v>247</v>
      </c>
      <c r="B273" s="14">
        <v>2.4320071235878427E-2</v>
      </c>
      <c r="C273" s="14">
        <v>-2.2188977905623908E-4</v>
      </c>
      <c r="D273" s="14">
        <v>-0.24712846609210051</v>
      </c>
    </row>
    <row r="274" spans="1:4" ht="14.25" x14ac:dyDescent="0.2">
      <c r="A274" s="14">
        <v>248</v>
      </c>
      <c r="B274" s="14">
        <v>2.4089865089452735E-2</v>
      </c>
      <c r="C274" s="14">
        <v>2.1189417900971744E-4</v>
      </c>
      <c r="D274" s="14">
        <v>0.2359959239909119</v>
      </c>
    </row>
    <row r="275" spans="1:4" ht="14.25" x14ac:dyDescent="0.2">
      <c r="A275" s="14">
        <v>249</v>
      </c>
      <c r="B275" s="14">
        <v>2.3882667479219178E-2</v>
      </c>
      <c r="C275" s="14">
        <v>5.1848548768275091E-4</v>
      </c>
      <c r="D275" s="14">
        <v>0.57746023186393403</v>
      </c>
    </row>
    <row r="276" spans="1:4" ht="14.25" x14ac:dyDescent="0.2">
      <c r="A276" s="14">
        <v>250</v>
      </c>
      <c r="B276" s="14">
        <v>2.3832602061248008E-2</v>
      </c>
      <c r="C276" s="14">
        <v>5.6855090565392091E-4</v>
      </c>
      <c r="D276" s="14">
        <v>0.6332203033737589</v>
      </c>
    </row>
    <row r="277" spans="1:4" ht="14.25" x14ac:dyDescent="0.2">
      <c r="A277" s="14">
        <v>251</v>
      </c>
      <c r="B277" s="14">
        <v>2.3782536643276835E-2</v>
      </c>
      <c r="C277" s="14">
        <v>6.1861632362509439E-4</v>
      </c>
      <c r="D277" s="14">
        <v>0.68898037488358754</v>
      </c>
    </row>
    <row r="278" spans="1:4" ht="14.25" x14ac:dyDescent="0.2">
      <c r="A278" s="14">
        <v>252</v>
      </c>
      <c r="B278" s="14">
        <v>2.5089279638764676E-2</v>
      </c>
      <c r="C278" s="14">
        <v>-6.832750657454513E-4</v>
      </c>
      <c r="D278" s="14">
        <v>-0.76099367728810496</v>
      </c>
    </row>
    <row r="279" spans="1:4" ht="14.25" x14ac:dyDescent="0.2">
      <c r="A279" s="14">
        <v>253</v>
      </c>
      <c r="B279" s="14">
        <v>2.394420408449725E-2</v>
      </c>
      <c r="C279" s="14">
        <v>6.6796775321155757E-4</v>
      </c>
      <c r="D279" s="14">
        <v>0.74394524593365874</v>
      </c>
    </row>
    <row r="280" spans="1:4" ht="14.25" x14ac:dyDescent="0.2">
      <c r="A280" s="14">
        <v>254</v>
      </c>
      <c r="B280" s="14">
        <v>2.3512819524915001E-2</v>
      </c>
      <c r="C280" s="14">
        <v>9.9990919425764838E-4</v>
      </c>
      <c r="D280" s="14">
        <v>1.1136431180349706</v>
      </c>
    </row>
    <row r="281" spans="1:4" ht="14.25" x14ac:dyDescent="0.2">
      <c r="A281" s="14">
        <v>255</v>
      </c>
      <c r="B281" s="14">
        <v>2.3712389218415484E-2</v>
      </c>
      <c r="C281" s="14">
        <v>1.1085419395628592E-3</v>
      </c>
      <c r="D281" s="14">
        <v>1.2346322137420165</v>
      </c>
    </row>
    <row r="282" spans="1:4" ht="14.25" x14ac:dyDescent="0.2">
      <c r="A282" s="14">
        <v>256</v>
      </c>
      <c r="B282" s="14">
        <v>2.3904814109902712E-2</v>
      </c>
      <c r="C282" s="14">
        <v>1.5332583711804952E-3</v>
      </c>
      <c r="D282" s="14">
        <v>1.707657698359649</v>
      </c>
    </row>
    <row r="283" spans="1:4" ht="14.25" x14ac:dyDescent="0.2">
      <c r="A283" s="14">
        <v>257</v>
      </c>
      <c r="B283" s="14">
        <v>2.3977162010109267E-2</v>
      </c>
      <c r="C283" s="14">
        <v>1.4609104709739397E-3</v>
      </c>
      <c r="D283" s="14">
        <v>1.6270806403307667</v>
      </c>
    </row>
    <row r="284" spans="1:4" ht="14.25" x14ac:dyDescent="0.2">
      <c r="A284" s="14">
        <v>258</v>
      </c>
      <c r="B284" s="14">
        <v>2.4049544422659479E-2</v>
      </c>
      <c r="C284" s="14">
        <v>1.3885280584237276E-3</v>
      </c>
      <c r="D284" s="14">
        <v>1.5464651443774999</v>
      </c>
    </row>
    <row r="285" spans="1:4" ht="14.25" x14ac:dyDescent="0.2">
      <c r="A285" s="14">
        <v>259</v>
      </c>
      <c r="B285" s="14">
        <v>2.4083293715940604E-2</v>
      </c>
      <c r="C285" s="14">
        <v>1.3623790258180807E-3</v>
      </c>
      <c r="D285" s="14">
        <v>1.5173418096069156</v>
      </c>
    </row>
    <row r="286" spans="1:4" ht="14.25" x14ac:dyDescent="0.2">
      <c r="A286" s="14">
        <v>260</v>
      </c>
      <c r="B286" s="14">
        <v>2.4060181158028909E-2</v>
      </c>
      <c r="C286" s="14">
        <v>1.3905609477585512E-3</v>
      </c>
      <c r="D286" s="14">
        <v>1.5487292631899425</v>
      </c>
    </row>
    <row r="287" spans="1:4" ht="14.25" x14ac:dyDescent="0.2">
      <c r="A287" s="14">
        <v>261</v>
      </c>
      <c r="B287" s="14">
        <v>2.4285746152178548E-2</v>
      </c>
      <c r="C287" s="14">
        <v>1.1700673379080838E-3</v>
      </c>
      <c r="D287" s="14">
        <v>1.30315577252616</v>
      </c>
    </row>
    <row r="288" spans="1:4" ht="14.25" x14ac:dyDescent="0.2">
      <c r="A288" s="14">
        <v>262</v>
      </c>
      <c r="B288" s="14">
        <v>2.4340939978379807E-2</v>
      </c>
      <c r="C288" s="14">
        <v>1.1199469174845364E-3</v>
      </c>
      <c r="D288" s="14">
        <v>1.2473344423511314</v>
      </c>
    </row>
    <row r="289" spans="1:4" ht="14.25" x14ac:dyDescent="0.2">
      <c r="A289" s="14">
        <v>263</v>
      </c>
      <c r="B289" s="14">
        <v>2.4449753631905064E-2</v>
      </c>
      <c r="C289" s="14">
        <v>1.2104357054143304E-3</v>
      </c>
      <c r="D289" s="14">
        <v>1.3481158098153603</v>
      </c>
    </row>
    <row r="290" spans="1:4" ht="14.25" x14ac:dyDescent="0.2">
      <c r="A290" s="14">
        <v>264</v>
      </c>
      <c r="B290" s="14">
        <v>2.4520414205987526E-2</v>
      </c>
      <c r="C290" s="14">
        <v>1.1397751313318681E-3</v>
      </c>
      <c r="D290" s="14">
        <v>1.2694180015591259</v>
      </c>
    </row>
    <row r="291" spans="1:4" ht="14.25" x14ac:dyDescent="0.2">
      <c r="A291" s="14">
        <v>265</v>
      </c>
      <c r="B291" s="14">
        <v>2.4591109277572801E-2</v>
      </c>
      <c r="C291" s="14">
        <v>1.0690800597465931E-3</v>
      </c>
      <c r="D291" s="14">
        <v>1.1906817719074112</v>
      </c>
    </row>
    <row r="292" spans="1:4" ht="14.25" x14ac:dyDescent="0.2">
      <c r="A292" s="14">
        <v>266</v>
      </c>
      <c r="B292" s="14">
        <v>2.4757547104357926E-2</v>
      </c>
      <c r="C292" s="14">
        <v>1.0495473555862979E-3</v>
      </c>
      <c r="D292" s="14">
        <v>1.1689273349148848</v>
      </c>
    </row>
    <row r="293" spans="1:4" ht="14.25" x14ac:dyDescent="0.2">
      <c r="A293" s="14">
        <v>267</v>
      </c>
      <c r="B293" s="14">
        <v>2.485563497200137E-2</v>
      </c>
      <c r="C293" s="14">
        <v>1.0536824171366727E-3</v>
      </c>
      <c r="D293" s="14">
        <v>1.1735327359499705</v>
      </c>
    </row>
    <row r="294" spans="1:4" ht="14.25" x14ac:dyDescent="0.2">
      <c r="A294" s="14">
        <v>268</v>
      </c>
      <c r="B294" s="14">
        <v>2.4898432199018442E-2</v>
      </c>
      <c r="C294" s="14">
        <v>1.0083035522769866E-3</v>
      </c>
      <c r="D294" s="14">
        <v>1.1229922860316686</v>
      </c>
    </row>
    <row r="295" spans="1:4" ht="14.25" x14ac:dyDescent="0.2">
      <c r="A295" s="14">
        <v>269</v>
      </c>
      <c r="B295" s="14">
        <v>2.4983721275689246E-2</v>
      </c>
      <c r="C295" s="14">
        <v>8.2594489272138152E-4</v>
      </c>
      <c r="D295" s="14">
        <v>0.91989137707467672</v>
      </c>
    </row>
    <row r="296" spans="1:4" ht="14.25" x14ac:dyDescent="0.2">
      <c r="A296" s="14">
        <v>270</v>
      </c>
      <c r="B296" s="14">
        <v>2.5014181391425878E-2</v>
      </c>
      <c r="C296" s="14">
        <v>4.9144778063757097E-4</v>
      </c>
      <c r="D296" s="14">
        <v>0.54734714104405735</v>
      </c>
    </row>
    <row r="297" spans="1:4" ht="14.25" x14ac:dyDescent="0.2">
      <c r="A297" s="14">
        <v>271</v>
      </c>
      <c r="B297" s="14">
        <v>2.5081076768421889E-2</v>
      </c>
      <c r="C297" s="14">
        <v>4.2455240364155933E-4</v>
      </c>
      <c r="D297" s="14">
        <v>0.47284279940204288</v>
      </c>
    </row>
    <row r="298" spans="1:4" ht="14.25" x14ac:dyDescent="0.2">
      <c r="A298" s="14">
        <v>272</v>
      </c>
      <c r="B298" s="14">
        <v>2.5147803966147009E-2</v>
      </c>
      <c r="C298" s="14">
        <v>3.5782520591643927E-4</v>
      </c>
      <c r="D298" s="14">
        <v>0.39852576645635818</v>
      </c>
    </row>
    <row r="299" spans="1:4" ht="14.25" x14ac:dyDescent="0.2">
      <c r="A299" s="14">
        <v>273</v>
      </c>
      <c r="B299" s="14">
        <v>2.5235291916152987E-2</v>
      </c>
      <c r="C299" s="14">
        <v>4.1978430184046872E-4</v>
      </c>
      <c r="D299" s="14">
        <v>0.4675323534261791</v>
      </c>
    </row>
    <row r="300" spans="1:4" ht="14.25" x14ac:dyDescent="0.2">
      <c r="A300" s="14">
        <v>274</v>
      </c>
      <c r="B300" s="14">
        <v>2.5497591093370676E-2</v>
      </c>
      <c r="C300" s="14">
        <v>1.6259824394871877E-4</v>
      </c>
      <c r="D300" s="14">
        <v>0.18109285964961702</v>
      </c>
    </row>
    <row r="301" spans="1:4" ht="14.25" x14ac:dyDescent="0.2">
      <c r="A301" s="14">
        <v>275</v>
      </c>
      <c r="B301" s="14">
        <v>2.5612125291961736E-2</v>
      </c>
      <c r="C301" s="14">
        <v>4.8064045357659041E-5</v>
      </c>
      <c r="D301" s="14">
        <v>5.3531054264599032E-2</v>
      </c>
    </row>
    <row r="302" spans="1:4" ht="14.25" x14ac:dyDescent="0.2">
      <c r="A302" s="14">
        <v>276</v>
      </c>
      <c r="B302" s="14">
        <v>2.5735694348998774E-2</v>
      </c>
      <c r="C302" s="14">
        <v>1.2122075662083023E-4</v>
      </c>
      <c r="D302" s="14">
        <v>0.13500892095907147</v>
      </c>
    </row>
    <row r="303" spans="1:4" ht="14.25" x14ac:dyDescent="0.2">
      <c r="A303" s="14">
        <v>277</v>
      </c>
      <c r="B303" s="14">
        <v>2.5918424374613874E-2</v>
      </c>
      <c r="C303" s="14">
        <v>-6.6661075151946275E-5</v>
      </c>
      <c r="D303" s="14">
        <v>-7.4243389309857938E-2</v>
      </c>
    </row>
    <row r="304" spans="1:4" ht="14.25" x14ac:dyDescent="0.2">
      <c r="A304" s="14">
        <v>278</v>
      </c>
      <c r="B304" s="14">
        <v>2.5982101065409692E-2</v>
      </c>
      <c r="C304" s="14">
        <v>-1.3033776594776475E-4</v>
      </c>
      <c r="D304" s="14">
        <v>-0.14516293769610039</v>
      </c>
    </row>
    <row r="305" spans="1:4" ht="14.25" x14ac:dyDescent="0.2">
      <c r="A305" s="14">
        <v>279</v>
      </c>
      <c r="B305" s="14">
        <v>2.6045812356290318E-2</v>
      </c>
      <c r="C305" s="14">
        <v>-1.9404905682839091E-4</v>
      </c>
      <c r="D305" s="14">
        <v>-0.21612102172793024</v>
      </c>
    </row>
    <row r="306" spans="1:4" ht="14.25" x14ac:dyDescent="0.2">
      <c r="A306" s="14">
        <v>280</v>
      </c>
      <c r="B306" s="14">
        <v>2.7175552846877529E-2</v>
      </c>
      <c r="C306" s="14">
        <v>-1.4208452649308832E-3</v>
      </c>
      <c r="D306" s="14">
        <v>-1.5824582473787463</v>
      </c>
    </row>
    <row r="307" spans="1:4" ht="14.25" x14ac:dyDescent="0.2">
      <c r="A307" s="14">
        <v>281</v>
      </c>
      <c r="B307" s="14">
        <v>2.558480735383302E-2</v>
      </c>
      <c r="C307" s="14">
        <v>-2.2609870496899387E-4</v>
      </c>
      <c r="D307" s="14">
        <v>-0.25181613313624479</v>
      </c>
    </row>
    <row r="308" spans="1:4" ht="14.25" x14ac:dyDescent="0.2">
      <c r="A308" s="14">
        <v>282</v>
      </c>
      <c r="B308" s="14">
        <v>2.4963943568691405E-2</v>
      </c>
      <c r="C308" s="14">
        <v>3.9223855744181454E-4</v>
      </c>
      <c r="D308" s="14">
        <v>0.43685343892386164</v>
      </c>
    </row>
    <row r="309" spans="1:4" ht="14.25" x14ac:dyDescent="0.2">
      <c r="A309" s="14">
        <v>283</v>
      </c>
      <c r="B309" s="14">
        <v>2.4894382303000666E-2</v>
      </c>
      <c r="C309" s="14">
        <v>5.6650459286367721E-4</v>
      </c>
      <c r="D309" s="14">
        <v>0.63094123426499471</v>
      </c>
    </row>
    <row r="310" spans="1:4" ht="14.25" x14ac:dyDescent="0.2">
      <c r="A310" s="14">
        <v>284</v>
      </c>
      <c r="B310" s="14">
        <v>2.4830896512951457E-2</v>
      </c>
      <c r="C310" s="14">
        <v>7.9478899906370443E-4</v>
      </c>
      <c r="D310" s="14">
        <v>0.88519167958478528</v>
      </c>
    </row>
    <row r="311" spans="1:4" ht="14.25" x14ac:dyDescent="0.2">
      <c r="A311" s="14">
        <v>285</v>
      </c>
      <c r="B311" s="14">
        <v>2.4821828914304084E-2</v>
      </c>
      <c r="C311" s="14">
        <v>8.0385659771107718E-4</v>
      </c>
      <c r="D311" s="14">
        <v>0.89529066546144476</v>
      </c>
    </row>
    <row r="312" spans="1:4" ht="14.25" x14ac:dyDescent="0.2">
      <c r="A312" s="14">
        <v>286</v>
      </c>
      <c r="B312" s="14">
        <v>2.4812964725604871E-2</v>
      </c>
      <c r="C312" s="14">
        <v>8.1272078641029047E-4</v>
      </c>
      <c r="D312" s="14">
        <v>0.90516310467745875</v>
      </c>
    </row>
    <row r="313" spans="1:4" ht="14.25" x14ac:dyDescent="0.2">
      <c r="A313" s="14">
        <v>287</v>
      </c>
      <c r="B313" s="14">
        <v>2.4909595808766151E-2</v>
      </c>
      <c r="C313" s="14">
        <v>7.7935363303603677E-5</v>
      </c>
      <c r="D313" s="14">
        <v>8.6800062938764744E-2</v>
      </c>
    </row>
    <row r="314" spans="1:4" ht="14.25" x14ac:dyDescent="0.2">
      <c r="A314" s="14">
        <v>288</v>
      </c>
      <c r="B314" s="14">
        <v>2.4855174206021301E-2</v>
      </c>
      <c r="C314" s="14">
        <v>1.3235696604845318E-4</v>
      </c>
      <c r="D314" s="14">
        <v>0.147411810202705</v>
      </c>
    </row>
    <row r="315" spans="1:4" ht="14.25" x14ac:dyDescent="0.2">
      <c r="A315" s="14">
        <v>289</v>
      </c>
      <c r="B315" s="14">
        <v>2.4839326761804947E-2</v>
      </c>
      <c r="C315" s="14">
        <v>1.5319044861100695E-4</v>
      </c>
      <c r="D315" s="14">
        <v>0.17061498166440406</v>
      </c>
    </row>
    <row r="316" spans="1:4" ht="14.25" x14ac:dyDescent="0.2">
      <c r="A316" s="14">
        <v>290</v>
      </c>
      <c r="B316" s="14">
        <v>2.4825998608858504E-2</v>
      </c>
      <c r="C316" s="14">
        <v>3.6857333286963515E-4</v>
      </c>
      <c r="D316" s="14">
        <v>0.41049643107463801</v>
      </c>
    </row>
    <row r="317" spans="1:4" ht="14.25" x14ac:dyDescent="0.2">
      <c r="A317" s="14">
        <v>291</v>
      </c>
      <c r="B317" s="14">
        <v>2.4787090348627711E-2</v>
      </c>
      <c r="C317" s="14">
        <v>4.1251044977550985E-4</v>
      </c>
      <c r="D317" s="14">
        <v>0.45943114249596073</v>
      </c>
    </row>
    <row r="318" spans="1:4" ht="14.25" x14ac:dyDescent="0.2">
      <c r="A318" s="14">
        <v>292</v>
      </c>
      <c r="B318" s="14">
        <v>2.4776497298502419E-2</v>
      </c>
      <c r="C318" s="14">
        <v>4.2310349990080237E-4</v>
      </c>
      <c r="D318" s="14">
        <v>0.4712290911884815</v>
      </c>
    </row>
    <row r="319" spans="1:4" ht="14.25" x14ac:dyDescent="0.2">
      <c r="A319" s="14">
        <v>293</v>
      </c>
      <c r="B319" s="14">
        <v>2.476570308298431E-2</v>
      </c>
      <c r="C319" s="14">
        <v>4.3389771541891067E-4</v>
      </c>
      <c r="D319" s="14">
        <v>0.48325108668103434</v>
      </c>
    </row>
    <row r="320" spans="1:4" ht="14.25" x14ac:dyDescent="0.2">
      <c r="A320" s="14">
        <v>294</v>
      </c>
      <c r="B320" s="14">
        <v>2.4810258311310018E-2</v>
      </c>
      <c r="C320" s="14">
        <v>5.940139985321953E-4</v>
      </c>
      <c r="D320" s="14">
        <v>0.66157967671548334</v>
      </c>
    </row>
    <row r="321" spans="1:4" ht="14.25" x14ac:dyDescent="0.2">
      <c r="A321" s="14">
        <v>295</v>
      </c>
      <c r="B321" s="14">
        <v>2.5118774822994162E-2</v>
      </c>
      <c r="C321" s="14">
        <v>2.3432194797969735E-4</v>
      </c>
      <c r="D321" s="14">
        <v>0.26097472277557499</v>
      </c>
    </row>
    <row r="322" spans="1:4" ht="14.25" x14ac:dyDescent="0.2">
      <c r="A322" s="14">
        <v>296</v>
      </c>
      <c r="B322" s="14">
        <v>2.5258037919369238E-2</v>
      </c>
      <c r="C322" s="14">
        <v>4.6414067055265684E-5</v>
      </c>
      <c r="D322" s="14">
        <v>5.1693400413709532E-2</v>
      </c>
    </row>
    <row r="323" spans="1:4" ht="14.25" x14ac:dyDescent="0.2">
      <c r="A323" s="14">
        <v>297</v>
      </c>
      <c r="B323" s="14">
        <v>2.5161707907644729E-2</v>
      </c>
      <c r="C323" s="14">
        <v>3.5378211504996648E-5</v>
      </c>
      <c r="D323" s="14">
        <v>3.9402279724185842E-2</v>
      </c>
    </row>
    <row r="324" spans="1:4" ht="14.25" x14ac:dyDescent="0.2">
      <c r="A324" s="14">
        <v>298</v>
      </c>
      <c r="B324" s="14">
        <v>2.5127021700934546E-2</v>
      </c>
      <c r="C324" s="14">
        <v>-1.3201072508133016E-4</v>
      </c>
      <c r="D324" s="14">
        <v>-0.14702618631562334</v>
      </c>
    </row>
    <row r="325" spans="1:4" ht="14.25" x14ac:dyDescent="0.2">
      <c r="A325" s="14">
        <v>299</v>
      </c>
      <c r="B325" s="14">
        <v>2.5120162675734036E-2</v>
      </c>
      <c r="C325" s="14">
        <v>-1.2515169988082039E-4</v>
      </c>
      <c r="D325" s="14">
        <v>-0.13938698642142983</v>
      </c>
    </row>
    <row r="326" spans="1:4" ht="14.25" x14ac:dyDescent="0.2">
      <c r="A326" s="14">
        <v>300</v>
      </c>
      <c r="B326" s="14">
        <v>2.5113507112455628E-2</v>
      </c>
      <c r="C326" s="14">
        <v>-1.1849613660241259E-4</v>
      </c>
      <c r="D326" s="14">
        <v>-0.1319743910735614</v>
      </c>
    </row>
    <row r="327" spans="1:4" ht="14.25" x14ac:dyDescent="0.2">
      <c r="A327" s="14">
        <v>301</v>
      </c>
      <c r="B327" s="14">
        <v>2.4895465892242914E-2</v>
      </c>
      <c r="C327" s="14">
        <v>-5.7560655335037875E-5</v>
      </c>
      <c r="D327" s="14">
        <v>-6.4107849044270873E-2</v>
      </c>
    </row>
    <row r="328" spans="1:4" ht="14.25" x14ac:dyDescent="0.2">
      <c r="A328" s="14">
        <v>302</v>
      </c>
      <c r="B328" s="14">
        <v>2.4877896861265396E-2</v>
      </c>
      <c r="C328" s="14">
        <v>-2.9427264664471514E-4</v>
      </c>
      <c r="D328" s="14">
        <v>-0.32774446884161851</v>
      </c>
    </row>
    <row r="329" spans="1:4" ht="14.25" x14ac:dyDescent="0.2">
      <c r="A329" s="14">
        <v>303</v>
      </c>
      <c r="B329" s="14">
        <v>2.496434117740096E-2</v>
      </c>
      <c r="C329" s="14">
        <v>-8.4006115573995871E-5</v>
      </c>
      <c r="D329" s="14">
        <v>-9.3561328387710516E-2</v>
      </c>
    </row>
    <row r="330" spans="1:4" ht="14.25" x14ac:dyDescent="0.2">
      <c r="A330" s="14">
        <v>304</v>
      </c>
      <c r="B330" s="14">
        <v>2.4954968938317681E-2</v>
      </c>
      <c r="C330" s="14">
        <v>-2.4773485585119492E-5</v>
      </c>
      <c r="D330" s="14">
        <v>-2.7591327182554148E-2</v>
      </c>
    </row>
    <row r="331" spans="1:4" ht="14.25" x14ac:dyDescent="0.2">
      <c r="A331" s="14">
        <v>305</v>
      </c>
      <c r="B331" s="14">
        <v>2.4890576209748161E-2</v>
      </c>
      <c r="C331" s="14">
        <v>1.8920041570053003E-4</v>
      </c>
      <c r="D331" s="14">
        <v>0.21072087553978325</v>
      </c>
    </row>
    <row r="332" spans="1:4" ht="14.25" x14ac:dyDescent="0.2">
      <c r="A332" s="14">
        <v>306</v>
      </c>
      <c r="B332" s="14">
        <v>2.4876165121279499E-2</v>
      </c>
      <c r="C332" s="14">
        <v>2.0361150416919188E-4</v>
      </c>
      <c r="D332" s="14">
        <v>0.22677114249270724</v>
      </c>
    </row>
    <row r="333" spans="1:4" ht="14.25" x14ac:dyDescent="0.2">
      <c r="A333" s="14">
        <v>307</v>
      </c>
      <c r="B333" s="14">
        <v>2.4861957513689609E-2</v>
      </c>
      <c r="C333" s="14">
        <v>2.178191117590822E-4</v>
      </c>
      <c r="D333" s="14">
        <v>0.24259478378642438</v>
      </c>
    </row>
    <row r="334" spans="1:4" ht="14.25" x14ac:dyDescent="0.2">
      <c r="A334" s="14">
        <v>308</v>
      </c>
      <c r="B334" s="14">
        <v>2.4679136859023825E-2</v>
      </c>
      <c r="C334" s="14">
        <v>3.9563881395717274E-4</v>
      </c>
      <c r="D334" s="14">
        <v>0.44064045507455668</v>
      </c>
    </row>
    <row r="335" spans="1:4" ht="14.25" x14ac:dyDescent="0.2">
      <c r="A335" s="14">
        <v>309</v>
      </c>
      <c r="B335" s="14">
        <v>2.4675737661384332E-2</v>
      </c>
      <c r="C335" s="14">
        <v>3.2750239165278E-4</v>
      </c>
      <c r="D335" s="14">
        <v>0.36475390635335414</v>
      </c>
    </row>
    <row r="336" spans="1:4" ht="14.25" x14ac:dyDescent="0.2">
      <c r="A336" s="14">
        <v>310</v>
      </c>
      <c r="B336" s="14">
        <v>2.4821819704683223E-2</v>
      </c>
      <c r="C336" s="14">
        <v>5.3554173681691353E-5</v>
      </c>
      <c r="D336" s="14">
        <v>5.9645653130475679E-2</v>
      </c>
    </row>
    <row r="337" spans="1:4" ht="14.25" x14ac:dyDescent="0.2">
      <c r="A337" s="14">
        <v>311</v>
      </c>
      <c r="B337" s="14">
        <v>2.5843424658534141E-2</v>
      </c>
      <c r="C337" s="14">
        <v>-1.0677516774772675E-3</v>
      </c>
      <c r="D337" s="14">
        <v>-1.1892022937899482</v>
      </c>
    </row>
    <row r="338" spans="1:4" ht="14.25" x14ac:dyDescent="0.2">
      <c r="A338" s="14">
        <v>312</v>
      </c>
      <c r="B338" s="14">
        <v>2.4861701811597393E-2</v>
      </c>
      <c r="C338" s="14">
        <v>1.1192216914056308E-5</v>
      </c>
      <c r="D338" s="14">
        <v>1.2465267259740535E-2</v>
      </c>
    </row>
    <row r="339" spans="1:4" ht="14.25" x14ac:dyDescent="0.2">
      <c r="A339" s="14">
        <v>313</v>
      </c>
      <c r="B339" s="14">
        <v>2.4868563450345996E-2</v>
      </c>
      <c r="C339" s="14">
        <v>4.3305781654533193E-6</v>
      </c>
      <c r="D339" s="14">
        <v>4.8231565413798154E-3</v>
      </c>
    </row>
    <row r="340" spans="1:4" ht="14.25" x14ac:dyDescent="0.2">
      <c r="A340" s="14">
        <v>314</v>
      </c>
      <c r="B340" s="14">
        <v>2.487562863440303E-2</v>
      </c>
      <c r="C340" s="14">
        <v>-2.734605891580727E-6</v>
      </c>
      <c r="D340" s="14">
        <v>-3.0456515943507309E-3</v>
      </c>
    </row>
    <row r="341" spans="1:4" ht="14.25" x14ac:dyDescent="0.2">
      <c r="A341" s="14">
        <v>315</v>
      </c>
      <c r="B341" s="14">
        <v>2.4566307750197556E-2</v>
      </c>
      <c r="C341" s="14">
        <v>-6.0496471941165822E-4</v>
      </c>
      <c r="D341" s="14">
        <v>-0.67377597915471599</v>
      </c>
    </row>
    <row r="342" spans="1:4" ht="14.25" x14ac:dyDescent="0.2">
      <c r="A342" s="14">
        <v>316</v>
      </c>
      <c r="B342" s="14">
        <v>2.4539873295927953E-2</v>
      </c>
      <c r="C342" s="14">
        <v>-6.8291543159888779E-4</v>
      </c>
      <c r="D342" s="14">
        <v>-0.7605931368244</v>
      </c>
    </row>
    <row r="343" spans="1:4" ht="14.25" x14ac:dyDescent="0.2">
      <c r="A343" s="14">
        <v>317</v>
      </c>
      <c r="B343" s="14">
        <v>2.4727280241832642E-2</v>
      </c>
      <c r="C343" s="14">
        <v>-1.6325433251547505E-4</v>
      </c>
      <c r="D343" s="14">
        <v>-0.18182357451991282</v>
      </c>
    </row>
    <row r="344" spans="1:4" ht="14.25" x14ac:dyDescent="0.2">
      <c r="A344" s="14">
        <v>318</v>
      </c>
      <c r="B344" s="14">
        <v>2.4919499350751235E-2</v>
      </c>
      <c r="C344" s="14">
        <v>3.5215850988077821E-4</v>
      </c>
      <c r="D344" s="14">
        <v>0.39221451631649407</v>
      </c>
    </row>
    <row r="345" spans="1:4" ht="14.25" x14ac:dyDescent="0.2">
      <c r="A345" s="14">
        <v>319</v>
      </c>
      <c r="B345" s="14">
        <v>2.4929646934722223E-2</v>
      </c>
      <c r="C345" s="14">
        <v>2.9216544689458085E-4</v>
      </c>
      <c r="D345" s="14">
        <v>0.32539758723122958</v>
      </c>
    </row>
    <row r="346" spans="1:4" ht="14.25" x14ac:dyDescent="0.2">
      <c r="A346" s="14">
        <v>320</v>
      </c>
      <c r="B346" s="14">
        <v>2.4939593280690706E-2</v>
      </c>
      <c r="C346" s="14">
        <v>2.8221910092609756E-4</v>
      </c>
      <c r="D346" s="14">
        <v>0.31431990157636386</v>
      </c>
    </row>
    <row r="347" spans="1:4" ht="14.25" x14ac:dyDescent="0.2">
      <c r="A347" s="14">
        <v>321</v>
      </c>
      <c r="B347" s="14">
        <v>2.4949743137945391E-2</v>
      </c>
      <c r="C347" s="14">
        <v>2.7206924367141269E-4</v>
      </c>
      <c r="D347" s="14">
        <v>0.30301555639619088</v>
      </c>
    </row>
    <row r="348" spans="1:4" ht="14.25" x14ac:dyDescent="0.2">
      <c r="A348" s="14">
        <v>322</v>
      </c>
      <c r="B348" s="14">
        <v>2.486241839819759E-2</v>
      </c>
      <c r="C348" s="14">
        <v>6.6610174540037564E-4</v>
      </c>
      <c r="D348" s="14">
        <v>0.74186699045900528</v>
      </c>
    </row>
    <row r="349" spans="1:4" ht="14.25" x14ac:dyDescent="0.2">
      <c r="A349" s="14">
        <v>323</v>
      </c>
      <c r="B349" s="14">
        <v>2.4992080732206379E-2</v>
      </c>
      <c r="C349" s="14">
        <v>6.3871611630261782E-4</v>
      </c>
      <c r="D349" s="14">
        <v>0.71136640345278379</v>
      </c>
    </row>
    <row r="350" spans="1:4" ht="14.25" x14ac:dyDescent="0.2">
      <c r="A350" s="14">
        <v>324</v>
      </c>
      <c r="B350" s="14">
        <v>2.5093069640310703E-2</v>
      </c>
      <c r="C350" s="14">
        <v>5.8759257171688006E-4</v>
      </c>
      <c r="D350" s="14">
        <v>0.65442784950766353</v>
      </c>
    </row>
    <row r="351" spans="1:4" ht="14.25" x14ac:dyDescent="0.2">
      <c r="A351" s="14">
        <v>325</v>
      </c>
      <c r="B351" s="14">
        <v>2.5031563829022621E-2</v>
      </c>
      <c r="C351" s="14">
        <v>6.4909838300496181E-4</v>
      </c>
      <c r="D351" s="14">
        <v>0.72292959331949258</v>
      </c>
    </row>
    <row r="352" spans="1:4" ht="14.25" x14ac:dyDescent="0.2">
      <c r="A352" s="14">
        <v>326</v>
      </c>
      <c r="B352" s="14">
        <v>2.5043721901018921E-2</v>
      </c>
      <c r="C352" s="14">
        <v>5.8707494749007591E-4</v>
      </c>
      <c r="D352" s="14">
        <v>0.65385134850015292</v>
      </c>
    </row>
    <row r="353" spans="1:4" ht="14.25" x14ac:dyDescent="0.2">
      <c r="A353" s="14">
        <v>327</v>
      </c>
      <c r="B353" s="14">
        <v>2.5055678646844957E-2</v>
      </c>
      <c r="C353" s="14">
        <v>5.751182016640391E-4</v>
      </c>
      <c r="D353" s="14">
        <v>0.64053459155889392</v>
      </c>
    </row>
    <row r="354" spans="1:4" ht="14.25" x14ac:dyDescent="0.2">
      <c r="A354" s="14">
        <v>328</v>
      </c>
      <c r="B354" s="14">
        <v>2.5067636510550405E-2</v>
      </c>
      <c r="C354" s="14">
        <v>5.6316033795859172E-4</v>
      </c>
      <c r="D354" s="14">
        <v>0.62721658958586646</v>
      </c>
    </row>
    <row r="355" spans="1:4" ht="14.25" x14ac:dyDescent="0.2">
      <c r="A355" s="14">
        <v>329</v>
      </c>
      <c r="B355" s="14">
        <v>2.5096807516484153E-2</v>
      </c>
      <c r="C355" s="14">
        <v>4.8157301801941138E-4</v>
      </c>
      <c r="D355" s="14">
        <v>0.53634918093418282</v>
      </c>
    </row>
    <row r="356" spans="1:4" ht="14.25" x14ac:dyDescent="0.2">
      <c r="A356" s="14">
        <v>330</v>
      </c>
      <c r="B356" s="14">
        <v>2.5045798296620951E-2</v>
      </c>
      <c r="C356" s="14">
        <v>1.261686059808656E-4</v>
      </c>
      <c r="D356" s="14">
        <v>0.14051955974559444</v>
      </c>
    </row>
    <row r="357" spans="1:4" ht="14.25" x14ac:dyDescent="0.2">
      <c r="A357" s="14">
        <v>331</v>
      </c>
      <c r="B357" s="14">
        <v>2.5094540793858752E-2</v>
      </c>
      <c r="C357" s="14">
        <v>-7.9591621046311983E-5</v>
      </c>
      <c r="D357" s="14">
        <v>-8.8644710480213371E-2</v>
      </c>
    </row>
    <row r="358" spans="1:4" ht="14.25" x14ac:dyDescent="0.2">
      <c r="A358" s="14">
        <v>332</v>
      </c>
      <c r="B358" s="14">
        <v>2.5200500818441052E-2</v>
      </c>
      <c r="C358" s="14">
        <v>-1.3072410392744871E-4</v>
      </c>
      <c r="D358" s="14">
        <v>-0.14559321940046055</v>
      </c>
    </row>
    <row r="359" spans="1:4" ht="14.25" x14ac:dyDescent="0.2">
      <c r="A359" s="14">
        <v>333</v>
      </c>
      <c r="B359" s="14">
        <v>2.5357833038527865E-2</v>
      </c>
      <c r="C359" s="14">
        <v>-4.9733084641941788E-4</v>
      </c>
      <c r="D359" s="14">
        <v>-0.55389937174513104</v>
      </c>
    </row>
    <row r="360" spans="1:4" ht="14.25" x14ac:dyDescent="0.2">
      <c r="A360" s="14">
        <v>334</v>
      </c>
      <c r="B360" s="14">
        <v>2.5370191786004026E-2</v>
      </c>
      <c r="C360" s="14">
        <v>-5.0968959389557922E-4</v>
      </c>
      <c r="D360" s="14">
        <v>-0.56766385571367506</v>
      </c>
    </row>
    <row r="361" spans="1:4" ht="14.25" x14ac:dyDescent="0.2">
      <c r="A361" s="14">
        <v>335</v>
      </c>
      <c r="B361" s="14">
        <v>2.5382348996339166E-2</v>
      </c>
      <c r="C361" s="14">
        <v>-5.2184680423071964E-4</v>
      </c>
      <c r="D361" s="14">
        <v>-0.5812038788497601</v>
      </c>
    </row>
    <row r="362" spans="1:4" ht="14.25" x14ac:dyDescent="0.2">
      <c r="A362" s="14">
        <v>336</v>
      </c>
      <c r="B362" s="14">
        <v>2.5164635164235564E-2</v>
      </c>
      <c r="C362" s="14">
        <v>-4.0870768864271004E-4</v>
      </c>
      <c r="D362" s="14">
        <v>-0.45519583914102213</v>
      </c>
    </row>
    <row r="363" spans="1:4" ht="14.25" x14ac:dyDescent="0.2">
      <c r="A363" s="14">
        <v>337</v>
      </c>
      <c r="B363" s="14">
        <v>2.5160886310749867E-2</v>
      </c>
      <c r="C363" s="14">
        <v>-8.1072198448739821E-4</v>
      </c>
      <c r="D363" s="14">
        <v>-0.90293695052413425</v>
      </c>
    </row>
    <row r="364" spans="1:4" ht="14.25" x14ac:dyDescent="0.2">
      <c r="A364" s="14">
        <v>338</v>
      </c>
      <c r="B364" s="14">
        <v>2.5066075859025563E-2</v>
      </c>
      <c r="C364" s="14">
        <v>-1.012290998467804E-3</v>
      </c>
      <c r="D364" s="14">
        <v>-1.12743328130848</v>
      </c>
    </row>
    <row r="365" spans="1:4" ht="14.25" x14ac:dyDescent="0.2">
      <c r="A365" s="14">
        <v>339</v>
      </c>
      <c r="B365" s="14">
        <v>2.4775895010180383E-2</v>
      </c>
      <c r="C365" s="14">
        <v>-6.2250855599697147E-4</v>
      </c>
      <c r="D365" s="14">
        <v>-0.69331532631680437</v>
      </c>
    </row>
    <row r="366" spans="1:4" ht="14.25" x14ac:dyDescent="0.2">
      <c r="A366" s="14">
        <v>340</v>
      </c>
      <c r="B366" s="14">
        <v>2.4665725852505736E-2</v>
      </c>
      <c r="C366" s="14">
        <v>-7.1154258557363029E-4</v>
      </c>
      <c r="D366" s="14">
        <v>-0.79247646502658542</v>
      </c>
    </row>
    <row r="367" spans="1:4" ht="14.25" x14ac:dyDescent="0.2">
      <c r="A367" s="14">
        <v>341</v>
      </c>
      <c r="B367" s="14">
        <v>2.4678782344959668E-2</v>
      </c>
      <c r="C367" s="14">
        <v>-7.2459907802756296E-4</v>
      </c>
      <c r="D367" s="14">
        <v>-0.80701805845376928</v>
      </c>
    </row>
    <row r="368" spans="1:4" ht="14.25" x14ac:dyDescent="0.2">
      <c r="A368" s="14">
        <v>342</v>
      </c>
      <c r="B368" s="14">
        <v>2.4913675713728413E-2</v>
      </c>
      <c r="C368" s="14">
        <v>-9.5949244679630757E-4</v>
      </c>
      <c r="D368" s="14">
        <v>-1.0686291978488525</v>
      </c>
    </row>
    <row r="369" spans="1:4" ht="14.25" x14ac:dyDescent="0.2">
      <c r="A369" s="14">
        <v>343</v>
      </c>
      <c r="B369" s="14">
        <v>2.5017570237884191E-2</v>
      </c>
      <c r="C369" s="14">
        <v>-9.6378537732643224E-4</v>
      </c>
      <c r="D369" s="14">
        <v>-1.0734104245527682</v>
      </c>
    </row>
    <row r="370" spans="1:4" ht="14.25" x14ac:dyDescent="0.2">
      <c r="A370" s="14">
        <v>344</v>
      </c>
      <c r="B370" s="14">
        <v>2.4288991767149236E-2</v>
      </c>
      <c r="C370" s="14">
        <v>-5.2927867689230718E-4</v>
      </c>
      <c r="D370" s="14">
        <v>-0.5894810843112358</v>
      </c>
    </row>
    <row r="371" spans="1:4" ht="14.25" x14ac:dyDescent="0.2">
      <c r="A371" s="14">
        <v>345</v>
      </c>
      <c r="B371" s="14">
        <v>2.4560157201960992E-2</v>
      </c>
      <c r="C371" s="14">
        <v>-9.0006555023765603E-4</v>
      </c>
      <c r="D371" s="14">
        <v>-1.0024428333681739</v>
      </c>
    </row>
    <row r="372" spans="1:4" ht="14.25" x14ac:dyDescent="0.2">
      <c r="A372" s="14">
        <v>346</v>
      </c>
      <c r="B372" s="14">
        <v>2.4719000860300412E-2</v>
      </c>
      <c r="C372" s="14">
        <v>-8.5728919346770432E-4</v>
      </c>
      <c r="D372" s="14">
        <v>-0.95480091187666039</v>
      </c>
    </row>
    <row r="373" spans="1:4" ht="14.25" x14ac:dyDescent="0.2">
      <c r="A373" s="14">
        <v>347</v>
      </c>
      <c r="B373" s="14">
        <v>2.4821116224730704E-2</v>
      </c>
      <c r="C373" s="14">
        <v>-1.2582986497582313E-3</v>
      </c>
      <c r="D373" s="14">
        <v>-1.4014228889817326</v>
      </c>
    </row>
    <row r="374" spans="1:4" ht="14.25" x14ac:dyDescent="0.2">
      <c r="A374" s="14">
        <v>348</v>
      </c>
      <c r="B374" s="14">
        <v>2.4920465708457934E-2</v>
      </c>
      <c r="C374" s="14">
        <v>-1.3576481334854618E-3</v>
      </c>
      <c r="D374" s="14">
        <v>-1.5120728054626973</v>
      </c>
    </row>
    <row r="375" spans="1:4" ht="14.25" x14ac:dyDescent="0.2">
      <c r="A375" s="14">
        <v>349</v>
      </c>
      <c r="B375" s="14">
        <v>2.501965582153428E-2</v>
      </c>
      <c r="C375" s="14">
        <v>-1.4568382465618077E-3</v>
      </c>
      <c r="D375" s="14">
        <v>-1.6225452237972369</v>
      </c>
    </row>
    <row r="376" spans="1:4" ht="14.25" x14ac:dyDescent="0.2">
      <c r="A376" s="14">
        <v>350</v>
      </c>
      <c r="B376" s="14">
        <v>2.5101721605071934E-2</v>
      </c>
      <c r="C376" s="14">
        <v>-1.3894569841692329E-3</v>
      </c>
      <c r="D376" s="14">
        <v>-1.5474997300874709</v>
      </c>
    </row>
    <row r="377" spans="1:4" ht="14.25" x14ac:dyDescent="0.2">
      <c r="A377" s="14">
        <v>351</v>
      </c>
      <c r="B377" s="14">
        <v>2.5069265482288494E-2</v>
      </c>
      <c r="C377" s="14">
        <v>-1.2597416727645472E-3</v>
      </c>
      <c r="D377" s="14">
        <v>-1.4030300475611104</v>
      </c>
    </row>
    <row r="378" spans="1:4" ht="14.25" x14ac:dyDescent="0.2">
      <c r="A378" s="14">
        <v>352</v>
      </c>
      <c r="B378" s="14">
        <v>2.4935967328918188E-2</v>
      </c>
      <c r="C378" s="14">
        <v>-1.031584858798687E-3</v>
      </c>
      <c r="D378" s="14">
        <v>-1.1489217073587752</v>
      </c>
    </row>
    <row r="379" spans="1:4" ht="14.25" x14ac:dyDescent="0.2">
      <c r="A379" s="14">
        <v>353</v>
      </c>
      <c r="B379" s="14">
        <v>2.4795239520338897E-2</v>
      </c>
      <c r="C379" s="14">
        <v>-5.277489881484361E-4</v>
      </c>
      <c r="D379" s="14">
        <v>-0.58777740226477526</v>
      </c>
    </row>
    <row r="380" spans="1:4" ht="14.25" x14ac:dyDescent="0.2">
      <c r="A380" s="14">
        <v>354</v>
      </c>
      <c r="B380" s="14">
        <v>2.4817207191220048E-2</v>
      </c>
      <c r="C380" s="14">
        <v>-6.5419403856981084E-4</v>
      </c>
      <c r="D380" s="14">
        <v>-0.72860485041709711</v>
      </c>
    </row>
    <row r="381" spans="1:4" ht="14.25" x14ac:dyDescent="0.2">
      <c r="A381" s="14">
        <v>355</v>
      </c>
      <c r="B381" s="14">
        <v>2.4916689492823076E-2</v>
      </c>
      <c r="C381" s="14">
        <v>-7.5367634017283955E-4</v>
      </c>
      <c r="D381" s="14">
        <v>-0.83940269204384921</v>
      </c>
    </row>
    <row r="382" spans="1:4" ht="14.25" x14ac:dyDescent="0.2">
      <c r="A382" s="14">
        <v>356</v>
      </c>
      <c r="B382" s="14">
        <v>2.5016011947160976E-2</v>
      </c>
      <c r="C382" s="14">
        <v>-8.5299879451073909E-4</v>
      </c>
      <c r="D382" s="14">
        <v>-0.95002250469780047</v>
      </c>
    </row>
    <row r="383" spans="1:4" ht="14.25" x14ac:dyDescent="0.2">
      <c r="A383" s="14">
        <v>357</v>
      </c>
      <c r="B383" s="14">
        <v>2.5020456668743998E-2</v>
      </c>
      <c r="C383" s="14">
        <v>-2.595957679867554E-4</v>
      </c>
      <c r="D383" s="14">
        <v>-0.28912329454484537</v>
      </c>
    </row>
    <row r="384" spans="1:4" ht="14.25" x14ac:dyDescent="0.2">
      <c r="A384" s="14">
        <v>358</v>
      </c>
      <c r="B384" s="14">
        <v>2.5138069499197328E-2</v>
      </c>
      <c r="C384" s="14">
        <v>2.8879568877933359E-5</v>
      </c>
      <c r="D384" s="14">
        <v>3.2164453849836572E-2</v>
      </c>
    </row>
    <row r="385" spans="1:4" ht="14.25" x14ac:dyDescent="0.2">
      <c r="A385" s="14">
        <v>359</v>
      </c>
      <c r="B385" s="14">
        <v>2.5336576894036057E-2</v>
      </c>
      <c r="C385" s="14">
        <v>-1.6210032374679509E-4</v>
      </c>
      <c r="D385" s="14">
        <v>-0.18053830388656639</v>
      </c>
    </row>
    <row r="386" spans="1:4" ht="14.25" x14ac:dyDescent="0.2">
      <c r="A386" s="14">
        <v>360</v>
      </c>
      <c r="B386" s="14">
        <v>2.561771063187885E-2</v>
      </c>
      <c r="C386" s="14">
        <v>-1.3650987392516828E-4</v>
      </c>
      <c r="D386" s="14">
        <v>-0.15203708748117883</v>
      </c>
    </row>
    <row r="387" spans="1:4" ht="14.25" x14ac:dyDescent="0.2">
      <c r="A387" s="14">
        <v>361</v>
      </c>
      <c r="B387" s="14">
        <v>2.5647302136522113E-2</v>
      </c>
      <c r="C387" s="14">
        <v>-2.159667420870183E-4</v>
      </c>
      <c r="D387" s="14">
        <v>-0.24053171771082721</v>
      </c>
    </row>
    <row r="388" spans="1:4" ht="14.25" x14ac:dyDescent="0.2">
      <c r="A388" s="14">
        <v>362</v>
      </c>
      <c r="B388" s="14">
        <v>2.5745592548355851E-2</v>
      </c>
      <c r="C388" s="14">
        <v>-3.1425715392075643E-4</v>
      </c>
      <c r="D388" s="14">
        <v>-0.35000209895752732</v>
      </c>
    </row>
    <row r="389" spans="1:4" ht="14.25" x14ac:dyDescent="0.2">
      <c r="A389" s="14">
        <v>363</v>
      </c>
      <c r="B389" s="14">
        <v>2.5843722444194077E-2</v>
      </c>
      <c r="C389" s="14">
        <v>-4.1238704975898183E-4</v>
      </c>
      <c r="D389" s="14">
        <v>-0.4592937064368055</v>
      </c>
    </row>
    <row r="390" spans="1:4" ht="14.25" x14ac:dyDescent="0.2">
      <c r="A390" s="14">
        <v>364</v>
      </c>
      <c r="B390" s="14">
        <v>2.6296741753326493E-2</v>
      </c>
      <c r="C390" s="14">
        <v>-7.056013761939893E-4</v>
      </c>
      <c r="D390" s="14">
        <v>-0.78585947722765426</v>
      </c>
    </row>
    <row r="391" spans="1:4" ht="14.25" x14ac:dyDescent="0.2">
      <c r="A391" s="14">
        <v>365</v>
      </c>
      <c r="B391" s="14">
        <v>2.640620359412622E-2</v>
      </c>
      <c r="C391" s="14">
        <v>-1.2166585023466008E-3</v>
      </c>
      <c r="D391" s="14">
        <v>-1.3550464141325822</v>
      </c>
    </row>
    <row r="392" spans="1:4" ht="14.25" x14ac:dyDescent="0.2">
      <c r="A392" s="14">
        <v>366</v>
      </c>
      <c r="B392" s="14">
        <v>2.6260099311579996E-2</v>
      </c>
      <c r="C392" s="14">
        <v>-9.6574688691417401E-4</v>
      </c>
      <c r="D392" s="14">
        <v>-1.0755950445821598</v>
      </c>
    </row>
    <row r="393" spans="1:4" ht="14.25" x14ac:dyDescent="0.2">
      <c r="A393" s="14">
        <v>367</v>
      </c>
      <c r="B393" s="14">
        <v>2.612251649412118E-2</v>
      </c>
      <c r="C393" s="14">
        <v>-9.2165816785744897E-4</v>
      </c>
      <c r="D393" s="14">
        <v>-1.0264914871366748</v>
      </c>
    </row>
    <row r="394" spans="1:4" ht="14.25" x14ac:dyDescent="0.2">
      <c r="A394" s="14">
        <v>368</v>
      </c>
      <c r="B394" s="14">
        <v>2.5767130709038976E-2</v>
      </c>
      <c r="C394" s="14">
        <v>-5.7004458988925075E-4</v>
      </c>
      <c r="D394" s="14">
        <v>-0.6348838856057708</v>
      </c>
    </row>
    <row r="395" spans="1:4" ht="14.25" x14ac:dyDescent="0.2">
      <c r="A395" s="14">
        <v>369</v>
      </c>
      <c r="B395" s="14">
        <v>2.586523845378556E-2</v>
      </c>
      <c r="C395" s="14">
        <v>-6.6815233463583465E-4</v>
      </c>
      <c r="D395" s="14">
        <v>-0.74415082243404873</v>
      </c>
    </row>
    <row r="396" spans="1:4" ht="14.25" x14ac:dyDescent="0.2">
      <c r="A396" s="14">
        <v>370</v>
      </c>
      <c r="B396" s="14">
        <v>2.5963389409414644E-2</v>
      </c>
      <c r="C396" s="14">
        <v>-7.6630329026491917E-4</v>
      </c>
      <c r="D396" s="14">
        <v>-0.85346588513435317</v>
      </c>
    </row>
    <row r="397" spans="1:4" ht="14.25" x14ac:dyDescent="0.2">
      <c r="A397" s="14">
        <v>371</v>
      </c>
      <c r="B397" s="14">
        <v>2.5912724365215033E-2</v>
      </c>
      <c r="C397" s="14">
        <v>-1.2158227037872386E-3</v>
      </c>
      <c r="D397" s="14">
        <v>-1.3541155482909213</v>
      </c>
    </row>
    <row r="398" spans="1:4" ht="14.25" x14ac:dyDescent="0.2">
      <c r="A398" s="14">
        <v>372</v>
      </c>
      <c r="B398" s="14">
        <v>2.6036853661162006E-2</v>
      </c>
      <c r="C398" s="14">
        <v>-1.4908548585278111E-3</v>
      </c>
      <c r="D398" s="14">
        <v>-1.6604310298607867</v>
      </c>
    </row>
    <row r="399" spans="1:4" ht="14.25" x14ac:dyDescent="0.2">
      <c r="A399" s="14">
        <v>373</v>
      </c>
      <c r="B399" s="14">
        <v>2.3904631930354407E-2</v>
      </c>
      <c r="C399" s="14">
        <v>-7.2417330622664283E-4</v>
      </c>
      <c r="D399" s="14">
        <v>-0.80654385755765678</v>
      </c>
    </row>
    <row r="400" spans="1:4" ht="14.25" x14ac:dyDescent="0.2">
      <c r="A400" s="14">
        <v>374</v>
      </c>
      <c r="B400" s="14">
        <v>2.3771176453724948E-2</v>
      </c>
      <c r="C400" s="14">
        <v>-1.0008725175016907E-3</v>
      </c>
      <c r="D400" s="14">
        <v>-1.1147160137612344</v>
      </c>
    </row>
    <row r="401" spans="1:4" ht="14.25" x14ac:dyDescent="0.2">
      <c r="A401" s="14">
        <v>375</v>
      </c>
      <c r="B401" s="14">
        <v>2.3707185835404196E-2</v>
      </c>
      <c r="C401" s="14">
        <v>-9.3688189918093856E-4</v>
      </c>
      <c r="D401" s="14">
        <v>-1.0434468303984241</v>
      </c>
    </row>
    <row r="402" spans="1:4" ht="14.25" x14ac:dyDescent="0.2">
      <c r="A402" s="14">
        <v>376</v>
      </c>
      <c r="B402" s="14">
        <v>2.36431997368792E-2</v>
      </c>
      <c r="C402" s="14">
        <v>-8.7289580065594286E-4</v>
      </c>
      <c r="D402" s="14">
        <v>-0.97218268093215976</v>
      </c>
    </row>
    <row r="403" spans="1:4" ht="14.25" x14ac:dyDescent="0.2">
      <c r="A403" s="14">
        <v>377</v>
      </c>
      <c r="B403" s="14">
        <v>2.3611426284612533E-2</v>
      </c>
      <c r="C403" s="14">
        <v>-1.2464133338254552E-3</v>
      </c>
      <c r="D403" s="14">
        <v>-1.3881856866735429</v>
      </c>
    </row>
    <row r="404" spans="1:4" ht="14.25" x14ac:dyDescent="0.2">
      <c r="A404" s="14">
        <v>378</v>
      </c>
      <c r="B404" s="14">
        <v>2.3442384030135988E-2</v>
      </c>
      <c r="C404" s="14">
        <v>-1.2832365348663943E-3</v>
      </c>
      <c r="D404" s="14">
        <v>-1.4291973151881752</v>
      </c>
    </row>
    <row r="405" spans="1:4" ht="14.25" x14ac:dyDescent="0.2">
      <c r="A405" s="14">
        <v>379</v>
      </c>
      <c r="B405" s="14">
        <v>2.3379052380573979E-2</v>
      </c>
      <c r="C405" s="14">
        <v>-1.2199048853043862E-3</v>
      </c>
      <c r="D405" s="14">
        <v>-1.3586620544929331</v>
      </c>
    </row>
    <row r="406" spans="1:4" ht="14.25" x14ac:dyDescent="0.2">
      <c r="A406" s="14">
        <v>380</v>
      </c>
      <c r="B406" s="14">
        <v>2.3285333175812169E-2</v>
      </c>
      <c r="C406" s="14">
        <v>-1.6392344496972758E-3</v>
      </c>
      <c r="D406" s="14">
        <v>-1.8256879467005158</v>
      </c>
    </row>
    <row r="407" spans="1:4" ht="14.25" x14ac:dyDescent="0.2">
      <c r="A407" s="14">
        <v>381</v>
      </c>
      <c r="B407" s="14">
        <v>2.3214042543796057E-2</v>
      </c>
      <c r="C407" s="14">
        <v>-1.4705854833917988E-3</v>
      </c>
      <c r="D407" s="14">
        <v>-1.6378561298031391</v>
      </c>
    </row>
    <row r="408" spans="1:4" ht="14.25" x14ac:dyDescent="0.2">
      <c r="A408" s="14">
        <v>382</v>
      </c>
      <c r="B408" s="14">
        <v>2.315072131426819E-2</v>
      </c>
      <c r="C408" s="14">
        <v>-1.4072642538639317E-3</v>
      </c>
      <c r="D408" s="14">
        <v>-1.5673324743610315</v>
      </c>
    </row>
    <row r="409" spans="1:4" ht="14.25" x14ac:dyDescent="0.2">
      <c r="A409" s="14">
        <v>383</v>
      </c>
      <c r="B409" s="14">
        <v>2.3087404598439418E-2</v>
      </c>
      <c r="C409" s="14">
        <v>-1.3439475380351597E-3</v>
      </c>
      <c r="D409" s="14">
        <v>-1.4968138460253479</v>
      </c>
    </row>
    <row r="410" spans="1:4" ht="14.25" x14ac:dyDescent="0.2">
      <c r="A410" s="14">
        <v>384</v>
      </c>
      <c r="B410" s="14">
        <v>2.3024092395435396E-2</v>
      </c>
      <c r="C410" s="14">
        <v>-1.280635335031137E-3</v>
      </c>
      <c r="D410" s="14">
        <v>-1.4263002438222911</v>
      </c>
    </row>
    <row r="411" spans="1:4" ht="14.25" x14ac:dyDescent="0.2">
      <c r="A411" s="14">
        <v>385</v>
      </c>
      <c r="B411" s="14">
        <v>2.2840585071594526E-2</v>
      </c>
      <c r="C411" s="14">
        <v>-1.0484561099546805E-3</v>
      </c>
      <c r="D411" s="14">
        <v>-1.1677119663647049</v>
      </c>
    </row>
    <row r="412" spans="1:4" ht="14.25" x14ac:dyDescent="0.2">
      <c r="A412" s="14">
        <v>386</v>
      </c>
      <c r="B412" s="14">
        <v>2.2715482116894677E-2</v>
      </c>
      <c r="C412" s="14">
        <v>-1.1689056837735981E-3</v>
      </c>
      <c r="D412" s="14">
        <v>-1.3018619869105899</v>
      </c>
    </row>
    <row r="413" spans="1:4" ht="14.25" x14ac:dyDescent="0.2">
      <c r="A413" s="14">
        <v>387</v>
      </c>
      <c r="B413" s="14">
        <v>2.260752305426254E-2</v>
      </c>
      <c r="C413" s="14">
        <v>-8.5757282531543841E-4</v>
      </c>
      <c r="D413" s="14">
        <v>-0.95511680521687425</v>
      </c>
    </row>
    <row r="414" spans="1:4" ht="14.25" x14ac:dyDescent="0.2">
      <c r="A414" s="14">
        <v>388</v>
      </c>
      <c r="B414" s="14">
        <v>2.2136373472157172E-2</v>
      </c>
      <c r="C414" s="14">
        <v>-6.5024992694699343E-4</v>
      </c>
      <c r="D414" s="14">
        <v>-0.72421211876632618</v>
      </c>
    </row>
    <row r="415" spans="1:4" ht="14.25" x14ac:dyDescent="0.2">
      <c r="A415" s="14">
        <v>389</v>
      </c>
      <c r="B415" s="14">
        <v>2.2073058303910216E-2</v>
      </c>
      <c r="C415" s="14">
        <v>-5.8693475870003758E-4</v>
      </c>
      <c r="D415" s="14">
        <v>-0.65369521404099562</v>
      </c>
    </row>
    <row r="416" spans="1:4" ht="14.25" x14ac:dyDescent="0.2">
      <c r="A416" s="14">
        <v>390</v>
      </c>
      <c r="B416" s="14">
        <v>2.2009747642566843E-2</v>
      </c>
      <c r="C416" s="14">
        <v>-5.2362409735666471E-4</v>
      </c>
      <c r="D416" s="14">
        <v>-0.58318332885362678</v>
      </c>
    </row>
    <row r="417" spans="1:4" ht="14.25" x14ac:dyDescent="0.2">
      <c r="A417" s="14">
        <v>391</v>
      </c>
      <c r="B417" s="14">
        <v>2.144239054289851E-2</v>
      </c>
      <c r="C417" s="14">
        <v>-2.1128473542039727E-4</v>
      </c>
      <c r="D417" s="14">
        <v>-0.23531715969613931</v>
      </c>
    </row>
    <row r="418" spans="1:4" ht="14.25" x14ac:dyDescent="0.2">
      <c r="A418" s="14">
        <v>392</v>
      </c>
      <c r="B418" s="14">
        <v>2.1401420606373518E-2</v>
      </c>
      <c r="C418" s="14">
        <v>-8.8477877825621914E-4</v>
      </c>
      <c r="D418" s="14">
        <v>-0.98541727893596764</v>
      </c>
    </row>
    <row r="419" spans="1:4" ht="14.25" x14ac:dyDescent="0.2">
      <c r="A419" s="14">
        <v>393</v>
      </c>
      <c r="B419" s="14">
        <v>2.1775212923886518E-2</v>
      </c>
      <c r="C419" s="14">
        <v>-9.5223310080728291E-4</v>
      </c>
      <c r="D419" s="14">
        <v>-1.0605441429773308</v>
      </c>
    </row>
    <row r="420" spans="1:4" ht="14.25" x14ac:dyDescent="0.2">
      <c r="A420" s="14">
        <v>394</v>
      </c>
      <c r="B420" s="14">
        <v>2.2116708336717895E-2</v>
      </c>
      <c r="C420" s="14">
        <v>-1.2429943066002772E-3</v>
      </c>
      <c r="D420" s="14">
        <v>-1.3843777647526723</v>
      </c>
    </row>
    <row r="421" spans="1:4" ht="14.25" x14ac:dyDescent="0.2">
      <c r="A421" s="14">
        <v>395</v>
      </c>
      <c r="B421" s="14">
        <v>2.2373354904402606E-2</v>
      </c>
      <c r="C421" s="14">
        <v>-1.1506908884980488E-3</v>
      </c>
      <c r="D421" s="14">
        <v>-1.2815753633636475</v>
      </c>
    </row>
    <row r="422" spans="1:4" ht="14.25" x14ac:dyDescent="0.2">
      <c r="A422" s="14">
        <v>396</v>
      </c>
      <c r="B422" s="14">
        <v>2.2304874350077532E-2</v>
      </c>
      <c r="C422" s="14">
        <v>-1.0822103341729741E-3</v>
      </c>
      <c r="D422" s="14">
        <v>-1.2053055395823407</v>
      </c>
    </row>
    <row r="423" spans="1:4" ht="14.25" x14ac:dyDescent="0.2">
      <c r="A423" s="14">
        <v>397</v>
      </c>
      <c r="B423" s="14">
        <v>2.2236398296211268E-2</v>
      </c>
      <c r="C423" s="14">
        <v>-1.0137342803067106E-3</v>
      </c>
      <c r="D423" s="14">
        <v>-1.1290407281611681</v>
      </c>
    </row>
    <row r="424" spans="1:4" ht="14.25" x14ac:dyDescent="0.2">
      <c r="A424" s="14">
        <v>398</v>
      </c>
      <c r="B424" s="14">
        <v>2.2301995022006013E-2</v>
      </c>
      <c r="C424" s="14">
        <v>-1.2154727082520494E-3</v>
      </c>
      <c r="D424" s="14">
        <v>-1.3537257427752356</v>
      </c>
    </row>
    <row r="425" spans="1:4" ht="14.25" x14ac:dyDescent="0.2">
      <c r="A425" s="14">
        <v>399</v>
      </c>
      <c r="B425" s="14">
        <v>2.2293521982856664E-2</v>
      </c>
      <c r="C425" s="14">
        <v>-1.4726116270625221E-3</v>
      </c>
      <c r="D425" s="14">
        <v>-1.6401127356709613</v>
      </c>
    </row>
    <row r="426" spans="1:4" ht="14.25" x14ac:dyDescent="0.2">
      <c r="A426" s="14">
        <v>400</v>
      </c>
      <c r="B426" s="14">
        <v>2.2505798481958359E-2</v>
      </c>
      <c r="C426" s="14">
        <v>-1.4657150368682405E-3</v>
      </c>
      <c r="D426" s="14">
        <v>-1.6324316979808626</v>
      </c>
    </row>
    <row r="427" spans="1:4" ht="14.25" x14ac:dyDescent="0.2">
      <c r="A427" s="14">
        <v>401</v>
      </c>
      <c r="B427" s="14">
        <v>2.2689515500093002E-2</v>
      </c>
      <c r="C427" s="14">
        <v>-1.6844504489459261E-3</v>
      </c>
      <c r="D427" s="14">
        <v>-1.8760470059806118</v>
      </c>
    </row>
    <row r="428" spans="1:4" ht="14.25" x14ac:dyDescent="0.2">
      <c r="A428" s="14">
        <v>402</v>
      </c>
      <c r="B428" s="14">
        <v>2.3698345067268624E-2</v>
      </c>
      <c r="C428" s="14">
        <v>-2.6436226519342756E-3</v>
      </c>
      <c r="D428" s="14">
        <v>-2.9443195341289816</v>
      </c>
    </row>
    <row r="429" spans="1:4" ht="14.25" x14ac:dyDescent="0.2">
      <c r="A429" s="14">
        <v>403</v>
      </c>
      <c r="B429" s="14">
        <v>2.3700681956049446E-2</v>
      </c>
      <c r="C429" s="14">
        <v>-2.6459595407150975E-3</v>
      </c>
      <c r="D429" s="14">
        <v>-2.9469222305771399</v>
      </c>
    </row>
    <row r="430" spans="1:4" ht="14.25" x14ac:dyDescent="0.2">
      <c r="A430" s="14">
        <v>404</v>
      </c>
      <c r="B430" s="14">
        <v>2.3703226360342607E-2</v>
      </c>
      <c r="C430" s="14">
        <v>-2.6485039450082591E-3</v>
      </c>
      <c r="D430" s="14">
        <v>-2.9497560462344525</v>
      </c>
    </row>
    <row r="431" spans="1:4" ht="14.25" x14ac:dyDescent="0.2">
      <c r="A431" s="14">
        <v>405</v>
      </c>
      <c r="B431" s="14">
        <v>2.4641409741787933E-2</v>
      </c>
      <c r="C431" s="14">
        <v>-7.4892591899052702E-4</v>
      </c>
      <c r="D431" s="14">
        <v>-0.8341119377555285</v>
      </c>
    </row>
    <row r="432" spans="1:4" ht="14.25" x14ac:dyDescent="0.2">
      <c r="A432" s="14">
        <v>406</v>
      </c>
      <c r="B432" s="14">
        <v>2.48400909259575E-2</v>
      </c>
      <c r="C432" s="14">
        <v>-6.393141108992223E-4</v>
      </c>
      <c r="D432" s="14">
        <v>-0.71203241649772342</v>
      </c>
    </row>
    <row r="433" spans="1:4" ht="14.25" x14ac:dyDescent="0.2">
      <c r="A433" s="14">
        <v>407</v>
      </c>
      <c r="B433" s="14">
        <v>2.5029706152501215E-2</v>
      </c>
      <c r="C433" s="14">
        <v>-6.2245371177593531E-4</v>
      </c>
      <c r="D433" s="14">
        <v>-0.69325424388084755</v>
      </c>
    </row>
    <row r="434" spans="1:4" ht="14.25" x14ac:dyDescent="0.2">
      <c r="A434" s="14">
        <v>408</v>
      </c>
      <c r="B434" s="14">
        <v>2.5004414434521782E-2</v>
      </c>
      <c r="C434" s="14">
        <v>-5.9716199379650226E-4</v>
      </c>
      <c r="D434" s="14">
        <v>-0.66508573834771467</v>
      </c>
    </row>
    <row r="435" spans="1:4" ht="14.25" x14ac:dyDescent="0.2">
      <c r="A435" s="14">
        <v>409</v>
      </c>
      <c r="B435" s="14">
        <v>2.4798281994657022E-2</v>
      </c>
      <c r="C435" s="14">
        <v>-6.8749191794089531E-4</v>
      </c>
      <c r="D435" s="14">
        <v>-0.76569017218403734</v>
      </c>
    </row>
    <row r="436" spans="1:4" ht="14.25" x14ac:dyDescent="0.2">
      <c r="A436" s="14">
        <v>410</v>
      </c>
      <c r="B436" s="14">
        <v>2.4770586899730898E-2</v>
      </c>
      <c r="C436" s="14">
        <v>-6.5979682301477161E-4</v>
      </c>
      <c r="D436" s="14">
        <v>-0.73484491939015639</v>
      </c>
    </row>
    <row r="437" spans="1:4" ht="14.25" x14ac:dyDescent="0.2">
      <c r="A437" s="14">
        <v>411</v>
      </c>
      <c r="B437" s="14">
        <v>2.4743100392232691E-2</v>
      </c>
      <c r="C437" s="14">
        <v>-6.3231031551656477E-4</v>
      </c>
      <c r="D437" s="14">
        <v>-0.70423197964524265</v>
      </c>
    </row>
    <row r="438" spans="1:4" ht="14.25" x14ac:dyDescent="0.2">
      <c r="A438" s="14">
        <v>412</v>
      </c>
      <c r="B438" s="14">
        <v>2.4555566582724772E-2</v>
      </c>
      <c r="C438" s="14">
        <v>-4.3516391153979039E-4</v>
      </c>
      <c r="D438" s="14">
        <v>-0.48466130533308616</v>
      </c>
    </row>
    <row r="439" spans="1:4" ht="14.25" x14ac:dyDescent="0.2">
      <c r="A439" s="14">
        <v>413</v>
      </c>
      <c r="B439" s="14">
        <v>2.4705596576804371E-2</v>
      </c>
      <c r="C439" s="14">
        <v>-6.8725892482101453E-4</v>
      </c>
      <c r="D439" s="14">
        <v>-0.7654306774359193</v>
      </c>
    </row>
    <row r="440" spans="1:4" ht="14.25" x14ac:dyDescent="0.2">
      <c r="A440" s="14">
        <v>414</v>
      </c>
      <c r="B440" s="14">
        <v>2.4731825989014779E-2</v>
      </c>
      <c r="C440" s="14">
        <v>-8.0838101293843195E-4</v>
      </c>
      <c r="D440" s="14">
        <v>-0.900329706916421</v>
      </c>
    </row>
    <row r="441" spans="1:4" ht="14.25" x14ac:dyDescent="0.2">
      <c r="A441" s="14">
        <v>415</v>
      </c>
      <c r="B441" s="14">
        <v>2.4711100803948782E-2</v>
      </c>
      <c r="C441" s="14">
        <v>-9.8228724462667838E-4</v>
      </c>
      <c r="D441" s="14">
        <v>-1.0940167729172439</v>
      </c>
    </row>
    <row r="442" spans="1:4" ht="14.25" x14ac:dyDescent="0.2">
      <c r="A442" s="14">
        <v>416</v>
      </c>
      <c r="B442" s="14">
        <v>2.4819849326129215E-2</v>
      </c>
      <c r="C442" s="14">
        <v>-1.2857448187498545E-3</v>
      </c>
      <c r="D442" s="14">
        <v>-1.4319909019467882</v>
      </c>
    </row>
    <row r="443" spans="1:4" ht="14.25" x14ac:dyDescent="0.2">
      <c r="A443" s="14">
        <v>417</v>
      </c>
      <c r="B443" s="14">
        <v>2.4792133872196889E-2</v>
      </c>
      <c r="C443" s="14">
        <v>-1.2580293648175277E-3</v>
      </c>
      <c r="D443" s="14">
        <v>-1.4011229744267637</v>
      </c>
    </row>
    <row r="444" spans="1:4" ht="14.25" x14ac:dyDescent="0.2">
      <c r="A444" s="14">
        <v>418</v>
      </c>
      <c r="B444" s="14">
        <v>2.4764219310866125E-2</v>
      </c>
      <c r="C444" s="14">
        <v>-1.2301148034867641E-3</v>
      </c>
      <c r="D444" s="14">
        <v>-1.3700332921861185</v>
      </c>
    </row>
    <row r="445" spans="1:4" ht="14.25" x14ac:dyDescent="0.2">
      <c r="A445" s="14">
        <v>419</v>
      </c>
      <c r="B445" s="14">
        <v>2.4781312539365819E-2</v>
      </c>
      <c r="C445" s="14">
        <v>-8.4116291343054941E-4</v>
      </c>
      <c r="D445" s="14">
        <v>-0.93684036017254757</v>
      </c>
    </row>
    <row r="446" spans="1:4" ht="14.25" x14ac:dyDescent="0.2">
      <c r="A446" s="14">
        <v>420</v>
      </c>
      <c r="B446" s="14">
        <v>2.4783090974903312E-2</v>
      </c>
      <c r="C446" s="14">
        <v>-1.6386376628520286E-3</v>
      </c>
      <c r="D446" s="14">
        <v>-1.8250232787817087</v>
      </c>
    </row>
    <row r="447" spans="1:4" ht="14.25" x14ac:dyDescent="0.2">
      <c r="A447" s="14">
        <v>421</v>
      </c>
      <c r="B447" s="14">
        <v>2.4818782230598642E-2</v>
      </c>
      <c r="C447" s="14">
        <v>-7.2900666950127119E-4</v>
      </c>
      <c r="D447" s="14">
        <v>-0.81192698812457698</v>
      </c>
    </row>
    <row r="448" spans="1:4" ht="14.25" x14ac:dyDescent="0.2">
      <c r="A448" s="14">
        <v>422</v>
      </c>
      <c r="B448" s="14">
        <v>2.4790901168191194E-2</v>
      </c>
      <c r="C448" s="14">
        <v>-6.5125029537319717E-4</v>
      </c>
      <c r="D448" s="14">
        <v>-0.72532627335130173</v>
      </c>
    </row>
    <row r="449" spans="1:4" ht="14.25" x14ac:dyDescent="0.2">
      <c r="A449" s="14">
        <v>423</v>
      </c>
      <c r="B449" s="14">
        <v>2.4763024906466206E-2</v>
      </c>
      <c r="C449" s="14">
        <v>-6.2337403364820868E-4</v>
      </c>
      <c r="D449" s="14">
        <v>-0.69427924707645794</v>
      </c>
    </row>
    <row r="450" spans="1:4" ht="14.25" x14ac:dyDescent="0.2">
      <c r="A450" s="14">
        <v>424</v>
      </c>
      <c r="B450" s="14">
        <v>2.4735357574456263E-2</v>
      </c>
      <c r="C450" s="14">
        <v>-5.9570670163826625E-4</v>
      </c>
      <c r="D450" s="14">
        <v>-0.66346491507090399</v>
      </c>
    </row>
    <row r="451" spans="1:4" ht="14.25" x14ac:dyDescent="0.2">
      <c r="A451" s="14">
        <v>425</v>
      </c>
      <c r="B451" s="14">
        <v>2.4707490944103794E-2</v>
      </c>
      <c r="C451" s="14">
        <v>-5.6784007128579672E-4</v>
      </c>
      <c r="D451" s="14">
        <v>-0.63242861568184605</v>
      </c>
    </row>
    <row r="452" spans="1:4" ht="14.25" x14ac:dyDescent="0.2">
      <c r="A452" s="14">
        <v>426</v>
      </c>
      <c r="B452" s="14">
        <v>2.4850245439212302E-2</v>
      </c>
      <c r="C452" s="14">
        <v>-1.970864413083119E-4</v>
      </c>
      <c r="D452" s="14">
        <v>-0.21950389123479735</v>
      </c>
    </row>
    <row r="453" spans="1:4" ht="14.25" x14ac:dyDescent="0.2">
      <c r="A453" s="14">
        <v>427</v>
      </c>
      <c r="B453" s="14">
        <v>2.4947662868882503E-2</v>
      </c>
      <c r="C453" s="14">
        <v>-3.9186330809193315E-4</v>
      </c>
      <c r="D453" s="14">
        <v>-0.43643550711721113</v>
      </c>
    </row>
    <row r="454" spans="1:4" ht="14.25" x14ac:dyDescent="0.2">
      <c r="A454" s="14">
        <v>428</v>
      </c>
      <c r="B454" s="14">
        <v>2.4748570662462423E-2</v>
      </c>
      <c r="C454" s="14">
        <v>1.4285053962802274E-5</v>
      </c>
      <c r="D454" s="14">
        <v>1.5909896746417733E-2</v>
      </c>
    </row>
    <row r="455" spans="1:4" ht="14.25" x14ac:dyDescent="0.2">
      <c r="A455" s="14">
        <v>429</v>
      </c>
      <c r="B455" s="14">
        <v>2.461755450311897E-2</v>
      </c>
      <c r="C455" s="14">
        <v>3.5497571364240948E-4</v>
      </c>
      <c r="D455" s="14">
        <v>0.39535216081387475</v>
      </c>
    </row>
    <row r="456" spans="1:4" ht="14.25" x14ac:dyDescent="0.2">
      <c r="A456" s="14">
        <v>430</v>
      </c>
      <c r="B456" s="14">
        <v>2.4795839954795382E-2</v>
      </c>
      <c r="C456" s="14">
        <v>5.8132060070482938E-4</v>
      </c>
      <c r="D456" s="14">
        <v>0.64744247784171871</v>
      </c>
    </row>
    <row r="457" spans="1:4" ht="14.25" x14ac:dyDescent="0.2">
      <c r="A457" s="14">
        <v>431</v>
      </c>
      <c r="B457" s="14">
        <v>2.4766685924640174E-2</v>
      </c>
      <c r="C457" s="14">
        <v>6.1047463086003756E-4</v>
      </c>
      <c r="D457" s="14">
        <v>0.67991261136162884</v>
      </c>
    </row>
    <row r="458" spans="1:4" ht="14.25" x14ac:dyDescent="0.2">
      <c r="A458" s="14">
        <v>432</v>
      </c>
      <c r="B458" s="14">
        <v>2.6761984836703816E-2</v>
      </c>
      <c r="C458" s="14">
        <v>-1.3848242812036053E-3</v>
      </c>
      <c r="D458" s="14">
        <v>-1.5423400837863868</v>
      </c>
    </row>
    <row r="459" spans="1:4" ht="14.25" x14ac:dyDescent="0.2">
      <c r="A459" s="14">
        <v>433</v>
      </c>
      <c r="B459" s="14">
        <v>2.5108393689838252E-2</v>
      </c>
      <c r="C459" s="14">
        <v>5.7876273195084024E-4</v>
      </c>
      <c r="D459" s="14">
        <v>0.64459366621854775</v>
      </c>
    </row>
    <row r="460" spans="1:4" ht="14.25" x14ac:dyDescent="0.2">
      <c r="A460" s="14">
        <v>434</v>
      </c>
      <c r="B460" s="14">
        <v>2.5069415655347736E-2</v>
      </c>
      <c r="C460" s="14">
        <v>4.7675241944108646E-4</v>
      </c>
      <c r="D460" s="14">
        <v>0.53098026697440437</v>
      </c>
    </row>
    <row r="461" spans="1:4" ht="14.25" x14ac:dyDescent="0.2">
      <c r="A461" s="14">
        <v>435</v>
      </c>
      <c r="B461" s="14">
        <v>2.5085706717652041E-2</v>
      </c>
      <c r="C461" s="14">
        <v>2.4337299954817204E-5</v>
      </c>
      <c r="D461" s="14">
        <v>2.7105527943821751E-2</v>
      </c>
    </row>
    <row r="462" spans="1:4" ht="14.25" x14ac:dyDescent="0.2">
      <c r="A462" s="14">
        <v>436</v>
      </c>
      <c r="B462" s="14">
        <v>2.5315031683587848E-2</v>
      </c>
      <c r="C462" s="14">
        <v>2.9777471961366792E-4</v>
      </c>
      <c r="D462" s="14">
        <v>0.33164488248230517</v>
      </c>
    </row>
    <row r="463" spans="1:4" ht="14.25" x14ac:dyDescent="0.2">
      <c r="A463" s="14">
        <v>437</v>
      </c>
      <c r="B463" s="14">
        <v>2.5560548760288671E-2</v>
      </c>
      <c r="C463" s="14">
        <v>2.6010776493147134E-4</v>
      </c>
      <c r="D463" s="14">
        <v>0.28969352819927352</v>
      </c>
    </row>
    <row r="464" spans="1:4" ht="14.25" x14ac:dyDescent="0.2">
      <c r="A464" s="14">
        <v>438</v>
      </c>
      <c r="B464" s="14">
        <v>2.5574397178296772E-2</v>
      </c>
      <c r="C464" s="14">
        <v>2.4625934692337065E-4</v>
      </c>
      <c r="D464" s="14">
        <v>0.27426993223779961</v>
      </c>
    </row>
    <row r="465" spans="1:4" ht="14.25" x14ac:dyDescent="0.2">
      <c r="A465" s="14">
        <v>439</v>
      </c>
      <c r="B465" s="14">
        <v>2.5588454725766048E-2</v>
      </c>
      <c r="C465" s="14">
        <v>2.3220179945409453E-4</v>
      </c>
      <c r="D465" s="14">
        <v>0.25861341954093225</v>
      </c>
    </row>
    <row r="466" spans="1:4" ht="14.25" x14ac:dyDescent="0.2">
      <c r="A466" s="14">
        <v>440</v>
      </c>
      <c r="B466" s="14">
        <v>2.5615543336071647E-2</v>
      </c>
      <c r="C466" s="14">
        <v>9.4740777573973367E-5</v>
      </c>
      <c r="D466" s="14">
        <v>0.10551699649173446</v>
      </c>
    </row>
    <row r="467" spans="1:4" ht="14.25" x14ac:dyDescent="0.2">
      <c r="A467" s="14">
        <v>441</v>
      </c>
      <c r="B467" s="14">
        <v>2.5828906226551002E-2</v>
      </c>
      <c r="C467" s="14">
        <v>-1.1862211290538174E-4</v>
      </c>
      <c r="D467" s="14">
        <v>-0.132114696456933</v>
      </c>
    </row>
    <row r="468" spans="1:4" ht="14.25" x14ac:dyDescent="0.2">
      <c r="A468" s="14">
        <v>442</v>
      </c>
      <c r="B468" s="14">
        <v>2.5907956724062528E-2</v>
      </c>
      <c r="C468" s="14">
        <v>-1.9996112714458503E-4</v>
      </c>
      <c r="D468" s="14">
        <v>-0.22270555606242695</v>
      </c>
    </row>
    <row r="469" spans="1:4" ht="14.25" x14ac:dyDescent="0.2">
      <c r="A469" s="14">
        <v>443</v>
      </c>
      <c r="B469" s="14">
        <v>2.5668211437049115E-2</v>
      </c>
      <c r="C469" s="14">
        <v>-1.0514127856464661E-5</v>
      </c>
      <c r="D469" s="14">
        <v>-1.1710049469226675E-2</v>
      </c>
    </row>
    <row r="470" spans="1:4" ht="14.25" x14ac:dyDescent="0.2">
      <c r="A470" s="14">
        <v>444</v>
      </c>
      <c r="B470" s="14">
        <v>2.5968021109023392E-2</v>
      </c>
      <c r="C470" s="14">
        <v>-4.1418803406199564E-4</v>
      </c>
      <c r="D470" s="14">
        <v>-0.46129954235296527</v>
      </c>
    </row>
    <row r="471" spans="1:4" ht="14.25" x14ac:dyDescent="0.2">
      <c r="A471" s="14">
        <v>445</v>
      </c>
      <c r="B471" s="14">
        <v>2.5978561276143577E-2</v>
      </c>
      <c r="C471" s="14">
        <v>-4.2472820118218124E-4</v>
      </c>
      <c r="D471" s="14">
        <v>-0.47303859290249811</v>
      </c>
    </row>
    <row r="472" spans="1:4" ht="14.25" x14ac:dyDescent="0.2">
      <c r="A472" s="14">
        <v>446</v>
      </c>
      <c r="B472" s="14">
        <v>2.5988901099909603E-2</v>
      </c>
      <c r="C472" s="14">
        <v>-4.3506802494820696E-4</v>
      </c>
      <c r="D472" s="14">
        <v>-0.48455451219282708</v>
      </c>
    </row>
    <row r="473" spans="1:4" ht="14.25" x14ac:dyDescent="0.2">
      <c r="A473" s="14">
        <v>447</v>
      </c>
      <c r="B473" s="14">
        <v>2.5814977821195205E-2</v>
      </c>
      <c r="C473" s="14">
        <v>-3.12427566169525E-4</v>
      </c>
      <c r="D473" s="14">
        <v>-0.34796440611531615</v>
      </c>
    </row>
    <row r="474" spans="1:4" ht="14.25" x14ac:dyDescent="0.2">
      <c r="A474" s="14">
        <v>448</v>
      </c>
      <c r="B474" s="14">
        <v>2.5747768211648911E-2</v>
      </c>
      <c r="C474" s="14">
        <v>-2.9395013893783462E-4</v>
      </c>
      <c r="D474" s="14">
        <v>-0.32738527773672282</v>
      </c>
    </row>
    <row r="475" spans="1:4" ht="14.25" x14ac:dyDescent="0.2">
      <c r="A475" s="14">
        <v>449</v>
      </c>
      <c r="B475" s="14">
        <v>2.5552426027469433E-2</v>
      </c>
      <c r="C475" s="14">
        <v>-3.98652961509538E-4</v>
      </c>
      <c r="D475" s="14">
        <v>-0.44399744458691498</v>
      </c>
    </row>
    <row r="476" spans="1:4" ht="14.25" x14ac:dyDescent="0.2">
      <c r="A476" s="14">
        <v>450</v>
      </c>
      <c r="B476" s="14">
        <v>2.585153668346088E-2</v>
      </c>
      <c r="C476" s="14">
        <v>-2.3616746192803295E-4</v>
      </c>
      <c r="D476" s="14">
        <v>-0.26303015332827367</v>
      </c>
    </row>
    <row r="477" spans="1:4" ht="14.25" x14ac:dyDescent="0.2">
      <c r="A477" s="14">
        <v>451</v>
      </c>
      <c r="B477" s="14">
        <v>2.6064899817200081E-2</v>
      </c>
      <c r="C477" s="14">
        <v>-2.494105236240593E-4</v>
      </c>
      <c r="D477" s="14">
        <v>-0.27777953717651549</v>
      </c>
    </row>
    <row r="478" spans="1:4" ht="14.25" x14ac:dyDescent="0.2">
      <c r="A478" s="14">
        <v>452</v>
      </c>
      <c r="B478" s="14">
        <v>2.6073028190775508E-2</v>
      </c>
      <c r="C478" s="14">
        <v>-2.5753889719948644E-4</v>
      </c>
      <c r="D478" s="14">
        <v>-0.28683246652757743</v>
      </c>
    </row>
    <row r="479" spans="1:4" ht="14.25" x14ac:dyDescent="0.2">
      <c r="A479" s="14">
        <v>453</v>
      </c>
      <c r="B479" s="14">
        <v>2.6081365934941238E-2</v>
      </c>
      <c r="C479" s="14">
        <v>-2.658766413652161E-4</v>
      </c>
      <c r="D479" s="14">
        <v>-0.29611858117021217</v>
      </c>
    </row>
    <row r="480" spans="1:4" ht="14.25" x14ac:dyDescent="0.2">
      <c r="A480" s="14">
        <v>454</v>
      </c>
      <c r="B480" s="14">
        <v>2.6308948296577345E-2</v>
      </c>
      <c r="C480" s="14">
        <v>-4.9345900300132306E-4</v>
      </c>
      <c r="D480" s="14">
        <v>-0.54958712839200186</v>
      </c>
    </row>
    <row r="481" spans="1:4" ht="14.25" x14ac:dyDescent="0.2">
      <c r="A481" s="14">
        <v>455</v>
      </c>
      <c r="B481" s="14">
        <v>2.6462230332436689E-2</v>
      </c>
      <c r="C481" s="14">
        <v>-8.4942392923517337E-4</v>
      </c>
      <c r="D481" s="14">
        <v>-0.94604101904400406</v>
      </c>
    </row>
    <row r="482" spans="1:4" ht="14.25" x14ac:dyDescent="0.2">
      <c r="A482" s="14">
        <v>456</v>
      </c>
      <c r="B482" s="14">
        <v>2.6554850272381671E-2</v>
      </c>
      <c r="C482" s="14">
        <v>-9.4588713528374196E-4</v>
      </c>
      <c r="D482" s="14">
        <v>-1.0534763603495039</v>
      </c>
    </row>
    <row r="483" spans="1:4" ht="14.25" x14ac:dyDescent="0.2">
      <c r="A483" s="14">
        <v>457</v>
      </c>
      <c r="B483" s="14">
        <v>2.6563237050452514E-2</v>
      </c>
      <c r="C483" s="14">
        <v>-9.0425640722726491E-4</v>
      </c>
      <c r="D483" s="14">
        <v>-1.0071103762530171</v>
      </c>
    </row>
    <row r="484" spans="1:4" ht="14.25" x14ac:dyDescent="0.2">
      <c r="A484" s="14">
        <v>458</v>
      </c>
      <c r="B484" s="14">
        <v>2.6675520443545767E-2</v>
      </c>
      <c r="C484" s="14">
        <v>-1.0216723663340511E-3</v>
      </c>
      <c r="D484" s="14">
        <v>-1.1378817258492435</v>
      </c>
    </row>
    <row r="485" spans="1:4" ht="14.25" x14ac:dyDescent="0.2">
      <c r="A485" s="14">
        <v>459</v>
      </c>
      <c r="B485" s="14">
        <v>2.6683720584304665E-2</v>
      </c>
      <c r="C485" s="14">
        <v>-1.0298725070929486E-3</v>
      </c>
      <c r="D485" s="14">
        <v>-1.1470145854884071</v>
      </c>
    </row>
    <row r="486" spans="1:4" ht="14.25" x14ac:dyDescent="0.2">
      <c r="A486" s="14">
        <v>460</v>
      </c>
      <c r="B486" s="14">
        <v>2.6692130364956067E-2</v>
      </c>
      <c r="C486" s="14">
        <v>-1.0382822877443507E-3</v>
      </c>
      <c r="D486" s="14">
        <v>-1.1563809303529231</v>
      </c>
    </row>
    <row r="487" spans="1:4" ht="14.25" x14ac:dyDescent="0.2">
      <c r="A487" s="14">
        <v>461</v>
      </c>
      <c r="B487" s="14">
        <v>2.6538115417958051E-2</v>
      </c>
      <c r="C487" s="14">
        <v>-1.2406451649831438E-3</v>
      </c>
      <c r="D487" s="14">
        <v>-1.3817614217784961</v>
      </c>
    </row>
    <row r="488" spans="1:4" ht="14.25" x14ac:dyDescent="0.2">
      <c r="A488" s="14">
        <v>462</v>
      </c>
      <c r="B488" s="14">
        <v>2.668182233327213E-2</v>
      </c>
      <c r="C488" s="14">
        <v>-1.5630782704754466E-3</v>
      </c>
      <c r="D488" s="14">
        <v>-1.7408694398068043</v>
      </c>
    </row>
    <row r="489" spans="1:4" ht="14.25" x14ac:dyDescent="0.2">
      <c r="A489" s="14">
        <v>463</v>
      </c>
      <c r="B489" s="14">
        <v>2.7411756946276587E-2</v>
      </c>
      <c r="C489" s="14">
        <v>-1.9655738737376013E-3</v>
      </c>
      <c r="D489" s="14">
        <v>-2.1891466045597614</v>
      </c>
    </row>
    <row r="490" spans="1:4" ht="14.25" x14ac:dyDescent="0.2">
      <c r="A490" s="14">
        <v>464</v>
      </c>
      <c r="B490" s="14">
        <v>2.5422135013250705E-2</v>
      </c>
      <c r="C490" s="14">
        <v>-6.2783770163228614E-4</v>
      </c>
      <c r="D490" s="14">
        <v>-0.69925063163838441</v>
      </c>
    </row>
    <row r="491" spans="1:4" ht="14.25" x14ac:dyDescent="0.2">
      <c r="A491" s="14">
        <v>465</v>
      </c>
      <c r="B491" s="14">
        <v>2.4695332924751109E-2</v>
      </c>
      <c r="C491" s="14">
        <v>-3.099641460183461E-4</v>
      </c>
      <c r="D491" s="14">
        <v>-0.34522078608067314</v>
      </c>
    </row>
    <row r="492" spans="1:4" ht="14.25" x14ac:dyDescent="0.2">
      <c r="A492" s="14">
        <v>466</v>
      </c>
      <c r="B492" s="14">
        <v>2.4599485508229876E-2</v>
      </c>
      <c r="C492" s="14">
        <v>-2.1411672949711233E-4</v>
      </c>
      <c r="D492" s="14">
        <v>-0.23847127682193589</v>
      </c>
    </row>
    <row r="493" spans="1:4" ht="14.25" x14ac:dyDescent="0.2">
      <c r="A493" s="14">
        <v>467</v>
      </c>
      <c r="B493" s="14">
        <v>2.4503656199389691E-2</v>
      </c>
      <c r="C493" s="14">
        <v>-1.182874206569276E-4</v>
      </c>
      <c r="D493" s="14">
        <v>-0.13174193488889147</v>
      </c>
    </row>
    <row r="494" spans="1:4" ht="14.25" x14ac:dyDescent="0.2">
      <c r="A494" s="14">
        <v>468</v>
      </c>
      <c r="B494" s="14">
        <v>2.4611221400784533E-2</v>
      </c>
      <c r="C494" s="14">
        <v>1.6506215668155022E-4</v>
      </c>
      <c r="D494" s="14">
        <v>0.18383702829424442</v>
      </c>
    </row>
    <row r="495" spans="1:4" ht="14.25" x14ac:dyDescent="0.2">
      <c r="A495" s="14">
        <v>469</v>
      </c>
      <c r="B495" s="14">
        <v>2.4775034093893818E-2</v>
      </c>
      <c r="C495" s="14">
        <v>-2.1780385361881011E-4</v>
      </c>
      <c r="D495" s="14">
        <v>-0.2425777901203939</v>
      </c>
    </row>
    <row r="496" spans="1:4" ht="14.25" x14ac:dyDescent="0.2">
      <c r="A496" s="14">
        <v>470</v>
      </c>
      <c r="B496" s="14">
        <v>2.49035067665122E-2</v>
      </c>
      <c r="C496" s="14">
        <v>-2.8753786878387561E-4</v>
      </c>
      <c r="D496" s="14">
        <v>-0.32024364870785976</v>
      </c>
    </row>
    <row r="497" spans="1:4" ht="14.25" x14ac:dyDescent="0.2">
      <c r="A497" s="14">
        <v>471</v>
      </c>
      <c r="B497" s="14">
        <v>2.4979561246015011E-2</v>
      </c>
      <c r="C497" s="14">
        <v>-2.9683915148097373E-4</v>
      </c>
      <c r="D497" s="14">
        <v>-0.3306028988517804</v>
      </c>
    </row>
    <row r="498" spans="1:4" ht="14.25" x14ac:dyDescent="0.2">
      <c r="A498" s="14">
        <v>472</v>
      </c>
      <c r="B498" s="14">
        <v>2.4954367473483514E-2</v>
      </c>
      <c r="C498" s="14">
        <v>-7.4271550221945148E-5</v>
      </c>
      <c r="D498" s="14">
        <v>-8.2719512177168122E-2</v>
      </c>
    </row>
    <row r="499" spans="1:4" ht="14.25" x14ac:dyDescent="0.2">
      <c r="A499" s="14">
        <v>473</v>
      </c>
      <c r="B499" s="14">
        <v>2.4859447016953279E-2</v>
      </c>
      <c r="C499" s="14">
        <v>2.0648906308290416E-5</v>
      </c>
      <c r="D499" s="14">
        <v>2.2997600719382141E-2</v>
      </c>
    </row>
    <row r="500" spans="1:4" ht="14.25" x14ac:dyDescent="0.2">
      <c r="A500" s="14">
        <v>474</v>
      </c>
      <c r="B500" s="14">
        <v>2.4764544636666198E-2</v>
      </c>
      <c r="C500" s="14">
        <v>1.1555128659537089E-4</v>
      </c>
      <c r="D500" s="14">
        <v>0.12869458130401329</v>
      </c>
    </row>
    <row r="501" spans="1:4" ht="14.25" x14ac:dyDescent="0.2">
      <c r="A501" s="14">
        <v>475</v>
      </c>
      <c r="B501" s="14">
        <v>2.4696702917628124E-2</v>
      </c>
      <c r="C501" s="14">
        <v>-5.4500631084161352E-4</v>
      </c>
      <c r="D501" s="14">
        <v>-0.60699764622626218</v>
      </c>
    </row>
    <row r="502" spans="1:4" ht="14.25" x14ac:dyDescent="0.2">
      <c r="A502" s="14">
        <v>476</v>
      </c>
      <c r="B502" s="14">
        <v>2.4498077443597263E-2</v>
      </c>
      <c r="C502" s="14">
        <v>-7.8971917509522427E-4</v>
      </c>
      <c r="D502" s="14">
        <v>-0.87954519227916717</v>
      </c>
    </row>
    <row r="503" spans="1:4" ht="14.25" x14ac:dyDescent="0.2">
      <c r="A503" s="14">
        <v>477</v>
      </c>
      <c r="B503" s="14">
        <v>2.4647195943242137E-2</v>
      </c>
      <c r="C503" s="14">
        <v>-7.118214543621916E-4</v>
      </c>
      <c r="D503" s="14">
        <v>-0.79278705353702172</v>
      </c>
    </row>
    <row r="504" spans="1:4" ht="14.25" x14ac:dyDescent="0.2">
      <c r="A504" s="14">
        <v>478</v>
      </c>
      <c r="B504" s="14">
        <v>2.4795979186226814E-2</v>
      </c>
      <c r="C504" s="14">
        <v>-1.064799607006485E-3</v>
      </c>
      <c r="D504" s="14">
        <v>-1.1859144422704091</v>
      </c>
    </row>
    <row r="505" spans="1:4" ht="14.25" x14ac:dyDescent="0.2">
      <c r="A505" s="14">
        <v>479</v>
      </c>
      <c r="B505" s="14">
        <v>2.4794394738291203E-2</v>
      </c>
      <c r="C505" s="14">
        <v>-1.0632151590708738E-3</v>
      </c>
      <c r="D505" s="14">
        <v>-1.1841497724888816</v>
      </c>
    </row>
    <row r="506" spans="1:4" ht="14.25" x14ac:dyDescent="0.2">
      <c r="A506" s="14">
        <v>480</v>
      </c>
      <c r="B506" s="14">
        <v>2.4698264552694697E-2</v>
      </c>
      <c r="C506" s="14">
        <v>-9.6708497347436709E-4</v>
      </c>
      <c r="D506" s="14">
        <v>-1.0770853307978001</v>
      </c>
    </row>
    <row r="507" spans="1:4" ht="14.25" x14ac:dyDescent="0.2">
      <c r="A507" s="14">
        <v>481</v>
      </c>
      <c r="B507" s="14">
        <v>2.4602355460529055E-2</v>
      </c>
      <c r="C507" s="14">
        <v>-8.7117588130872572E-4</v>
      </c>
      <c r="D507" s="14">
        <v>-0.97026713064459036</v>
      </c>
    </row>
    <row r="508" spans="1:4" ht="14.25" x14ac:dyDescent="0.2">
      <c r="A508" s="14">
        <v>482</v>
      </c>
      <c r="B508" s="14">
        <v>2.4475816655502927E-2</v>
      </c>
      <c r="C508" s="14">
        <v>-7.493686443377362E-4</v>
      </c>
      <c r="D508" s="14">
        <v>-0.83460502056637842</v>
      </c>
    </row>
    <row r="509" spans="1:4" ht="14.25" x14ac:dyDescent="0.2">
      <c r="A509" s="14">
        <v>483</v>
      </c>
      <c r="B509" s="14">
        <v>2.4423577858251562E-2</v>
      </c>
      <c r="C509" s="14">
        <v>-8.4666628413133244E-4</v>
      </c>
      <c r="D509" s="14">
        <v>-0.94296970765941857</v>
      </c>
    </row>
    <row r="510" spans="1:4" ht="14.25" x14ac:dyDescent="0.2">
      <c r="A510" s="14">
        <v>484</v>
      </c>
      <c r="B510" s="14">
        <v>2.4121898183102161E-2</v>
      </c>
      <c r="C510" s="14">
        <v>-6.921873157041819E-4</v>
      </c>
      <c r="D510" s="14">
        <v>-0.77091964445566996</v>
      </c>
    </row>
    <row r="511" spans="1:4" ht="14.25" x14ac:dyDescent="0.2">
      <c r="A511" s="14">
        <v>485</v>
      </c>
      <c r="B511" s="14">
        <v>2.4007877361281932E-2</v>
      </c>
      <c r="C511" s="14">
        <v>-5.7583029776606121E-4</v>
      </c>
      <c r="D511" s="14">
        <v>-0.64132768449968358</v>
      </c>
    </row>
    <row r="512" spans="1:4" ht="14.25" x14ac:dyDescent="0.2">
      <c r="A512" s="14">
        <v>486</v>
      </c>
      <c r="B512" s="14">
        <v>2.3903504837445425E-2</v>
      </c>
      <c r="C512" s="14">
        <v>-2.6496504091634565E-4</v>
      </c>
      <c r="D512" s="14">
        <v>-0.29510329140978958</v>
      </c>
    </row>
    <row r="513" spans="1:4" ht="14.25" x14ac:dyDescent="0.2">
      <c r="A513" s="14">
        <v>487</v>
      </c>
      <c r="B513" s="14">
        <v>2.3808071641469079E-2</v>
      </c>
      <c r="C513" s="14">
        <v>-1.6953184494000045E-4</v>
      </c>
      <c r="D513" s="14">
        <v>-0.18881511790215158</v>
      </c>
    </row>
    <row r="514" spans="1:4" ht="14.25" x14ac:dyDescent="0.2">
      <c r="A514" s="14">
        <v>488</v>
      </c>
      <c r="B514" s="14">
        <v>2.3712859019158757E-2</v>
      </c>
      <c r="C514" s="14">
        <v>-7.4319222629678355E-5</v>
      </c>
      <c r="D514" s="14">
        <v>-8.2772607047279456E-2</v>
      </c>
    </row>
    <row r="515" spans="1:4" ht="14.25" x14ac:dyDescent="0.2">
      <c r="A515" s="14">
        <v>489</v>
      </c>
      <c r="B515" s="14">
        <v>2.411068973136863E-2</v>
      </c>
      <c r="C515" s="14">
        <v>-6.6929322264028951E-4</v>
      </c>
      <c r="D515" s="14">
        <v>-0.74542147989165219</v>
      </c>
    </row>
    <row r="516" spans="1:4" ht="14.25" x14ac:dyDescent="0.2">
      <c r="A516" s="14">
        <v>490</v>
      </c>
      <c r="B516" s="14">
        <v>2.4014737118705266E-2</v>
      </c>
      <c r="C516" s="14">
        <v>-6.4013492590208124E-4</v>
      </c>
      <c r="D516" s="14">
        <v>-0.7129465944894483</v>
      </c>
    </row>
    <row r="517" spans="1:4" ht="14.25" x14ac:dyDescent="0.2">
      <c r="A517" s="14">
        <v>491</v>
      </c>
      <c r="B517" s="14">
        <v>2.4021696707283432E-2</v>
      </c>
      <c r="C517" s="14">
        <v>-1.0801975301852305E-3</v>
      </c>
      <c r="D517" s="14">
        <v>-1.2030637907097661</v>
      </c>
    </row>
    <row r="518" spans="1:4" ht="14.25" x14ac:dyDescent="0.2">
      <c r="A518" s="14">
        <v>492</v>
      </c>
      <c r="B518" s="14">
        <v>2.3866770156870706E-2</v>
      </c>
      <c r="C518" s="14">
        <v>-7.3154877673502205E-4</v>
      </c>
      <c r="D518" s="14">
        <v>-0.81475824544517328</v>
      </c>
    </row>
    <row r="519" spans="1:4" ht="14.25" x14ac:dyDescent="0.2">
      <c r="A519" s="14">
        <v>493</v>
      </c>
      <c r="B519" s="14">
        <v>2.4271836401984524E-2</v>
      </c>
      <c r="C519" s="14">
        <v>-8.620657140481526E-4</v>
      </c>
      <c r="D519" s="14">
        <v>-0.96012073421964605</v>
      </c>
    </row>
    <row r="520" spans="1:4" ht="14.25" x14ac:dyDescent="0.2">
      <c r="A520" s="14">
        <v>494</v>
      </c>
      <c r="B520" s="14">
        <v>2.5092767251572858E-2</v>
      </c>
      <c r="C520" s="14">
        <v>-1.6829965636364873E-3</v>
      </c>
      <c r="D520" s="14">
        <v>-1.8744277495735631</v>
      </c>
    </row>
    <row r="521" spans="1:4" ht="14.25" x14ac:dyDescent="0.2">
      <c r="A521" s="14">
        <v>495</v>
      </c>
      <c r="B521" s="14">
        <v>2.5083133030859739E-2</v>
      </c>
      <c r="C521" s="14">
        <v>-1.6733623429233679E-3</v>
      </c>
      <c r="D521" s="14">
        <v>-1.8636976916278905</v>
      </c>
    </row>
    <row r="522" spans="1:4" ht="14.25" x14ac:dyDescent="0.2">
      <c r="A522" s="14">
        <v>496</v>
      </c>
      <c r="B522" s="14">
        <v>2.5073500014902786E-2</v>
      </c>
      <c r="C522" s="14">
        <v>-6.4190847122487515E-4</v>
      </c>
      <c r="D522" s="14">
        <v>-0.71492187039909616</v>
      </c>
    </row>
    <row r="523" spans="1:4" ht="14.25" x14ac:dyDescent="0.2">
      <c r="A523" s="14">
        <v>497</v>
      </c>
      <c r="B523" s="14">
        <v>2.5063868203822628E-2</v>
      </c>
      <c r="C523" s="14">
        <v>-5.3255587833374307E-4</v>
      </c>
      <c r="D523" s="14">
        <v>-0.59313104858062027</v>
      </c>
    </row>
    <row r="524" spans="1:4" ht="14.25" x14ac:dyDescent="0.2">
      <c r="A524" s="14">
        <v>498</v>
      </c>
      <c r="B524" s="14">
        <v>2.5049347021958344E-2</v>
      </c>
      <c r="C524" s="14">
        <v>-3.9910720065280264E-4</v>
      </c>
      <c r="D524" s="14">
        <v>-0.44450335082194498</v>
      </c>
    </row>
    <row r="525" spans="1:4" ht="14.25" x14ac:dyDescent="0.2">
      <c r="A525" s="14">
        <v>499</v>
      </c>
      <c r="B525" s="14">
        <v>2.4940735416541512E-2</v>
      </c>
      <c r="C525" s="14">
        <v>-2.0998152743089901E-4</v>
      </c>
      <c r="D525" s="14">
        <v>-0.23386571928814265</v>
      </c>
    </row>
    <row r="526" spans="1:4" ht="14.25" x14ac:dyDescent="0.2">
      <c r="A526" s="14">
        <v>500</v>
      </c>
      <c r="B526" s="14">
        <v>2.4874322844272941E-2</v>
      </c>
      <c r="C526" s="14">
        <v>-1.4110253909672271E-4</v>
      </c>
      <c r="D526" s="14">
        <v>-0.15715214191923474</v>
      </c>
    </row>
    <row r="527" spans="1:4" ht="14.25" x14ac:dyDescent="0.2">
      <c r="A527" s="14">
        <v>501</v>
      </c>
      <c r="B527" s="14">
        <v>2.4860839821773666E-2</v>
      </c>
      <c r="C527" s="14">
        <v>-1.276195165974478E-4</v>
      </c>
      <c r="D527" s="14">
        <v>-0.14213550310557146</v>
      </c>
    </row>
    <row r="528" spans="1:4" ht="14.25" x14ac:dyDescent="0.2">
      <c r="A528" s="14">
        <v>502</v>
      </c>
      <c r="B528" s="14">
        <v>2.4847358004640219E-2</v>
      </c>
      <c r="C528" s="14">
        <v>-1.1413769946400087E-4</v>
      </c>
      <c r="D528" s="14">
        <v>-0.12712020676117117</v>
      </c>
    </row>
    <row r="529" spans="1:4" ht="14.25" x14ac:dyDescent="0.2">
      <c r="A529" s="14">
        <v>503</v>
      </c>
      <c r="B529" s="14">
        <v>2.4761674341550258E-2</v>
      </c>
      <c r="C529" s="14">
        <v>7.1276690662910869E-5</v>
      </c>
      <c r="D529" s="14">
        <v>7.9384004556522739E-2</v>
      </c>
    </row>
    <row r="530" spans="1:4" ht="14.25" x14ac:dyDescent="0.2">
      <c r="A530" s="14">
        <v>504</v>
      </c>
      <c r="B530" s="14">
        <v>2.4693712410104676E-2</v>
      </c>
      <c r="C530" s="14">
        <v>2.2275060919616299E-4</v>
      </c>
      <c r="D530" s="14">
        <v>0.24808721071274087</v>
      </c>
    </row>
    <row r="531" spans="1:4" ht="14.25" x14ac:dyDescent="0.2">
      <c r="A531" s="14">
        <v>505</v>
      </c>
      <c r="B531" s="14">
        <v>2.4814913807372475E-2</v>
      </c>
      <c r="C531" s="14">
        <v>1.2025475436713146E-4</v>
      </c>
      <c r="D531" s="14">
        <v>0.13393304150120069</v>
      </c>
    </row>
    <row r="532" spans="1:4" ht="14.25" x14ac:dyDescent="0.2">
      <c r="A532" s="14">
        <v>506</v>
      </c>
      <c r="B532" s="14">
        <v>2.5076917699976539E-2</v>
      </c>
      <c r="C532" s="14">
        <v>-8.9386527906784585E-5</v>
      </c>
      <c r="D532" s="14">
        <v>-9.9553731698942299E-2</v>
      </c>
    </row>
    <row r="533" spans="1:4" ht="14.25" x14ac:dyDescent="0.2">
      <c r="A533" s="14">
        <v>507</v>
      </c>
      <c r="B533" s="14">
        <v>2.5065123326680084E-2</v>
      </c>
      <c r="C533" s="14">
        <v>-1.2746746633073361E-4</v>
      </c>
      <c r="D533" s="14">
        <v>-0.14196615799494136</v>
      </c>
    </row>
    <row r="534" spans="1:4" ht="14.25" x14ac:dyDescent="0.2">
      <c r="A534" s="14">
        <v>508</v>
      </c>
      <c r="B534" s="14">
        <v>2.5053330160444257E-2</v>
      </c>
      <c r="C534" s="14">
        <v>-1.156743000949069E-4</v>
      </c>
      <c r="D534" s="14">
        <v>-0.12883158688209018</v>
      </c>
    </row>
    <row r="535" spans="1:4" ht="14.25" x14ac:dyDescent="0.2">
      <c r="A535" s="14">
        <v>509</v>
      </c>
      <c r="B535" s="14">
        <v>2.5041538201389813E-2</v>
      </c>
      <c r="C535" s="14">
        <v>-1.0388234104046282E-4</v>
      </c>
      <c r="D535" s="14">
        <v>-0.11569836026056553</v>
      </c>
    </row>
    <row r="536" spans="1:4" ht="14.25" x14ac:dyDescent="0.2">
      <c r="A536" s="14">
        <v>510</v>
      </c>
      <c r="B536" s="14">
        <v>2.5029747449637752E-2</v>
      </c>
      <c r="C536" s="14">
        <v>-9.2091589288401804E-5</v>
      </c>
      <c r="D536" s="14">
        <v>-0.10256647826513095</v>
      </c>
    </row>
    <row r="537" spans="1:4" ht="14.25" x14ac:dyDescent="0.2">
      <c r="A537" s="14">
        <v>511</v>
      </c>
      <c r="B537" s="14">
        <v>2.5202289491344846E-2</v>
      </c>
      <c r="C537" s="14">
        <v>-5.9363932363613175E-5</v>
      </c>
      <c r="D537" s="14">
        <v>-6.6116238470347075E-2</v>
      </c>
    </row>
    <row r="538" spans="1:4" ht="14.25" x14ac:dyDescent="0.2">
      <c r="A538" s="14">
        <v>512</v>
      </c>
      <c r="B538" s="14">
        <v>2.5071505041151475E-2</v>
      </c>
      <c r="C538" s="14">
        <v>-3.40985573608725E-5</v>
      </c>
      <c r="D538" s="14">
        <v>-3.7977072276096722E-2</v>
      </c>
    </row>
    <row r="539" spans="1:4" ht="14.25" x14ac:dyDescent="0.2">
      <c r="A539" s="14">
        <v>513</v>
      </c>
      <c r="B539" s="14">
        <v>2.489394558666284E-2</v>
      </c>
      <c r="C539" s="14">
        <v>1.4346089712776247E-4</v>
      </c>
      <c r="D539" s="14">
        <v>0.15977874962142694</v>
      </c>
    </row>
    <row r="540" spans="1:4" ht="14.25" x14ac:dyDescent="0.2">
      <c r="A540" s="14">
        <v>514</v>
      </c>
      <c r="B540" s="14">
        <v>2.4881698425366489E-2</v>
      </c>
      <c r="C540" s="14">
        <v>-4.3793188458613602E-5</v>
      </c>
      <c r="D540" s="14">
        <v>-4.8774411940427552E-2</v>
      </c>
    </row>
    <row r="541" spans="1:4" ht="14.25" x14ac:dyDescent="0.2">
      <c r="A541" s="14">
        <v>515</v>
      </c>
      <c r="B541" s="14">
        <v>2.4869452471840307E-2</v>
      </c>
      <c r="C541" s="14">
        <v>-3.1547234932430973E-5</v>
      </c>
      <c r="D541" s="14">
        <v>-3.5135551585378816E-2</v>
      </c>
    </row>
    <row r="542" spans="1:4" ht="14.25" x14ac:dyDescent="0.2">
      <c r="A542" s="14">
        <v>516</v>
      </c>
      <c r="B542" s="14">
        <v>2.4857004489800584E-2</v>
      </c>
      <c r="C542" s="14">
        <v>-1.9099252892708363E-5</v>
      </c>
      <c r="D542" s="14">
        <v>-2.1271683134552275E-2</v>
      </c>
    </row>
    <row r="543" spans="1:4" ht="14.25" x14ac:dyDescent="0.2">
      <c r="A543" s="14">
        <v>517</v>
      </c>
      <c r="B543" s="14">
        <v>2.4833437077602067E-2</v>
      </c>
      <c r="C543" s="14">
        <v>2.1146413971987951E-4</v>
      </c>
      <c r="D543" s="14">
        <v>0.23551697020354503</v>
      </c>
    </row>
    <row r="544" spans="1:4" ht="14.25" x14ac:dyDescent="0.2">
      <c r="A544" s="14">
        <v>518</v>
      </c>
      <c r="B544" s="14">
        <v>2.4902357440911384E-2</v>
      </c>
      <c r="C544" s="14">
        <v>-5.7017189464582396E-5</v>
      </c>
      <c r="D544" s="14">
        <v>-6.3502567054670847E-2</v>
      </c>
    </row>
    <row r="545" spans="1:4" ht="14.25" x14ac:dyDescent="0.2">
      <c r="A545" s="14">
        <v>519</v>
      </c>
      <c r="B545" s="14">
        <v>2.5240565243797006E-2</v>
      </c>
      <c r="C545" s="14">
        <v>-3.7799777465072695E-4</v>
      </c>
      <c r="D545" s="14">
        <v>-0.4209928489404885</v>
      </c>
    </row>
    <row r="546" spans="1:4" ht="14.25" x14ac:dyDescent="0.2">
      <c r="A546" s="14">
        <v>520</v>
      </c>
      <c r="B546" s="14">
        <v>2.5289620891376752E-2</v>
      </c>
      <c r="C546" s="14">
        <v>-3.4698894485362189E-4</v>
      </c>
      <c r="D546" s="14">
        <v>-0.38645694298004618</v>
      </c>
    </row>
    <row r="547" spans="1:4" ht="14.25" x14ac:dyDescent="0.2">
      <c r="A547" s="14">
        <v>521</v>
      </c>
      <c r="B547" s="14">
        <v>2.5361884441449167E-2</v>
      </c>
      <c r="C547" s="14">
        <v>-2.1971143935385282E-4</v>
      </c>
      <c r="D547" s="14">
        <v>-0.24470235276877436</v>
      </c>
    </row>
    <row r="548" spans="1:4" ht="14.25" x14ac:dyDescent="0.2">
      <c r="A548" s="14">
        <v>522</v>
      </c>
      <c r="B548" s="14">
        <v>2.5351142483889765E-2</v>
      </c>
      <c r="C548" s="14">
        <v>-2.0896948179445138E-4</v>
      </c>
      <c r="D548" s="14">
        <v>-0.23273855927737389</v>
      </c>
    </row>
    <row r="549" spans="1:4" ht="14.25" x14ac:dyDescent="0.2">
      <c r="A549" s="14">
        <v>523</v>
      </c>
      <c r="B549" s="14">
        <v>2.5340401735563896E-2</v>
      </c>
      <c r="C549" s="14">
        <v>-1.9822873346858269E-4</v>
      </c>
      <c r="D549" s="14">
        <v>-0.22077611256287033</v>
      </c>
    </row>
    <row r="550" spans="1:4" ht="14.25" x14ac:dyDescent="0.2">
      <c r="A550" s="14">
        <v>524</v>
      </c>
      <c r="B550" s="14">
        <v>2.6406833884223668E-2</v>
      </c>
      <c r="C550" s="14">
        <v>-1.159852545035877E-3</v>
      </c>
      <c r="D550" s="14">
        <v>-1.2917791056751953</v>
      </c>
    </row>
    <row r="551" spans="1:4" ht="14.25" x14ac:dyDescent="0.2">
      <c r="A551" s="14">
        <v>525</v>
      </c>
      <c r="B551" s="14">
        <v>2.5007243133548608E-2</v>
      </c>
      <c r="C551" s="14">
        <v>4.5157305616848331E-5</v>
      </c>
      <c r="D551" s="14">
        <v>5.0293689585023435E-2</v>
      </c>
    </row>
    <row r="552" spans="1:4" ht="14.25" x14ac:dyDescent="0.2">
      <c r="A552" s="14">
        <v>526</v>
      </c>
      <c r="B552" s="14">
        <v>2.5054602666538632E-2</v>
      </c>
      <c r="C552" s="14">
        <v>-1.9109742134709035E-4</v>
      </c>
      <c r="D552" s="14">
        <v>-0.21283365467542645</v>
      </c>
    </row>
    <row r="553" spans="1:4" ht="14.25" x14ac:dyDescent="0.2">
      <c r="A553" s="14">
        <v>527</v>
      </c>
      <c r="B553" s="14">
        <v>2.506051814397171E-2</v>
      </c>
      <c r="C553" s="14">
        <v>-1.1041834357262623E-4</v>
      </c>
      <c r="D553" s="14">
        <v>-0.12297779551449059</v>
      </c>
    </row>
    <row r="554" spans="1:4" ht="14.25" x14ac:dyDescent="0.2">
      <c r="A554" s="14">
        <v>528</v>
      </c>
      <c r="B554" s="14">
        <v>2.5062522781235573E-2</v>
      </c>
      <c r="C554" s="14">
        <v>-1.0993270238548319E-4</v>
      </c>
      <c r="D554" s="14">
        <v>-0.12243691543357714</v>
      </c>
    </row>
    <row r="555" spans="1:4" ht="14.25" x14ac:dyDescent="0.2">
      <c r="A555" s="14">
        <v>529</v>
      </c>
      <c r="B555" s="14">
        <v>2.5064531931460431E-2</v>
      </c>
      <c r="C555" s="14">
        <v>-1.1194185261034079E-4</v>
      </c>
      <c r="D555" s="14">
        <v>-0.12467459494873774</v>
      </c>
    </row>
    <row r="556" spans="1:4" ht="14.25" x14ac:dyDescent="0.2">
      <c r="A556" s="14">
        <v>530</v>
      </c>
      <c r="B556" s="14">
        <v>2.5066342366428202E-2</v>
      </c>
      <c r="C556" s="14">
        <v>-1.1375228757811232E-4</v>
      </c>
      <c r="D556" s="14">
        <v>-0.12669095648845283</v>
      </c>
    </row>
    <row r="557" spans="1:4" ht="14.25" x14ac:dyDescent="0.2">
      <c r="A557" s="14">
        <v>531</v>
      </c>
      <c r="B557" s="14">
        <v>2.5056953290086975E-2</v>
      </c>
      <c r="C557" s="14">
        <v>-1.4550815777752968E-5</v>
      </c>
      <c r="D557" s="14">
        <v>-1.6205887440328748E-2</v>
      </c>
    </row>
    <row r="558" spans="1:4" ht="14.25" x14ac:dyDescent="0.2">
      <c r="A558" s="14">
        <v>532</v>
      </c>
      <c r="B558" s="14">
        <v>2.5255104342843671E-2</v>
      </c>
      <c r="C558" s="14">
        <v>-3.1496068761599494E-4</v>
      </c>
      <c r="D558" s="14">
        <v>-0.350785655566975</v>
      </c>
    </row>
    <row r="559" spans="1:4" ht="14.25" x14ac:dyDescent="0.2">
      <c r="A559" s="14">
        <v>533</v>
      </c>
      <c r="B559" s="14">
        <v>2.5453046633653813E-2</v>
      </c>
      <c r="C559" s="14">
        <v>-5.2036487440369414E-4</v>
      </c>
      <c r="D559" s="14">
        <v>-0.57955338802243761</v>
      </c>
    </row>
    <row r="560" spans="1:4" ht="14.25" x14ac:dyDescent="0.2">
      <c r="A560" s="14">
        <v>534</v>
      </c>
      <c r="B560" s="14">
        <v>2.5450217110809061E-2</v>
      </c>
      <c r="C560" s="14">
        <v>-5.2996192739616227E-4</v>
      </c>
      <c r="D560" s="14">
        <v>-0.59024205063285973</v>
      </c>
    </row>
    <row r="561" spans="1:4" ht="14.25" x14ac:dyDescent="0.2">
      <c r="A561" s="14">
        <v>535</v>
      </c>
      <c r="B561" s="14">
        <v>2.5442050640139886E-2</v>
      </c>
      <c r="C561" s="14">
        <v>-6.2395037102797729E-4</v>
      </c>
      <c r="D561" s="14">
        <v>-0.6949211395206234</v>
      </c>
    </row>
    <row r="562" spans="1:4" ht="14.25" x14ac:dyDescent="0.2">
      <c r="A562" s="14">
        <v>536</v>
      </c>
      <c r="B562" s="14">
        <v>2.5444971046100842E-2</v>
      </c>
      <c r="C562" s="14">
        <v>-6.2687077698893312E-4</v>
      </c>
      <c r="D562" s="14">
        <v>-0.69817372487433782</v>
      </c>
    </row>
    <row r="563" spans="1:4" ht="14.25" x14ac:dyDescent="0.2">
      <c r="A563" s="14">
        <v>537</v>
      </c>
      <c r="B563" s="14">
        <v>2.5447895976160748E-2</v>
      </c>
      <c r="C563" s="14">
        <v>-6.2979570704883858E-4</v>
      </c>
      <c r="D563" s="14">
        <v>-0.70143134891725467</v>
      </c>
    </row>
    <row r="564" spans="1:4" ht="14.25" x14ac:dyDescent="0.2">
      <c r="A564" s="14">
        <v>538</v>
      </c>
      <c r="B564" s="14">
        <v>2.5531465433426978E-2</v>
      </c>
      <c r="C564" s="14">
        <v>-2.0238685345073948E-4</v>
      </c>
      <c r="D564" s="14">
        <v>-0.22540719479382282</v>
      </c>
    </row>
    <row r="565" spans="1:4" ht="14.25" x14ac:dyDescent="0.2">
      <c r="A565" s="14">
        <v>539</v>
      </c>
      <c r="B565" s="14">
        <v>2.5592743819332294E-2</v>
      </c>
      <c r="C565" s="14">
        <v>-5.913121211109304E-5</v>
      </c>
      <c r="D565" s="14">
        <v>-6.5857047626683693E-2</v>
      </c>
    </row>
    <row r="566" spans="1:4" ht="14.25" x14ac:dyDescent="0.2">
      <c r="A566" s="14">
        <v>540</v>
      </c>
      <c r="B566" s="14">
        <v>2.55674306196365E-2</v>
      </c>
      <c r="C566" s="14">
        <v>1.6823022824375908E-4</v>
      </c>
      <c r="D566" s="14">
        <v>0.18736544978787367</v>
      </c>
    </row>
    <row r="567" spans="1:4" ht="14.25" x14ac:dyDescent="0.2">
      <c r="A567" s="14">
        <v>541</v>
      </c>
      <c r="B567" s="14">
        <v>2.5524062031380329E-2</v>
      </c>
      <c r="C567" s="14">
        <v>1.2097569617203208E-5</v>
      </c>
      <c r="D567" s="14">
        <v>1.3473598629272984E-2</v>
      </c>
    </row>
    <row r="568" spans="1:4" ht="14.25" x14ac:dyDescent="0.2">
      <c r="A568" s="14">
        <v>542</v>
      </c>
      <c r="B568" s="14">
        <v>2.5484783896748284E-2</v>
      </c>
      <c r="C568" s="14">
        <v>-5.8179765424035135E-5</v>
      </c>
      <c r="D568" s="14">
        <v>-6.4797379347499753E-2</v>
      </c>
    </row>
    <row r="569" spans="1:4" ht="14.25" x14ac:dyDescent="0.2">
      <c r="A569" s="14">
        <v>543</v>
      </c>
      <c r="B569" s="14">
        <v>2.548471475599895E-2</v>
      </c>
      <c r="C569" s="14">
        <v>-5.8110624674700961E-5</v>
      </c>
      <c r="D569" s="14">
        <v>-6.4720374235321593E-2</v>
      </c>
    </row>
    <row r="570" spans="1:4" ht="14.25" x14ac:dyDescent="0.2">
      <c r="A570" s="14">
        <v>544</v>
      </c>
      <c r="B570" s="14">
        <v>2.5484446392144377E-2</v>
      </c>
      <c r="C570" s="14">
        <v>-5.7842260820128305E-5</v>
      </c>
      <c r="D570" s="14">
        <v>-6.4421485534737075E-2</v>
      </c>
    </row>
    <row r="571" spans="1:4" ht="14.25" x14ac:dyDescent="0.2">
      <c r="A571" s="14">
        <v>545</v>
      </c>
      <c r="B571" s="14">
        <v>2.5412929996157005E-2</v>
      </c>
      <c r="C571" s="14">
        <v>1.385222445857287E-4</v>
      </c>
      <c r="D571" s="14">
        <v>0.1542783537380937</v>
      </c>
    </row>
    <row r="572" spans="1:4" ht="14.25" x14ac:dyDescent="0.2">
      <c r="A572" s="14">
        <v>546</v>
      </c>
      <c r="B572" s="14">
        <v>2.5412675910446256E-2</v>
      </c>
      <c r="C572" s="14">
        <v>1.3877633029647785E-4</v>
      </c>
      <c r="D572" s="14">
        <v>0.15456134023805973</v>
      </c>
    </row>
    <row r="573" spans="1:4" ht="14.25" x14ac:dyDescent="0.2">
      <c r="A573" s="14">
        <v>547</v>
      </c>
      <c r="B573" s="14">
        <v>2.5557707721074567E-2</v>
      </c>
      <c r="C573" s="14">
        <v>1.9208019249406655E-4</v>
      </c>
      <c r="D573" s="14">
        <v>0.21392821039180421</v>
      </c>
    </row>
    <row r="574" spans="1:4" ht="14.25" x14ac:dyDescent="0.2">
      <c r="A574" s="14">
        <v>548</v>
      </c>
      <c r="B574" s="14">
        <v>2.5732765087745475E-2</v>
      </c>
      <c r="C574" s="14">
        <v>2.4229805302099922E-4</v>
      </c>
      <c r="D574" s="14">
        <v>0.26985806392193218</v>
      </c>
    </row>
    <row r="575" spans="1:4" ht="14.25" x14ac:dyDescent="0.2">
      <c r="A575" s="14">
        <v>549</v>
      </c>
      <c r="B575" s="14">
        <v>2.5701846050632637E-2</v>
      </c>
      <c r="C575" s="14">
        <v>3.0005044085834598E-4</v>
      </c>
      <c r="D575" s="14">
        <v>0.33417945393864951</v>
      </c>
    </row>
    <row r="576" spans="1:4" ht="14.25" x14ac:dyDescent="0.2">
      <c r="A576" s="14">
        <v>550</v>
      </c>
      <c r="B576" s="14">
        <v>2.5701364828099892E-2</v>
      </c>
      <c r="C576" s="14">
        <v>3.0053166339109177E-4</v>
      </c>
      <c r="D576" s="14">
        <v>0.33471541276862465</v>
      </c>
    </row>
    <row r="577" spans="1:4" ht="14.25" x14ac:dyDescent="0.2">
      <c r="A577" s="14">
        <v>551</v>
      </c>
      <c r="B577" s="14">
        <v>2.5701092130628097E-2</v>
      </c>
      <c r="C577" s="14">
        <v>3.0080436086288645E-4</v>
      </c>
      <c r="D577" s="14">
        <v>0.33501912801048234</v>
      </c>
    </row>
    <row r="578" spans="1:4" ht="14.25" x14ac:dyDescent="0.2">
      <c r="A578" s="14">
        <v>552</v>
      </c>
      <c r="B578" s="14">
        <v>2.5572583538186155E-2</v>
      </c>
      <c r="C578" s="14">
        <v>6.224069817222129E-4</v>
      </c>
      <c r="D578" s="14">
        <v>0.69320219855209941</v>
      </c>
    </row>
    <row r="579" spans="1:4" ht="14.25" x14ac:dyDescent="0.2">
      <c r="A579" s="14">
        <v>553</v>
      </c>
      <c r="B579" s="14">
        <v>2.5595218065863803E-2</v>
      </c>
      <c r="C579" s="14">
        <v>6.3465023563495648E-4</v>
      </c>
      <c r="D579" s="14">
        <v>0.70683805222819673</v>
      </c>
    </row>
    <row r="580" spans="1:4" ht="14.25" x14ac:dyDescent="0.2">
      <c r="A580" s="14">
        <v>554</v>
      </c>
      <c r="B580" s="14">
        <v>2.5822123415386831E-2</v>
      </c>
      <c r="C580" s="14">
        <v>1.0648056618480575E-3</v>
      </c>
      <c r="D580" s="14">
        <v>1.1859211858154097</v>
      </c>
    </row>
    <row r="581" spans="1:4" ht="14.25" x14ac:dyDescent="0.2">
      <c r="A581" s="14">
        <v>555</v>
      </c>
      <c r="B581" s="14">
        <v>2.6919736393710605E-2</v>
      </c>
      <c r="C581" s="14">
        <v>-2.4748732236026805E-5</v>
      </c>
      <c r="D581" s="14">
        <v>-2.7563758282274302E-2</v>
      </c>
    </row>
    <row r="582" spans="1:4" ht="14.25" x14ac:dyDescent="0.2">
      <c r="A582" s="14">
        <v>556</v>
      </c>
      <c r="B582" s="14">
        <v>2.6301960334907233E-2</v>
      </c>
      <c r="C582" s="14">
        <v>4.8196930730753235E-4</v>
      </c>
      <c r="D582" s="14">
        <v>0.53679054585111863</v>
      </c>
    </row>
    <row r="583" spans="1:4" ht="14.25" x14ac:dyDescent="0.2">
      <c r="A583" s="14">
        <v>557</v>
      </c>
      <c r="B583" s="14">
        <v>2.6336122629259016E-2</v>
      </c>
      <c r="C583" s="14">
        <v>4.4780701295574904E-4</v>
      </c>
      <c r="D583" s="14">
        <v>0.49874248686772915</v>
      </c>
    </row>
    <row r="584" spans="1:4" ht="14.25" x14ac:dyDescent="0.2">
      <c r="A584" s="14">
        <v>558</v>
      </c>
      <c r="B584" s="14">
        <v>2.637050827333226E-2</v>
      </c>
      <c r="C584" s="14">
        <v>4.1342136888250502E-4</v>
      </c>
      <c r="D584" s="14">
        <v>0.46044567341578579</v>
      </c>
    </row>
    <row r="585" spans="1:4" ht="14.25" x14ac:dyDescent="0.2">
      <c r="A585" s="14">
        <v>559</v>
      </c>
      <c r="B585" s="14">
        <v>2.6417763582066614E-2</v>
      </c>
      <c r="C585" s="14">
        <v>3.7419882920984582E-4</v>
      </c>
      <c r="D585" s="14">
        <v>0.41676179529049329</v>
      </c>
    </row>
    <row r="586" spans="1:4" ht="14.25" x14ac:dyDescent="0.2">
      <c r="A586" s="14">
        <v>560</v>
      </c>
      <c r="B586" s="14">
        <v>2.6384132451518917E-2</v>
      </c>
      <c r="C586" s="14">
        <v>1.0527178678567534E-4</v>
      </c>
      <c r="D586" s="14">
        <v>0.11724584747332956</v>
      </c>
    </row>
    <row r="587" spans="1:4" ht="14.25" x14ac:dyDescent="0.2">
      <c r="A587" s="14">
        <v>561</v>
      </c>
      <c r="B587" s="14">
        <v>2.6415683974914849E-2</v>
      </c>
      <c r="C587" s="14">
        <v>-6.303815972699793E-4</v>
      </c>
      <c r="D587" s="14">
        <v>-0.70208388078359252</v>
      </c>
    </row>
    <row r="588" spans="1:4" ht="14.25" x14ac:dyDescent="0.2">
      <c r="A588" s="14">
        <v>562</v>
      </c>
      <c r="B588" s="14">
        <v>2.6543167879514606E-2</v>
      </c>
      <c r="C588" s="14">
        <v>-7.4973511526177372E-4</v>
      </c>
      <c r="D588" s="14">
        <v>-0.83501317545170006</v>
      </c>
    </row>
    <row r="589" spans="1:4" ht="14.25" x14ac:dyDescent="0.2">
      <c r="A589" s="14">
        <v>563</v>
      </c>
      <c r="B589" s="14">
        <v>2.6577829062681285E-2</v>
      </c>
      <c r="C589" s="14">
        <v>-8.5432427261515273E-4</v>
      </c>
      <c r="D589" s="14">
        <v>-0.95149874831828463</v>
      </c>
    </row>
    <row r="590" spans="1:4" ht="14.25" x14ac:dyDescent="0.2">
      <c r="A590" s="14">
        <v>564</v>
      </c>
      <c r="B590" s="14">
        <v>2.6612509436563691E-2</v>
      </c>
      <c r="C590" s="14">
        <v>-8.8900464649755914E-4</v>
      </c>
      <c r="D590" s="14">
        <v>-0.99012381540119609</v>
      </c>
    </row>
    <row r="591" spans="1:4" ht="14.25" x14ac:dyDescent="0.2">
      <c r="A591" s="14">
        <v>565</v>
      </c>
      <c r="B591" s="14">
        <v>2.6647413650507285E-2</v>
      </c>
      <c r="C591" s="14">
        <v>-9.2390886044115342E-4</v>
      </c>
      <c r="D591" s="14">
        <v>-1.0289981830657144</v>
      </c>
    </row>
    <row r="592" spans="1:4" ht="14.25" x14ac:dyDescent="0.2">
      <c r="A592" s="14">
        <v>566</v>
      </c>
      <c r="B592" s="14">
        <v>2.6739645914562758E-2</v>
      </c>
      <c r="C592" s="14">
        <v>-9.1547009038680377E-4</v>
      </c>
      <c r="D592" s="14">
        <v>-1.0195995514202847</v>
      </c>
    </row>
    <row r="593" spans="1:4" ht="14.25" x14ac:dyDescent="0.2">
      <c r="A593" s="14">
        <v>567</v>
      </c>
      <c r="B593" s="14">
        <v>2.6838380084205117E-2</v>
      </c>
      <c r="C593" s="14">
        <v>-5.6465381047863389E-4</v>
      </c>
      <c r="D593" s="14">
        <v>-0.62887993602119363</v>
      </c>
    </row>
    <row r="594" spans="1:4" ht="14.25" x14ac:dyDescent="0.2">
      <c r="A594" s="14">
        <v>568</v>
      </c>
      <c r="B594" s="14">
        <v>2.6784944166247888E-2</v>
      </c>
      <c r="C594" s="14">
        <v>-4.0604728375382565E-4</v>
      </c>
      <c r="D594" s="14">
        <v>-0.4522328284869474</v>
      </c>
    </row>
    <row r="595" spans="1:4" ht="14.25" x14ac:dyDescent="0.2">
      <c r="A595" s="14">
        <v>569</v>
      </c>
      <c r="B595" s="14">
        <v>2.6663129599463195E-2</v>
      </c>
      <c r="C595" s="14">
        <v>-2.8159667251197174E-4</v>
      </c>
      <c r="D595" s="14">
        <v>-0.31362667550759543</v>
      </c>
    </row>
    <row r="596" spans="1:4" ht="14.25" x14ac:dyDescent="0.2">
      <c r="A596" s="14">
        <v>570</v>
      </c>
      <c r="B596" s="14">
        <v>2.6697938812181354E-2</v>
      </c>
      <c r="C596" s="14">
        <v>-4.1633593419604376E-4</v>
      </c>
      <c r="D596" s="14">
        <v>-0.463691753782009</v>
      </c>
    </row>
    <row r="597" spans="1:4" ht="14.25" x14ac:dyDescent="0.2">
      <c r="A597" s="14">
        <v>571</v>
      </c>
      <c r="B597" s="14">
        <v>2.6732767275085594E-2</v>
      </c>
      <c r="C597" s="14">
        <v>-4.5116439710028364E-4</v>
      </c>
      <c r="D597" s="14">
        <v>-0.50248175416183238</v>
      </c>
    </row>
    <row r="598" spans="1:4" ht="14.25" x14ac:dyDescent="0.2">
      <c r="A598" s="14">
        <v>572</v>
      </c>
      <c r="B598" s="14">
        <v>2.6767614995860309E-2</v>
      </c>
      <c r="C598" s="14">
        <v>-4.860121178749989E-4</v>
      </c>
      <c r="D598" s="14">
        <v>-0.54129320288421123</v>
      </c>
    </row>
    <row r="599" spans="1:4" ht="14.25" x14ac:dyDescent="0.2">
      <c r="A599" s="14">
        <v>573</v>
      </c>
      <c r="B599" s="14">
        <v>2.678403405473595E-2</v>
      </c>
      <c r="C599" s="14">
        <v>-4.1040768110944814E-4</v>
      </c>
      <c r="D599" s="14">
        <v>-0.45708919597998959</v>
      </c>
    </row>
    <row r="600" spans="1:4" ht="14.25" x14ac:dyDescent="0.2">
      <c r="A600" s="14">
        <v>574</v>
      </c>
      <c r="B600" s="14">
        <v>2.7081732360295156E-2</v>
      </c>
      <c r="C600" s="14">
        <v>-4.4238809799996073E-4</v>
      </c>
      <c r="D600" s="14">
        <v>-0.49270720148142894</v>
      </c>
    </row>
    <row r="601" spans="1:4" ht="14.25" x14ac:dyDescent="0.2">
      <c r="A601" s="14">
        <v>575</v>
      </c>
      <c r="B601" s="14">
        <v>2.7115921185778179E-2</v>
      </c>
      <c r="C601" s="14">
        <v>-4.7657692348298392E-4</v>
      </c>
      <c r="D601" s="14">
        <v>-0.5307848093597467</v>
      </c>
    </row>
    <row r="602" spans="1:4" ht="14.25" x14ac:dyDescent="0.2">
      <c r="A602" s="14">
        <v>576</v>
      </c>
      <c r="B602" s="14">
        <v>2.7150129297742295E-2</v>
      </c>
      <c r="C602" s="14">
        <v>-5.0812189996162979E-4</v>
      </c>
      <c r="D602" s="14">
        <v>-0.56591784560520297</v>
      </c>
    </row>
    <row r="603" spans="1:4" ht="14.25" x14ac:dyDescent="0.2">
      <c r="A603" s="14">
        <v>577</v>
      </c>
      <c r="B603" s="14">
        <v>2.7184356703891202E-2</v>
      </c>
      <c r="C603" s="14">
        <v>-2.0054698971951057E-4</v>
      </c>
      <c r="D603" s="14">
        <v>-0.22335805713795157</v>
      </c>
    </row>
    <row r="604" spans="1:4" ht="14.25" x14ac:dyDescent="0.2">
      <c r="A604" s="14">
        <v>578</v>
      </c>
      <c r="B604" s="14">
        <v>2.7218398022478163E-2</v>
      </c>
      <c r="C604" s="14">
        <v>-2.3458830830647148E-4</v>
      </c>
      <c r="D604" s="14">
        <v>-0.26127138005858935</v>
      </c>
    </row>
    <row r="605" spans="1:4" ht="14.25" x14ac:dyDescent="0.2">
      <c r="A605" s="14">
        <v>579</v>
      </c>
      <c r="B605" s="14">
        <v>2.7252663985412266E-2</v>
      </c>
      <c r="C605" s="14">
        <v>-2.6885427124057407E-4</v>
      </c>
      <c r="D605" s="14">
        <v>-0.29943489932969225</v>
      </c>
    </row>
    <row r="606" spans="1:4" ht="14.25" x14ac:dyDescent="0.2">
      <c r="A606" s="14">
        <v>580</v>
      </c>
      <c r="B606" s="14">
        <v>2.7286949265645302E-2</v>
      </c>
      <c r="C606" s="14">
        <v>-3.0313955147361071E-4</v>
      </c>
      <c r="D606" s="14">
        <v>-0.337619933131455</v>
      </c>
    </row>
    <row r="607" spans="1:4" ht="14.25" x14ac:dyDescent="0.2">
      <c r="A607" s="14">
        <v>581</v>
      </c>
      <c r="B607" s="14">
        <v>2.732104831739577E-2</v>
      </c>
      <c r="C607" s="14">
        <v>-1.3735853126737446E-4</v>
      </c>
      <c r="D607" s="14">
        <v>-0.15298227471832535</v>
      </c>
    </row>
    <row r="608" spans="1:4" ht="14.25" x14ac:dyDescent="0.2">
      <c r="A608" s="14">
        <v>582</v>
      </c>
      <c r="B608" s="14">
        <v>2.7355372200614181E-2</v>
      </c>
      <c r="C608" s="14">
        <v>7.8167675460150132E-5</v>
      </c>
      <c r="D608" s="14">
        <v>8.7058799267883014E-2</v>
      </c>
    </row>
    <row r="609" spans="1:4" ht="14.25" x14ac:dyDescent="0.2">
      <c r="A609" s="14">
        <v>583</v>
      </c>
      <c r="B609" s="14">
        <v>2.7633474509011449E-2</v>
      </c>
      <c r="C609" s="14">
        <v>-5.0653240979571523E-4</v>
      </c>
      <c r="D609" s="14">
        <v>-0.56414756006865574</v>
      </c>
    </row>
    <row r="610" spans="1:4" ht="14.25" x14ac:dyDescent="0.2">
      <c r="A610" s="14">
        <v>584</v>
      </c>
      <c r="B610" s="14">
        <v>2.770030504050763E-2</v>
      </c>
      <c r="C610" s="14">
        <v>-4.8432501553890769E-4</v>
      </c>
      <c r="D610" s="14">
        <v>-0.53941420235416448</v>
      </c>
    </row>
    <row r="611" spans="1:4" ht="14.25" x14ac:dyDescent="0.2">
      <c r="A611" s="14">
        <v>585</v>
      </c>
      <c r="B611" s="14">
        <v>2.8895970397463198E-2</v>
      </c>
      <c r="C611" s="14">
        <v>-1.6799903724944755E-3</v>
      </c>
      <c r="D611" s="14">
        <v>-1.8710796214675058</v>
      </c>
    </row>
    <row r="612" spans="1:4" ht="14.25" x14ac:dyDescent="0.2">
      <c r="A612" s="14">
        <v>586</v>
      </c>
      <c r="B612" s="14">
        <v>2.8892477984102848E-2</v>
      </c>
      <c r="C612" s="14">
        <v>-1.6764979591341253E-3</v>
      </c>
      <c r="D612" s="14">
        <v>-1.8671899661603808</v>
      </c>
    </row>
    <row r="613" spans="1:4" ht="14.25" x14ac:dyDescent="0.2">
      <c r="A613" s="14">
        <v>587</v>
      </c>
      <c r="B613" s="14">
        <v>2.7941091664452026E-2</v>
      </c>
      <c r="C613" s="14">
        <v>-4.0771106065529486E-4</v>
      </c>
      <c r="D613" s="14">
        <v>-0.4540858504482489</v>
      </c>
    </row>
    <row r="614" spans="1:4" ht="14.25" x14ac:dyDescent="0.2">
      <c r="A614" s="14">
        <v>588</v>
      </c>
      <c r="B614" s="14">
        <v>2.7882104288392655E-2</v>
      </c>
      <c r="C614" s="14">
        <v>-3.8976878802842591E-4</v>
      </c>
      <c r="D614" s="14">
        <v>-0.43410274743492544</v>
      </c>
    </row>
    <row r="615" spans="1:4" ht="14.25" x14ac:dyDescent="0.2">
      <c r="A615" s="14">
        <v>589</v>
      </c>
      <c r="B615" s="14">
        <v>2.7785593601282025E-2</v>
      </c>
      <c r="C615" s="14">
        <v>-3.4934019297433797E-4</v>
      </c>
      <c r="D615" s="14">
        <v>-0.38907563206048024</v>
      </c>
    </row>
    <row r="616" spans="1:4" ht="14.25" x14ac:dyDescent="0.2">
      <c r="A616" s="14">
        <v>590</v>
      </c>
      <c r="B616" s="14">
        <v>2.7667307542488653E-2</v>
      </c>
      <c r="C616" s="14">
        <v>-2.7483522955758233E-4</v>
      </c>
      <c r="D616" s="14">
        <v>-0.30609615727915562</v>
      </c>
    </row>
    <row r="617" spans="1:4" ht="14.25" x14ac:dyDescent="0.2">
      <c r="A617" s="14">
        <v>591</v>
      </c>
      <c r="B617" s="14">
        <v>2.7559134686142454E-2</v>
      </c>
      <c r="C617" s="14">
        <v>5.0318972989529809E-6</v>
      </c>
      <c r="D617" s="14">
        <v>5.6042466954192433E-3</v>
      </c>
    </row>
    <row r="618" spans="1:4" ht="14.25" x14ac:dyDescent="0.2">
      <c r="A618" s="14">
        <v>592</v>
      </c>
      <c r="B618" s="14">
        <v>2.7528261794486718E-2</v>
      </c>
      <c r="C618" s="14">
        <v>3.590478895468957E-5</v>
      </c>
      <c r="D618" s="14">
        <v>3.9988752332229309E-2</v>
      </c>
    </row>
    <row r="619" spans="1:4" ht="14.25" x14ac:dyDescent="0.2">
      <c r="A619" s="14">
        <v>593</v>
      </c>
      <c r="B619" s="14">
        <v>2.749759920023908E-2</v>
      </c>
      <c r="C619" s="14">
        <v>6.6567383202327524E-5</v>
      </c>
      <c r="D619" s="14">
        <v>7.4139040439473086E-2</v>
      </c>
    </row>
    <row r="620" spans="1:4" ht="14.25" x14ac:dyDescent="0.2">
      <c r="A620" s="14">
        <v>594</v>
      </c>
      <c r="B620" s="14">
        <v>2.7270665905465702E-2</v>
      </c>
      <c r="C620" s="14">
        <v>3.7404467337673331E-4</v>
      </c>
      <c r="D620" s="14">
        <v>0.41659010511738898</v>
      </c>
    </row>
    <row r="621" spans="1:4" ht="14.25" x14ac:dyDescent="0.2">
      <c r="A621" s="14">
        <v>595</v>
      </c>
      <c r="B621" s="14">
        <v>2.7151396354572178E-2</v>
      </c>
      <c r="C621" s="14">
        <v>4.6254733972841272E-4</v>
      </c>
      <c r="D621" s="14">
        <v>0.51515944108940792</v>
      </c>
    </row>
    <row r="622" spans="1:4" ht="14.25" x14ac:dyDescent="0.2">
      <c r="A622" s="14">
        <v>596</v>
      </c>
      <c r="B622" s="14">
        <v>2.7156818871755039E-2</v>
      </c>
      <c r="C622" s="14">
        <v>4.1610517546718587E-4</v>
      </c>
      <c r="D622" s="14">
        <v>0.4634347475740504</v>
      </c>
    </row>
    <row r="623" spans="1:4" ht="14.25" x14ac:dyDescent="0.2">
      <c r="A623" s="14">
        <v>597</v>
      </c>
      <c r="B623" s="14">
        <v>2.7182937561464483E-2</v>
      </c>
      <c r="C623" s="14">
        <v>1.6237181977320908E-4</v>
      </c>
      <c r="D623" s="14">
        <v>0.18084068102553674</v>
      </c>
    </row>
    <row r="624" spans="1:4" ht="14.25" x14ac:dyDescent="0.2">
      <c r="A624" s="14">
        <v>598</v>
      </c>
      <c r="B624" s="14">
        <v>2.7090990962980642E-2</v>
      </c>
      <c r="C624" s="14">
        <v>2.7072857440477854E-4</v>
      </c>
      <c r="D624" s="14">
        <v>0.30152239370609624</v>
      </c>
    </row>
    <row r="625" spans="1:4" ht="14.25" x14ac:dyDescent="0.2">
      <c r="A625" s="14">
        <v>599</v>
      </c>
      <c r="B625" s="14">
        <v>2.7062240214982193E-2</v>
      </c>
      <c r="C625" s="14">
        <v>2.9947932240322744E-4</v>
      </c>
      <c r="D625" s="14">
        <v>0.33354337404181678</v>
      </c>
    </row>
    <row r="626" spans="1:4" ht="14.25" x14ac:dyDescent="0.2">
      <c r="A626" s="14">
        <v>600</v>
      </c>
      <c r="B626" s="14">
        <v>2.70332880925153E-2</v>
      </c>
      <c r="C626" s="14">
        <v>3.2843144487012046E-4</v>
      </c>
      <c r="D626" s="14">
        <v>0.3657886340343488</v>
      </c>
    </row>
    <row r="627" spans="1:4" ht="14.25" x14ac:dyDescent="0.2">
      <c r="A627" s="14">
        <v>601</v>
      </c>
      <c r="B627" s="14">
        <v>2.6987233062835556E-2</v>
      </c>
      <c r="C627" s="14">
        <v>4.3791663776328316E-4</v>
      </c>
      <c r="D627" s="14">
        <v>0.48772713834295567</v>
      </c>
    </row>
    <row r="628" spans="1:4" ht="14.25" x14ac:dyDescent="0.2">
      <c r="A628" s="14">
        <v>602</v>
      </c>
      <c r="B628" s="14">
        <v>2.7123789243854786E-2</v>
      </c>
      <c r="C628" s="14">
        <v>4.9961092948018482E-5</v>
      </c>
      <c r="D628" s="14">
        <v>5.5643880114907444E-2</v>
      </c>
    </row>
    <row r="629" spans="1:4" ht="14.25" x14ac:dyDescent="0.2">
      <c r="A629" s="14">
        <v>603</v>
      </c>
      <c r="B629" s="14">
        <v>2.7292083356787782E-2</v>
      </c>
      <c r="C629" s="14">
        <v>-3.22495234182478E-4</v>
      </c>
      <c r="D629" s="14">
        <v>-0.35917721349990045</v>
      </c>
    </row>
    <row r="630" spans="1:4" ht="14.25" x14ac:dyDescent="0.2">
      <c r="A630" s="14">
        <v>604</v>
      </c>
      <c r="B630" s="14">
        <v>2.7540175813613552E-2</v>
      </c>
      <c r="C630" s="14">
        <v>-3.362812773366336E-4</v>
      </c>
      <c r="D630" s="14">
        <v>-0.37453133982629822</v>
      </c>
    </row>
    <row r="631" spans="1:4" ht="14.25" x14ac:dyDescent="0.2">
      <c r="A631" s="14">
        <v>605</v>
      </c>
      <c r="B631" s="14">
        <v>2.7469041022336799E-2</v>
      </c>
      <c r="C631" s="14">
        <v>-1.5377819523695879E-4</v>
      </c>
      <c r="D631" s="14">
        <v>-0.17126958109093046</v>
      </c>
    </row>
    <row r="632" spans="1:4" ht="14.25" x14ac:dyDescent="0.2">
      <c r="A632" s="14">
        <v>606</v>
      </c>
      <c r="B632" s="14">
        <v>2.7436576942317215E-2</v>
      </c>
      <c r="C632" s="14">
        <v>-1.2131411521737467E-4</v>
      </c>
      <c r="D632" s="14">
        <v>-0.13511289855938577</v>
      </c>
    </row>
    <row r="633" spans="1:4" ht="14.25" x14ac:dyDescent="0.2">
      <c r="A633" s="14">
        <v>607</v>
      </c>
      <c r="B633" s="14">
        <v>2.7404323484466912E-2</v>
      </c>
      <c r="C633" s="14">
        <v>-8.9060657367072416E-5</v>
      </c>
      <c r="D633" s="14">
        <v>-9.9190795258308581E-2</v>
      </c>
    </row>
    <row r="634" spans="1:4" ht="14.25" x14ac:dyDescent="0.2">
      <c r="A634" s="14">
        <v>608</v>
      </c>
      <c r="B634" s="14">
        <v>2.726571278611185E-2</v>
      </c>
      <c r="C634" s="14">
        <v>9.1244138898428223E-5</v>
      </c>
      <c r="D634" s="14">
        <v>0.10162263526409644</v>
      </c>
    </row>
    <row r="635" spans="1:4" ht="14.25" x14ac:dyDescent="0.2">
      <c r="A635" s="14">
        <v>609</v>
      </c>
      <c r="B635" s="14">
        <v>2.7185563953371537E-2</v>
      </c>
      <c r="C635" s="14">
        <v>-2.2050389256308284E-4</v>
      </c>
      <c r="D635" s="14">
        <v>-0.24558494297585703</v>
      </c>
    </row>
    <row r="636" spans="1:4" ht="14.25" x14ac:dyDescent="0.2">
      <c r="A636" s="14">
        <v>610</v>
      </c>
      <c r="B636" s="14">
        <v>2.713754508416532E-2</v>
      </c>
      <c r="C636" s="14">
        <v>-6.6052412911903058E-5</v>
      </c>
      <c r="D636" s="14">
        <v>-7.3565495238351652E-2</v>
      </c>
    </row>
    <row r="637" spans="1:4" ht="14.25" x14ac:dyDescent="0.2">
      <c r="A637" s="14">
        <v>611</v>
      </c>
      <c r="B637" s="14">
        <v>2.7048647706954955E-2</v>
      </c>
      <c r="C637" s="14">
        <v>7.2700383582501027E-5</v>
      </c>
      <c r="D637" s="14">
        <v>8.0969634362911089E-2</v>
      </c>
    </row>
    <row r="638" spans="1:4" ht="14.25" x14ac:dyDescent="0.2">
      <c r="A638" s="14">
        <v>612</v>
      </c>
      <c r="B638" s="14">
        <v>2.7058023501666723E-2</v>
      </c>
      <c r="C638" s="14">
        <v>-4.1773875507938873E-5</v>
      </c>
      <c r="D638" s="14">
        <v>-4.6525413747799324E-2</v>
      </c>
    </row>
    <row r="639" spans="1:4" ht="14.25" x14ac:dyDescent="0.2">
      <c r="A639" s="14">
        <v>613</v>
      </c>
      <c r="B639" s="14">
        <v>2.7026653317937268E-2</v>
      </c>
      <c r="C639" s="14">
        <v>-1.0403691778484297E-5</v>
      </c>
      <c r="D639" s="14">
        <v>-1.1587051922117496E-2</v>
      </c>
    </row>
    <row r="640" spans="1:4" ht="14.25" x14ac:dyDescent="0.2">
      <c r="A640" s="14">
        <v>614</v>
      </c>
      <c r="B640" s="14">
        <v>2.699549389322066E-2</v>
      </c>
      <c r="C640" s="14">
        <v>2.0755732938124161E-5</v>
      </c>
      <c r="D640" s="14">
        <v>2.3116578264363658E-2</v>
      </c>
    </row>
    <row r="641" spans="1:4" ht="14.25" x14ac:dyDescent="0.2">
      <c r="A641" s="14">
        <v>615</v>
      </c>
      <c r="B641" s="14">
        <v>2.7002276770668007E-2</v>
      </c>
      <c r="C641" s="14">
        <v>3.6016342071944207E-4</v>
      </c>
      <c r="D641" s="14">
        <v>0.40112993975409922</v>
      </c>
    </row>
    <row r="642" spans="1:4" ht="14.25" x14ac:dyDescent="0.2">
      <c r="A642" s="14">
        <v>616</v>
      </c>
      <c r="B642" s="14">
        <v>2.8963793063128716E-2</v>
      </c>
      <c r="C642" s="14">
        <v>-1.2940353604663814E-3</v>
      </c>
      <c r="D642" s="14">
        <v>-1.4412244451329237</v>
      </c>
    </row>
    <row r="643" spans="1:4" ht="14.25" x14ac:dyDescent="0.2">
      <c r="A643" s="14">
        <v>617</v>
      </c>
      <c r="B643" s="14">
        <v>2.7221207289429984E-2</v>
      </c>
      <c r="C643" s="14">
        <v>5.3191655751396588E-4</v>
      </c>
      <c r="D643" s="14">
        <v>0.59241900869214825</v>
      </c>
    </row>
    <row r="644" spans="1:4" ht="14.25" x14ac:dyDescent="0.2">
      <c r="A644" s="14">
        <v>618</v>
      </c>
      <c r="B644" s="14">
        <v>2.7462386445154315E-2</v>
      </c>
      <c r="C644" s="14">
        <v>2.4557286065062661E-4</v>
      </c>
      <c r="D644" s="14">
        <v>0.27350536209717352</v>
      </c>
    </row>
    <row r="645" spans="1:4" ht="14.25" x14ac:dyDescent="0.2">
      <c r="A645" s="14">
        <v>619</v>
      </c>
      <c r="B645" s="14">
        <v>2.7499129857637406E-2</v>
      </c>
      <c r="C645" s="14">
        <v>2.2877758301704729E-4</v>
      </c>
      <c r="D645" s="14">
        <v>0.25479971816516783</v>
      </c>
    </row>
    <row r="646" spans="1:4" ht="14.25" x14ac:dyDescent="0.2">
      <c r="A646" s="14">
        <v>620</v>
      </c>
      <c r="B646" s="14">
        <v>2.7571233119209441E-2</v>
      </c>
      <c r="C646" s="14">
        <v>1.5667432144501198E-4</v>
      </c>
      <c r="D646" s="14">
        <v>0.17449512500939962</v>
      </c>
    </row>
    <row r="647" spans="1:4" ht="14.25" x14ac:dyDescent="0.2">
      <c r="A647" s="14">
        <v>621</v>
      </c>
      <c r="B647" s="14">
        <v>2.7643164567357069E-2</v>
      </c>
      <c r="C647" s="14">
        <v>8.4742873297384558E-5</v>
      </c>
      <c r="D647" s="14">
        <v>9.4381888067552308E-2</v>
      </c>
    </row>
    <row r="648" spans="1:4" ht="14.25" x14ac:dyDescent="0.2">
      <c r="A648" s="14">
        <v>622</v>
      </c>
      <c r="B648" s="14">
        <v>2.7614950584473483E-2</v>
      </c>
      <c r="C648" s="14">
        <v>2.126975304278661E-4</v>
      </c>
      <c r="D648" s="14">
        <v>0.23689065201553927</v>
      </c>
    </row>
    <row r="649" spans="1:4" ht="14.25" x14ac:dyDescent="0.2">
      <c r="A649" s="14">
        <v>623</v>
      </c>
      <c r="B649" s="14">
        <v>2.7499505044180417E-2</v>
      </c>
      <c r="C649" s="14">
        <v>-2.09492891436458E-5</v>
      </c>
      <c r="D649" s="14">
        <v>-2.3332150375781398E-2</v>
      </c>
    </row>
    <row r="650" spans="1:4" ht="14.25" x14ac:dyDescent="0.2">
      <c r="A650" s="14">
        <v>624</v>
      </c>
      <c r="B650" s="14">
        <v>2.7360794213214513E-2</v>
      </c>
      <c r="C650" s="14">
        <v>1.2050254489011022E-4</v>
      </c>
      <c r="D650" s="14">
        <v>0.13420901677196961</v>
      </c>
    </row>
    <row r="651" spans="1:4" ht="14.25" x14ac:dyDescent="0.2">
      <c r="A651" s="14">
        <v>625</v>
      </c>
      <c r="B651" s="14">
        <v>2.7391923598799883E-2</v>
      </c>
      <c r="C651" s="14">
        <v>-4.0369792259881132E-4</v>
      </c>
      <c r="D651" s="14">
        <v>-0.44961624100371816</v>
      </c>
    </row>
    <row r="652" spans="1:4" ht="14.25" x14ac:dyDescent="0.2">
      <c r="A652" s="14">
        <v>626</v>
      </c>
      <c r="B652" s="14">
        <v>2.7278862544540206E-2</v>
      </c>
      <c r="C652" s="14">
        <v>1.1896672819033949E-5</v>
      </c>
      <c r="D652" s="14">
        <v>1.3249850974984682E-2</v>
      </c>
    </row>
    <row r="653" spans="1:4" ht="14.25" x14ac:dyDescent="0.2">
      <c r="A653" s="14">
        <v>627</v>
      </c>
      <c r="B653" s="14">
        <v>2.7350895713874501E-2</v>
      </c>
      <c r="C653" s="14">
        <v>-6.0136496515261761E-5</v>
      </c>
      <c r="D653" s="14">
        <v>-6.6976677353862618E-2</v>
      </c>
    </row>
    <row r="654" spans="1:4" ht="14.25" x14ac:dyDescent="0.2">
      <c r="A654" s="14">
        <v>628</v>
      </c>
      <c r="B654" s="14">
        <v>2.742296351705403E-2</v>
      </c>
      <c r="C654" s="14">
        <v>-1.3220429969479017E-4</v>
      </c>
      <c r="D654" s="14">
        <v>-0.14724177892877663</v>
      </c>
    </row>
    <row r="655" spans="1:4" ht="14.25" x14ac:dyDescent="0.2">
      <c r="A655" s="14">
        <v>629</v>
      </c>
      <c r="B655" s="14">
        <v>2.7465945778012851E-2</v>
      </c>
      <c r="C655" s="14">
        <v>-1.0214176066745614E-4</v>
      </c>
      <c r="D655" s="14">
        <v>-0.11375979887427413</v>
      </c>
    </row>
    <row r="656" spans="1:4" ht="14.25" x14ac:dyDescent="0.2">
      <c r="A656" s="14">
        <v>630</v>
      </c>
      <c r="B656" s="14">
        <v>2.7581270189899625E-2</v>
      </c>
      <c r="C656" s="14">
        <v>3.0423672415060346E-4</v>
      </c>
      <c r="D656" s="14">
        <v>0.33884190289435545</v>
      </c>
    </row>
    <row r="657" spans="1:4" ht="14.25" x14ac:dyDescent="0.2">
      <c r="A657" s="14">
        <v>631</v>
      </c>
      <c r="B657" s="14">
        <v>2.779495604033054E-2</v>
      </c>
      <c r="C657" s="14">
        <v>2.7364501660455398E-4</v>
      </c>
      <c r="D657" s="14">
        <v>0.30477056444357803</v>
      </c>
    </row>
    <row r="658" spans="1:4" ht="14.25" x14ac:dyDescent="0.2">
      <c r="A658" s="14">
        <v>632</v>
      </c>
      <c r="B658" s="14">
        <v>2.7657341998953058E-2</v>
      </c>
      <c r="C658" s="14">
        <v>4.8021495915953963E-4</v>
      </c>
      <c r="D658" s="14">
        <v>0.53483665068456809</v>
      </c>
    </row>
    <row r="659" spans="1:4" ht="14.25" x14ac:dyDescent="0.2">
      <c r="A659" s="14">
        <v>633</v>
      </c>
      <c r="B659" s="14">
        <v>2.7732448913862444E-2</v>
      </c>
      <c r="C659" s="14">
        <v>-1.0174902255038337E-4</v>
      </c>
      <c r="D659" s="14">
        <v>-0.11332238905368255</v>
      </c>
    </row>
    <row r="660" spans="1:4" ht="14.25" x14ac:dyDescent="0.2">
      <c r="A660" s="14">
        <v>634</v>
      </c>
      <c r="B660" s="14">
        <v>2.780470099808658E-2</v>
      </c>
      <c r="C660" s="14">
        <v>-1.740011067745198E-4</v>
      </c>
      <c r="D660" s="14">
        <v>-0.19379273258285662</v>
      </c>
    </row>
    <row r="661" spans="1:4" ht="14.25" x14ac:dyDescent="0.2">
      <c r="A661" s="14">
        <v>635</v>
      </c>
      <c r="B661" s="14">
        <v>2.7876987667615056E-2</v>
      </c>
      <c r="C661" s="14">
        <v>-2.4628777630299539E-4</v>
      </c>
      <c r="D661" s="14">
        <v>-0.27430159529595621</v>
      </c>
    </row>
    <row r="662" spans="1:4" ht="14.25" x14ac:dyDescent="0.2">
      <c r="A662" s="14">
        <v>636</v>
      </c>
      <c r="B662" s="14">
        <v>2.7735957934298131E-2</v>
      </c>
      <c r="C662" s="14">
        <v>8.3366026216322164E-5</v>
      </c>
      <c r="D662" s="14">
        <v>9.2848432544573506E-2</v>
      </c>
    </row>
    <row r="663" spans="1:4" ht="14.25" x14ac:dyDescent="0.2">
      <c r="A663" s="14">
        <v>637</v>
      </c>
      <c r="B663" s="14">
        <v>2.7658589071666375E-2</v>
      </c>
      <c r="C663" s="14">
        <v>6.1024050279998715E-5</v>
      </c>
      <c r="D663" s="14">
        <v>6.7965185258042016E-2</v>
      </c>
    </row>
    <row r="664" spans="1:4" ht="14.25" x14ac:dyDescent="0.2">
      <c r="A664" s="14">
        <v>638</v>
      </c>
      <c r="B664" s="14">
        <v>2.7492020344213209E-2</v>
      </c>
      <c r="C664" s="14">
        <v>-2.7286124673258152E-4</v>
      </c>
      <c r="D664" s="14">
        <v>-0.30389764525345769</v>
      </c>
    </row>
    <row r="665" spans="1:4" ht="14.25" x14ac:dyDescent="0.2">
      <c r="A665" s="14">
        <v>639</v>
      </c>
      <c r="B665" s="14">
        <v>2.7580041037426204E-2</v>
      </c>
      <c r="C665" s="14">
        <v>-1.7731672000135049E-4</v>
      </c>
      <c r="D665" s="14">
        <v>-0.19748547775744923</v>
      </c>
    </row>
    <row r="666" spans="1:4" ht="14.25" x14ac:dyDescent="0.2">
      <c r="A666" s="14">
        <v>640</v>
      </c>
      <c r="B666" s="14">
        <v>2.7625782512787175E-2</v>
      </c>
      <c r="C666" s="14">
        <v>-4.3273882641974015E-4</v>
      </c>
      <c r="D666" s="14">
        <v>-0.48196038071902858</v>
      </c>
    </row>
    <row r="667" spans="1:4" ht="14.25" x14ac:dyDescent="0.2">
      <c r="A667" s="14">
        <v>641</v>
      </c>
      <c r="B667" s="14">
        <v>2.7695437753669297E-2</v>
      </c>
      <c r="C667" s="14">
        <v>-5.0239406730186176E-4</v>
      </c>
      <c r="D667" s="14">
        <v>-0.55953850490162815</v>
      </c>
    </row>
    <row r="668" spans="1:4" ht="14.25" x14ac:dyDescent="0.2">
      <c r="A668" s="14">
        <v>642</v>
      </c>
      <c r="B668" s="14">
        <v>2.7764920085759277E-2</v>
      </c>
      <c r="C668" s="14">
        <v>-5.7187639939184146E-4</v>
      </c>
      <c r="D668" s="14">
        <v>-0.63692405291078869</v>
      </c>
    </row>
    <row r="669" spans="1:4" ht="14.25" x14ac:dyDescent="0.2">
      <c r="A669" s="14">
        <v>643</v>
      </c>
      <c r="B669" s="14">
        <v>2.7898766228135016E-2</v>
      </c>
      <c r="C669" s="14">
        <v>-5.5205541311918738E-4</v>
      </c>
      <c r="D669" s="14">
        <v>-0.61484854337255046</v>
      </c>
    </row>
    <row r="670" spans="1:4" ht="14.25" x14ac:dyDescent="0.2">
      <c r="A670" s="14">
        <v>644</v>
      </c>
      <c r="B670" s="14">
        <v>2.8881668865598929E-2</v>
      </c>
      <c r="C670" s="14">
        <v>-1.6859132783520782E-3</v>
      </c>
      <c r="D670" s="14">
        <v>-1.8776762238239679</v>
      </c>
    </row>
    <row r="671" spans="1:4" ht="14.25" x14ac:dyDescent="0.2">
      <c r="A671" s="14">
        <v>645</v>
      </c>
      <c r="B671" s="14">
        <v>2.6464084548689544E-2</v>
      </c>
      <c r="C671" s="14">
        <v>-9.9768575602017517E-5</v>
      </c>
      <c r="D671" s="14">
        <v>-0.11111667764773993</v>
      </c>
    </row>
    <row r="672" spans="1:4" ht="14.25" x14ac:dyDescent="0.2">
      <c r="A672" s="14">
        <v>646</v>
      </c>
      <c r="B672" s="14">
        <v>2.6293690592057498E-2</v>
      </c>
      <c r="C672" s="14">
        <v>2.4951313176562948E-4</v>
      </c>
      <c r="D672" s="14">
        <v>0.27789381640443961</v>
      </c>
    </row>
    <row r="673" spans="1:4" ht="14.25" x14ac:dyDescent="0.2">
      <c r="A673" s="14">
        <v>647</v>
      </c>
      <c r="B673" s="14">
        <v>2.6272656042424666E-2</v>
      </c>
      <c r="C673" s="14">
        <v>1.4018159337704506E-4</v>
      </c>
      <c r="D673" s="14">
        <v>0.15612644391716346</v>
      </c>
    </row>
    <row r="674" spans="1:4" ht="14.25" x14ac:dyDescent="0.2">
      <c r="A674" s="14">
        <v>648</v>
      </c>
      <c r="B674" s="14">
        <v>2.6218174938762755E-2</v>
      </c>
      <c r="C674" s="14">
        <v>1.9466269703895603E-4</v>
      </c>
      <c r="D674" s="14">
        <v>0.21680445998549397</v>
      </c>
    </row>
    <row r="675" spans="1:4" ht="14.25" x14ac:dyDescent="0.2">
      <c r="A675" s="14">
        <v>649</v>
      </c>
      <c r="B675" s="14">
        <v>2.6163698366025317E-2</v>
      </c>
      <c r="C675" s="14">
        <v>2.4913926977639458E-4</v>
      </c>
      <c r="D675" s="14">
        <v>0.27747742976273521</v>
      </c>
    </row>
    <row r="676" spans="1:4" ht="14.25" x14ac:dyDescent="0.2">
      <c r="A676" s="14">
        <v>650</v>
      </c>
      <c r="B676" s="14">
        <v>2.6191363435447378E-2</v>
      </c>
      <c r="C676" s="14">
        <v>1.661375863544097E-4</v>
      </c>
      <c r="D676" s="14">
        <v>0.18503478191126133</v>
      </c>
    </row>
    <row r="677" spans="1:4" ht="14.25" x14ac:dyDescent="0.2">
      <c r="A677" s="14">
        <v>651</v>
      </c>
      <c r="B677" s="14">
        <v>2.6133943358880092E-2</v>
      </c>
      <c r="C677" s="14">
        <v>4.8354243515835033E-4</v>
      </c>
      <c r="D677" s="14">
        <v>0.53854260795327102</v>
      </c>
    </row>
    <row r="678" spans="1:4" ht="14.25" x14ac:dyDescent="0.2">
      <c r="A678" s="14">
        <v>652</v>
      </c>
      <c r="B678" s="14">
        <v>2.602136940732383E-2</v>
      </c>
      <c r="C678" s="14">
        <v>5.9877017393258902E-4</v>
      </c>
      <c r="D678" s="14">
        <v>0.666876839731119</v>
      </c>
    </row>
    <row r="679" spans="1:4" ht="14.25" x14ac:dyDescent="0.2">
      <c r="A679" s="14">
        <v>653</v>
      </c>
      <c r="B679" s="14">
        <v>2.5816092360833182E-2</v>
      </c>
      <c r="C679" s="14">
        <v>8.294412974701737E-4</v>
      </c>
      <c r="D679" s="14">
        <v>0.92378547776773812</v>
      </c>
    </row>
    <row r="680" spans="1:4" ht="14.25" x14ac:dyDescent="0.2">
      <c r="A680" s="14">
        <v>654</v>
      </c>
      <c r="B680" s="14">
        <v>2.5745149297837402E-2</v>
      </c>
      <c r="C680" s="14">
        <v>5.1739642490582216E-4</v>
      </c>
      <c r="D680" s="14">
        <v>0.57624729445561751</v>
      </c>
    </row>
    <row r="681" spans="1:4" ht="14.25" x14ac:dyDescent="0.2">
      <c r="A681" s="14">
        <v>655</v>
      </c>
      <c r="B681" s="14">
        <v>2.5689311267031702E-2</v>
      </c>
      <c r="C681" s="14">
        <v>5.7323445571152293E-4</v>
      </c>
      <c r="D681" s="14">
        <v>0.63843658033128103</v>
      </c>
    </row>
    <row r="682" spans="1:4" ht="14.25" x14ac:dyDescent="0.2">
      <c r="A682" s="14">
        <v>656</v>
      </c>
      <c r="B682" s="14">
        <v>2.5633477760494322E-2</v>
      </c>
      <c r="C682" s="14">
        <v>6.290679622489026E-4</v>
      </c>
      <c r="D682" s="14">
        <v>0.70062082732910569</v>
      </c>
    </row>
    <row r="683" spans="1:4" ht="14.25" x14ac:dyDescent="0.2">
      <c r="A683" s="14">
        <v>657</v>
      </c>
      <c r="B683" s="14">
        <v>2.5500552311944726E-2</v>
      </c>
      <c r="C683" s="14">
        <v>9.0965299002851788E-4</v>
      </c>
      <c r="D683" s="14">
        <v>1.0131207893305596</v>
      </c>
    </row>
    <row r="684" spans="1:4" ht="14.25" x14ac:dyDescent="0.2">
      <c r="A684" s="14">
        <v>658</v>
      </c>
      <c r="B684" s="14">
        <v>2.5488268655397349E-2</v>
      </c>
      <c r="C684" s="14">
        <v>2.1739157156961536E-4</v>
      </c>
      <c r="D684" s="14">
        <v>0.24211861335773202</v>
      </c>
    </row>
    <row r="685" spans="1:4" ht="14.25" x14ac:dyDescent="0.2">
      <c r="A685" s="14">
        <v>659</v>
      </c>
      <c r="B685" s="14">
        <v>2.5571657678713184E-2</v>
      </c>
      <c r="C685" s="14">
        <v>4.5905697004143195E-4</v>
      </c>
      <c r="D685" s="14">
        <v>0.5112720619117519</v>
      </c>
    </row>
    <row r="686" spans="1:4" ht="14.25" x14ac:dyDescent="0.2">
      <c r="A686" s="14">
        <v>660</v>
      </c>
      <c r="B686" s="14">
        <v>2.5599814588831055E-2</v>
      </c>
      <c r="C686" s="14">
        <v>2.1499653446192465E-4</v>
      </c>
      <c r="D686" s="14">
        <v>0.23945115454473617</v>
      </c>
    </row>
    <row r="687" spans="1:4" ht="14.25" x14ac:dyDescent="0.2">
      <c r="A687" s="14">
        <v>661</v>
      </c>
      <c r="B687" s="14">
        <v>2.5540397266458778E-2</v>
      </c>
      <c r="C687" s="14">
        <v>3.7408494225239786E-4</v>
      </c>
      <c r="D687" s="14">
        <v>0.41663495434621128</v>
      </c>
    </row>
    <row r="688" spans="1:4" ht="14.25" x14ac:dyDescent="0.2">
      <c r="A688" s="14">
        <v>662</v>
      </c>
      <c r="B688" s="14">
        <v>2.5480984463698481E-2</v>
      </c>
      <c r="C688" s="14">
        <v>4.3349774501269533E-4</v>
      </c>
      <c r="D688" s="14">
        <v>0.48280562193997845</v>
      </c>
    </row>
    <row r="689" spans="1:4" ht="14.25" x14ac:dyDescent="0.2">
      <c r="A689" s="14">
        <v>663</v>
      </c>
      <c r="B689" s="14">
        <v>2.5421576179674971E-2</v>
      </c>
      <c r="C689" s="14">
        <v>4.9290602903620528E-4</v>
      </c>
      <c r="D689" s="14">
        <v>0.5489712568166204</v>
      </c>
    </row>
    <row r="690" spans="1:4" ht="14.25" x14ac:dyDescent="0.2">
      <c r="A690" s="14">
        <v>664</v>
      </c>
      <c r="B690" s="14">
        <v>2.5346712714765952E-2</v>
      </c>
      <c r="C690" s="14">
        <v>1.819385397536892E-4</v>
      </c>
      <c r="D690" s="14">
        <v>0.20263300294228501</v>
      </c>
    </row>
    <row r="691" spans="1:4" ht="14.25" x14ac:dyDescent="0.2">
      <c r="A691" s="14">
        <v>665</v>
      </c>
      <c r="B691" s="14">
        <v>2.5129868654764458E-2</v>
      </c>
      <c r="C691" s="14">
        <v>1.4157272385879188E-4</v>
      </c>
      <c r="D691" s="14">
        <v>0.1576758074955594</v>
      </c>
    </row>
    <row r="692" spans="1:4" ht="14.25" x14ac:dyDescent="0.2">
      <c r="A692" s="14">
        <v>666</v>
      </c>
      <c r="B692" s="14">
        <v>2.5058535716087245E-2</v>
      </c>
      <c r="C692" s="14">
        <v>1.8226792560076949E-4</v>
      </c>
      <c r="D692" s="14">
        <v>0.2029998545362954</v>
      </c>
    </row>
    <row r="693" spans="1:4" ht="14.25" x14ac:dyDescent="0.2">
      <c r="A693" s="14">
        <v>667</v>
      </c>
      <c r="B693" s="14">
        <v>2.5189803191995326E-2</v>
      </c>
      <c r="C693" s="14">
        <v>8.1398279983495997E-4</v>
      </c>
      <c r="D693" s="14">
        <v>0.90656866487564691</v>
      </c>
    </row>
    <row r="694" spans="1:4" ht="14.25" x14ac:dyDescent="0.2">
      <c r="A694" s="14">
        <v>668</v>
      </c>
      <c r="B694" s="14">
        <v>2.521287290827955E-2</v>
      </c>
      <c r="C694" s="14">
        <v>3.239178056148144E-4</v>
      </c>
      <c r="D694" s="14">
        <v>0.36076159425630583</v>
      </c>
    </row>
    <row r="695" spans="1:4" ht="14.25" x14ac:dyDescent="0.2">
      <c r="A695" s="14">
        <v>669</v>
      </c>
      <c r="B695" s="14">
        <v>2.5154061448107036E-2</v>
      </c>
      <c r="C695" s="14">
        <v>3.8272926578732797E-4</v>
      </c>
      <c r="D695" s="14">
        <v>0.42626251999920012</v>
      </c>
    </row>
    <row r="696" spans="1:4" ht="14.25" x14ac:dyDescent="0.2">
      <c r="A696" s="14">
        <v>670</v>
      </c>
      <c r="B696" s="14">
        <v>2.5095254499037586E-2</v>
      </c>
      <c r="C696" s="14">
        <v>4.4153621485677752E-4</v>
      </c>
      <c r="D696" s="14">
        <v>0.49175842152698485</v>
      </c>
    </row>
    <row r="697" spans="1:4" ht="14.25" x14ac:dyDescent="0.2">
      <c r="A697" s="14">
        <v>671</v>
      </c>
      <c r="B697" s="14">
        <v>2.5245380608126471E-2</v>
      </c>
      <c r="C697" s="14">
        <v>4.5951129184357981E-4</v>
      </c>
      <c r="D697" s="14">
        <v>0.51177806020763805</v>
      </c>
    </row>
    <row r="698" spans="1:4" ht="14.25" x14ac:dyDescent="0.2">
      <c r="A698" s="14">
        <v>672</v>
      </c>
      <c r="B698" s="14">
        <v>2.502140292671523E-2</v>
      </c>
      <c r="C698" s="14">
        <v>4.7660504141228133E-4</v>
      </c>
      <c r="D698" s="14">
        <v>0.53081612554189128</v>
      </c>
    </row>
    <row r="699" spans="1:4" ht="14.25" x14ac:dyDescent="0.2">
      <c r="A699" s="14">
        <v>673</v>
      </c>
      <c r="B699" s="14">
        <v>2.4915250114611296E-2</v>
      </c>
      <c r="C699" s="14">
        <v>6.5426170394197389E-4</v>
      </c>
      <c r="D699" s="14">
        <v>0.72868021233643077</v>
      </c>
    </row>
    <row r="700" spans="1:4" ht="14.25" x14ac:dyDescent="0.2">
      <c r="A700" s="14">
        <v>674</v>
      </c>
      <c r="B700" s="14">
        <v>2.4620657824528373E-2</v>
      </c>
      <c r="C700" s="14">
        <v>8.8243044006620225E-4</v>
      </c>
      <c r="D700" s="14">
        <v>0.98280183077412475</v>
      </c>
    </row>
    <row r="701" spans="1:4" ht="14.25" x14ac:dyDescent="0.2">
      <c r="A701" s="14">
        <v>675</v>
      </c>
      <c r="B701" s="14">
        <v>2.5779676877949648E-2</v>
      </c>
      <c r="C701" s="14">
        <v>2.9989290460979284E-5</v>
      </c>
      <c r="D701" s="14">
        <v>3.3400399884727747E-2</v>
      </c>
    </row>
    <row r="702" spans="1:4" ht="14.25" x14ac:dyDescent="0.2">
      <c r="A702" s="14">
        <v>676</v>
      </c>
      <c r="B702" s="14">
        <v>2.5772476017021408E-2</v>
      </c>
      <c r="C702" s="14">
        <v>3.719015138922005E-5</v>
      </c>
      <c r="D702" s="14">
        <v>4.142031735594956E-2</v>
      </c>
    </row>
    <row r="703" spans="1:4" ht="14.25" x14ac:dyDescent="0.2">
      <c r="A703" s="14">
        <v>677</v>
      </c>
      <c r="B703" s="14">
        <v>2.5765276283563857E-2</v>
      </c>
      <c r="C703" s="14">
        <v>4.4389884846771088E-5</v>
      </c>
      <c r="D703" s="14">
        <v>4.9438979113170925E-2</v>
      </c>
    </row>
    <row r="704" spans="1:4" ht="14.25" x14ac:dyDescent="0.2">
      <c r="A704" s="14">
        <v>678</v>
      </c>
      <c r="B704" s="14">
        <v>2.6285667592034032E-2</v>
      </c>
      <c r="C704" s="14">
        <v>4.595500679837744E-4</v>
      </c>
      <c r="D704" s="14">
        <v>0.51182124691091035</v>
      </c>
    </row>
    <row r="705" spans="1:4" ht="14.25" x14ac:dyDescent="0.2">
      <c r="A705" s="14">
        <v>679</v>
      </c>
      <c r="B705" s="14">
        <v>2.6456637741794402E-2</v>
      </c>
      <c r="C705" s="14">
        <v>2.8058409842002946E-4</v>
      </c>
      <c r="D705" s="14">
        <v>0.31249892693255688</v>
      </c>
    </row>
    <row r="706" spans="1:4" ht="14.25" x14ac:dyDescent="0.2">
      <c r="A706" s="14">
        <v>680</v>
      </c>
      <c r="B706" s="14">
        <v>2.6445221639876882E-2</v>
      </c>
      <c r="C706" s="14">
        <v>5.3493444037584423E-4</v>
      </c>
      <c r="D706" s="14">
        <v>0.59578015838400766</v>
      </c>
    </row>
    <row r="707" spans="1:4" ht="14.25" x14ac:dyDescent="0.2">
      <c r="A707" s="14">
        <v>681</v>
      </c>
      <c r="B707" s="14">
        <v>2.6452205471086378E-2</v>
      </c>
      <c r="C707" s="14">
        <v>5.0076383939581109E-4</v>
      </c>
      <c r="D707" s="14">
        <v>0.55772284794114813</v>
      </c>
    </row>
    <row r="708" spans="1:4" ht="14.25" x14ac:dyDescent="0.2">
      <c r="A708" s="14">
        <v>682</v>
      </c>
      <c r="B708" s="14">
        <v>2.6459190431152031E-2</v>
      </c>
      <c r="C708" s="14">
        <v>4.4395823365455528E-4</v>
      </c>
      <c r="D708" s="14">
        <v>0.4944559310422354</v>
      </c>
    </row>
    <row r="709" spans="1:4" ht="14.25" x14ac:dyDescent="0.2">
      <c r="A709" s="14">
        <v>683</v>
      </c>
      <c r="B709" s="14">
        <v>2.6466176520183196E-2</v>
      </c>
      <c r="C709" s="14">
        <v>4.369721446233904E-4</v>
      </c>
      <c r="D709" s="14">
        <v>0.48667521453696078</v>
      </c>
    </row>
    <row r="710" spans="1:4" ht="14.25" x14ac:dyDescent="0.2">
      <c r="A710" s="14">
        <v>684</v>
      </c>
      <c r="B710" s="14">
        <v>2.6473163738288858E-2</v>
      </c>
      <c r="C710" s="14">
        <v>4.2998492651772843E-4</v>
      </c>
      <c r="D710" s="14">
        <v>0.47889324053145443</v>
      </c>
    </row>
    <row r="711" spans="1:4" ht="14.25" x14ac:dyDescent="0.2">
      <c r="A711" s="14">
        <v>685</v>
      </c>
      <c r="B711" s="14">
        <v>2.6480152085578613E-2</v>
      </c>
      <c r="C711" s="14">
        <v>4.2299657922797301E-4</v>
      </c>
      <c r="D711" s="14">
        <v>0.47111000890365412</v>
      </c>
    </row>
    <row r="712" spans="1:4" ht="14.25" x14ac:dyDescent="0.2">
      <c r="A712" s="14">
        <v>686</v>
      </c>
      <c r="B712" s="14">
        <v>2.6571157170478775E-2</v>
      </c>
      <c r="C712" s="14">
        <v>-1.0057678396367675E-5</v>
      </c>
      <c r="D712" s="14">
        <v>-1.1201681506528647E-2</v>
      </c>
    </row>
    <row r="713" spans="1:4" ht="14.25" x14ac:dyDescent="0.2">
      <c r="A713" s="14">
        <v>687</v>
      </c>
      <c r="B713" s="14">
        <v>2.6598271947451849E-2</v>
      </c>
      <c r="C713" s="14">
        <v>4.5997748240294775E-4</v>
      </c>
      <c r="D713" s="14">
        <v>0.51229727726366114</v>
      </c>
    </row>
    <row r="714" spans="1:4" ht="14.25" x14ac:dyDescent="0.2">
      <c r="A714" s="14">
        <v>688</v>
      </c>
      <c r="B714" s="14">
        <v>2.6125533816735078E-2</v>
      </c>
      <c r="C714" s="14">
        <v>7.2551603243322868E-4</v>
      </c>
      <c r="D714" s="14">
        <v>0.80803931115280014</v>
      </c>
    </row>
    <row r="715" spans="1:4" ht="14.25" x14ac:dyDescent="0.2">
      <c r="A715" s="14">
        <v>689</v>
      </c>
      <c r="B715" s="14">
        <v>2.6131396790379437E-2</v>
      </c>
      <c r="C715" s="14">
        <v>5.2412193716291217E-4</v>
      </c>
      <c r="D715" s="14">
        <v>0.58373779507645507</v>
      </c>
    </row>
    <row r="716" spans="1:4" ht="14.25" x14ac:dyDescent="0.2">
      <c r="A716" s="14">
        <v>690</v>
      </c>
      <c r="B716" s="14">
        <v>2.6137260892762804E-2</v>
      </c>
      <c r="C716" s="14">
        <v>5.1825783477954523E-4</v>
      </c>
      <c r="D716" s="14">
        <v>0.57720668475144454</v>
      </c>
    </row>
    <row r="717" spans="1:4" ht="14.25" x14ac:dyDescent="0.2">
      <c r="A717" s="14">
        <v>691</v>
      </c>
      <c r="B717" s="14">
        <v>2.6143126123994758E-2</v>
      </c>
      <c r="C717" s="14">
        <v>5.1239260354759078E-4</v>
      </c>
      <c r="D717" s="14">
        <v>0.57067431717780792</v>
      </c>
    </row>
    <row r="718" spans="1:4" ht="14.25" x14ac:dyDescent="0.2">
      <c r="A718" s="14">
        <v>692</v>
      </c>
      <c r="B718" s="14">
        <v>2.615139524518785E-2</v>
      </c>
      <c r="C718" s="14">
        <v>2.2201239812434659E-4</v>
      </c>
      <c r="D718" s="14">
        <v>0.24726503237444095</v>
      </c>
    </row>
    <row r="719" spans="1:4" ht="14.25" x14ac:dyDescent="0.2">
      <c r="A719" s="14">
        <v>693</v>
      </c>
      <c r="B719" s="14">
        <v>2.6155848932439038E-2</v>
      </c>
      <c r="C719" s="14">
        <v>2.7258029312350607E-4</v>
      </c>
      <c r="D719" s="14">
        <v>0.30358473478615644</v>
      </c>
    </row>
    <row r="720" spans="1:4" ht="14.25" x14ac:dyDescent="0.2">
      <c r="A720" s="14">
        <v>694</v>
      </c>
      <c r="B720" s="14">
        <v>2.653758791428093E-2</v>
      </c>
      <c r="C720" s="14">
        <v>2.9435155206716801E-4</v>
      </c>
      <c r="D720" s="14">
        <v>0.32783234930235927</v>
      </c>
    </row>
    <row r="721" spans="1:4" ht="14.25" x14ac:dyDescent="0.2">
      <c r="A721" s="14">
        <v>695</v>
      </c>
      <c r="B721" s="14">
        <v>2.6571962353903661E-2</v>
      </c>
      <c r="C721" s="14">
        <v>2.9252037038199341E-4</v>
      </c>
      <c r="D721" s="14">
        <v>0.32579288122538014</v>
      </c>
    </row>
    <row r="722" spans="1:4" ht="14.25" x14ac:dyDescent="0.2">
      <c r="A722" s="14">
        <v>696</v>
      </c>
      <c r="B722" s="14">
        <v>2.6573972263075202E-2</v>
      </c>
      <c r="C722" s="14">
        <v>6.4699087168135216E-5</v>
      </c>
      <c r="D722" s="14">
        <v>7.2058236469593626E-2</v>
      </c>
    </row>
    <row r="723" spans="1:4" ht="14.25" x14ac:dyDescent="0.2">
      <c r="A723" s="14">
        <v>697</v>
      </c>
      <c r="B723" s="14">
        <v>2.6575983302057668E-2</v>
      </c>
      <c r="C723" s="14">
        <v>6.2688048185668976E-5</v>
      </c>
      <c r="D723" s="14">
        <v>6.981845336150222E-2</v>
      </c>
    </row>
    <row r="724" spans="1:4" ht="14.25" x14ac:dyDescent="0.2">
      <c r="A724" s="14">
        <v>698</v>
      </c>
      <c r="B724" s="14">
        <v>2.6577995470960535E-2</v>
      </c>
      <c r="C724" s="14">
        <v>6.0675879282802436E-5</v>
      </c>
      <c r="D724" s="14">
        <v>6.7577411811059279E-2</v>
      </c>
    </row>
    <row r="725" spans="1:4" ht="14.25" x14ac:dyDescent="0.2">
      <c r="A725" s="14">
        <v>699</v>
      </c>
      <c r="B725" s="14">
        <v>2.5774369850608519E-2</v>
      </c>
      <c r="C725" s="14">
        <v>-7.3435271169292049E-5</v>
      </c>
      <c r="D725" s="14">
        <v>-8.1788111188866017E-2</v>
      </c>
    </row>
    <row r="726" spans="1:4" ht="14.25" x14ac:dyDescent="0.2">
      <c r="A726" s="14">
        <v>700</v>
      </c>
      <c r="B726" s="14">
        <v>2.5205751569491688E-2</v>
      </c>
      <c r="C726" s="14">
        <v>-9.2450622463836896E-4</v>
      </c>
      <c r="D726" s="14">
        <v>-1.0296634940069578</v>
      </c>
    </row>
    <row r="727" spans="1:4" ht="14.25" x14ac:dyDescent="0.2">
      <c r="A727" s="14">
        <v>701</v>
      </c>
      <c r="B727" s="14">
        <v>2.4637362426112967E-2</v>
      </c>
      <c r="C727" s="14">
        <v>-4.1419157333826701E-4</v>
      </c>
      <c r="D727" s="14">
        <v>-0.46130348420157019</v>
      </c>
    </row>
    <row r="728" spans="1:4" ht="14.25" x14ac:dyDescent="0.2">
      <c r="A728" s="14">
        <v>702</v>
      </c>
      <c r="B728" s="14">
        <v>2.4559584079126173E-2</v>
      </c>
      <c r="C728" s="14">
        <v>-2.3955231418670841E-4</v>
      </c>
      <c r="D728" s="14">
        <v>-0.26680001307662571</v>
      </c>
    </row>
    <row r="729" spans="1:4" ht="14.25" x14ac:dyDescent="0.2">
      <c r="A729" s="14">
        <v>703</v>
      </c>
      <c r="B729" s="14">
        <v>2.4687306871001555E-2</v>
      </c>
      <c r="C729" s="14">
        <v>-3.7210242479283895E-4</v>
      </c>
      <c r="D729" s="14">
        <v>-0.41442693692032789</v>
      </c>
    </row>
    <row r="730" spans="1:4" ht="14.25" x14ac:dyDescent="0.2">
      <c r="A730" s="14">
        <v>704</v>
      </c>
      <c r="B730" s="14">
        <v>2.4689072289734222E-2</v>
      </c>
      <c r="C730" s="14">
        <v>-3.7386784352550634E-4</v>
      </c>
      <c r="D730" s="14">
        <v>-0.41639316188693065</v>
      </c>
    </row>
    <row r="731" spans="1:4" ht="14.25" x14ac:dyDescent="0.2">
      <c r="A731" s="14">
        <v>705</v>
      </c>
      <c r="B731" s="14">
        <v>2.4690838837996689E-2</v>
      </c>
      <c r="C731" s="14">
        <v>-3.7563439178797328E-4</v>
      </c>
      <c r="D731" s="14">
        <v>-0.41836064486085561</v>
      </c>
    </row>
    <row r="732" spans="1:4" ht="14.25" x14ac:dyDescent="0.2">
      <c r="A732" s="14">
        <v>706</v>
      </c>
      <c r="B732" s="14">
        <v>2.5566322628116162E-2</v>
      </c>
      <c r="C732" s="14">
        <v>-1.5016208319466769E-3</v>
      </c>
      <c r="D732" s="14">
        <v>-1.6724215708776322</v>
      </c>
    </row>
    <row r="733" spans="1:4" ht="14.25" x14ac:dyDescent="0.2">
      <c r="A733" s="14">
        <v>707</v>
      </c>
      <c r="B733" s="14">
        <v>2.5587921422912881E-2</v>
      </c>
      <c r="C733" s="14">
        <v>-1.5728375685910533E-3</v>
      </c>
      <c r="D733" s="14">
        <v>-1.7517388019906035</v>
      </c>
    </row>
    <row r="734" spans="1:4" ht="14.25" x14ac:dyDescent="0.2">
      <c r="A734" s="14">
        <v>708</v>
      </c>
      <c r="B734" s="14">
        <v>2.4152416986830585E-2</v>
      </c>
      <c r="C734" s="14">
        <v>-3.9485325307399288E-4</v>
      </c>
      <c r="D734" s="14">
        <v>-0.43976554115599809</v>
      </c>
    </row>
    <row r="735" spans="1:4" ht="14.25" x14ac:dyDescent="0.2">
      <c r="A735" s="14">
        <v>709</v>
      </c>
      <c r="B735" s="14">
        <v>2.4291596273353484E-2</v>
      </c>
      <c r="C735" s="14">
        <v>-1.8445341621060179E-4</v>
      </c>
      <c r="D735" s="14">
        <v>-0.20543393214168912</v>
      </c>
    </row>
    <row r="736" spans="1:4" ht="14.25" x14ac:dyDescent="0.2">
      <c r="A736" s="14">
        <v>710</v>
      </c>
      <c r="B736" s="14">
        <v>2.4306962139898448E-2</v>
      </c>
      <c r="C736" s="14">
        <v>-1.2765042711446878E-4</v>
      </c>
      <c r="D736" s="14">
        <v>-0.14216992951624258</v>
      </c>
    </row>
    <row r="737" spans="1:4" ht="14.25" x14ac:dyDescent="0.2">
      <c r="A737" s="14">
        <v>711</v>
      </c>
      <c r="B737" s="14">
        <v>2.4322538220205425E-2</v>
      </c>
      <c r="C737" s="14">
        <v>-1.4322650742144491E-4</v>
      </c>
      <c r="D737" s="14">
        <v>-0.15951769943319202</v>
      </c>
    </row>
    <row r="738" spans="1:4" ht="14.25" x14ac:dyDescent="0.2">
      <c r="A738" s="14">
        <v>712</v>
      </c>
      <c r="B738" s="14">
        <v>2.4337913674968296E-2</v>
      </c>
      <c r="C738" s="14">
        <v>-1.5860196218431613E-4</v>
      </c>
      <c r="D738" s="14">
        <v>-0.1766420238035083</v>
      </c>
    </row>
    <row r="739" spans="1:4" ht="14.25" x14ac:dyDescent="0.2">
      <c r="A739" s="14">
        <v>713</v>
      </c>
      <c r="B739" s="14">
        <v>2.4485005980841391E-2</v>
      </c>
      <c r="C739" s="14">
        <v>-2.1992906808078472E-5</v>
      </c>
      <c r="D739" s="14">
        <v>-2.4494473551255377E-2</v>
      </c>
    </row>
    <row r="740" spans="1:4" ht="14.25" x14ac:dyDescent="0.2">
      <c r="A740" s="14">
        <v>714</v>
      </c>
      <c r="B740" s="14">
        <v>2.4484951643765573E-2</v>
      </c>
      <c r="C740" s="14">
        <v>2.0763066484236203E-4</v>
      </c>
      <c r="D740" s="14">
        <v>0.23124745959195717</v>
      </c>
    </row>
    <row r="741" spans="1:4" ht="14.25" x14ac:dyDescent="0.2">
      <c r="A741" s="14">
        <v>715</v>
      </c>
      <c r="B741" s="14">
        <v>2.4519007348004336E-2</v>
      </c>
      <c r="C741" s="14">
        <v>-7.9189779096773549E-5</v>
      </c>
      <c r="D741" s="14">
        <v>-8.8197161318538275E-2</v>
      </c>
    </row>
    <row r="742" spans="1:4" ht="14.25" x14ac:dyDescent="0.2">
      <c r="A742" s="14">
        <v>716</v>
      </c>
      <c r="B742" s="14">
        <v>2.4911883322591262E-2</v>
      </c>
      <c r="C742" s="14">
        <v>4.2026024274671031E-4</v>
      </c>
      <c r="D742" s="14">
        <v>0.4680624298749918</v>
      </c>
    </row>
    <row r="743" spans="1:4" ht="14.25" x14ac:dyDescent="0.2">
      <c r="A743" s="14">
        <v>717</v>
      </c>
      <c r="B743" s="14">
        <v>2.4841374445876262E-2</v>
      </c>
      <c r="C743" s="14">
        <v>6.3696400956152546E-4</v>
      </c>
      <c r="D743" s="14">
        <v>0.70941500464028584</v>
      </c>
    </row>
    <row r="744" spans="1:4" ht="14.25" x14ac:dyDescent="0.2">
      <c r="A744" s="14">
        <v>718</v>
      </c>
      <c r="B744" s="14">
        <v>2.485846263334416E-2</v>
      </c>
      <c r="C744" s="14">
        <v>6.1987582209362818E-4</v>
      </c>
      <c r="D744" s="14">
        <v>0.69038313406383456</v>
      </c>
    </row>
    <row r="745" spans="1:4" ht="14.25" x14ac:dyDescent="0.2">
      <c r="A745" s="14">
        <v>719</v>
      </c>
      <c r="B745" s="14">
        <v>2.4875555607883924E-2</v>
      </c>
      <c r="C745" s="14">
        <v>6.0278284755386352E-4</v>
      </c>
      <c r="D745" s="14">
        <v>0.67134593191360503</v>
      </c>
    </row>
    <row r="746" spans="1:4" ht="14.25" x14ac:dyDescent="0.2">
      <c r="A746" s="14">
        <v>720</v>
      </c>
      <c r="B746" s="14">
        <v>2.4950486676645789E-2</v>
      </c>
      <c r="C746" s="14">
        <v>8.9901705651052044E-4</v>
      </c>
      <c r="D746" s="14">
        <v>1.00127507950589</v>
      </c>
    </row>
    <row r="747" spans="1:4" ht="14.25" x14ac:dyDescent="0.2">
      <c r="A747" s="14">
        <v>721</v>
      </c>
      <c r="B747" s="14">
        <v>2.4939028289285167E-2</v>
      </c>
      <c r="C747" s="14">
        <v>5.8634839588546372E-4</v>
      </c>
      <c r="D747" s="14">
        <v>0.65304215582643788</v>
      </c>
    </row>
    <row r="748" spans="1:4" ht="14.25" x14ac:dyDescent="0.2">
      <c r="A748" s="14">
        <v>722</v>
      </c>
      <c r="B748" s="14">
        <v>2.5000950846210655E-2</v>
      </c>
      <c r="C748" s="14">
        <v>5.2948738500116152E-4</v>
      </c>
      <c r="D748" s="14">
        <v>0.58971353176790342</v>
      </c>
    </row>
    <row r="749" spans="1:4" ht="14.25" x14ac:dyDescent="0.2">
      <c r="A749" s="14">
        <v>723</v>
      </c>
      <c r="B749" s="14">
        <v>2.5084665230043962E-2</v>
      </c>
      <c r="C749" s="14">
        <v>8.5264879495125512E-4</v>
      </c>
      <c r="D749" s="14">
        <v>0.94963269470007972</v>
      </c>
    </row>
    <row r="750" spans="1:4" ht="14.25" x14ac:dyDescent="0.2">
      <c r="A750" s="14">
        <v>724</v>
      </c>
      <c r="B750" s="14">
        <v>2.5101229053415792E-2</v>
      </c>
      <c r="C750" s="14">
        <v>1.0370508791306791E-3</v>
      </c>
      <c r="D750" s="14">
        <v>1.1550094560870801</v>
      </c>
    </row>
    <row r="751" spans="1:4" ht="14.25" x14ac:dyDescent="0.2">
      <c r="A751" s="14">
        <v>725</v>
      </c>
      <c r="B751" s="14">
        <v>2.5117797668873419E-2</v>
      </c>
      <c r="C751" s="14">
        <v>1.0204822636730518E-3</v>
      </c>
      <c r="D751" s="14">
        <v>1.1365562558507794</v>
      </c>
    </row>
    <row r="752" spans="1:4" ht="14.25" x14ac:dyDescent="0.2">
      <c r="A752" s="14">
        <v>726</v>
      </c>
      <c r="B752" s="14">
        <v>2.5134371077373416E-2</v>
      </c>
      <c r="C752" s="14">
        <v>1.0039088551730552E-3</v>
      </c>
      <c r="D752" s="14">
        <v>1.1180977173910882</v>
      </c>
    </row>
    <row r="753" spans="1:4" ht="14.25" x14ac:dyDescent="0.2">
      <c r="A753" s="14">
        <v>727</v>
      </c>
      <c r="B753" s="14">
        <v>2.5269074893027536E-2</v>
      </c>
      <c r="C753" s="14">
        <v>2.2695685300423013E-4</v>
      </c>
      <c r="D753" s="14">
        <v>0.25277189057820493</v>
      </c>
    </row>
    <row r="754" spans="1:4" ht="14.25" x14ac:dyDescent="0.2">
      <c r="A754" s="14">
        <v>728</v>
      </c>
      <c r="B754" s="14">
        <v>2.5408817973929784E-2</v>
      </c>
      <c r="C754" s="14">
        <v>-4.5025605881918174E-5</v>
      </c>
      <c r="D754" s="14">
        <v>-5.0147009762201239E-2</v>
      </c>
    </row>
    <row r="755" spans="1:4" ht="14.25" x14ac:dyDescent="0.2">
      <c r="A755" s="14">
        <v>729</v>
      </c>
      <c r="B755" s="14">
        <v>2.5781582774002294E-2</v>
      </c>
      <c r="C755" s="14">
        <v>-2.5620608883166265E-4</v>
      </c>
      <c r="D755" s="14">
        <v>-0.28534805886835157</v>
      </c>
    </row>
    <row r="756" spans="1:4" ht="14.25" x14ac:dyDescent="0.2">
      <c r="A756" s="14">
        <v>730</v>
      </c>
      <c r="B756" s="14">
        <v>2.5593808809668665E-2</v>
      </c>
      <c r="C756" s="14">
        <v>2.3520647770014155E-4</v>
      </c>
      <c r="D756" s="14">
        <v>0.2619598626678043</v>
      </c>
    </row>
    <row r="757" spans="1:4" ht="14.25" x14ac:dyDescent="0.2">
      <c r="A757" s="14">
        <v>731</v>
      </c>
      <c r="B757" s="14">
        <v>2.5613934317791548E-2</v>
      </c>
      <c r="C757" s="14">
        <v>2.7091323234001985E-5</v>
      </c>
      <c r="D757" s="14">
        <v>3.0172805542013289E-2</v>
      </c>
    </row>
    <row r="758" spans="1:4" ht="14.25" x14ac:dyDescent="0.2">
      <c r="A758" s="14">
        <v>732</v>
      </c>
      <c r="B758" s="14">
        <v>2.5634064624647006E-2</v>
      </c>
      <c r="C758" s="14">
        <v>6.961016378544127E-6</v>
      </c>
      <c r="D758" s="14">
        <v>7.7527919825256522E-3</v>
      </c>
    </row>
    <row r="759" spans="1:4" ht="14.25" x14ac:dyDescent="0.2">
      <c r="A759" s="14">
        <v>733</v>
      </c>
      <c r="B759" s="14">
        <v>2.5654199731193546E-2</v>
      </c>
      <c r="C759" s="14">
        <v>-1.3174090167995811E-5</v>
      </c>
      <c r="D759" s="14">
        <v>-1.4672567205317988E-2</v>
      </c>
    </row>
    <row r="760" spans="1:4" ht="14.25" x14ac:dyDescent="0.2">
      <c r="A760" s="14">
        <v>734</v>
      </c>
      <c r="B760" s="14">
        <v>2.4980497477043746E-2</v>
      </c>
      <c r="C760" s="14">
        <v>-4.6349823080267874E-4</v>
      </c>
      <c r="D760" s="14">
        <v>-0.51621849055803837</v>
      </c>
    </row>
    <row r="761" spans="1:4" ht="14.25" x14ac:dyDescent="0.2">
      <c r="A761" s="14">
        <v>735</v>
      </c>
      <c r="B761" s="14">
        <v>2.5414006755172282E-2</v>
      </c>
      <c r="C761" s="14">
        <v>-4.9096038440480522E-4</v>
      </c>
      <c r="D761" s="14">
        <v>-0.54680430629116883</v>
      </c>
    </row>
    <row r="762" spans="1:4" ht="14.25" x14ac:dyDescent="0.2">
      <c r="A762" s="14">
        <v>736</v>
      </c>
      <c r="B762" s="14">
        <v>2.5904103762409515E-2</v>
      </c>
      <c r="C762" s="14">
        <v>-6.9794380215108115E-4</v>
      </c>
      <c r="D762" s="14">
        <v>-0.77733089814997203</v>
      </c>
    </row>
    <row r="763" spans="1:4" ht="14.25" x14ac:dyDescent="0.2">
      <c r="A763" s="14">
        <v>737</v>
      </c>
      <c r="B763" s="14">
        <v>2.6001341556296749E-2</v>
      </c>
      <c r="C763" s="14">
        <v>1.3920113329678879E-4</v>
      </c>
      <c r="D763" s="14">
        <v>0.15503446213806196</v>
      </c>
    </row>
    <row r="764" spans="1:4" ht="14.25" x14ac:dyDescent="0.2">
      <c r="A764" s="14">
        <v>738</v>
      </c>
      <c r="B764" s="14">
        <v>2.6197621538841111E-2</v>
      </c>
      <c r="C764" s="14">
        <v>2.4110224607085465E-4</v>
      </c>
      <c r="D764" s="14">
        <v>0.26852624080421844</v>
      </c>
    </row>
    <row r="765" spans="1:4" ht="14.25" x14ac:dyDescent="0.2">
      <c r="A765" s="14">
        <v>739</v>
      </c>
      <c r="B765" s="14">
        <v>2.6199203206500644E-2</v>
      </c>
      <c r="C765" s="14">
        <v>2.3952057841132232E-4</v>
      </c>
      <c r="D765" s="14">
        <v>0.26676466753919376</v>
      </c>
    </row>
    <row r="766" spans="1:4" ht="14.25" x14ac:dyDescent="0.2">
      <c r="A766" s="14">
        <v>740</v>
      </c>
      <c r="B766" s="14">
        <v>2.6200995929048711E-2</v>
      </c>
      <c r="C766" s="14">
        <v>2.3772785586325534E-4</v>
      </c>
      <c r="D766" s="14">
        <v>0.26476803310512081</v>
      </c>
    </row>
    <row r="767" spans="1:4" ht="14.25" x14ac:dyDescent="0.2">
      <c r="A767" s="14">
        <v>741</v>
      </c>
      <c r="B767" s="14">
        <v>2.6529124195715827E-2</v>
      </c>
      <c r="C767" s="14">
        <v>-1.0090760356482736E-4</v>
      </c>
      <c r="D767" s="14">
        <v>-0.11238526349465207</v>
      </c>
    </row>
    <row r="768" spans="1:4" ht="14.25" x14ac:dyDescent="0.2">
      <c r="A768" s="14">
        <v>742</v>
      </c>
      <c r="B768" s="14">
        <v>2.6681953683746873E-2</v>
      </c>
      <c r="C768" s="14">
        <v>1.9869820932688631E-4</v>
      </c>
      <c r="D768" s="14">
        <v>0.22129898860170058</v>
      </c>
    </row>
    <row r="769" spans="1:4" ht="14.25" x14ac:dyDescent="0.2">
      <c r="A769" s="14">
        <v>743</v>
      </c>
      <c r="B769" s="14">
        <v>2.7051533517754217E-2</v>
      </c>
      <c r="C769" s="14">
        <v>-3.6432548674344978E-4</v>
      </c>
      <c r="D769" s="14">
        <v>-0.40576541686648293</v>
      </c>
    </row>
    <row r="770" spans="1:4" ht="14.25" x14ac:dyDescent="0.2">
      <c r="A770" s="14">
        <v>744</v>
      </c>
      <c r="B770" s="14">
        <v>2.7053197795949877E-2</v>
      </c>
      <c r="C770" s="14">
        <v>-2.6659606649941103E-4</v>
      </c>
      <c r="D770" s="14">
        <v>-0.29691983677846007</v>
      </c>
    </row>
    <row r="771" spans="1:4" ht="14.25" x14ac:dyDescent="0.2">
      <c r="A771" s="14">
        <v>745</v>
      </c>
      <c r="B771" s="14">
        <v>2.7054866571186664E-2</v>
      </c>
      <c r="C771" s="14">
        <v>-2.682648417361988E-4</v>
      </c>
      <c r="D771" s="14">
        <v>-0.29877842560699425</v>
      </c>
    </row>
    <row r="772" spans="1:4" ht="14.25" x14ac:dyDescent="0.2">
      <c r="A772" s="14">
        <v>746</v>
      </c>
      <c r="B772" s="14">
        <v>2.7056539844333049E-2</v>
      </c>
      <c r="C772" s="14">
        <v>-2.6993811488258343E-4</v>
      </c>
      <c r="D772" s="14">
        <v>-0.30064202395648976</v>
      </c>
    </row>
    <row r="773" spans="1:4" ht="14.25" x14ac:dyDescent="0.2">
      <c r="A773" s="14">
        <v>747</v>
      </c>
      <c r="B773" s="14">
        <v>2.7058424445066134E-2</v>
      </c>
      <c r="C773" s="14">
        <v>-2.7182271561566884E-4</v>
      </c>
      <c r="D773" s="14">
        <v>-0.30274098719104869</v>
      </c>
    </row>
    <row r="774" spans="1:4" ht="14.25" x14ac:dyDescent="0.2">
      <c r="A774" s="14">
        <v>748</v>
      </c>
      <c r="B774" s="14">
        <v>2.7093390247027581E-2</v>
      </c>
      <c r="C774" s="14">
        <v>-3.4585121948468162E-4</v>
      </c>
      <c r="D774" s="14">
        <v>-0.38518980788956952</v>
      </c>
    </row>
    <row r="775" spans="1:4" ht="14.25" x14ac:dyDescent="0.2">
      <c r="A775" s="14">
        <v>749</v>
      </c>
      <c r="B775" s="14">
        <v>2.7245122756238319E-2</v>
      </c>
      <c r="C775" s="14">
        <v>-5.1135645789031348E-4</v>
      </c>
      <c r="D775" s="14">
        <v>-0.56952031590735719</v>
      </c>
    </row>
    <row r="776" spans="1:4" ht="14.25" x14ac:dyDescent="0.2">
      <c r="A776" s="14">
        <v>750</v>
      </c>
      <c r="B776" s="14">
        <v>2.7227998551514657E-2</v>
      </c>
      <c r="C776" s="14">
        <v>-7.4023782660743997E-4</v>
      </c>
      <c r="D776" s="14">
        <v>-0.82443562479947041</v>
      </c>
    </row>
    <row r="777" spans="1:4" ht="14.25" x14ac:dyDescent="0.2">
      <c r="A777" s="14">
        <v>751</v>
      </c>
      <c r="B777" s="14">
        <v>2.7252074136037911E-2</v>
      </c>
      <c r="C777" s="14">
        <v>-4.9389249871577973E-4</v>
      </c>
      <c r="D777" s="14">
        <v>-0.55006993175242169</v>
      </c>
    </row>
    <row r="778" spans="1:4" ht="14.25" x14ac:dyDescent="0.2">
      <c r="A778" s="14">
        <v>752</v>
      </c>
      <c r="B778" s="14">
        <v>2.7242932583814439E-2</v>
      </c>
      <c r="C778" s="14">
        <v>-3.3286493558543073E-4</v>
      </c>
      <c r="D778" s="14">
        <v>-0.37072640883663249</v>
      </c>
    </row>
    <row r="779" spans="1:4" ht="14.25" x14ac:dyDescent="0.2">
      <c r="A779" s="14">
        <v>753</v>
      </c>
      <c r="B779" s="14">
        <v>2.7245204553694176E-2</v>
      </c>
      <c r="C779" s="14">
        <v>-3.3513690546516789E-4</v>
      </c>
      <c r="D779" s="14">
        <v>-0.37325680223183522</v>
      </c>
    </row>
    <row r="780" spans="1:4" ht="14.25" x14ac:dyDescent="0.2">
      <c r="A780" s="14">
        <v>754</v>
      </c>
      <c r="B780" s="14">
        <v>2.7247481029131406E-2</v>
      </c>
      <c r="C780" s="14">
        <v>-3.3741338090239811E-4</v>
      </c>
      <c r="D780" s="14">
        <v>-0.37579221366579973</v>
      </c>
    </row>
    <row r="781" spans="1:4" ht="14.25" x14ac:dyDescent="0.2">
      <c r="A781" s="14">
        <v>755</v>
      </c>
      <c r="B781" s="14">
        <v>2.7205856264209873E-2</v>
      </c>
      <c r="C781" s="14">
        <v>-6.4397803102253168E-4</v>
      </c>
      <c r="D781" s="14">
        <v>-0.71722683072875204</v>
      </c>
    </row>
    <row r="782" spans="1:4" ht="14.25" x14ac:dyDescent="0.2">
      <c r="A782" s="14">
        <v>756</v>
      </c>
      <c r="B782" s="14">
        <v>2.7142211586206486E-2</v>
      </c>
      <c r="C782" s="14">
        <v>-3.813679729953029E-4</v>
      </c>
      <c r="D782" s="14">
        <v>-0.42474638797623693</v>
      </c>
    </row>
    <row r="783" spans="1:4" ht="14.25" x14ac:dyDescent="0.2">
      <c r="A783" s="14">
        <v>757</v>
      </c>
      <c r="B783" s="14">
        <v>2.7227538792742388E-2</v>
      </c>
      <c r="C783" s="14">
        <v>-5.6617786954301502E-4</v>
      </c>
      <c r="D783" s="14">
        <v>-0.6305773480444794</v>
      </c>
    </row>
    <row r="784" spans="1:4" ht="14.25" x14ac:dyDescent="0.2">
      <c r="A784" s="14">
        <v>758</v>
      </c>
      <c r="B784" s="14">
        <v>2.7312349908838157E-2</v>
      </c>
      <c r="C784" s="14">
        <v>-7.4501648930105913E-4</v>
      </c>
      <c r="D784" s="14">
        <v>-0.8297578329086881</v>
      </c>
    </row>
    <row r="785" spans="1:4" ht="14.25" x14ac:dyDescent="0.2">
      <c r="A785" s="14">
        <v>759</v>
      </c>
      <c r="B785" s="14">
        <v>2.7396724655050428E-2</v>
      </c>
      <c r="C785" s="14">
        <v>-7.024752567650755E-4</v>
      </c>
      <c r="D785" s="14">
        <v>-0.78237777968135869</v>
      </c>
    </row>
    <row r="786" spans="1:4" ht="14.25" x14ac:dyDescent="0.2">
      <c r="A786" s="14">
        <v>760</v>
      </c>
      <c r="B786" s="14">
        <v>2.7399031485359007E-2</v>
      </c>
      <c r="C786" s="14">
        <v>-7.0478208707365486E-4</v>
      </c>
      <c r="D786" s="14">
        <v>-0.7849469986788209</v>
      </c>
    </row>
    <row r="787" spans="1:4" ht="14.25" x14ac:dyDescent="0.2">
      <c r="A787" s="14">
        <v>761</v>
      </c>
      <c r="B787" s="14">
        <v>2.7401342826814824E-2</v>
      </c>
      <c r="C787" s="14">
        <v>-7.0709342852947124E-4</v>
      </c>
      <c r="D787" s="14">
        <v>-0.78752124194059003</v>
      </c>
    </row>
    <row r="788" spans="1:4" ht="14.25" x14ac:dyDescent="0.2">
      <c r="A788" s="14">
        <v>762</v>
      </c>
      <c r="B788" s="14">
        <v>2.7147761746043393E-2</v>
      </c>
      <c r="C788" s="14">
        <v>-4.3931650581675169E-4</v>
      </c>
      <c r="D788" s="14">
        <v>-0.48928623334163668</v>
      </c>
    </row>
    <row r="789" spans="1:4" ht="14.25" x14ac:dyDescent="0.2">
      <c r="A789" s="14">
        <v>763</v>
      </c>
      <c r="B789" s="14">
        <v>2.696395630646329E-2</v>
      </c>
      <c r="C789" s="14">
        <v>-3.0789901583281459E-4</v>
      </c>
      <c r="D789" s="14">
        <v>-0.34292075920606191</v>
      </c>
    </row>
    <row r="790" spans="1:4" ht="14.25" x14ac:dyDescent="0.2">
      <c r="A790" s="14">
        <v>764</v>
      </c>
      <c r="B790" s="14">
        <v>2.7270802825919656E-2</v>
      </c>
      <c r="C790" s="14">
        <v>-4.7664918487955871E-4</v>
      </c>
      <c r="D790" s="14">
        <v>-0.53086529007485284</v>
      </c>
    </row>
    <row r="791" spans="1:4" ht="14.25" x14ac:dyDescent="0.2">
      <c r="A791" s="14">
        <v>765</v>
      </c>
      <c r="B791" s="14">
        <v>2.7567902267275863E-2</v>
      </c>
      <c r="C791" s="14">
        <v>-4.1318003123854211E-4</v>
      </c>
      <c r="D791" s="14">
        <v>-0.46017688500193227</v>
      </c>
    </row>
    <row r="792" spans="1:4" ht="14.25" x14ac:dyDescent="0.2">
      <c r="A792" s="14">
        <v>766</v>
      </c>
      <c r="B792" s="14">
        <v>2.756969444938254E-2</v>
      </c>
      <c r="C792" s="14">
        <v>-4.6470613685448484E-4</v>
      </c>
      <c r="D792" s="14">
        <v>-0.517563788980687</v>
      </c>
    </row>
    <row r="793" spans="1:4" ht="14.25" x14ac:dyDescent="0.2">
      <c r="A793" s="14">
        <v>767</v>
      </c>
      <c r="B793" s="14">
        <v>2.8533963570875211E-2</v>
      </c>
      <c r="C793" s="14">
        <v>-1.4289752583471552E-3</v>
      </c>
      <c r="D793" s="14">
        <v>-1.5915129808182389</v>
      </c>
    </row>
    <row r="794" spans="1:4" ht="14.25" x14ac:dyDescent="0.2">
      <c r="A794" s="14">
        <v>768</v>
      </c>
      <c r="B794" s="14">
        <v>2.8500712911513394E-2</v>
      </c>
      <c r="C794" s="14">
        <v>-1.395724598985338E-3</v>
      </c>
      <c r="D794" s="14">
        <v>-1.5544802500652188</v>
      </c>
    </row>
    <row r="795" spans="1:4" ht="14.25" x14ac:dyDescent="0.2">
      <c r="A795" s="14">
        <v>769</v>
      </c>
      <c r="B795" s="14">
        <v>2.9679959724720387E-2</v>
      </c>
      <c r="C795" s="14">
        <v>-9.15154310168656E-4</v>
      </c>
      <c r="D795" s="14">
        <v>-1.0192478530172981</v>
      </c>
    </row>
    <row r="796" spans="1:4" ht="14.25" x14ac:dyDescent="0.2">
      <c r="A796" s="14">
        <v>770</v>
      </c>
      <c r="B796" s="14">
        <v>2.9620690687366398E-2</v>
      </c>
      <c r="C796" s="14">
        <v>-1.0080314516975955E-3</v>
      </c>
      <c r="D796" s="14">
        <v>-1.1226892355752947</v>
      </c>
    </row>
    <row r="797" spans="1:4" ht="14.25" x14ac:dyDescent="0.2">
      <c r="A797" s="14">
        <v>771</v>
      </c>
      <c r="B797" s="14">
        <v>2.9479723422507716E-2</v>
      </c>
      <c r="C797" s="14">
        <v>-7.6777869598788212E-4</v>
      </c>
      <c r="D797" s="14">
        <v>-0.85510910977827392</v>
      </c>
    </row>
    <row r="798" spans="1:4" ht="14.25" x14ac:dyDescent="0.2">
      <c r="A798" s="14">
        <v>772</v>
      </c>
      <c r="B798" s="14">
        <v>2.9459905312139802E-2</v>
      </c>
      <c r="C798" s="14">
        <v>-7.7725627386968782E-4</v>
      </c>
      <c r="D798" s="14">
        <v>-0.86566470767088988</v>
      </c>
    </row>
    <row r="799" spans="1:4" ht="14.25" x14ac:dyDescent="0.2">
      <c r="A799" s="14">
        <v>773</v>
      </c>
      <c r="B799" s="14">
        <v>2.9343696246895978E-2</v>
      </c>
      <c r="C799" s="14">
        <v>-6.2865693167751813E-4</v>
      </c>
      <c r="D799" s="14">
        <v>-0.70016304439266197</v>
      </c>
    </row>
    <row r="800" spans="1:4" ht="14.25" x14ac:dyDescent="0.2">
      <c r="A800" s="14">
        <v>774</v>
      </c>
      <c r="B800" s="14">
        <v>2.9256061655277461E-2</v>
      </c>
      <c r="C800" s="14">
        <v>-5.4102234005900043E-4</v>
      </c>
      <c r="D800" s="14">
        <v>-0.602560521665363</v>
      </c>
    </row>
    <row r="801" spans="1:4" ht="14.25" x14ac:dyDescent="0.2">
      <c r="A801" s="14">
        <v>775</v>
      </c>
      <c r="B801" s="14">
        <v>2.9168427063658946E-2</v>
      </c>
      <c r="C801" s="14">
        <v>-4.5338774844048621E-4</v>
      </c>
      <c r="D801" s="14">
        <v>-0.50495799893806792</v>
      </c>
    </row>
    <row r="802" spans="1:4" ht="14.25" x14ac:dyDescent="0.2">
      <c r="A802" s="14">
        <v>776</v>
      </c>
      <c r="B802" s="14">
        <v>2.906691224204197E-2</v>
      </c>
      <c r="C802" s="14">
        <v>-6.007034234889741E-4</v>
      </c>
      <c r="D802" s="14">
        <v>-0.66902998531301439</v>
      </c>
    </row>
    <row r="803" spans="1:4" ht="14.25" x14ac:dyDescent="0.2">
      <c r="A803" s="14">
        <v>777</v>
      </c>
      <c r="B803" s="14">
        <v>2.9011812671678291E-2</v>
      </c>
      <c r="C803" s="14">
        <v>-5.399361161779713E-4</v>
      </c>
      <c r="D803" s="14">
        <v>-0.60135074606103789</v>
      </c>
    </row>
    <row r="804" spans="1:4" ht="14.25" x14ac:dyDescent="0.2">
      <c r="A804" s="14">
        <v>778</v>
      </c>
      <c r="B804" s="14">
        <v>2.9049635751485812E-2</v>
      </c>
      <c r="C804" s="14">
        <v>-4.9811758324283875E-4</v>
      </c>
      <c r="D804" s="14">
        <v>-0.55477559536037424</v>
      </c>
    </row>
    <row r="805" spans="1:4" ht="14.25" x14ac:dyDescent="0.2">
      <c r="A805" s="14">
        <v>779</v>
      </c>
      <c r="B805" s="14">
        <v>2.8930991978232068E-2</v>
      </c>
      <c r="C805" s="14">
        <v>-2.6857159606635816E-4</v>
      </c>
      <c r="D805" s="14">
        <v>-0.29912007147911068</v>
      </c>
    </row>
    <row r="806" spans="1:4" ht="14.25" x14ac:dyDescent="0.2">
      <c r="A806" s="14">
        <v>780</v>
      </c>
      <c r="B806" s="14">
        <v>2.8920415542865945E-2</v>
      </c>
      <c r="C806" s="14">
        <v>-4.6270410007975132E-4</v>
      </c>
      <c r="D806" s="14">
        <v>-0.51533403202971684</v>
      </c>
    </row>
    <row r="807" spans="1:4" ht="14.25" x14ac:dyDescent="0.2">
      <c r="A807" s="14">
        <v>781</v>
      </c>
      <c r="B807" s="14">
        <v>2.8833193459708265E-2</v>
      </c>
      <c r="C807" s="14">
        <v>-3.7548201692207128E-4</v>
      </c>
      <c r="D807" s="14">
        <v>-0.41819093822974573</v>
      </c>
    </row>
    <row r="808" spans="1:4" ht="14.25" x14ac:dyDescent="0.2">
      <c r="A808" s="14">
        <v>782</v>
      </c>
      <c r="B808" s="14">
        <v>2.8745971376550581E-2</v>
      </c>
      <c r="C808" s="14">
        <v>-2.8825993376438777E-4</v>
      </c>
      <c r="D808" s="14">
        <v>-0.32104784442977075</v>
      </c>
    </row>
    <row r="809" spans="1:4" ht="14.25" x14ac:dyDescent="0.2">
      <c r="A809" s="14">
        <v>783</v>
      </c>
      <c r="B809" s="14">
        <v>2.8586754783803906E-2</v>
      </c>
      <c r="C809" s="14">
        <v>-3.3367082041358201E-4</v>
      </c>
      <c r="D809" s="14">
        <v>-0.37162395843208929</v>
      </c>
    </row>
    <row r="810" spans="1:4" ht="14.25" x14ac:dyDescent="0.2">
      <c r="A810" s="14">
        <v>784</v>
      </c>
      <c r="B810" s="14">
        <v>2.8422055975425024E-2</v>
      </c>
      <c r="C810" s="14">
        <v>-3.7909654821744257E-4</v>
      </c>
      <c r="D810" s="14">
        <v>-0.42221660168511654</v>
      </c>
    </row>
    <row r="811" spans="1:4" ht="14.25" x14ac:dyDescent="0.2">
      <c r="A811" s="14">
        <v>785</v>
      </c>
      <c r="B811" s="14">
        <v>2.8493240517222348E-2</v>
      </c>
      <c r="C811" s="14">
        <v>-5.0417762883047876E-4</v>
      </c>
      <c r="D811" s="14">
        <v>-0.56152493630294242</v>
      </c>
    </row>
    <row r="812" spans="1:4" ht="14.25" x14ac:dyDescent="0.2">
      <c r="A812" s="14">
        <v>786</v>
      </c>
      <c r="B812" s="14">
        <v>2.8340660916340941E-2</v>
      </c>
      <c r="C812" s="14">
        <v>-3.5577176234960831E-4</v>
      </c>
      <c r="D812" s="14">
        <v>-0.39623875548615478</v>
      </c>
    </row>
    <row r="813" spans="1:4" ht="14.25" x14ac:dyDescent="0.2">
      <c r="A813" s="14">
        <v>787</v>
      </c>
      <c r="B813" s="14">
        <v>2.8252497774621445E-2</v>
      </c>
      <c r="C813" s="14">
        <v>-3.173153509212559E-4</v>
      </c>
      <c r="D813" s="14">
        <v>-0.35340814828956685</v>
      </c>
    </row>
    <row r="814" spans="1:4" ht="14.25" x14ac:dyDescent="0.2">
      <c r="A814" s="14">
        <v>788</v>
      </c>
      <c r="B814" s="14">
        <v>2.8164334632901949E-2</v>
      </c>
      <c r="C814" s="14">
        <v>-2.2915220920175991E-4</v>
      </c>
      <c r="D814" s="14">
        <v>-0.25521695592519328</v>
      </c>
    </row>
    <row r="815" spans="1:4" ht="14.25" x14ac:dyDescent="0.2">
      <c r="A815" s="14">
        <v>789</v>
      </c>
      <c r="B815" s="14">
        <v>2.8076171491182453E-2</v>
      </c>
      <c r="C815" s="14">
        <v>-1.4098906748226392E-4</v>
      </c>
      <c r="D815" s="14">
        <v>-0.15702576356081974</v>
      </c>
    </row>
    <row r="816" spans="1:4" ht="14.25" x14ac:dyDescent="0.2">
      <c r="A816" s="14">
        <v>790</v>
      </c>
      <c r="B816" s="14">
        <v>2.7988008349462953E-2</v>
      </c>
      <c r="C816" s="14">
        <v>-1.2573920968443619E-4</v>
      </c>
      <c r="D816" s="14">
        <v>-0.14004132208844064</v>
      </c>
    </row>
    <row r="817" spans="1:4" ht="14.25" x14ac:dyDescent="0.2">
      <c r="A817" s="14">
        <v>791</v>
      </c>
      <c r="B817" s="14">
        <v>2.7899845207743457E-2</v>
      </c>
      <c r="C817" s="14">
        <v>-1.7451478937901069E-4</v>
      </c>
      <c r="D817" s="14">
        <v>-0.19436484363117063</v>
      </c>
    </row>
    <row r="818" spans="1:4" ht="14.25" x14ac:dyDescent="0.2">
      <c r="A818" s="14">
        <v>792</v>
      </c>
      <c r="B818" s="14">
        <v>2.794615465450179E-2</v>
      </c>
      <c r="C818" s="14">
        <v>8.0082674061118103E-5</v>
      </c>
      <c r="D818" s="14">
        <v>8.9191617953081601E-2</v>
      </c>
    </row>
    <row r="819" spans="1:4" ht="14.25" x14ac:dyDescent="0.2">
      <c r="A819" s="14">
        <v>793</v>
      </c>
      <c r="B819" s="14">
        <v>2.7717705347166284E-2</v>
      </c>
      <c r="C819" s="14">
        <v>1.3136517459537422E-5</v>
      </c>
      <c r="D819" s="14">
        <v>1.4630720817225034E-2</v>
      </c>
    </row>
    <row r="820" spans="1:4" ht="14.25" x14ac:dyDescent="0.2">
      <c r="A820" s="14">
        <v>794</v>
      </c>
      <c r="B820" s="14">
        <v>2.7554626753454551E-2</v>
      </c>
      <c r="C820" s="14">
        <v>-2.1458374239759215E-6</v>
      </c>
      <c r="D820" s="14">
        <v>-2.3899140975564598E-3</v>
      </c>
    </row>
    <row r="821" spans="1:4" ht="14.25" x14ac:dyDescent="0.2">
      <c r="A821" s="14">
        <v>795</v>
      </c>
      <c r="B821" s="14">
        <v>2.7470332534662082E-2</v>
      </c>
      <c r="C821" s="14">
        <v>8.2148381368492979E-5</v>
      </c>
      <c r="D821" s="14">
        <v>9.1492287593828811E-2</v>
      </c>
    </row>
    <row r="822" spans="1:4" ht="14.25" x14ac:dyDescent="0.2">
      <c r="A822" s="14">
        <v>796</v>
      </c>
      <c r="B822" s="14">
        <v>2.7386038315869613E-2</v>
      </c>
      <c r="C822" s="14">
        <v>1.6644260016096188E-4</v>
      </c>
      <c r="D822" s="14">
        <v>0.18537448928521408</v>
      </c>
    </row>
    <row r="823" spans="1:4" ht="14.25" x14ac:dyDescent="0.2">
      <c r="A823" s="14">
        <v>797</v>
      </c>
      <c r="B823" s="14">
        <v>2.9504020746835773E-2</v>
      </c>
      <c r="C823" s="14">
        <v>-2.2123126537756319E-3</v>
      </c>
      <c r="D823" s="14">
        <v>-2.4639505026734279</v>
      </c>
    </row>
    <row r="824" spans="1:4" ht="14.25" x14ac:dyDescent="0.2">
      <c r="A824" s="14">
        <v>798</v>
      </c>
      <c r="B824" s="14">
        <v>2.6964645181767381E-2</v>
      </c>
      <c r="C824" s="14">
        <v>-5.6096474013993258E-5</v>
      </c>
      <c r="D824" s="14">
        <v>-6.2477125513473404E-2</v>
      </c>
    </row>
    <row r="825" spans="1:4" ht="14.25" x14ac:dyDescent="0.2">
      <c r="A825" s="14">
        <v>799</v>
      </c>
      <c r="B825" s="14">
        <v>2.7169162065858593E-2</v>
      </c>
      <c r="C825" s="14">
        <v>3.213927164042174E-4</v>
      </c>
      <c r="D825" s="14">
        <v>0.35794929066118442</v>
      </c>
    </row>
    <row r="826" spans="1:4" ht="14.25" x14ac:dyDescent="0.2">
      <c r="A826" s="14">
        <v>800</v>
      </c>
      <c r="B826" s="14">
        <v>2.7384445977063611E-2</v>
      </c>
      <c r="C826" s="14">
        <v>9.5180339771926137E-5</v>
      </c>
      <c r="D826" s="14">
        <v>0.10600655636328045</v>
      </c>
    </row>
    <row r="827" spans="1:4" ht="14.25" x14ac:dyDescent="0.2">
      <c r="A827" s="14">
        <v>801</v>
      </c>
      <c r="B827" s="14">
        <v>2.75107972304088E-2</v>
      </c>
      <c r="C827" s="14">
        <v>1.124142163321587E-4</v>
      </c>
      <c r="D827" s="14">
        <v>0.12520068732895878</v>
      </c>
    </row>
    <row r="828" spans="1:4" ht="14.25" x14ac:dyDescent="0.2">
      <c r="A828" s="14">
        <v>802</v>
      </c>
      <c r="B828" s="14">
        <v>2.7513091067081649E-2</v>
      </c>
      <c r="C828" s="14">
        <v>1.1012037965930921E-4</v>
      </c>
      <c r="D828" s="14">
        <v>0.12264593991860859</v>
      </c>
    </row>
    <row r="829" spans="1:4" ht="14.25" x14ac:dyDescent="0.2">
      <c r="A829" s="14">
        <v>803</v>
      </c>
      <c r="B829" s="14">
        <v>2.7515181848212729E-2</v>
      </c>
      <c r="C829" s="14">
        <v>1.0802959852822952E-4</v>
      </c>
      <c r="D829" s="14">
        <v>0.12031734445082423</v>
      </c>
    </row>
    <row r="830" spans="1:4" ht="14.25" x14ac:dyDescent="0.2">
      <c r="A830" s="14">
        <v>804</v>
      </c>
      <c r="B830" s="14">
        <v>2.7757475051598732E-2</v>
      </c>
      <c r="C830" s="14">
        <v>6.446453504673974E-5</v>
      </c>
      <c r="D830" s="14">
        <v>7.1797005392499169E-2</v>
      </c>
    </row>
    <row r="831" spans="1:4" ht="14.25" x14ac:dyDescent="0.2">
      <c r="A831" s="14">
        <v>805</v>
      </c>
      <c r="B831" s="14">
        <v>2.790554767895826E-2</v>
      </c>
      <c r="C831" s="14">
        <v>-1.6392630439644035E-4</v>
      </c>
      <c r="D831" s="14">
        <v>-0.18257197934011812</v>
      </c>
    </row>
    <row r="832" spans="1:4" ht="14.25" x14ac:dyDescent="0.2">
      <c r="A832" s="14">
        <v>806</v>
      </c>
      <c r="B832" s="14">
        <v>2.7821981390489782E-2</v>
      </c>
      <c r="C832" s="14">
        <v>-1.9085835177103105E-5</v>
      </c>
      <c r="D832" s="14">
        <v>-2.1256739230916467E-2</v>
      </c>
    </row>
    <row r="833" spans="1:4" ht="14.25" x14ac:dyDescent="0.2">
      <c r="A833" s="14">
        <v>807</v>
      </c>
      <c r="B833" s="14">
        <v>2.763143786049873E-2</v>
      </c>
      <c r="C833" s="14">
        <v>9.6648007122036861E-5</v>
      </c>
      <c r="D833" s="14">
        <v>0.10764116243891403</v>
      </c>
    </row>
    <row r="834" spans="1:4" ht="14.25" x14ac:dyDescent="0.2">
      <c r="A834" s="14">
        <v>808</v>
      </c>
      <c r="B834" s="14">
        <v>2.7546665369701788E-2</v>
      </c>
      <c r="C834" s="14">
        <v>2.6175666633571765E-4</v>
      </c>
      <c r="D834" s="14">
        <v>0.2915299826610413</v>
      </c>
    </row>
    <row r="835" spans="1:4" ht="14.25" x14ac:dyDescent="0.2">
      <c r="A835" s="14">
        <v>809</v>
      </c>
      <c r="B835" s="14">
        <v>2.7547324071408572E-2</v>
      </c>
      <c r="C835" s="14">
        <v>2.6109796462893409E-4</v>
      </c>
      <c r="D835" s="14">
        <v>0.29079635742105941</v>
      </c>
    </row>
    <row r="836" spans="1:4" ht="14.25" x14ac:dyDescent="0.2">
      <c r="A836" s="14">
        <v>810</v>
      </c>
      <c r="B836" s="14">
        <v>2.7547987301892615E-2</v>
      </c>
      <c r="C836" s="14">
        <v>2.6043473414489107E-4</v>
      </c>
      <c r="D836" s="14">
        <v>0.2900576882814343</v>
      </c>
    </row>
    <row r="837" spans="1:4" ht="14.25" x14ac:dyDescent="0.2">
      <c r="A837" s="14">
        <v>811</v>
      </c>
      <c r="B837" s="14">
        <v>2.7472268884499919E-2</v>
      </c>
      <c r="C837" s="14">
        <v>3.5796667856537873E-4</v>
      </c>
      <c r="D837" s="14">
        <v>0.3986833308059875</v>
      </c>
    </row>
    <row r="838" spans="1:4" ht="14.25" x14ac:dyDescent="0.2">
      <c r="A838" s="14">
        <v>812</v>
      </c>
      <c r="B838" s="14">
        <v>2.7482167703788009E-2</v>
      </c>
      <c r="C838" s="14">
        <v>1.9622625367562291E-4</v>
      </c>
      <c r="D838" s="14">
        <v>0.21854586220289701</v>
      </c>
    </row>
    <row r="839" spans="1:4" ht="14.25" x14ac:dyDescent="0.2">
      <c r="A839" s="14">
        <v>813</v>
      </c>
      <c r="B839" s="14">
        <v>2.7453596740897764E-2</v>
      </c>
      <c r="C839" s="14">
        <v>1.7647829761523876E-4</v>
      </c>
      <c r="D839" s="14">
        <v>0.19655168964382658</v>
      </c>
    </row>
    <row r="840" spans="1:4" ht="14.25" x14ac:dyDescent="0.2">
      <c r="A840" s="14">
        <v>814</v>
      </c>
      <c r="B840" s="14">
        <v>2.7354431879709633E-2</v>
      </c>
      <c r="C840" s="14">
        <v>3.7365398791113294E-4</v>
      </c>
      <c r="D840" s="14">
        <v>0.416154981425577</v>
      </c>
    </row>
    <row r="841" spans="1:4" ht="14.25" x14ac:dyDescent="0.2">
      <c r="A841" s="14">
        <v>815</v>
      </c>
      <c r="B841" s="14">
        <v>2.7166492497214992E-2</v>
      </c>
      <c r="C841" s="14">
        <v>1.8719707021501442E-4</v>
      </c>
      <c r="D841" s="14">
        <v>0.20848966101970151</v>
      </c>
    </row>
    <row r="842" spans="1:4" ht="14.25" x14ac:dyDescent="0.2">
      <c r="A842" s="14">
        <v>816</v>
      </c>
      <c r="B842" s="14">
        <v>2.7168267829808385E-2</v>
      </c>
      <c r="C842" s="14">
        <v>1.8542173762162162E-4</v>
      </c>
      <c r="D842" s="14">
        <v>0.20651239454769663</v>
      </c>
    </row>
    <row r="843" spans="1:4" ht="14.25" x14ac:dyDescent="0.2">
      <c r="A843" s="14">
        <v>817</v>
      </c>
      <c r="B843" s="14">
        <v>2.7170047696797699E-2</v>
      </c>
      <c r="C843" s="14">
        <v>1.8364187063230758E-4</v>
      </c>
      <c r="D843" s="14">
        <v>0.2045300779182963</v>
      </c>
    </row>
    <row r="844" spans="1:4" ht="14.25" x14ac:dyDescent="0.2">
      <c r="A844" s="14">
        <v>818</v>
      </c>
      <c r="B844" s="14">
        <v>2.6908537662590465E-2</v>
      </c>
      <c r="C844" s="14">
        <v>1.2386146283197008E-4</v>
      </c>
      <c r="D844" s="14">
        <v>0.13794999232402816</v>
      </c>
    </row>
    <row r="845" spans="1:4" ht="14.25" x14ac:dyDescent="0.2">
      <c r="A845" s="14">
        <v>819</v>
      </c>
      <c r="B845" s="14">
        <v>2.6846166694955518E-2</v>
      </c>
      <c r="C845" s="14">
        <v>9.2203086356403702E-5</v>
      </c>
      <c r="D845" s="14">
        <v>0.10269065748377847</v>
      </c>
    </row>
    <row r="846" spans="1:4" ht="14.25" x14ac:dyDescent="0.2">
      <c r="A846" s="14">
        <v>820</v>
      </c>
      <c r="B846" s="14">
        <v>2.6775634947600577E-2</v>
      </c>
      <c r="C846" s="14">
        <v>2.1243662297601093E-4</v>
      </c>
      <c r="D846" s="14">
        <v>0.23660006784062501</v>
      </c>
    </row>
    <row r="847" spans="1:4" ht="14.25" x14ac:dyDescent="0.2">
      <c r="A847" s="14">
        <v>821</v>
      </c>
      <c r="B847" s="14">
        <v>2.6759599391333055E-2</v>
      </c>
      <c r="C847" s="14">
        <v>2.5909897939373552E-4</v>
      </c>
      <c r="D847" s="14">
        <v>0.28856999910470732</v>
      </c>
    </row>
    <row r="848" spans="1:4" ht="14.25" x14ac:dyDescent="0.2">
      <c r="A848" s="14">
        <v>822</v>
      </c>
      <c r="B848" s="14">
        <v>2.6760070949968771E-2</v>
      </c>
      <c r="C848" s="14">
        <v>2.0892414928854949E-4</v>
      </c>
      <c r="D848" s="14">
        <v>0.23268807045947837</v>
      </c>
    </row>
    <row r="849" spans="1:4" ht="14.25" x14ac:dyDescent="0.2">
      <c r="A849" s="14">
        <v>823</v>
      </c>
      <c r="B849" s="14">
        <v>2.6760755181655983E-2</v>
      </c>
      <c r="C849" s="14">
        <v>2.0823991760133762E-4</v>
      </c>
      <c r="D849" s="14">
        <v>0.23192601135053031</v>
      </c>
    </row>
    <row r="850" spans="1:4" ht="14.25" x14ac:dyDescent="0.2">
      <c r="A850" s="14">
        <v>824</v>
      </c>
      <c r="B850" s="14">
        <v>2.6761443955944229E-2</v>
      </c>
      <c r="C850" s="14">
        <v>2.0755114331309082E-4</v>
      </c>
      <c r="D850" s="14">
        <v>0.23115889294578862</v>
      </c>
    </row>
    <row r="851" spans="1:4" ht="14.25" x14ac:dyDescent="0.2">
      <c r="A851" s="14">
        <v>825</v>
      </c>
      <c r="B851" s="14">
        <v>2.668862555238315E-2</v>
      </c>
      <c r="C851" s="14">
        <v>3.1584538651409019E-4</v>
      </c>
      <c r="D851" s="14">
        <v>0.35177098387984085</v>
      </c>
    </row>
    <row r="852" spans="1:4" ht="14.25" x14ac:dyDescent="0.2">
      <c r="A852" s="14">
        <v>826</v>
      </c>
      <c r="B852" s="14">
        <v>2.6901480144142606E-2</v>
      </c>
      <c r="C852" s="14">
        <v>4.6516334448355734E-4</v>
      </c>
      <c r="D852" s="14">
        <v>0.51807300134972378</v>
      </c>
    </row>
    <row r="853" spans="1:4" ht="14.25" x14ac:dyDescent="0.2">
      <c r="A853" s="14">
        <v>827</v>
      </c>
      <c r="B853" s="14">
        <v>2.6925018402147245E-2</v>
      </c>
      <c r="C853" s="14">
        <v>2.3216559149783975E-4</v>
      </c>
      <c r="D853" s="14">
        <v>0.25857309313776206</v>
      </c>
    </row>
    <row r="854" spans="1:4" ht="14.25" x14ac:dyDescent="0.2">
      <c r="A854" s="14">
        <v>828</v>
      </c>
      <c r="B854" s="14">
        <v>2.8073052292875302E-2</v>
      </c>
      <c r="C854" s="14">
        <v>-1.0674923246466808E-3</v>
      </c>
      <c r="D854" s="14">
        <v>-1.1889134410655364</v>
      </c>
    </row>
    <row r="855" spans="1:4" ht="14.25" x14ac:dyDescent="0.2">
      <c r="A855" s="14">
        <v>829</v>
      </c>
      <c r="B855" s="14">
        <v>2.5945079391626366E-2</v>
      </c>
      <c r="C855" s="14">
        <v>4.5428543568605539E-4</v>
      </c>
      <c r="D855" s="14">
        <v>0.50595779294828114</v>
      </c>
    </row>
    <row r="856" spans="1:4" ht="14.25" x14ac:dyDescent="0.2">
      <c r="A856" s="14">
        <v>830</v>
      </c>
      <c r="B856" s="14">
        <v>2.5979165723927063E-2</v>
      </c>
      <c r="C856" s="14">
        <v>4.2019910338535887E-4</v>
      </c>
      <c r="D856" s="14">
        <v>0.46799433626269071</v>
      </c>
    </row>
    <row r="857" spans="1:4" ht="14.25" x14ac:dyDescent="0.2">
      <c r="A857" s="14">
        <v>831</v>
      </c>
      <c r="B857" s="14">
        <v>2.6013270044500672E-2</v>
      </c>
      <c r="C857" s="14">
        <v>3.8609478281174947E-4</v>
      </c>
      <c r="D857" s="14">
        <v>0.43001084524153288</v>
      </c>
    </row>
    <row r="858" spans="1:4" ht="14.25" x14ac:dyDescent="0.2">
      <c r="A858" s="14">
        <v>832</v>
      </c>
      <c r="B858" s="14">
        <v>2.6268114163664851E-2</v>
      </c>
      <c r="C858" s="14">
        <v>1.2732121217269923E-4</v>
      </c>
      <c r="D858" s="14">
        <v>0.14180326826703971</v>
      </c>
    </row>
    <row r="859" spans="1:4" ht="14.25" x14ac:dyDescent="0.2">
      <c r="A859" s="14">
        <v>833</v>
      </c>
      <c r="B859" s="14">
        <v>2.6338014838474443E-2</v>
      </c>
      <c r="C859" s="14">
        <v>1.5008039962081249E-4</v>
      </c>
      <c r="D859" s="14">
        <v>0.16715118247686581</v>
      </c>
    </row>
    <row r="860" spans="1:4" ht="14.25" x14ac:dyDescent="0.2">
      <c r="A860" s="14">
        <v>834</v>
      </c>
      <c r="B860" s="14">
        <v>2.6278342802871252E-2</v>
      </c>
      <c r="C860" s="14">
        <v>5.0737148284293876E-4</v>
      </c>
      <c r="D860" s="14">
        <v>0.5650820728523519</v>
      </c>
    </row>
    <row r="861" spans="1:4" ht="14.25" x14ac:dyDescent="0.2">
      <c r="A861" s="14">
        <v>835</v>
      </c>
      <c r="B861" s="14">
        <v>2.6377347073499757E-2</v>
      </c>
      <c r="C861" s="14">
        <v>1.8019260903995304E-4</v>
      </c>
      <c r="D861" s="14">
        <v>0.20068848264475772</v>
      </c>
    </row>
    <row r="862" spans="1:4" ht="14.25" x14ac:dyDescent="0.2">
      <c r="A862" s="14">
        <v>836</v>
      </c>
      <c r="B862" s="14">
        <v>2.6563455543710125E-2</v>
      </c>
      <c r="C862" s="14">
        <v>1.7000343853375982E-4</v>
      </c>
      <c r="D862" s="14">
        <v>0.18934035255667378</v>
      </c>
    </row>
    <row r="863" spans="1:4" ht="14.25" x14ac:dyDescent="0.2">
      <c r="A863" s="14">
        <v>837</v>
      </c>
      <c r="B863" s="14">
        <v>2.6597173957086839E-2</v>
      </c>
      <c r="C863" s="14">
        <v>1.3628502515704646E-4</v>
      </c>
      <c r="D863" s="14">
        <v>0.15178666345802203</v>
      </c>
    </row>
    <row r="864" spans="1:4" ht="14.25" x14ac:dyDescent="0.2">
      <c r="A864" s="14">
        <v>838</v>
      </c>
      <c r="B864" s="14">
        <v>2.663091041638142E-2</v>
      </c>
      <c r="C864" s="14">
        <v>1.0254856586246544E-4</v>
      </c>
      <c r="D864" s="14">
        <v>0.1142128758220657</v>
      </c>
    </row>
    <row r="865" spans="1:4" ht="14.25" x14ac:dyDescent="0.2">
      <c r="A865" s="14">
        <v>839</v>
      </c>
      <c r="B865" s="14">
        <v>2.6664457155142891E-2</v>
      </c>
      <c r="C865" s="14">
        <v>3.0896608960138613E-4</v>
      </c>
      <c r="D865" s="14">
        <v>0.34410920648270443</v>
      </c>
    </row>
    <row r="866" spans="1:4" ht="14.25" x14ac:dyDescent="0.2">
      <c r="A866" s="14">
        <v>840</v>
      </c>
      <c r="B866" s="14">
        <v>2.6973782981758638E-2</v>
      </c>
      <c r="C866" s="14">
        <v>4.0445330432418644E-4</v>
      </c>
      <c r="D866" s="14">
        <v>0.4504575430587292</v>
      </c>
    </row>
    <row r="867" spans="1:4" ht="14.25" x14ac:dyDescent="0.2">
      <c r="A867" s="14">
        <v>841</v>
      </c>
      <c r="B867" s="14">
        <v>2.6842742544310894E-2</v>
      </c>
      <c r="C867" s="14">
        <v>1.0119407537948037E-3</v>
      </c>
      <c r="D867" s="14">
        <v>1.1270431983169893</v>
      </c>
    </row>
    <row r="868" spans="1:4" ht="14.25" x14ac:dyDescent="0.2">
      <c r="A868" s="14">
        <v>842</v>
      </c>
      <c r="B868" s="14">
        <v>2.6777590552561216E-2</v>
      </c>
      <c r="C868" s="14">
        <v>1.0553128012788168E-3</v>
      </c>
      <c r="D868" s="14">
        <v>1.1753485669175017</v>
      </c>
    </row>
    <row r="869" spans="1:4" ht="14.25" x14ac:dyDescent="0.2">
      <c r="A869" s="14">
        <v>843</v>
      </c>
      <c r="B869" s="14">
        <v>2.6499555389128928E-2</v>
      </c>
      <c r="C869" s="14">
        <v>8.7241761603177106E-4</v>
      </c>
      <c r="D869" s="14">
        <v>0.97165010555539832</v>
      </c>
    </row>
    <row r="870" spans="1:4" ht="14.25" x14ac:dyDescent="0.2">
      <c r="A870" s="14">
        <v>844</v>
      </c>
      <c r="B870" s="14">
        <v>2.6536555831111516E-2</v>
      </c>
      <c r="C870" s="14">
        <v>8.3541717404918281E-4</v>
      </c>
      <c r="D870" s="14">
        <v>0.93044107596071268</v>
      </c>
    </row>
    <row r="871" spans="1:4" ht="14.25" x14ac:dyDescent="0.2">
      <c r="A871" s="14">
        <v>845</v>
      </c>
      <c r="B871" s="14">
        <v>2.6573574268187985E-2</v>
      </c>
      <c r="C871" s="14">
        <v>7.9839873697271427E-4</v>
      </c>
      <c r="D871" s="14">
        <v>0.88921200443364645</v>
      </c>
    </row>
    <row r="872" spans="1:4" ht="14.25" x14ac:dyDescent="0.2">
      <c r="A872" s="14">
        <v>846</v>
      </c>
      <c r="B872" s="14">
        <v>2.6947211501863112E-2</v>
      </c>
      <c r="C872" s="14">
        <v>8.4986980459963307E-4</v>
      </c>
      <c r="D872" s="14">
        <v>0.94653761016846161</v>
      </c>
    </row>
    <row r="873" spans="1:4" ht="14.25" x14ac:dyDescent="0.2">
      <c r="A873" s="14">
        <v>847</v>
      </c>
      <c r="B873" s="14">
        <v>2.7071064004113802E-2</v>
      </c>
      <c r="C873" s="14">
        <v>4.003179046854731E-4</v>
      </c>
      <c r="D873" s="14">
        <v>0.44585176547969957</v>
      </c>
    </row>
    <row r="874" spans="1:4" ht="14.25" x14ac:dyDescent="0.2">
      <c r="A874" s="14">
        <v>848</v>
      </c>
      <c r="B874" s="14">
        <v>2.7183735468480803E-2</v>
      </c>
      <c r="C874" s="14">
        <v>2.658823216511938E-4</v>
      </c>
      <c r="D874" s="14">
        <v>0.29612490755607185</v>
      </c>
    </row>
    <row r="875" spans="1:4" ht="14.25" x14ac:dyDescent="0.2">
      <c r="A875" s="14">
        <v>849</v>
      </c>
      <c r="B875" s="14">
        <v>2.6963451007406609E-2</v>
      </c>
      <c r="C875" s="14">
        <v>2.2718112517238626E-4</v>
      </c>
      <c r="D875" s="14">
        <v>0.25302167241646401</v>
      </c>
    </row>
    <row r="876" spans="1:4" ht="14.25" x14ac:dyDescent="0.2">
      <c r="A876" s="14">
        <v>850</v>
      </c>
      <c r="B876" s="14">
        <v>2.719319100720495E-2</v>
      </c>
      <c r="C876" s="14">
        <v>1.0209435259646293E-4</v>
      </c>
      <c r="D876" s="14">
        <v>0.11370699840768766</v>
      </c>
    </row>
    <row r="877" spans="1:4" ht="14.25" x14ac:dyDescent="0.2">
      <c r="A877" s="14">
        <v>851</v>
      </c>
      <c r="B877" s="14">
        <v>2.7230911561747766E-2</v>
      </c>
      <c r="C877" s="14">
        <v>6.4373798053646986E-5</v>
      </c>
      <c r="D877" s="14">
        <v>7.1695947587961273E-2</v>
      </c>
    </row>
    <row r="878" spans="1:4" ht="14.25" x14ac:dyDescent="0.2">
      <c r="A878" s="14">
        <v>852</v>
      </c>
      <c r="B878" s="14">
        <v>2.7268650162863013E-2</v>
      </c>
      <c r="C878" s="14">
        <v>2.6635196938400163E-5</v>
      </c>
      <c r="D878" s="14">
        <v>2.9664797501914333E-2</v>
      </c>
    </row>
    <row r="879" spans="1:4" ht="14.25" x14ac:dyDescent="0.2">
      <c r="A879" s="14">
        <v>853</v>
      </c>
      <c r="B879" s="14">
        <v>2.7306406817524703E-2</v>
      </c>
      <c r="C879" s="14">
        <v>1.4321097260729457E-4</v>
      </c>
      <c r="D879" s="14">
        <v>0.15950039762321985</v>
      </c>
    </row>
    <row r="880" spans="1:4" ht="14.25" x14ac:dyDescent="0.2">
      <c r="A880" s="14">
        <v>854</v>
      </c>
      <c r="B880" s="14">
        <v>2.7472335059120674E-2</v>
      </c>
      <c r="C880" s="14">
        <v>1.1797855739386492E-4</v>
      </c>
      <c r="D880" s="14">
        <v>0.13139794020487525</v>
      </c>
    </row>
    <row r="881" spans="1:4" ht="14.25" x14ac:dyDescent="0.2">
      <c r="A881" s="14">
        <v>855</v>
      </c>
      <c r="B881" s="14">
        <v>2.7308443460403897E-2</v>
      </c>
      <c r="C881" s="14">
        <v>4.0564089285138882E-4</v>
      </c>
      <c r="D881" s="14">
        <v>0.45178021295512721</v>
      </c>
    </row>
    <row r="882" spans="1:4" ht="14.25" x14ac:dyDescent="0.2">
      <c r="A882" s="14">
        <v>856</v>
      </c>
      <c r="B882" s="14">
        <v>2.7436114663374363E-2</v>
      </c>
      <c r="C882" s="14">
        <v>6.369865804585241E-4</v>
      </c>
      <c r="D882" s="14">
        <v>0.70944014284708978</v>
      </c>
    </row>
    <row r="883" spans="1:4" ht="14.25" x14ac:dyDescent="0.2">
      <c r="A883" s="14">
        <v>857</v>
      </c>
      <c r="B883" s="14">
        <v>2.8188121935664723E-2</v>
      </c>
      <c r="C883" s="14">
        <v>5.9904674075739184E-5</v>
      </c>
      <c r="D883" s="14">
        <v>6.6718486444265007E-2</v>
      </c>
    </row>
    <row r="884" spans="1:4" ht="14.25" x14ac:dyDescent="0.2">
      <c r="A884" s="14">
        <v>858</v>
      </c>
      <c r="B884" s="14">
        <v>2.8229962245195438E-2</v>
      </c>
      <c r="C884" s="14">
        <v>1.8064364545024303E-5</v>
      </c>
      <c r="D884" s="14">
        <v>2.0119082185434518E-2</v>
      </c>
    </row>
    <row r="885" spans="1:4" ht="14.25" x14ac:dyDescent="0.2">
      <c r="A885" s="14">
        <v>859</v>
      </c>
      <c r="B885" s="14">
        <v>2.9089690622250367E-2</v>
      </c>
      <c r="C885" s="14">
        <v>-8.4166401250990522E-4</v>
      </c>
      <c r="D885" s="14">
        <v>-0.93739845639206731</v>
      </c>
    </row>
    <row r="886" spans="1:4" ht="14.25" x14ac:dyDescent="0.2">
      <c r="A886" s="14">
        <v>860</v>
      </c>
      <c r="B886" s="14">
        <v>2.7607651819132072E-2</v>
      </c>
      <c r="C886" s="14">
        <v>7.3825763281374496E-4</v>
      </c>
      <c r="D886" s="14">
        <v>0.82223019534308739</v>
      </c>
    </row>
    <row r="887" spans="1:4" ht="14.25" x14ac:dyDescent="0.2">
      <c r="A887" s="14">
        <v>861</v>
      </c>
      <c r="B887" s="14">
        <v>2.7620883776064607E-2</v>
      </c>
      <c r="C887" s="14">
        <v>8.1235818953332567E-4</v>
      </c>
      <c r="D887" s="14">
        <v>0.90475926448979793</v>
      </c>
    </row>
    <row r="888" spans="1:4" ht="14.25" x14ac:dyDescent="0.2">
      <c r="A888" s="14">
        <v>862</v>
      </c>
      <c r="B888" s="14">
        <v>2.7649027592429487E-2</v>
      </c>
      <c r="C888" s="14">
        <v>7.5498472259694083E-4</v>
      </c>
      <c r="D888" s="14">
        <v>0.84085989544864448</v>
      </c>
    </row>
    <row r="889" spans="1:4" ht="14.25" x14ac:dyDescent="0.2">
      <c r="A889" s="14">
        <v>863</v>
      </c>
      <c r="B889" s="14">
        <v>2.7572639256852667E-2</v>
      </c>
      <c r="C889" s="14">
        <v>6.0490809473594948E-4</v>
      </c>
      <c r="D889" s="14">
        <v>0.67371291374760089</v>
      </c>
    </row>
    <row r="890" spans="1:4" ht="14.25" x14ac:dyDescent="0.2">
      <c r="A890" s="14">
        <v>864</v>
      </c>
      <c r="B890" s="14">
        <v>2.7638619191777541E-2</v>
      </c>
      <c r="C890" s="14">
        <v>6.0800511322636752E-4</v>
      </c>
      <c r="D890" s="14">
        <v>0.67716220029090712</v>
      </c>
    </row>
    <row r="891" spans="1:4" ht="14.25" x14ac:dyDescent="0.2">
      <c r="A891" s="14">
        <v>865</v>
      </c>
      <c r="B891" s="14">
        <v>2.7643079555464686E-2</v>
      </c>
      <c r="C891" s="14">
        <v>6.0354474953922335E-4</v>
      </c>
      <c r="D891" s="14">
        <v>0.67219449587069835</v>
      </c>
    </row>
    <row r="892" spans="1:4" ht="14.25" x14ac:dyDescent="0.2">
      <c r="A892" s="14">
        <v>866</v>
      </c>
      <c r="B892" s="14">
        <v>2.7647336103003642E-2</v>
      </c>
      <c r="C892" s="14">
        <v>5.9928820200026711E-4</v>
      </c>
      <c r="D892" s="14">
        <v>0.66745379051408182</v>
      </c>
    </row>
    <row r="893" spans="1:4" ht="14.25" x14ac:dyDescent="0.2">
      <c r="A893" s="14">
        <v>867</v>
      </c>
      <c r="B893" s="14">
        <v>2.762782677850615E-2</v>
      </c>
      <c r="C893" s="14">
        <v>6.684400999688242E-4</v>
      </c>
      <c r="D893" s="14">
        <v>0.74447131941970823</v>
      </c>
    </row>
    <row r="894" spans="1:4" ht="14.25" x14ac:dyDescent="0.2">
      <c r="A894" s="14">
        <v>868</v>
      </c>
      <c r="B894" s="14">
        <v>2.773006802642701E-2</v>
      </c>
      <c r="C894" s="14">
        <v>7.6476914593200107E-4</v>
      </c>
      <c r="D894" s="14">
        <v>0.8517572407012004</v>
      </c>
    </row>
    <row r="895" spans="1:4" ht="14.25" x14ac:dyDescent="0.2">
      <c r="A895" s="14">
        <v>869</v>
      </c>
      <c r="B895" s="14">
        <v>2.7817014492400316E-2</v>
      </c>
      <c r="C895" s="14">
        <v>1.0310490627139512E-3</v>
      </c>
      <c r="D895" s="14">
        <v>1.1483249675489378</v>
      </c>
    </row>
    <row r="896" spans="1:4" ht="14.25" x14ac:dyDescent="0.2">
      <c r="A896" s="14">
        <v>870</v>
      </c>
      <c r="B896" s="14">
        <v>2.7819066262111267E-2</v>
      </c>
      <c r="C896" s="14">
        <v>1.4233128462194516E-3</v>
      </c>
      <c r="D896" s="14">
        <v>1.5852065018562405</v>
      </c>
    </row>
    <row r="897" spans="1:4" ht="14.25" x14ac:dyDescent="0.2">
      <c r="A897" s="14">
        <v>871</v>
      </c>
      <c r="B897" s="14">
        <v>2.7821331649712615E-2</v>
      </c>
      <c r="C897" s="14">
        <v>1.3713999558875936E-3</v>
      </c>
      <c r="D897" s="14">
        <v>1.5273888186232156</v>
      </c>
    </row>
    <row r="898" spans="1:4" ht="14.25" x14ac:dyDescent="0.2">
      <c r="A898" s="14">
        <v>872</v>
      </c>
      <c r="B898" s="14">
        <v>2.7823393044564507E-2</v>
      </c>
      <c r="C898" s="14">
        <v>1.3693385610357017E-3</v>
      </c>
      <c r="D898" s="14">
        <v>1.5250929519549763</v>
      </c>
    </row>
    <row r="899" spans="1:4" ht="14.25" x14ac:dyDescent="0.2">
      <c r="A899" s="14">
        <v>873</v>
      </c>
      <c r="B899" s="14">
        <v>2.7825668114878532E-2</v>
      </c>
      <c r="C899" s="14">
        <v>1.3670634907216768E-3</v>
      </c>
      <c r="D899" s="14">
        <v>1.5225591054689056</v>
      </c>
    </row>
    <row r="900" spans="1:4" ht="14.25" x14ac:dyDescent="0.2">
      <c r="A900" s="14">
        <v>874</v>
      </c>
      <c r="B900" s="14">
        <v>2.7827739138719377E-2</v>
      </c>
      <c r="C900" s="14">
        <v>1.458471523446702E-3</v>
      </c>
      <c r="D900" s="14">
        <v>1.6243642765403796</v>
      </c>
    </row>
    <row r="901" spans="1:4" ht="14.25" x14ac:dyDescent="0.2">
      <c r="A901" s="14">
        <v>875</v>
      </c>
      <c r="B901" s="14">
        <v>2.7830023895617131E-2</v>
      </c>
      <c r="C901" s="14">
        <v>1.4657843211122595E-3</v>
      </c>
      <c r="D901" s="14">
        <v>1.6325088629094213</v>
      </c>
    </row>
    <row r="902" spans="1:4" ht="14.25" x14ac:dyDescent="0.2">
      <c r="A902" s="14">
        <v>876</v>
      </c>
      <c r="B902" s="14">
        <v>2.7832104552296982E-2</v>
      </c>
      <c r="C902" s="14">
        <v>1.7607454973555259E-3</v>
      </c>
      <c r="D902" s="14">
        <v>1.9610201776340395</v>
      </c>
    </row>
    <row r="903" spans="1:4" ht="14.25" x14ac:dyDescent="0.2">
      <c r="A903" s="14">
        <v>877</v>
      </c>
      <c r="B903" s="14">
        <v>2.7834190012955017E-2</v>
      </c>
      <c r="C903" s="14">
        <v>1.6038560553531152E-3</v>
      </c>
      <c r="D903" s="14">
        <v>1.7862854633402621</v>
      </c>
    </row>
    <row r="904" spans="1:4" ht="14.25" x14ac:dyDescent="0.2">
      <c r="A904" s="14">
        <v>878</v>
      </c>
      <c r="B904" s="14">
        <v>2.7836489293022647E-2</v>
      </c>
      <c r="C904" s="14">
        <v>1.6819001073727705E-3</v>
      </c>
      <c r="D904" s="14">
        <v>1.873206577711831</v>
      </c>
    </row>
    <row r="905" spans="1:4" ht="14.25" x14ac:dyDescent="0.2">
      <c r="A905" s="14">
        <v>879</v>
      </c>
      <c r="B905" s="14">
        <v>2.7838584392293218E-2</v>
      </c>
      <c r="C905" s="14">
        <v>1.679805008102199E-3</v>
      </c>
      <c r="D905" s="14">
        <v>1.8708731729410066</v>
      </c>
    </row>
    <row r="906" spans="1:4" ht="14.25" x14ac:dyDescent="0.2">
      <c r="A906" s="14">
        <v>880</v>
      </c>
      <c r="B906" s="14">
        <v>2.7840893368626135E-2</v>
      </c>
      <c r="C906" s="14">
        <v>1.6774960317692822E-3</v>
      </c>
      <c r="D906" s="14">
        <v>1.868301563821273</v>
      </c>
    </row>
    <row r="907" spans="1:4" ht="14.25" x14ac:dyDescent="0.2">
      <c r="A907" s="14">
        <v>881</v>
      </c>
      <c r="B907" s="14">
        <v>2.7842998110364087E-2</v>
      </c>
      <c r="C907" s="14">
        <v>1.8053928312331269E-3</v>
      </c>
      <c r="D907" s="14">
        <v>2.0107458891255856</v>
      </c>
    </row>
    <row r="908" spans="1:4" ht="14.25" x14ac:dyDescent="0.2">
      <c r="A908" s="14">
        <v>882</v>
      </c>
      <c r="B908" s="14">
        <v>2.7845107660882534E-2</v>
      </c>
      <c r="C908" s="14">
        <v>1.6425809808964416E-3</v>
      </c>
      <c r="D908" s="14">
        <v>1.829415126589093</v>
      </c>
    </row>
    <row r="909" spans="1:4" ht="14.25" x14ac:dyDescent="0.2">
      <c r="A909" s="14">
        <v>883</v>
      </c>
      <c r="B909" s="14">
        <v>2.7847431174903639E-2</v>
      </c>
      <c r="C909" s="14">
        <v>1.7424804525413146E-3</v>
      </c>
      <c r="D909" s="14">
        <v>1.9406775889522261</v>
      </c>
    </row>
    <row r="910" spans="1:4" ht="14.25" x14ac:dyDescent="0.2">
      <c r="A910" s="14">
        <v>884</v>
      </c>
      <c r="B910" s="14">
        <v>2.7849550373670554E-2</v>
      </c>
      <c r="C910" s="14">
        <v>1.2124843657835699E-3</v>
      </c>
      <c r="D910" s="14">
        <v>1.350397493526738</v>
      </c>
    </row>
    <row r="911" spans="1:4" ht="14.25" x14ac:dyDescent="0.2">
      <c r="A911" s="14">
        <v>885</v>
      </c>
      <c r="B911" s="14">
        <v>2.7851674384101362E-2</v>
      </c>
      <c r="C911" s="14">
        <v>1.7002325427783391E-3</v>
      </c>
      <c r="D911" s="14">
        <v>1.8936242222774349</v>
      </c>
    </row>
    <row r="912" spans="1:4" ht="14.25" x14ac:dyDescent="0.2">
      <c r="A912" s="14">
        <v>886</v>
      </c>
      <c r="B912" s="14">
        <v>2.7853803207155758E-2</v>
      </c>
      <c r="C912" s="14">
        <v>1.6981037197239431E-3</v>
      </c>
      <c r="D912" s="14">
        <v>1.8912532578362065</v>
      </c>
    </row>
    <row r="913" spans="1:4" ht="14.25" x14ac:dyDescent="0.2">
      <c r="A913" s="14">
        <v>887</v>
      </c>
      <c r="B913" s="14">
        <v>2.7856146108992286E-2</v>
      </c>
      <c r="C913" s="14">
        <v>1.6957608178874151E-3</v>
      </c>
      <c r="D913" s="14">
        <v>1.888643864381816</v>
      </c>
    </row>
    <row r="914" spans="1:4" ht="14.25" x14ac:dyDescent="0.2">
      <c r="A914" s="14">
        <v>888</v>
      </c>
      <c r="B914" s="14">
        <v>2.7858284588006779E-2</v>
      </c>
      <c r="C914" s="14">
        <v>1.6235498372462048E-3</v>
      </c>
      <c r="D914" s="14">
        <v>1.8082192997318793</v>
      </c>
    </row>
    <row r="915" spans="1:4" ht="14.25" x14ac:dyDescent="0.2">
      <c r="A915" s="14">
        <v>889</v>
      </c>
      <c r="B915" s="14">
        <v>2.8932826877952487E-2</v>
      </c>
      <c r="C915" s="14">
        <v>4.4974211152528851E-4</v>
      </c>
      <c r="D915" s="14">
        <v>0.50089769177739785</v>
      </c>
    </row>
    <row r="916" spans="1:4" ht="14.25" x14ac:dyDescent="0.2">
      <c r="A916" s="14">
        <v>890</v>
      </c>
      <c r="B916" s="14">
        <v>2.8901120362545003E-2</v>
      </c>
      <c r="C916" s="14">
        <v>9.3554746250578552E-4</v>
      </c>
      <c r="D916" s="14">
        <v>1.0419606092212692</v>
      </c>
    </row>
    <row r="917" spans="1:4" ht="14.25" x14ac:dyDescent="0.2">
      <c r="A917" s="14">
        <v>891</v>
      </c>
      <c r="B917" s="14">
        <v>2.8731303829200725E-2</v>
      </c>
      <c r="C917" s="14">
        <v>8.3082329390185214E-4</v>
      </c>
      <c r="D917" s="14">
        <v>0.92532466835036919</v>
      </c>
    </row>
    <row r="918" spans="1:4" ht="14.25" x14ac:dyDescent="0.2">
      <c r="A918" s="14">
        <v>892</v>
      </c>
      <c r="B918" s="14">
        <v>2.8727139040713862E-2</v>
      </c>
      <c r="C918" s="14">
        <v>7.9846635825400747E-4</v>
      </c>
      <c r="D918" s="14">
        <v>0.88928731724702725</v>
      </c>
    </row>
    <row r="919" spans="1:4" ht="14.25" x14ac:dyDescent="0.2">
      <c r="A919" s="14">
        <v>893</v>
      </c>
      <c r="B919" s="14">
        <v>2.8750044213555381E-2</v>
      </c>
      <c r="C919" s="14">
        <v>7.7556118541248845E-4</v>
      </c>
      <c r="D919" s="14">
        <v>0.8637768126443599</v>
      </c>
    </row>
    <row r="920" spans="1:4" ht="14.25" x14ac:dyDescent="0.2">
      <c r="A920" s="14">
        <v>894</v>
      </c>
      <c r="B920" s="14">
        <v>2.8773168847320903E-2</v>
      </c>
      <c r="C920" s="14">
        <v>7.5243655164696638E-4</v>
      </c>
      <c r="D920" s="14">
        <v>0.83802188469895578</v>
      </c>
    </row>
    <row r="921" spans="1:4" ht="14.25" x14ac:dyDescent="0.2">
      <c r="A921" s="14">
        <v>895</v>
      </c>
      <c r="B921" s="14">
        <v>2.8995819702220302E-2</v>
      </c>
      <c r="C921" s="14">
        <v>6.7276533449346643E-4</v>
      </c>
      <c r="D921" s="14">
        <v>0.7492885245118478</v>
      </c>
    </row>
    <row r="922" spans="1:4" ht="14.25" x14ac:dyDescent="0.2">
      <c r="A922" s="14">
        <v>896</v>
      </c>
      <c r="B922" s="14">
        <v>2.9013079426663538E-2</v>
      </c>
      <c r="C922" s="14">
        <v>6.9922216063799877E-4</v>
      </c>
      <c r="D922" s="14">
        <v>0.77875466256729431</v>
      </c>
    </row>
    <row r="923" spans="1:4" ht="14.25" x14ac:dyDescent="0.2">
      <c r="A923" s="14">
        <v>897</v>
      </c>
      <c r="B923" s="14">
        <v>2.8853836594098355E-2</v>
      </c>
      <c r="C923" s="14">
        <v>1.1341602711986074E-3</v>
      </c>
      <c r="D923" s="14">
        <v>1.2631644833576285</v>
      </c>
    </row>
    <row r="924" spans="1:4" ht="14.25" x14ac:dyDescent="0.2">
      <c r="A924" s="14">
        <v>898</v>
      </c>
      <c r="B924" s="14">
        <v>2.8886243745921792E-2</v>
      </c>
      <c r="C924" s="14">
        <v>1.0711017555165674E-3</v>
      </c>
      <c r="D924" s="14">
        <v>1.1929334239513387</v>
      </c>
    </row>
    <row r="925" spans="1:4" ht="14.25" x14ac:dyDescent="0.2">
      <c r="A925" s="14">
        <v>899</v>
      </c>
      <c r="B925" s="14">
        <v>2.8814273907843146E-2</v>
      </c>
      <c r="C925" s="14">
        <v>9.9634680781006749E-4</v>
      </c>
      <c r="D925" s="14">
        <v>1.1096755306041191</v>
      </c>
    </row>
    <row r="926" spans="1:4" ht="14.25" x14ac:dyDescent="0.2">
      <c r="A926" s="14">
        <v>900</v>
      </c>
      <c r="B926" s="14">
        <v>2.8834662678557471E-2</v>
      </c>
      <c r="C926" s="14">
        <v>9.7595803709574214E-4</v>
      </c>
      <c r="D926" s="14">
        <v>1.0869676544073625</v>
      </c>
    </row>
    <row r="927" spans="1:4" ht="14.25" x14ac:dyDescent="0.2">
      <c r="A927" s="14">
        <v>901</v>
      </c>
      <c r="B927" s="14">
        <v>2.8854852080876618E-2</v>
      </c>
      <c r="C927" s="14">
        <v>9.5576863477659507E-4</v>
      </c>
      <c r="D927" s="14">
        <v>1.0644818236148474</v>
      </c>
    </row>
    <row r="928" spans="1:4" ht="14.25" x14ac:dyDescent="0.2">
      <c r="A928" s="14">
        <v>902</v>
      </c>
      <c r="B928" s="14">
        <v>2.8722630899551019E-2</v>
      </c>
      <c r="C928" s="14">
        <v>9.4006751314739886E-4</v>
      </c>
      <c r="D928" s="14">
        <v>1.046994789643962</v>
      </c>
    </row>
    <row r="929" spans="1:4" ht="14.25" x14ac:dyDescent="0.2">
      <c r="A929" s="14">
        <v>903</v>
      </c>
      <c r="B929" s="14">
        <v>2.8994901956525407E-2</v>
      </c>
      <c r="C929" s="14">
        <v>1.2194262832046186E-3</v>
      </c>
      <c r="D929" s="14">
        <v>1.3581290141551263</v>
      </c>
    </row>
    <row r="930" spans="1:4" ht="14.25" x14ac:dyDescent="0.2">
      <c r="A930" s="14">
        <v>904</v>
      </c>
      <c r="B930" s="14">
        <v>2.8697313692472977E-2</v>
      </c>
      <c r="C930" s="14">
        <v>1.3651925085390523E-3</v>
      </c>
      <c r="D930" s="14">
        <v>1.5204753098166486</v>
      </c>
    </row>
    <row r="931" spans="1:4" ht="14.25" x14ac:dyDescent="0.2">
      <c r="A931" s="14">
        <v>905</v>
      </c>
      <c r="B931" s="14">
        <v>2.8675791399910708E-2</v>
      </c>
      <c r="C931" s="14">
        <v>1.0388684937317066E-3</v>
      </c>
      <c r="D931" s="14">
        <v>1.1570338139020684</v>
      </c>
    </row>
    <row r="932" spans="1:4" ht="14.25" x14ac:dyDescent="0.2">
      <c r="A932" s="14">
        <v>906</v>
      </c>
      <c r="B932" s="14">
        <v>2.8900757202742083E-2</v>
      </c>
      <c r="C932" s="14">
        <v>1.1836816411105074E-3</v>
      </c>
      <c r="D932" s="14">
        <v>1.3183186244684073</v>
      </c>
    </row>
    <row r="933" spans="1:4" ht="14.25" x14ac:dyDescent="0.2">
      <c r="A933" s="14">
        <v>907</v>
      </c>
      <c r="B933" s="14">
        <v>2.8924331814609926E-2</v>
      </c>
      <c r="C933" s="14">
        <v>1.1601070292426643E-3</v>
      </c>
      <c r="D933" s="14">
        <v>1.2920625359978335</v>
      </c>
    </row>
    <row r="934" spans="1:4" ht="14.25" x14ac:dyDescent="0.2">
      <c r="A934" s="14">
        <v>908</v>
      </c>
      <c r="B934" s="14">
        <v>2.8947916604014967E-2</v>
      </c>
      <c r="C934" s="14">
        <v>1.1365222398376229E-3</v>
      </c>
      <c r="D934" s="14">
        <v>1.2657951123537015</v>
      </c>
    </row>
    <row r="935" spans="1:4" ht="14.25" x14ac:dyDescent="0.2">
      <c r="A935" s="14">
        <v>909</v>
      </c>
      <c r="B935" s="14">
        <v>2.897130174249038E-2</v>
      </c>
      <c r="C935" s="14">
        <v>1.0415963624801627E-3</v>
      </c>
      <c r="D935" s="14">
        <v>1.1600719620419864</v>
      </c>
    </row>
    <row r="936" spans="1:4" ht="14.25" x14ac:dyDescent="0.2">
      <c r="A936" s="14">
        <v>910</v>
      </c>
      <c r="B936" s="14">
        <v>2.8994906855249067E-2</v>
      </c>
      <c r="C936" s="14">
        <v>5.8120200071122563E-4</v>
      </c>
      <c r="D936" s="14">
        <v>0.64731038778050687</v>
      </c>
    </row>
    <row r="937" spans="1:4" ht="14.25" x14ac:dyDescent="0.2">
      <c r="A937" s="14">
        <v>911</v>
      </c>
      <c r="B937" s="14">
        <v>2.9018522154391893E-2</v>
      </c>
      <c r="C937" s="14">
        <v>1.0589048855127875E-3</v>
      </c>
      <c r="D937" s="14">
        <v>1.1793492300872541</v>
      </c>
    </row>
    <row r="938" spans="1:4" ht="14.25" x14ac:dyDescent="0.2">
      <c r="A938" s="14">
        <v>912</v>
      </c>
      <c r="B938" s="14">
        <v>2.9042147642874171E-2</v>
      </c>
      <c r="C938" s="14">
        <v>1.1008753936607614E-3</v>
      </c>
      <c r="D938" s="14">
        <v>1.2260936423077284</v>
      </c>
    </row>
    <row r="939" spans="1:4" ht="14.25" x14ac:dyDescent="0.2">
      <c r="A939" s="14">
        <v>913</v>
      </c>
      <c r="B939" s="14">
        <v>2.9065783323652269E-2</v>
      </c>
      <c r="C939" s="14">
        <v>8.0718213883292089E-4</v>
      </c>
      <c r="D939" s="14">
        <v>0.89899446777204661</v>
      </c>
    </row>
    <row r="940" spans="1:4" ht="14.25" x14ac:dyDescent="0.2">
      <c r="A940" s="14">
        <v>914</v>
      </c>
      <c r="B940" s="14">
        <v>2.9089429199683665E-2</v>
      </c>
      <c r="C940" s="14">
        <v>7.8353626280152494E-4</v>
      </c>
      <c r="D940" s="14">
        <v>0.87265900924891304</v>
      </c>
    </row>
    <row r="941" spans="1:4" ht="14.25" x14ac:dyDescent="0.2">
      <c r="A941" s="14">
        <v>915</v>
      </c>
      <c r="B941" s="14">
        <v>2.9112875199029505E-2</v>
      </c>
      <c r="C941" s="14">
        <v>7.6009026345568581E-4</v>
      </c>
      <c r="D941" s="14">
        <v>0.84654616223550894</v>
      </c>
    </row>
    <row r="942" spans="1:4" ht="14.25" x14ac:dyDescent="0.2">
      <c r="A942" s="14">
        <v>916</v>
      </c>
      <c r="B942" s="14">
        <v>2.9085656213680977E-2</v>
      </c>
      <c r="C942" s="14">
        <v>3.8155283483587432E-4</v>
      </c>
      <c r="D942" s="14">
        <v>0.42495227678866304</v>
      </c>
    </row>
    <row r="943" spans="1:4" ht="14.25" x14ac:dyDescent="0.2">
      <c r="A943" s="14">
        <v>917</v>
      </c>
      <c r="B943" s="14">
        <v>2.8939421324497294E-2</v>
      </c>
      <c r="C943" s="14">
        <v>3.775090787967901E-4</v>
      </c>
      <c r="D943" s="14">
        <v>0.42044856674199044</v>
      </c>
    </row>
    <row r="944" spans="1:4" ht="14.25" x14ac:dyDescent="0.2">
      <c r="A944" s="14">
        <v>918</v>
      </c>
      <c r="B944" s="14">
        <v>2.886318840853061E-2</v>
      </c>
      <c r="C944" s="14">
        <v>5.3836154830480543E-4</v>
      </c>
      <c r="D944" s="14">
        <v>0.59959708014227209</v>
      </c>
    </row>
    <row r="945" spans="1:4" ht="14.25" x14ac:dyDescent="0.2">
      <c r="A945" s="14">
        <v>919</v>
      </c>
      <c r="B945" s="14">
        <v>2.8712591393210255E-2</v>
      </c>
      <c r="C945" s="14">
        <v>3.5775288697625571E-4</v>
      </c>
      <c r="D945" s="14">
        <v>0.39844522165238844</v>
      </c>
    </row>
    <row r="946" spans="1:4" ht="14.25" x14ac:dyDescent="0.2">
      <c r="A946" s="14">
        <v>920</v>
      </c>
      <c r="B946" s="14">
        <v>2.933021565803624E-2</v>
      </c>
      <c r="C946" s="14">
        <v>-8.1121952670011252E-4</v>
      </c>
      <c r="D946" s="14">
        <v>-0.90349108530387545</v>
      </c>
    </row>
    <row r="947" spans="1:4" ht="14.25" x14ac:dyDescent="0.2">
      <c r="A947" s="14">
        <v>921</v>
      </c>
      <c r="B947" s="14">
        <v>2.9372488129492374E-2</v>
      </c>
      <c r="C947" s="14">
        <v>-8.5349199815624652E-4</v>
      </c>
      <c r="D947" s="14">
        <v>-0.95057180742325131</v>
      </c>
    </row>
    <row r="948" spans="1:4" ht="14.25" x14ac:dyDescent="0.2">
      <c r="A948" s="14">
        <v>922</v>
      </c>
      <c r="B948" s="14">
        <v>2.9414779895084453E-2</v>
      </c>
      <c r="C948" s="14">
        <v>-8.9578376374832569E-4</v>
      </c>
      <c r="D948" s="14">
        <v>-0.99767401827564128</v>
      </c>
    </row>
    <row r="949" spans="1:4" ht="14.25" x14ac:dyDescent="0.2">
      <c r="A949" s="14">
        <v>923</v>
      </c>
      <c r="B949" s="14">
        <v>2.8375924645365057E-2</v>
      </c>
      <c r="C949" s="14">
        <v>3.6828862841321863E-5</v>
      </c>
      <c r="D949" s="14">
        <v>4.1017934312266899E-2</v>
      </c>
    </row>
    <row r="950" spans="1:4" ht="14.25" x14ac:dyDescent="0.2">
      <c r="A950" s="14">
        <v>924</v>
      </c>
      <c r="B950" s="14">
        <v>2.8738452635992513E-2</v>
      </c>
      <c r="C950" s="14">
        <v>-1.7552493590334423E-4</v>
      </c>
      <c r="D950" s="14">
        <v>-0.19548988851673763</v>
      </c>
    </row>
    <row r="951" spans="1:4" ht="14.25" x14ac:dyDescent="0.2">
      <c r="A951" s="14">
        <v>925</v>
      </c>
      <c r="B951" s="14">
        <v>2.8884303846148242E-2</v>
      </c>
      <c r="C951" s="14">
        <v>-3.2137614605907278E-4</v>
      </c>
      <c r="D951" s="14">
        <v>-0.35793083553451921</v>
      </c>
    </row>
    <row r="952" spans="1:4" ht="14.25" x14ac:dyDescent="0.2">
      <c r="A952" s="14">
        <v>926</v>
      </c>
      <c r="B952" s="14">
        <v>2.8732350744700673E-2</v>
      </c>
      <c r="C952" s="14">
        <v>-3.1959723649429422E-4</v>
      </c>
      <c r="D952" s="14">
        <v>-0.35594958523119241</v>
      </c>
    </row>
    <row r="953" spans="1:4" ht="14.25" x14ac:dyDescent="0.2">
      <c r="A953" s="14">
        <v>927</v>
      </c>
      <c r="B953" s="14">
        <v>2.880824479002423E-2</v>
      </c>
      <c r="C953" s="14">
        <v>-1.2107617597512457E-3</v>
      </c>
      <c r="D953" s="14">
        <v>-1.3484789509590727</v>
      </c>
    </row>
    <row r="954" spans="1:4" ht="14.25" x14ac:dyDescent="0.2">
      <c r="A954" s="14">
        <v>928</v>
      </c>
      <c r="B954" s="14">
        <v>2.8850365832290215E-2</v>
      </c>
      <c r="C954" s="14">
        <v>-1.2528828020172307E-3</v>
      </c>
      <c r="D954" s="14">
        <v>-1.3953910196882731</v>
      </c>
    </row>
    <row r="955" spans="1:4" ht="14.25" x14ac:dyDescent="0.2">
      <c r="A955" s="14">
        <v>929</v>
      </c>
      <c r="B955" s="14">
        <v>2.8892296202287601E-2</v>
      </c>
      <c r="C955" s="14">
        <v>-1.2948131720146167E-3</v>
      </c>
      <c r="D955" s="14">
        <v>-1.4420907282742277</v>
      </c>
    </row>
    <row r="956" spans="1:4" ht="14.25" x14ac:dyDescent="0.2">
      <c r="A956" s="14">
        <v>930</v>
      </c>
      <c r="B956" s="14">
        <v>2.8712806287240964E-2</v>
      </c>
      <c r="C956" s="14">
        <v>-8.9263145721455231E-4</v>
      </c>
      <c r="D956" s="14">
        <v>-0.99416315499182117</v>
      </c>
    </row>
    <row r="957" spans="1:4" ht="14.25" x14ac:dyDescent="0.2">
      <c r="A957" s="14">
        <v>931</v>
      </c>
      <c r="B957" s="14">
        <v>2.912218062087131E-2</v>
      </c>
      <c r="C957" s="14">
        <v>-1.0412584009618781E-3</v>
      </c>
      <c r="D957" s="14">
        <v>-1.1596955593434615</v>
      </c>
    </row>
    <row r="958" spans="1:4" ht="14.25" x14ac:dyDescent="0.2">
      <c r="A958" s="14">
        <v>932</v>
      </c>
      <c r="B958" s="14">
        <v>2.945840180243383E-2</v>
      </c>
      <c r="C958" s="14">
        <v>-1.2042132429018401E-3</v>
      </c>
      <c r="D958" s="14">
        <v>-1.3411855779562463</v>
      </c>
    </row>
    <row r="959" spans="1:4" ht="14.25" x14ac:dyDescent="0.2">
      <c r="A959" s="14">
        <v>933</v>
      </c>
      <c r="B959" s="14">
        <v>2.9527952728889018E-2</v>
      </c>
      <c r="C959" s="14">
        <v>-9.2394717663828521E-4</v>
      </c>
      <c r="D959" s="14">
        <v>-1.029040857510044</v>
      </c>
    </row>
    <row r="960" spans="1:4" ht="14.25" x14ac:dyDescent="0.2">
      <c r="A960" s="14">
        <v>934</v>
      </c>
      <c r="B960" s="14">
        <v>2.957059508949321E-2</v>
      </c>
      <c r="C960" s="14">
        <v>-9.1701587077396007E-4</v>
      </c>
      <c r="D960" s="14">
        <v>-1.0213211554419659</v>
      </c>
    </row>
    <row r="961" spans="1:4" ht="14.25" x14ac:dyDescent="0.2">
      <c r="A961" s="14">
        <v>935</v>
      </c>
      <c r="B961" s="14">
        <v>2.9613467046345078E-2</v>
      </c>
      <c r="C961" s="14">
        <v>-9.5988782762582853E-4</v>
      </c>
      <c r="D961" s="14">
        <v>-1.0690695509752439</v>
      </c>
    </row>
    <row r="962" spans="1:4" ht="14.25" x14ac:dyDescent="0.2">
      <c r="A962" s="14">
        <v>936</v>
      </c>
      <c r="B962" s="14">
        <v>2.9656147927377526E-2</v>
      </c>
      <c r="C962" s="14">
        <v>-1.0025687086582767E-3</v>
      </c>
      <c r="D962" s="14">
        <v>-1.1166051369128682</v>
      </c>
    </row>
    <row r="963" spans="1:4" ht="14.25" x14ac:dyDescent="0.2">
      <c r="A963" s="14">
        <v>937</v>
      </c>
      <c r="B963" s="14">
        <v>2.9698848052187178E-2</v>
      </c>
      <c r="C963" s="14">
        <v>-7.9166836158809512E-4</v>
      </c>
      <c r="D963" s="14">
        <v>-0.88171608753247455</v>
      </c>
    </row>
    <row r="964" spans="1:4" ht="14.25" x14ac:dyDescent="0.2">
      <c r="A964" s="14">
        <v>938</v>
      </c>
      <c r="B964" s="14">
        <v>2.9741777964302277E-2</v>
      </c>
      <c r="C964" s="14">
        <v>-1.1816827639849516E-3</v>
      </c>
      <c r="D964" s="14">
        <v>-1.3160923865585485</v>
      </c>
    </row>
    <row r="965" spans="1:4" ht="14.25" x14ac:dyDescent="0.2">
      <c r="A965" s="14">
        <v>939</v>
      </c>
      <c r="B965" s="14">
        <v>2.986741044111655E-2</v>
      </c>
      <c r="C965" s="14">
        <v>-9.4589044905383363E-4</v>
      </c>
      <c r="D965" s="14">
        <v>-1.0534800510418973</v>
      </c>
    </row>
    <row r="966" spans="1:4" ht="14.25" x14ac:dyDescent="0.2">
      <c r="A966" s="14">
        <v>940</v>
      </c>
      <c r="B966" s="14">
        <v>2.991258273885811E-2</v>
      </c>
      <c r="C966" s="14">
        <v>-1.0378059974413024E-3</v>
      </c>
      <c r="D966" s="14">
        <v>-1.1558504647654253</v>
      </c>
    </row>
    <row r="967" spans="1:4" ht="14.25" x14ac:dyDescent="0.2">
      <c r="A967" s="14">
        <v>941</v>
      </c>
      <c r="B967" s="14">
        <v>2.995424246952786E-2</v>
      </c>
      <c r="C967" s="14">
        <v>-8.867821520675348E-4</v>
      </c>
      <c r="D967" s="14">
        <v>-0.98764852500374634</v>
      </c>
    </row>
    <row r="968" spans="1:4" ht="14.25" x14ac:dyDescent="0.2">
      <c r="A968" s="14">
        <v>942</v>
      </c>
      <c r="B968" s="14">
        <v>2.999592148241776E-2</v>
      </c>
      <c r="C968" s="14">
        <v>-9.2846116495743508E-4</v>
      </c>
      <c r="D968" s="14">
        <v>-1.0340682860559367</v>
      </c>
    </row>
    <row r="969" spans="1:4" ht="14.25" x14ac:dyDescent="0.2">
      <c r="A969" s="14">
        <v>943</v>
      </c>
      <c r="B969" s="14">
        <v>3.003783060144867E-2</v>
      </c>
      <c r="C969" s="14">
        <v>-9.7037028398834491E-4</v>
      </c>
      <c r="D969" s="14">
        <v>-1.0807443265001204</v>
      </c>
    </row>
    <row r="970" spans="1:4" ht="14.25" x14ac:dyDescent="0.2">
      <c r="A970" s="14">
        <v>944</v>
      </c>
      <c r="B970" s="14">
        <v>3.0019736713064672E-2</v>
      </c>
      <c r="C970" s="14">
        <v>-6.5362580948014753E-5</v>
      </c>
      <c r="D970" s="14">
        <v>-7.2797198853443323E-2</v>
      </c>
    </row>
    <row r="971" spans="1:4" ht="14.25" x14ac:dyDescent="0.2">
      <c r="A971" s="14">
        <v>945</v>
      </c>
      <c r="B971" s="14">
        <v>3.03509904528085E-2</v>
      </c>
      <c r="C971" s="14">
        <v>-9.3193007676025535E-4</v>
      </c>
      <c r="D971" s="14">
        <v>-1.0379317666384402</v>
      </c>
    </row>
    <row r="972" spans="1:4" ht="14.25" x14ac:dyDescent="0.2">
      <c r="A972" s="14">
        <v>946</v>
      </c>
      <c r="B972" s="14">
        <v>3.0359260398643194E-2</v>
      </c>
      <c r="C972" s="14">
        <v>-7.4175779408876957E-4</v>
      </c>
      <c r="D972" s="14">
        <v>-0.82612847984564919</v>
      </c>
    </row>
    <row r="973" spans="1:4" ht="14.25" x14ac:dyDescent="0.2">
      <c r="A973" s="14">
        <v>947</v>
      </c>
      <c r="B973" s="14">
        <v>3.040325566036365E-2</v>
      </c>
      <c r="C973" s="14">
        <v>-9.3896994607792911E-4</v>
      </c>
      <c r="D973" s="14">
        <v>-1.0457723806287069</v>
      </c>
    </row>
    <row r="974" spans="1:4" ht="14.25" x14ac:dyDescent="0.2">
      <c r="A974" s="14">
        <v>948</v>
      </c>
      <c r="B974" s="14">
        <v>3.023520068755246E-2</v>
      </c>
      <c r="C974" s="14">
        <v>-9.255399059614304E-4</v>
      </c>
      <c r="D974" s="14">
        <v>-1.0308147506393397</v>
      </c>
    </row>
    <row r="975" spans="1:4" ht="14.25" x14ac:dyDescent="0.2">
      <c r="A975" s="14">
        <v>949</v>
      </c>
      <c r="B975" s="14">
        <v>3.0276435356285439E-2</v>
      </c>
      <c r="C975" s="14">
        <v>-9.6677457469441022E-4</v>
      </c>
      <c r="D975" s="14">
        <v>-1.0767396259406685</v>
      </c>
    </row>
    <row r="976" spans="1:4" ht="14.25" x14ac:dyDescent="0.2">
      <c r="A976" s="14">
        <v>950</v>
      </c>
      <c r="B976" s="14">
        <v>3.1270074687049253E-2</v>
      </c>
      <c r="C976" s="14">
        <v>-1.9604139054582234E-3</v>
      </c>
      <c r="D976" s="14">
        <v>-2.1833997195459935</v>
      </c>
    </row>
    <row r="977" spans="1:4" ht="14.25" x14ac:dyDescent="0.2">
      <c r="A977" s="14">
        <v>951</v>
      </c>
      <c r="B977" s="14">
        <v>3.1158466011354358E-2</v>
      </c>
      <c r="C977" s="14">
        <v>-1.2943921945073877E-3</v>
      </c>
      <c r="D977" s="14">
        <v>-1.4416218669951582</v>
      </c>
    </row>
    <row r="978" spans="1:4" ht="14.25" x14ac:dyDescent="0.2">
      <c r="A978" s="14">
        <v>952</v>
      </c>
      <c r="B978" s="14">
        <v>3.1111311396652956E-2</v>
      </c>
      <c r="C978" s="14">
        <v>-1.0473137779597949E-3</v>
      </c>
      <c r="D978" s="14">
        <v>-1.1664397006710587</v>
      </c>
    </row>
    <row r="979" spans="1:4" ht="14.25" x14ac:dyDescent="0.2">
      <c r="A979" s="14">
        <v>953</v>
      </c>
      <c r="B979" s="14">
        <v>3.1082340109420122E-2</v>
      </c>
      <c r="C979" s="14">
        <v>-1.316005833486119E-3</v>
      </c>
      <c r="D979" s="14">
        <v>-1.4656939331813545</v>
      </c>
    </row>
    <row r="980" spans="1:4" ht="14.25" x14ac:dyDescent="0.2">
      <c r="A980" s="14">
        <v>954</v>
      </c>
      <c r="B980" s="14">
        <v>3.086811274582163E-2</v>
      </c>
      <c r="C980" s="14">
        <v>-9.5739846010739482E-4</v>
      </c>
      <c r="D980" s="14">
        <v>-1.0662970322094556</v>
      </c>
    </row>
    <row r="981" spans="1:4" ht="14.25" x14ac:dyDescent="0.2">
      <c r="A981" s="14">
        <v>955</v>
      </c>
      <c r="B981" s="14">
        <v>3.0813564370360542E-2</v>
      </c>
      <c r="C981" s="14">
        <v>-8.5919023824388568E-4</v>
      </c>
      <c r="D981" s="14">
        <v>-0.95691818956970376</v>
      </c>
    </row>
    <row r="982" spans="1:4" ht="14.25" x14ac:dyDescent="0.2">
      <c r="A982" s="14">
        <v>956</v>
      </c>
      <c r="B982" s="14">
        <v>3.0784801199589741E-2</v>
      </c>
      <c r="C982" s="14">
        <v>-8.3042706747308431E-4</v>
      </c>
      <c r="D982" s="14">
        <v>-0.92488337344267668</v>
      </c>
    </row>
    <row r="983" spans="1:4" ht="14.25" x14ac:dyDescent="0.2">
      <c r="A983" s="14">
        <v>957</v>
      </c>
      <c r="B983" s="14">
        <v>3.0755836963875304E-2</v>
      </c>
      <c r="C983" s="14">
        <v>-8.0146283175864738E-4</v>
      </c>
      <c r="D983" s="14">
        <v>-0.89262462239031459</v>
      </c>
    </row>
    <row r="984" spans="1:4" ht="14.25" x14ac:dyDescent="0.2">
      <c r="A984" s="14">
        <v>958</v>
      </c>
      <c r="B984" s="14">
        <v>3.0610482381160899E-2</v>
      </c>
      <c r="C984" s="14">
        <v>-3.991518920250757E-4</v>
      </c>
      <c r="D984" s="14">
        <v>-0.44455312558094634</v>
      </c>
    </row>
    <row r="985" spans="1:4" ht="14.25" x14ac:dyDescent="0.2">
      <c r="A985" s="14">
        <v>959</v>
      </c>
      <c r="B985" s="14">
        <v>3.0839071548493531E-2</v>
      </c>
      <c r="C985" s="14">
        <v>-6.8333303048929289E-4</v>
      </c>
      <c r="D985" s="14">
        <v>-0.76105823518840088</v>
      </c>
    </row>
    <row r="986" spans="1:4" ht="14.25" x14ac:dyDescent="0.2">
      <c r="A986" s="14">
        <v>960</v>
      </c>
      <c r="B986" s="14">
        <v>3.0927094127764867E-2</v>
      </c>
      <c r="C986" s="14">
        <v>-9.7271999564821007E-4</v>
      </c>
      <c r="D986" s="14">
        <v>-1.0833613043561128</v>
      </c>
    </row>
    <row r="987" spans="1:4" ht="14.25" x14ac:dyDescent="0.2">
      <c r="A987" s="14">
        <v>961</v>
      </c>
      <c r="B987" s="14">
        <v>3.1170685418378113E-2</v>
      </c>
      <c r="C987" s="14">
        <v>-6.0906604945568099E-4</v>
      </c>
      <c r="D987" s="14">
        <v>-0.67834381191847704</v>
      </c>
    </row>
    <row r="988" spans="1:4" ht="14.25" x14ac:dyDescent="0.2">
      <c r="A988" s="14">
        <v>962</v>
      </c>
      <c r="B988" s="14">
        <v>3.1232589006935811E-2</v>
      </c>
      <c r="C988" s="14">
        <v>-6.3242173503390287E-5</v>
      </c>
      <c r="D988" s="14">
        <v>-7.0435607249228413E-2</v>
      </c>
    </row>
    <row r="989" spans="1:4" ht="14.25" x14ac:dyDescent="0.2">
      <c r="A989" s="14">
        <v>963</v>
      </c>
      <c r="B989" s="14">
        <v>3.1203413106905938E-2</v>
      </c>
      <c r="C989" s="14">
        <v>-3.40662734735174E-5</v>
      </c>
      <c r="D989" s="14">
        <v>-3.7941116282109569E-2</v>
      </c>
    </row>
    <row r="990" spans="1:4" ht="14.25" x14ac:dyDescent="0.2">
      <c r="A990" s="14">
        <v>964</v>
      </c>
      <c r="B990" s="14">
        <v>3.1174459030018083E-2</v>
      </c>
      <c r="C990" s="14">
        <v>-5.112196585662504E-6</v>
      </c>
      <c r="D990" s="14">
        <v>-5.6936795644644848E-3</v>
      </c>
    </row>
    <row r="991" spans="1:4" ht="14.25" x14ac:dyDescent="0.2">
      <c r="A991" s="14">
        <v>965</v>
      </c>
      <c r="B991" s="14">
        <v>3.1145303515391316E-2</v>
      </c>
      <c r="C991" s="14">
        <v>2.4043318041105238E-5</v>
      </c>
      <c r="D991" s="14">
        <v>2.677810727711297E-2</v>
      </c>
    </row>
    <row r="992" spans="1:4" ht="14.25" x14ac:dyDescent="0.2">
      <c r="A992" s="14">
        <v>966</v>
      </c>
      <c r="B992" s="14">
        <v>3.1243709063885974E-2</v>
      </c>
      <c r="C992" s="14">
        <v>9.967824586441798E-5</v>
      </c>
      <c r="D992" s="14">
        <v>0.11101607342166687</v>
      </c>
    </row>
    <row r="993" spans="1:4" ht="14.25" x14ac:dyDescent="0.2">
      <c r="A993" s="14">
        <v>967</v>
      </c>
      <c r="B993" s="14">
        <v>3.122601570791473E-2</v>
      </c>
      <c r="C993" s="14">
        <v>-1.0166723434813091E-4</v>
      </c>
      <c r="D993" s="14">
        <v>-0.11323129791350904</v>
      </c>
    </row>
    <row r="994" spans="1:4" ht="14.25" x14ac:dyDescent="0.2">
      <c r="A994" s="14">
        <v>968</v>
      </c>
      <c r="B994" s="14">
        <v>3.1060137910919709E-2</v>
      </c>
      <c r="C994" s="14">
        <v>1.6194091366079216E-4</v>
      </c>
      <c r="D994" s="14">
        <v>0.18036076181950467</v>
      </c>
    </row>
    <row r="995" spans="1:4" ht="14.25" x14ac:dyDescent="0.2">
      <c r="A995" s="14">
        <v>969</v>
      </c>
      <c r="B995" s="14">
        <v>3.0818945928347663E-2</v>
      </c>
      <c r="C995" s="14">
        <v>3.5659021144573977E-4</v>
      </c>
      <c r="D995" s="14">
        <v>0.39715029846286021</v>
      </c>
    </row>
    <row r="996" spans="1:4" ht="14.25" x14ac:dyDescent="0.2">
      <c r="A996" s="14">
        <v>970</v>
      </c>
      <c r="B996" s="14">
        <v>3.0791879920298096E-2</v>
      </c>
      <c r="C996" s="14">
        <v>3.8365621949530693E-4</v>
      </c>
      <c r="D996" s="14">
        <v>0.42729490936371051</v>
      </c>
    </row>
    <row r="997" spans="1:4" ht="14.25" x14ac:dyDescent="0.2">
      <c r="A997" s="14">
        <v>971</v>
      </c>
      <c r="B997" s="14">
        <v>3.0764824104492983E-2</v>
      </c>
      <c r="C997" s="14">
        <v>4.1071203530041941E-4</v>
      </c>
      <c r="D997" s="14">
        <v>0.45742816871088032</v>
      </c>
    </row>
    <row r="998" spans="1:4" ht="14.25" x14ac:dyDescent="0.2">
      <c r="A998" s="14">
        <v>972</v>
      </c>
      <c r="B998" s="14">
        <v>3.0894261019400036E-2</v>
      </c>
      <c r="C998" s="14">
        <v>3.2316912601663278E-4</v>
      </c>
      <c r="D998" s="14">
        <v>0.35992775665693544</v>
      </c>
    </row>
    <row r="999" spans="1:4" ht="14.25" x14ac:dyDescent="0.2">
      <c r="A999" s="14">
        <v>973</v>
      </c>
      <c r="B999" s="14">
        <v>3.086968152826744E-2</v>
      </c>
      <c r="C999" s="14">
        <v>4.8263516981769672E-4</v>
      </c>
      <c r="D999" s="14">
        <v>0.53753214639470859</v>
      </c>
    </row>
    <row r="1000" spans="1:4" ht="14.25" x14ac:dyDescent="0.2">
      <c r="A1000" s="14">
        <v>974</v>
      </c>
      <c r="B1000" s="14">
        <v>3.070289792535703E-2</v>
      </c>
      <c r="C1000" s="14">
        <v>7.0214275731810341E-4</v>
      </c>
      <c r="D1000" s="14">
        <v>0.78200746033336443</v>
      </c>
    </row>
    <row r="1001" spans="1:4" ht="14.25" x14ac:dyDescent="0.2">
      <c r="A1001" s="14">
        <v>975</v>
      </c>
      <c r="B1001" s="14">
        <v>3.0674187272695465E-2</v>
      </c>
      <c r="C1001" s="14">
        <v>6.8435197509628468E-4</v>
      </c>
      <c r="D1001" s="14">
        <v>0.76219307888796073</v>
      </c>
    </row>
    <row r="1002" spans="1:4" ht="14.25" x14ac:dyDescent="0.2">
      <c r="A1002" s="14">
        <v>976</v>
      </c>
      <c r="B1002" s="14">
        <v>3.0188016633150246E-2</v>
      </c>
      <c r="C1002" s="14">
        <v>7.7665188610325647E-4</v>
      </c>
      <c r="D1002" s="14">
        <v>0.86499157426980089</v>
      </c>
    </row>
    <row r="1003" spans="1:4" ht="14.25" x14ac:dyDescent="0.2">
      <c r="A1003" s="14">
        <v>977</v>
      </c>
      <c r="B1003" s="14">
        <v>3.0152492873329054E-2</v>
      </c>
      <c r="C1003" s="14">
        <v>8.1217564592444766E-4</v>
      </c>
      <c r="D1003" s="14">
        <v>0.90455595759459606</v>
      </c>
    </row>
    <row r="1004" spans="1:4" ht="14.25" x14ac:dyDescent="0.2">
      <c r="A1004" s="14">
        <v>978</v>
      </c>
      <c r="B1004" s="14">
        <v>3.0116979322924158E-2</v>
      </c>
      <c r="C1004" s="14">
        <v>8.4768919632934384E-4</v>
      </c>
      <c r="D1004" s="14">
        <v>0.94410897024067231</v>
      </c>
    </row>
    <row r="1005" spans="1:4" ht="14.25" x14ac:dyDescent="0.2">
      <c r="A1005" s="14">
        <v>979</v>
      </c>
      <c r="B1005" s="14">
        <v>3.0081475984896255E-2</v>
      </c>
      <c r="C1005" s="14">
        <v>6.3507820327373191E-4</v>
      </c>
      <c r="D1005" s="14">
        <v>0.70731469872609976</v>
      </c>
    </row>
    <row r="1006" spans="1:4" ht="14.25" x14ac:dyDescent="0.2">
      <c r="A1006" s="14">
        <v>980</v>
      </c>
      <c r="B1006" s="14">
        <v>2.983295102222247E-2</v>
      </c>
      <c r="C1006" s="14">
        <v>1.1394021817285049E-3</v>
      </c>
      <c r="D1006" s="14">
        <v>1.269002631081942</v>
      </c>
    </row>
    <row r="1007" spans="1:4" ht="14.25" x14ac:dyDescent="0.2">
      <c r="A1007" s="14">
        <v>981</v>
      </c>
      <c r="B1007" s="14">
        <v>3.2334187591184969E-2</v>
      </c>
      <c r="C1007" s="14">
        <v>-1.5399096485047767E-3</v>
      </c>
      <c r="D1007" s="14">
        <v>-1.7150655202507432</v>
      </c>
    </row>
    <row r="1008" spans="1:4" ht="14.25" x14ac:dyDescent="0.2">
      <c r="A1008" s="14">
        <v>982</v>
      </c>
      <c r="B1008" s="14">
        <v>2.8990578596725929E-2</v>
      </c>
      <c r="C1008" s="14">
        <v>1.3289926617097228E-3</v>
      </c>
      <c r="D1008" s="14">
        <v>1.4801579384724113</v>
      </c>
    </row>
    <row r="1009" spans="1:4" ht="14.25" x14ac:dyDescent="0.2">
      <c r="A1009" s="14">
        <v>983</v>
      </c>
      <c r="B1009" s="14">
        <v>2.9056370762979667E-2</v>
      </c>
      <c r="C1009" s="14">
        <v>1.018070924365188E-3</v>
      </c>
      <c r="D1009" s="14">
        <v>1.133870640556039</v>
      </c>
    </row>
    <row r="1010" spans="1:4" ht="14.25" x14ac:dyDescent="0.2">
      <c r="A1010" s="14">
        <v>984</v>
      </c>
      <c r="B1010" s="14">
        <v>2.9122195228370389E-2</v>
      </c>
      <c r="C1010" s="14">
        <v>9.5224645897446641E-4</v>
      </c>
      <c r="D1010" s="14">
        <v>1.0605590205592541</v>
      </c>
    </row>
    <row r="1011" spans="1:4" ht="14.25" x14ac:dyDescent="0.2">
      <c r="A1011" s="14">
        <v>985</v>
      </c>
      <c r="B1011" s="14">
        <v>2.9187840013680591E-2</v>
      </c>
      <c r="C1011" s="14">
        <v>8.8660167366426401E-4</v>
      </c>
      <c r="D1011" s="14">
        <v>0.98744751821941967</v>
      </c>
    </row>
    <row r="1012" spans="1:4" ht="14.25" x14ac:dyDescent="0.2">
      <c r="A1012" s="14">
        <v>986</v>
      </c>
      <c r="B1012" s="14">
        <v>2.9790836935556564E-2</v>
      </c>
      <c r="C1012" s="14">
        <v>7.6739452045321288E-4</v>
      </c>
      <c r="D1012" s="14">
        <v>0.85468123648462002</v>
      </c>
    </row>
    <row r="1013" spans="1:4" ht="14.25" x14ac:dyDescent="0.2">
      <c r="A1013" s="14">
        <v>987</v>
      </c>
      <c r="B1013" s="14">
        <v>2.9856585810549868E-2</v>
      </c>
      <c r="C1013" s="14">
        <v>9.4015569551028633E-4</v>
      </c>
      <c r="D1013" s="14">
        <v>1.0470930022437916</v>
      </c>
    </row>
    <row r="1014" spans="1:4" ht="14.25" x14ac:dyDescent="0.2">
      <c r="A1014" s="14">
        <v>988</v>
      </c>
      <c r="B1014" s="14">
        <v>3.0148862810825457E-2</v>
      </c>
      <c r="C1014" s="14">
        <v>6.448195175743944E-4</v>
      </c>
      <c r="D1014" s="14">
        <v>0.71816403153936825</v>
      </c>
    </row>
    <row r="1015" spans="1:4" ht="14.25" x14ac:dyDescent="0.2">
      <c r="A1015" s="14">
        <v>989</v>
      </c>
      <c r="B1015" s="14">
        <v>3.0382225866265444E-2</v>
      </c>
      <c r="C1015" s="14">
        <v>4.8007087665495954E-4</v>
      </c>
      <c r="D1015" s="14">
        <v>0.53467617962321934</v>
      </c>
    </row>
    <row r="1016" spans="1:4" ht="14.25" x14ac:dyDescent="0.2">
      <c r="A1016" s="14">
        <v>990</v>
      </c>
      <c r="B1016" s="14">
        <v>3.0422731554138396E-2</v>
      </c>
      <c r="C1016" s="14">
        <v>6.674099904355052E-4</v>
      </c>
      <c r="D1016" s="14">
        <v>0.74332404084762294</v>
      </c>
    </row>
    <row r="1017" spans="1:4" ht="14.25" x14ac:dyDescent="0.2">
      <c r="A1017" s="14">
        <v>991</v>
      </c>
      <c r="B1017" s="14">
        <v>3.0488679496443859E-2</v>
      </c>
      <c r="C1017" s="14">
        <v>6.0146204813004214E-4</v>
      </c>
      <c r="D1017" s="14">
        <v>0.66987489914673948</v>
      </c>
    </row>
    <row r="1018" spans="1:4" ht="14.25" x14ac:dyDescent="0.2">
      <c r="A1018" s="14">
        <v>992</v>
      </c>
      <c r="B1018" s="14">
        <v>3.0554447285881803E-2</v>
      </c>
      <c r="C1018" s="14">
        <v>5.3569425869209875E-4</v>
      </c>
      <c r="D1018" s="14">
        <v>0.59662640166661096</v>
      </c>
    </row>
    <row r="1019" spans="1:4" ht="14.25" x14ac:dyDescent="0.2">
      <c r="A1019" s="14">
        <v>993</v>
      </c>
      <c r="B1019" s="14">
        <v>3.0853637037903316E-2</v>
      </c>
      <c r="C1019" s="14">
        <v>2.1952885110689685E-4</v>
      </c>
      <c r="D1019" s="14">
        <v>0.24449899615816978</v>
      </c>
    </row>
    <row r="1020" spans="1:4" ht="14.25" x14ac:dyDescent="0.2">
      <c r="A1020" s="14">
        <v>994</v>
      </c>
      <c r="B1020" s="14">
        <v>3.1015343479628518E-2</v>
      </c>
      <c r="C1020" s="14">
        <v>-9.4160235634119238E-5</v>
      </c>
      <c r="D1020" s="14">
        <v>-0.10487042124293978</v>
      </c>
    </row>
    <row r="1021" spans="1:4" ht="14.25" x14ac:dyDescent="0.2">
      <c r="A1021" s="14">
        <v>995</v>
      </c>
      <c r="B1021" s="14">
        <v>3.1020157630488442E-2</v>
      </c>
      <c r="C1021" s="14">
        <v>5.4938471042280737E-4</v>
      </c>
      <c r="D1021" s="14">
        <v>0.61187406359456498</v>
      </c>
    </row>
    <row r="1022" spans="1:4" ht="14.25" x14ac:dyDescent="0.2">
      <c r="A1022" s="14">
        <v>996</v>
      </c>
      <c r="B1022" s="14">
        <v>3.0846380504473823E-2</v>
      </c>
      <c r="C1022" s="14">
        <v>6.1451667694715356E-4</v>
      </c>
      <c r="D1022" s="14">
        <v>0.68441441695912497</v>
      </c>
    </row>
    <row r="1023" spans="1:4" ht="14.25" x14ac:dyDescent="0.2">
      <c r="A1023" s="14">
        <v>997</v>
      </c>
      <c r="B1023" s="14">
        <v>3.1115840239512499E-2</v>
      </c>
      <c r="C1023" s="14">
        <v>5.4669077785721165E-4</v>
      </c>
      <c r="D1023" s="14">
        <v>0.60887371168325644</v>
      </c>
    </row>
    <row r="1024" spans="1:4" ht="14.25" x14ac:dyDescent="0.2">
      <c r="A1024" s="14">
        <v>998</v>
      </c>
      <c r="B1024" s="14">
        <v>3.1182538516012822E-2</v>
      </c>
      <c r="C1024" s="14">
        <v>4.7999250135688856E-4</v>
      </c>
      <c r="D1024" s="14">
        <v>0.53458888958546202</v>
      </c>
    </row>
    <row r="1025" spans="1:4" ht="14.25" x14ac:dyDescent="0.2">
      <c r="A1025" s="14">
        <v>999</v>
      </c>
      <c r="B1025" s="14">
        <v>3.1249056151051963E-2</v>
      </c>
      <c r="C1025" s="14">
        <v>4.1347486631774719E-4</v>
      </c>
      <c r="D1025" s="14">
        <v>0.46050525587680535</v>
      </c>
    </row>
    <row r="1026" spans="1:4" ht="14.25" x14ac:dyDescent="0.2">
      <c r="A1026" s="14">
        <v>1000</v>
      </c>
      <c r="B1026" s="14">
        <v>3.1519060633332693E-2</v>
      </c>
      <c r="C1026" s="14">
        <v>-6.9768657778163101E-6</v>
      </c>
      <c r="D1026" s="14">
        <v>-7.7704441598691748E-3</v>
      </c>
    </row>
    <row r="1027" spans="1:4" ht="14.25" x14ac:dyDescent="0.2">
      <c r="A1027" s="14">
        <v>1001</v>
      </c>
      <c r="B1027" s="14">
        <v>3.1572430421223055E-2</v>
      </c>
      <c r="C1027" s="14">
        <v>-3.1622879391625391E-4</v>
      </c>
      <c r="D1027" s="14">
        <v>-0.35219800167033161</v>
      </c>
    </row>
    <row r="1028" spans="1:4" ht="14.25" x14ac:dyDescent="0.2">
      <c r="A1028" s="14">
        <v>1002</v>
      </c>
      <c r="B1028" s="14">
        <v>3.1637389618834E-2</v>
      </c>
      <c r="C1028" s="14">
        <v>-3.7808625473778612E-4</v>
      </c>
      <c r="D1028" s="14">
        <v>-0.42109139312890326</v>
      </c>
    </row>
    <row r="1029" spans="1:4" ht="14.25" x14ac:dyDescent="0.2">
      <c r="A1029" s="14">
        <v>1003</v>
      </c>
      <c r="B1029" s="14">
        <v>3.1336904816018918E-2</v>
      </c>
      <c r="C1029" s="14">
        <v>-2.8531751443183762E-4</v>
      </c>
      <c r="D1029" s="14">
        <v>-0.31777074180996706</v>
      </c>
    </row>
    <row r="1030" spans="1:4" ht="14.25" x14ac:dyDescent="0.2">
      <c r="A1030" s="14">
        <v>1004</v>
      </c>
      <c r="B1030" s="14">
        <v>3.1401683385418946E-2</v>
      </c>
      <c r="C1030" s="14">
        <v>-1.9509477656810825E-4</v>
      </c>
      <c r="D1030" s="14">
        <v>-0.21728568607767065</v>
      </c>
    </row>
    <row r="1031" spans="1:4" ht="14.25" x14ac:dyDescent="0.2">
      <c r="A1031" s="14">
        <v>1005</v>
      </c>
      <c r="B1031" s="14">
        <v>3.1466494310419264E-2</v>
      </c>
      <c r="C1031" s="14">
        <v>-2.5990570156842613E-4</v>
      </c>
      <c r="D1031" s="14">
        <v>-0.28946848129005959</v>
      </c>
    </row>
    <row r="1032" spans="1:4" ht="14.25" x14ac:dyDescent="0.2">
      <c r="A1032" s="14">
        <v>1006</v>
      </c>
      <c r="B1032" s="14">
        <v>3.1531337607713497E-2</v>
      </c>
      <c r="C1032" s="14">
        <v>-3.2474899886265896E-4</v>
      </c>
      <c r="D1032" s="14">
        <v>-0.36168733095873351</v>
      </c>
    </row>
    <row r="1033" spans="1:4" ht="14.25" x14ac:dyDescent="0.2">
      <c r="A1033" s="14">
        <v>1007</v>
      </c>
      <c r="B1033" s="14">
        <v>3.1839706478155802E-2</v>
      </c>
      <c r="C1033" s="14">
        <v>-5.8040311405958833E-4</v>
      </c>
      <c r="D1033" s="14">
        <v>-0.64642063236391989</v>
      </c>
    </row>
    <row r="1034" spans="1:4" ht="14.25" x14ac:dyDescent="0.2">
      <c r="A1034" s="14">
        <v>1008</v>
      </c>
      <c r="B1034" s="14">
        <v>3.1865513098512363E-2</v>
      </c>
      <c r="C1034" s="14">
        <v>-7.0853750811748772E-4</v>
      </c>
      <c r="D1034" s="14">
        <v>-0.78912957728176403</v>
      </c>
    </row>
    <row r="1035" spans="1:4" ht="14.25" x14ac:dyDescent="0.2">
      <c r="A1035" s="14">
        <v>1009</v>
      </c>
      <c r="B1035" s="14">
        <v>3.1930470687118587E-2</v>
      </c>
      <c r="C1035" s="14">
        <v>-7.7349509672371142E-4</v>
      </c>
      <c r="D1035" s="14">
        <v>-0.8614757182422681</v>
      </c>
    </row>
    <row r="1036" spans="1:4" ht="14.25" x14ac:dyDescent="0.2">
      <c r="A1036" s="14">
        <v>1010</v>
      </c>
      <c r="B1036" s="14">
        <v>3.2371388649730326E-2</v>
      </c>
      <c r="C1036" s="14">
        <v>-1.7692658444530274E-3</v>
      </c>
      <c r="D1036" s="14">
        <v>-1.9705096652424081</v>
      </c>
    </row>
    <row r="1037" spans="1:4" ht="14.25" x14ac:dyDescent="0.2">
      <c r="A1037" s="14">
        <v>1011</v>
      </c>
      <c r="B1037" s="14">
        <v>3.0064893600997244E-2</v>
      </c>
      <c r="C1037" s="14">
        <v>-2.1414733234044123E-4</v>
      </c>
      <c r="D1037" s="14">
        <v>-0.23850536056280081</v>
      </c>
    </row>
    <row r="1038" spans="1:4" ht="14.25" x14ac:dyDescent="0.2">
      <c r="A1038" s="14">
        <v>1012</v>
      </c>
      <c r="B1038" s="14">
        <v>3.0041142180184895E-2</v>
      </c>
      <c r="C1038" s="14">
        <v>-1.9039591152809204E-4</v>
      </c>
      <c r="D1038" s="14">
        <v>-0.21205235214650889</v>
      </c>
    </row>
    <row r="1039" spans="1:4" ht="14.25" x14ac:dyDescent="0.2">
      <c r="A1039" s="14">
        <v>1013</v>
      </c>
      <c r="B1039" s="14">
        <v>3.0017390759372549E-2</v>
      </c>
      <c r="C1039" s="14">
        <v>-1.6664449071574633E-4</v>
      </c>
      <c r="D1039" s="14">
        <v>-0.18559934373022086</v>
      </c>
    </row>
    <row r="1040" spans="1:4" ht="14.25" x14ac:dyDescent="0.2">
      <c r="A1040" s="14">
        <v>1014</v>
      </c>
      <c r="B1040" s="14">
        <v>2.9799037395160915E-2</v>
      </c>
      <c r="C1040" s="14">
        <v>4.6790713198015602E-4</v>
      </c>
      <c r="D1040" s="14">
        <v>0.52112887890389115</v>
      </c>
    </row>
    <row r="1041" spans="1:4" ht="14.25" x14ac:dyDescent="0.2">
      <c r="A1041" s="14">
        <v>1015</v>
      </c>
      <c r="B1041" s="14">
        <v>3.0141807277967763E-2</v>
      </c>
      <c r="C1041" s="14">
        <v>8.397725840052668E-4</v>
      </c>
      <c r="D1041" s="14">
        <v>0.93529188876618452</v>
      </c>
    </row>
    <row r="1042" spans="1:4" ht="14.25" x14ac:dyDescent="0.2">
      <c r="A1042" s="14">
        <v>1016</v>
      </c>
      <c r="B1042" s="14">
        <v>3.0304640036566036E-2</v>
      </c>
      <c r="C1042" s="14">
        <v>8.770878681012978E-4</v>
      </c>
      <c r="D1042" s="14">
        <v>0.97685157195513306</v>
      </c>
    </row>
    <row r="1043" spans="1:4" ht="14.25" x14ac:dyDescent="0.2">
      <c r="A1043" s="14">
        <v>1017</v>
      </c>
      <c r="B1043" s="14">
        <v>3.0363038027846963E-2</v>
      </c>
      <c r="C1043" s="14">
        <v>7.1321296500431036E-4</v>
      </c>
      <c r="D1043" s="14">
        <v>0.79433684051684694</v>
      </c>
    </row>
    <row r="1044" spans="1:4" ht="14.25" x14ac:dyDescent="0.2">
      <c r="A1044" s="14">
        <v>1018</v>
      </c>
      <c r="B1044" s="14">
        <v>3.0178984701589435E-2</v>
      </c>
      <c r="C1044" s="14">
        <v>1.6419048933271445E-3</v>
      </c>
      <c r="D1044" s="14">
        <v>1.8286621379446633</v>
      </c>
    </row>
    <row r="1045" spans="1:4" ht="14.25" x14ac:dyDescent="0.2">
      <c r="A1045" s="14">
        <v>1019</v>
      </c>
      <c r="B1045" s="14">
        <v>3.0154861670114941E-2</v>
      </c>
      <c r="C1045" s="14">
        <v>1.6660279248016385E-3</v>
      </c>
      <c r="D1045" s="14">
        <v>1.855529025600053</v>
      </c>
    </row>
    <row r="1046" spans="1:4" ht="14.25" x14ac:dyDescent="0.2">
      <c r="A1046" s="14">
        <v>1020</v>
      </c>
      <c r="B1046" s="14">
        <v>3.0130738638640443E-2</v>
      </c>
      <c r="C1046" s="14">
        <v>1.690150956276136E-3</v>
      </c>
      <c r="D1046" s="14">
        <v>1.8823959132554462</v>
      </c>
    </row>
    <row r="1047" spans="1:4" ht="14.25" x14ac:dyDescent="0.2">
      <c r="A1047" s="14">
        <v>1021</v>
      </c>
      <c r="B1047" s="14">
        <v>3.0320365936880218E-2</v>
      </c>
      <c r="C1047" s="14">
        <v>8.3660965351465763E-4</v>
      </c>
      <c r="D1047" s="14">
        <v>0.93176919311150064</v>
      </c>
    </row>
    <row r="1048" spans="1:4" ht="14.25" x14ac:dyDescent="0.2">
      <c r="A1048" s="14">
        <v>1022</v>
      </c>
      <c r="B1048" s="14">
        <v>3.0356653417454596E-2</v>
      </c>
      <c r="C1048" s="14">
        <v>1.2034894964001869E-3</v>
      </c>
      <c r="D1048" s="14">
        <v>1.3403795094498292</v>
      </c>
    </row>
    <row r="1049" spans="1:4" ht="14.25" x14ac:dyDescent="0.2">
      <c r="A1049" s="14">
        <v>1023</v>
      </c>
      <c r="B1049" s="14">
        <v>3.0526674009717689E-2</v>
      </c>
      <c r="C1049" s="14">
        <v>9.404691310405805E-4</v>
      </c>
      <c r="D1049" s="14">
        <v>1.0474420892641574</v>
      </c>
    </row>
    <row r="1050" spans="1:4" ht="14.25" x14ac:dyDescent="0.2">
      <c r="A1050" s="14">
        <v>1024</v>
      </c>
      <c r="B1050" s="14">
        <v>3.0548662011093304E-2</v>
      </c>
      <c r="C1050" s="14">
        <v>1.1170120012153825E-3</v>
      </c>
      <c r="D1050" s="14">
        <v>1.2440656962250609</v>
      </c>
    </row>
    <row r="1051" spans="1:4" ht="14.25" x14ac:dyDescent="0.2">
      <c r="A1051" s="14">
        <v>1025</v>
      </c>
      <c r="B1051" s="14">
        <v>3.0616032622624481E-2</v>
      </c>
      <c r="C1051" s="14">
        <v>3.9056558147342046E-4</v>
      </c>
      <c r="D1051" s="14">
        <v>0.43499017155464498</v>
      </c>
    </row>
    <row r="1052" spans="1:4" ht="14.25" x14ac:dyDescent="0.2">
      <c r="A1052" s="14">
        <v>1026</v>
      </c>
      <c r="B1052" s="14">
        <v>3.0590052488449045E-2</v>
      </c>
      <c r="C1052" s="14">
        <v>4.1654571564885695E-4</v>
      </c>
      <c r="D1052" s="14">
        <v>0.46392539666934163</v>
      </c>
    </row>
    <row r="1053" spans="1:4" ht="14.25" x14ac:dyDescent="0.2">
      <c r="A1053" s="14">
        <v>1027</v>
      </c>
      <c r="B1053" s="14">
        <v>3.0564072354273608E-2</v>
      </c>
      <c r="C1053" s="14">
        <v>4.4252584982429344E-4</v>
      </c>
      <c r="D1053" s="14">
        <v>0.49286062178403828</v>
      </c>
    </row>
    <row r="1054" spans="1:4" ht="14.25" x14ac:dyDescent="0.2">
      <c r="A1054" s="14">
        <v>1028</v>
      </c>
      <c r="B1054" s="14">
        <v>3.0538092220098175E-2</v>
      </c>
      <c r="C1054" s="14">
        <v>7.1810940720862595E-4</v>
      </c>
      <c r="D1054" s="14">
        <v>0.7997902248791543</v>
      </c>
    </row>
    <row r="1055" spans="1:4" ht="14.25" x14ac:dyDescent="0.2">
      <c r="A1055" s="14">
        <v>1029</v>
      </c>
      <c r="B1055" s="14">
        <v>3.0434916188438389E-2</v>
      </c>
      <c r="C1055" s="14">
        <v>9.2051147578078168E-4</v>
      </c>
      <c r="D1055" s="14">
        <v>1.0252143654270043</v>
      </c>
    </row>
    <row r="1056" spans="1:4" ht="14.25" x14ac:dyDescent="0.2">
      <c r="A1056" s="14">
        <v>1030</v>
      </c>
      <c r="B1056" s="14">
        <v>3.0344806540781866E-2</v>
      </c>
      <c r="C1056" s="14">
        <v>1.0043998084245942E-3</v>
      </c>
      <c r="D1056" s="14">
        <v>1.1186445137531911</v>
      </c>
    </row>
    <row r="1057" spans="1:4" ht="14.25" x14ac:dyDescent="0.2">
      <c r="A1057" s="14">
        <v>1031</v>
      </c>
      <c r="B1057" s="14">
        <v>2.9640541890522808E-2</v>
      </c>
      <c r="C1057" s="14">
        <v>1.7148857736963632E-3</v>
      </c>
      <c r="D1057" s="14">
        <v>1.9099441739916003</v>
      </c>
    </row>
    <row r="1058" spans="1:4" ht="14.25" x14ac:dyDescent="0.2">
      <c r="A1058" s="14">
        <v>1032</v>
      </c>
      <c r="B1058" s="14">
        <v>3.0528142166717009E-2</v>
      </c>
      <c r="C1058" s="14">
        <v>9.5721659569897311E-4</v>
      </c>
      <c r="D1058" s="14">
        <v>1.0660944817698583</v>
      </c>
    </row>
    <row r="1059" spans="1:4" ht="14.25" x14ac:dyDescent="0.2">
      <c r="A1059" s="14">
        <v>1033</v>
      </c>
      <c r="B1059" s="14">
        <v>3.0501220869524118E-2</v>
      </c>
      <c r="C1059" s="14">
        <v>9.8413789289186412E-4</v>
      </c>
      <c r="D1059" s="14">
        <v>1.0960779217858245</v>
      </c>
    </row>
    <row r="1060" spans="1:4" ht="14.25" x14ac:dyDescent="0.2">
      <c r="A1060" s="14">
        <v>1034</v>
      </c>
      <c r="B1060" s="14">
        <v>3.0474299572331227E-2</v>
      </c>
      <c r="C1060" s="14">
        <v>1.0110591900847551E-3</v>
      </c>
      <c r="D1060" s="14">
        <v>1.1260613618017907</v>
      </c>
    </row>
    <row r="1061" spans="1:4" ht="14.25" x14ac:dyDescent="0.2">
      <c r="A1061" s="14">
        <v>1035</v>
      </c>
      <c r="B1061" s="14">
        <v>2.9876103448497577E-2</v>
      </c>
      <c r="C1061" s="14">
        <v>1.1662450588911626E-3</v>
      </c>
      <c r="D1061" s="14">
        <v>1.298898731239962</v>
      </c>
    </row>
    <row r="1062" spans="1:4" ht="14.25" x14ac:dyDescent="0.2">
      <c r="A1062" s="14">
        <v>1036</v>
      </c>
      <c r="B1062" s="14">
        <v>3.0051821087161427E-2</v>
      </c>
      <c r="C1062" s="14">
        <v>9.5462412850544007E-4</v>
      </c>
      <c r="D1062" s="14">
        <v>1.0632071363335029</v>
      </c>
    </row>
    <row r="1063" spans="1:4" ht="14.25" x14ac:dyDescent="0.2">
      <c r="A1063" s="14">
        <v>1037</v>
      </c>
      <c r="B1063" s="14">
        <v>3.0796906395984099E-2</v>
      </c>
      <c r="C1063" s="14">
        <v>7.3819872103308287E-4</v>
      </c>
      <c r="D1063" s="14">
        <v>0.82216458268597581</v>
      </c>
    </row>
    <row r="1064" spans="1:4" ht="14.25" x14ac:dyDescent="0.2">
      <c r="A1064" s="14">
        <v>1038</v>
      </c>
      <c r="B1064" s="14">
        <v>3.039764948820705E-2</v>
      </c>
      <c r="C1064" s="14">
        <v>9.6358473450437049E-4</v>
      </c>
      <c r="D1064" s="14">
        <v>1.0731869597629098</v>
      </c>
    </row>
    <row r="1065" spans="1:4" ht="14.25" x14ac:dyDescent="0.2">
      <c r="A1065" s="14">
        <v>1039</v>
      </c>
      <c r="B1065" s="14">
        <v>3.0454998058312824E-2</v>
      </c>
      <c r="C1065" s="14">
        <v>1.005386446481224E-3</v>
      </c>
      <c r="D1065" s="14">
        <v>1.1197433762179703</v>
      </c>
    </row>
    <row r="1066" spans="1:4" ht="14.25" x14ac:dyDescent="0.2">
      <c r="A1066" s="14">
        <v>1040</v>
      </c>
      <c r="B1066" s="14">
        <v>3.0440320271426118E-2</v>
      </c>
      <c r="C1066" s="14">
        <v>1.0200642333679302E-3</v>
      </c>
      <c r="D1066" s="14">
        <v>1.1360906770011177</v>
      </c>
    </row>
    <row r="1067" spans="1:4" ht="14.25" x14ac:dyDescent="0.2">
      <c r="A1067" s="14">
        <v>1041</v>
      </c>
      <c r="B1067" s="14">
        <v>3.0880653878027294E-2</v>
      </c>
      <c r="C1067" s="14">
        <v>5.797306267667536E-4</v>
      </c>
      <c r="D1067" s="14">
        <v>0.6456716535067073</v>
      </c>
    </row>
    <row r="1068" spans="1:4" ht="14.25" x14ac:dyDescent="0.2">
      <c r="A1068" s="14">
        <v>1042</v>
      </c>
      <c r="B1068" s="14">
        <v>3.115330380675202E-2</v>
      </c>
      <c r="C1068" s="14">
        <v>5.0538126220706081E-4</v>
      </c>
      <c r="D1068" s="14">
        <v>0.56286547605811776</v>
      </c>
    </row>
    <row r="1069" spans="1:4" ht="14.25" x14ac:dyDescent="0.2">
      <c r="A1069" s="14">
        <v>1043</v>
      </c>
      <c r="B1069" s="14">
        <v>3.1131759518397351E-2</v>
      </c>
      <c r="C1069" s="14">
        <v>7.3633027201491091E-5</v>
      </c>
      <c r="D1069" s="14">
        <v>8.2008360833106836E-2</v>
      </c>
    </row>
    <row r="1070" spans="1:4" ht="14.25" x14ac:dyDescent="0.2">
      <c r="A1070" s="14">
        <v>1044</v>
      </c>
      <c r="B1070" s="14">
        <v>3.1255644701350664E-2</v>
      </c>
      <c r="C1070" s="14">
        <v>3.6608408532668585E-4</v>
      </c>
      <c r="D1070" s="14">
        <v>0.40772404593085604</v>
      </c>
    </row>
    <row r="1071" spans="1:4" ht="14.25" x14ac:dyDescent="0.2">
      <c r="A1071" s="14">
        <v>1045</v>
      </c>
      <c r="B1071" s="14">
        <v>3.1192981077228024E-2</v>
      </c>
      <c r="C1071" s="14">
        <v>1.2825987826813046E-4</v>
      </c>
      <c r="D1071" s="14">
        <v>0.14284870223575705</v>
      </c>
    </row>
    <row r="1072" spans="1:4" ht="14.25" x14ac:dyDescent="0.2">
      <c r="A1072" s="14">
        <v>1046</v>
      </c>
      <c r="B1072" s="14">
        <v>3.0427362984676846E-2</v>
      </c>
      <c r="C1072" s="14">
        <v>4.8821370973451544E-4</v>
      </c>
      <c r="D1072" s="14">
        <v>0.54374521316389735</v>
      </c>
    </row>
    <row r="1073" spans="1:4" ht="14.25" x14ac:dyDescent="0.2">
      <c r="A1073" s="14">
        <v>1047</v>
      </c>
      <c r="B1073" s="14">
        <v>3.0409091851801903E-2</v>
      </c>
      <c r="C1073" s="14">
        <v>5.0648484260945939E-4</v>
      </c>
      <c r="D1073" s="14">
        <v>0.56409458238835997</v>
      </c>
    </row>
    <row r="1074" spans="1:4" ht="14.25" x14ac:dyDescent="0.2">
      <c r="A1074" s="14">
        <v>1048</v>
      </c>
      <c r="B1074" s="14">
        <v>3.0390820718926959E-2</v>
      </c>
      <c r="C1074" s="14">
        <v>5.2475597548440334E-4</v>
      </c>
      <c r="D1074" s="14">
        <v>0.5844439516128227</v>
      </c>
    </row>
    <row r="1075" spans="1:4" ht="14.25" x14ac:dyDescent="0.2">
      <c r="A1075" s="14">
        <v>1049</v>
      </c>
      <c r="B1075" s="14">
        <v>3.0372549586052018E-2</v>
      </c>
      <c r="C1075" s="14">
        <v>5.4302710835934381E-4</v>
      </c>
      <c r="D1075" s="14">
        <v>0.60479332083728143</v>
      </c>
    </row>
    <row r="1076" spans="1:4" ht="14.25" x14ac:dyDescent="0.2">
      <c r="A1076" s="14">
        <v>1050</v>
      </c>
      <c r="B1076" s="14">
        <v>3.0354278453177074E-2</v>
      </c>
      <c r="C1076" s="14">
        <v>5.6129824123428776E-4</v>
      </c>
      <c r="D1076" s="14">
        <v>0.62514269006174406</v>
      </c>
    </row>
    <row r="1077" spans="1:4" ht="14.25" x14ac:dyDescent="0.2">
      <c r="A1077" s="14">
        <v>1051</v>
      </c>
      <c r="B1077" s="14">
        <v>3.0201240653067736E-2</v>
      </c>
      <c r="C1077" s="14">
        <v>7.7155284512341743E-4</v>
      </c>
      <c r="D1077" s="14">
        <v>0.85931254668570922</v>
      </c>
    </row>
    <row r="1078" spans="1:4" ht="14.25" x14ac:dyDescent="0.2">
      <c r="A1078" s="14">
        <v>1052</v>
      </c>
      <c r="B1078" s="14">
        <v>3.0234266103015835E-2</v>
      </c>
      <c r="C1078" s="14">
        <v>1.6906359671652743E-4</v>
      </c>
      <c r="D1078" s="14">
        <v>0.18829360913455795</v>
      </c>
    </row>
    <row r="1079" spans="1:4" ht="14.25" x14ac:dyDescent="0.2">
      <c r="A1079" s="14">
        <v>1053</v>
      </c>
      <c r="B1079" s="14">
        <v>2.9983752087976722E-2</v>
      </c>
      <c r="C1079" s="14">
        <v>4.9045632587800883E-4</v>
      </c>
      <c r="D1079" s="14">
        <v>0.54624291400407188</v>
      </c>
    </row>
    <row r="1080" spans="1:4" ht="14.25" x14ac:dyDescent="0.2">
      <c r="A1080" s="14">
        <v>1054</v>
      </c>
      <c r="B1080" s="14">
        <v>2.9963966948316278E-2</v>
      </c>
      <c r="C1080" s="14">
        <v>5.1024146553845309E-4</v>
      </c>
      <c r="D1080" s="14">
        <v>0.56827849958399312</v>
      </c>
    </row>
    <row r="1081" spans="1:4" ht="14.25" x14ac:dyDescent="0.2">
      <c r="A1081" s="14">
        <v>1055</v>
      </c>
      <c r="B1081" s="14">
        <v>2.9944181808655837E-2</v>
      </c>
      <c r="C1081" s="14">
        <v>5.3002660519889389E-4</v>
      </c>
      <c r="D1081" s="14">
        <v>0.59031408516391048</v>
      </c>
    </row>
    <row r="1082" spans="1:4" ht="14.25" x14ac:dyDescent="0.2">
      <c r="A1082" s="14">
        <v>1056</v>
      </c>
      <c r="B1082" s="14">
        <v>2.9924396668995393E-2</v>
      </c>
      <c r="C1082" s="14">
        <v>5.4981174485933815E-4</v>
      </c>
      <c r="D1082" s="14">
        <v>0.61234967074383173</v>
      </c>
    </row>
    <row r="1083" spans="1:4" ht="14.25" x14ac:dyDescent="0.2">
      <c r="A1083" s="14">
        <v>1057</v>
      </c>
      <c r="B1083" s="14">
        <v>2.9773791165415335E-2</v>
      </c>
      <c r="C1083" s="14">
        <v>4.4966421782789007E-4</v>
      </c>
      <c r="D1083" s="14">
        <v>0.50081093811962152</v>
      </c>
    </row>
    <row r="1084" spans="1:4" ht="14.25" x14ac:dyDescent="0.2">
      <c r="A1084" s="14">
        <v>1058</v>
      </c>
      <c r="B1084" s="14">
        <v>2.9776124910627901E-2</v>
      </c>
      <c r="C1084" s="14">
        <v>2.4170746504089541E-4</v>
      </c>
      <c r="D1084" s="14">
        <v>0.26920029995354999</v>
      </c>
    </row>
    <row r="1085" spans="1:4" ht="14.25" x14ac:dyDescent="0.2">
      <c r="A1085" s="14">
        <v>1059</v>
      </c>
      <c r="B1085" s="14">
        <v>2.9545066744308228E-2</v>
      </c>
      <c r="C1085" s="14">
        <v>4.1432713506184965E-4</v>
      </c>
      <c r="D1085" s="14">
        <v>0.46145446529205697</v>
      </c>
    </row>
    <row r="1086" spans="1:4" ht="14.25" x14ac:dyDescent="0.2">
      <c r="A1086" s="14">
        <v>1060</v>
      </c>
      <c r="B1086" s="14">
        <v>2.941012221045796E-2</v>
      </c>
      <c r="C1086" s="14">
        <v>4.5023235030256653E-4</v>
      </c>
      <c r="D1086" s="14">
        <v>0.5014436923978991</v>
      </c>
    </row>
    <row r="1087" spans="1:4" ht="14.25" x14ac:dyDescent="0.2">
      <c r="A1087" s="14">
        <v>1061</v>
      </c>
      <c r="B1087" s="14">
        <v>2.9387305722169417E-2</v>
      </c>
      <c r="C1087" s="14">
        <v>4.7304883859110997E-4</v>
      </c>
      <c r="D1087" s="14">
        <v>0.52685542508941241</v>
      </c>
    </row>
    <row r="1088" spans="1:4" ht="14.25" x14ac:dyDescent="0.2">
      <c r="A1088" s="14">
        <v>1062</v>
      </c>
      <c r="B1088" s="14">
        <v>2.9364489233880874E-2</v>
      </c>
      <c r="C1088" s="14">
        <v>4.958653268796534E-4</v>
      </c>
      <c r="D1088" s="14">
        <v>0.55226715778092583</v>
      </c>
    </row>
    <row r="1089" spans="1:4" ht="14.25" x14ac:dyDescent="0.2">
      <c r="A1089" s="14">
        <v>1063</v>
      </c>
      <c r="B1089" s="14">
        <v>2.9482979888217832E-2</v>
      </c>
      <c r="C1089" s="14">
        <v>1.3671341877666485E-3</v>
      </c>
      <c r="D1089" s="14">
        <v>1.522637843896405</v>
      </c>
    </row>
    <row r="1090" spans="1:4" ht="14.25" x14ac:dyDescent="0.2">
      <c r="A1090" s="14">
        <v>1064</v>
      </c>
      <c r="B1090" s="14">
        <v>2.9541710477538619E-2</v>
      </c>
      <c r="C1090" s="14">
        <v>6.6827367460087217E-4</v>
      </c>
      <c r="D1090" s="14">
        <v>0.74428596412269665</v>
      </c>
    </row>
    <row r="1091" spans="1:4" ht="14.25" x14ac:dyDescent="0.2">
      <c r="A1091" s="14">
        <v>1065</v>
      </c>
      <c r="B1091" s="14">
        <v>2.9725361086846376E-2</v>
      </c>
      <c r="C1091" s="14">
        <v>6.0107897337085409E-4</v>
      </c>
      <c r="D1091" s="14">
        <v>0.66944825183545087</v>
      </c>
    </row>
    <row r="1092" spans="1:4" ht="14.25" x14ac:dyDescent="0.2">
      <c r="A1092" s="14">
        <v>1066</v>
      </c>
      <c r="B1092" s="14">
        <v>3.0105117580390417E-2</v>
      </c>
      <c r="C1092" s="14">
        <v>4.0201395685207642E-4</v>
      </c>
      <c r="D1092" s="14">
        <v>0.44774073383203922</v>
      </c>
    </row>
    <row r="1093" spans="1:4" ht="14.25" x14ac:dyDescent="0.2">
      <c r="A1093" s="14">
        <v>1067</v>
      </c>
      <c r="B1093" s="14">
        <v>3.0367272484455279E-2</v>
      </c>
      <c r="C1093" s="14">
        <v>4.8284159152920184E-4</v>
      </c>
      <c r="D1093" s="14">
        <v>0.53776204738946976</v>
      </c>
    </row>
    <row r="1094" spans="1:4" ht="14.25" x14ac:dyDescent="0.2">
      <c r="A1094" s="14">
        <v>1068</v>
      </c>
      <c r="B1094" s="14">
        <v>3.0344691273860351E-2</v>
      </c>
      <c r="C1094" s="14">
        <v>5.0542280212412943E-4</v>
      </c>
      <c r="D1094" s="14">
        <v>0.56291174090199847</v>
      </c>
    </row>
    <row r="1095" spans="1:4" ht="14.25" x14ac:dyDescent="0.2">
      <c r="A1095" s="14">
        <v>1069</v>
      </c>
      <c r="B1095" s="14">
        <v>3.032211006326542E-2</v>
      </c>
      <c r="C1095" s="14">
        <v>5.280040127190605E-4</v>
      </c>
      <c r="D1095" s="14">
        <v>0.58806143441453118</v>
      </c>
    </row>
    <row r="1096" spans="1:4" ht="14.25" x14ac:dyDescent="0.2">
      <c r="A1096" s="14">
        <v>1070</v>
      </c>
      <c r="B1096" s="14">
        <v>3.0114940583352689E-2</v>
      </c>
      <c r="C1096" s="14">
        <v>2.511365950295559E-4</v>
      </c>
      <c r="D1096" s="14">
        <v>0.27970193928363418</v>
      </c>
    </row>
    <row r="1097" spans="1:4" ht="14.25" x14ac:dyDescent="0.2">
      <c r="A1097" s="14">
        <v>1071</v>
      </c>
      <c r="B1097" s="14">
        <v>2.9841945653554074E-2</v>
      </c>
      <c r="C1097" s="14">
        <v>5.3315964350748174E-4</v>
      </c>
      <c r="D1097" s="14">
        <v>0.59380348857267617</v>
      </c>
    </row>
    <row r="1098" spans="1:4" ht="14.25" x14ac:dyDescent="0.2">
      <c r="A1098" s="14">
        <v>1072</v>
      </c>
      <c r="B1098" s="14">
        <v>3.048206810949446E-2</v>
      </c>
      <c r="C1098" s="14">
        <v>7.0749900509873773E-4</v>
      </c>
      <c r="D1098" s="14">
        <v>0.78797295051352223</v>
      </c>
    </row>
    <row r="1099" spans="1:4" ht="14.25" x14ac:dyDescent="0.2">
      <c r="A1099" s="14">
        <v>1073</v>
      </c>
      <c r="B1099" s="14">
        <v>3.0532181982058568E-2</v>
      </c>
      <c r="C1099" s="14">
        <v>6.5738513253462902E-4</v>
      </c>
      <c r="D1099" s="14">
        <v>0.73215891297930913</v>
      </c>
    </row>
    <row r="1100" spans="1:4" ht="14.25" x14ac:dyDescent="0.2">
      <c r="A1100" s="14">
        <v>1074</v>
      </c>
      <c r="B1100" s="14">
        <v>2.9848736829065553E-2</v>
      </c>
      <c r="C1100" s="14">
        <v>1.2416583710138374E-3</v>
      </c>
      <c r="D1100" s="14">
        <v>1.3828898741716869</v>
      </c>
    </row>
    <row r="1101" spans="1:4" ht="14.25" x14ac:dyDescent="0.2">
      <c r="A1101" s="14">
        <v>1075</v>
      </c>
      <c r="B1101" s="14">
        <v>2.9898905191772372E-2</v>
      </c>
      <c r="C1101" s="14">
        <v>1.1914900083070182E-3</v>
      </c>
      <c r="D1101" s="14">
        <v>1.327015148554217</v>
      </c>
    </row>
    <row r="1102" spans="1:4" ht="14.25" x14ac:dyDescent="0.2">
      <c r="A1102" s="14">
        <v>1076</v>
      </c>
      <c r="B1102" s="14">
        <v>2.994909274064482E-2</v>
      </c>
      <c r="C1102" s="14">
        <v>1.1413024594345705E-3</v>
      </c>
      <c r="D1102" s="14">
        <v>1.2711190544550528</v>
      </c>
    </row>
    <row r="1103" spans="1:4" ht="14.25" x14ac:dyDescent="0.2">
      <c r="A1103" s="14">
        <v>1077</v>
      </c>
      <c r="B1103" s="14">
        <v>2.9900500737205515E-2</v>
      </c>
      <c r="C1103" s="14">
        <v>1.0733455539666537E-3</v>
      </c>
      <c r="D1103" s="14">
        <v>1.1954324415786857</v>
      </c>
    </row>
    <row r="1104" spans="1:4" ht="14.25" x14ac:dyDescent="0.2">
      <c r="A1104" s="14">
        <v>1078</v>
      </c>
      <c r="B1104" s="14">
        <v>2.9874101295280869E-2</v>
      </c>
      <c r="C1104" s="14">
        <v>1.1601077689306349E-3</v>
      </c>
      <c r="D1104" s="14">
        <v>1.2920633598210594</v>
      </c>
    </row>
    <row r="1105" spans="1:4" ht="14.25" x14ac:dyDescent="0.2">
      <c r="A1105" s="14">
        <v>1079</v>
      </c>
      <c r="B1105" s="14">
        <v>3.0057235296290678E-2</v>
      </c>
      <c r="C1105" s="14">
        <v>8.0206218336797627E-4</v>
      </c>
      <c r="D1105" s="14">
        <v>0.8932921468003765</v>
      </c>
    </row>
    <row r="1106" spans="1:4" ht="14.25" x14ac:dyDescent="0.2">
      <c r="A1106" s="14">
        <v>1080</v>
      </c>
      <c r="B1106" s="14">
        <v>3.0655326674659727E-2</v>
      </c>
      <c r="C1106" s="14">
        <v>1.3689025095912355E-3</v>
      </c>
      <c r="D1106" s="14">
        <v>1.5246073021649476</v>
      </c>
    </row>
    <row r="1107" spans="1:4" ht="14.25" x14ac:dyDescent="0.2">
      <c r="A1107" s="14">
        <v>1081</v>
      </c>
      <c r="B1107" s="14">
        <v>3.075206244756282E-2</v>
      </c>
      <c r="C1107" s="14">
        <v>1.4851718063612872E-3</v>
      </c>
      <c r="D1107" s="14">
        <v>1.6541015631741824</v>
      </c>
    </row>
    <row r="1108" spans="1:4" ht="14.25" x14ac:dyDescent="0.2">
      <c r="A1108" s="14">
        <v>1082</v>
      </c>
      <c r="B1108" s="14">
        <v>3.0802209328632629E-2</v>
      </c>
      <c r="C1108" s="14">
        <v>1.4350249252914789E-3</v>
      </c>
      <c r="D1108" s="14">
        <v>1.5982507626064657</v>
      </c>
    </row>
    <row r="1109" spans="1:4" ht="14.25" x14ac:dyDescent="0.2">
      <c r="A1109" s="14">
        <v>1083</v>
      </c>
      <c r="B1109" s="14">
        <v>3.0852163651356533E-2</v>
      </c>
      <c r="C1109" s="14">
        <v>1.3850706025675744E-3</v>
      </c>
      <c r="D1109" s="14">
        <v>1.5426144227897529</v>
      </c>
    </row>
    <row r="1110" spans="1:4" ht="14.25" x14ac:dyDescent="0.2">
      <c r="A1110" s="14">
        <v>1084</v>
      </c>
      <c r="B1110" s="14">
        <v>3.1125558320352773E-2</v>
      </c>
      <c r="C1110" s="14">
        <v>1.27034747314805E-3</v>
      </c>
      <c r="D1110" s="14">
        <v>1.4148421967804297</v>
      </c>
    </row>
    <row r="1111" spans="1:4" ht="14.25" x14ac:dyDescent="0.2">
      <c r="A1111" s="14">
        <v>1085</v>
      </c>
      <c r="B1111" s="14">
        <v>3.1292080014408717E-2</v>
      </c>
      <c r="C1111" s="14">
        <v>8.5858585718748964E-4</v>
      </c>
      <c r="D1111" s="14">
        <v>0.956245063641878</v>
      </c>
    </row>
    <row r="1112" spans="1:4" ht="14.25" x14ac:dyDescent="0.2">
      <c r="A1112" s="14">
        <v>1086</v>
      </c>
      <c r="B1112" s="14">
        <v>3.101485286657895E-2</v>
      </c>
      <c r="C1112" s="14">
        <v>9.9841729443090471E-4</v>
      </c>
      <c r="D1112" s="14">
        <v>1.1119815231777654</v>
      </c>
    </row>
    <row r="1113" spans="1:4" ht="14.25" x14ac:dyDescent="0.2">
      <c r="A1113" s="14">
        <v>1087</v>
      </c>
      <c r="B1113" s="14">
        <v>3.1452359153137766E-2</v>
      </c>
      <c r="C1113" s="14">
        <v>7.2880890407328591E-4</v>
      </c>
      <c r="D1113" s="14">
        <v>0.81170672801583321</v>
      </c>
    </row>
    <row r="1114" spans="1:4" ht="14.25" x14ac:dyDescent="0.2">
      <c r="A1114" s="14">
        <v>1088</v>
      </c>
      <c r="B1114" s="14">
        <v>3.0836261550977264E-2</v>
      </c>
      <c r="C1114" s="14">
        <v>6.3088158978100509E-4</v>
      </c>
      <c r="D1114" s="14">
        <v>0.70264074456899484</v>
      </c>
    </row>
    <row r="1115" spans="1:4" ht="14.25" x14ac:dyDescent="0.2">
      <c r="A1115" s="14">
        <v>1089</v>
      </c>
      <c r="B1115" s="14">
        <v>3.0883721702299641E-2</v>
      </c>
      <c r="C1115" s="14">
        <v>5.8342143845862768E-4</v>
      </c>
      <c r="D1115" s="14">
        <v>0.64978227381525455</v>
      </c>
    </row>
    <row r="1116" spans="1:4" ht="14.25" x14ac:dyDescent="0.2">
      <c r="A1116" s="14">
        <v>1090</v>
      </c>
      <c r="B1116" s="14">
        <v>3.0930988898963615E-2</v>
      </c>
      <c r="C1116" s="14">
        <v>5.3615424179465423E-4</v>
      </c>
      <c r="D1116" s="14">
        <v>0.59713870520328716</v>
      </c>
    </row>
    <row r="1117" spans="1:4" ht="14.25" x14ac:dyDescent="0.2">
      <c r="A1117" s="14">
        <v>1091</v>
      </c>
      <c r="B1117" s="14">
        <v>3.0927476832222269E-2</v>
      </c>
      <c r="C1117" s="14">
        <v>5.908633673110987E-4</v>
      </c>
      <c r="D1117" s="14">
        <v>0.65807067930152785</v>
      </c>
    </row>
    <row r="1118" spans="1:4" ht="14.25" x14ac:dyDescent="0.2">
      <c r="A1118" s="14">
        <v>1092</v>
      </c>
      <c r="B1118" s="14">
        <v>3.0935104174886412E-2</v>
      </c>
      <c r="C1118" s="14">
        <v>5.3203896587185676E-4</v>
      </c>
      <c r="D1118" s="14">
        <v>0.59255534029719592</v>
      </c>
    </row>
    <row r="1119" spans="1:4" ht="14.25" x14ac:dyDescent="0.2">
      <c r="A1119" s="14">
        <v>1093</v>
      </c>
      <c r="B1119" s="14">
        <v>3.0491213599417016E-2</v>
      </c>
      <c r="C1119" s="14">
        <v>4.1616349042768522E-4</v>
      </c>
      <c r="D1119" s="14">
        <v>0.46349969552613601</v>
      </c>
    </row>
    <row r="1120" spans="1:4" ht="14.25" x14ac:dyDescent="0.2">
      <c r="A1120" s="14">
        <v>1094</v>
      </c>
      <c r="B1120" s="14">
        <v>3.068314815477733E-2</v>
      </c>
      <c r="C1120" s="14">
        <v>5.2808590466792843E-4</v>
      </c>
      <c r="D1120" s="14">
        <v>0.58815264110190135</v>
      </c>
    </row>
    <row r="1121" spans="1:4" ht="14.25" x14ac:dyDescent="0.2">
      <c r="A1121" s="14">
        <v>1095</v>
      </c>
      <c r="B1121" s="14">
        <v>3.0276406067762957E-2</v>
      </c>
      <c r="C1121" s="14">
        <v>-3.6469522056065823E-5</v>
      </c>
      <c r="D1121" s="14">
        <v>-4.0617720578031993E-2</v>
      </c>
    </row>
    <row r="1122" spans="1:4" ht="14.25" x14ac:dyDescent="0.2">
      <c r="A1122" s="14">
        <v>1096</v>
      </c>
      <c r="B1122" s="14">
        <v>3.0326542501982294E-2</v>
      </c>
      <c r="C1122" s="14">
        <v>-8.6605956275402629E-5</v>
      </c>
      <c r="D1122" s="14">
        <v>-9.6456886026080241E-2</v>
      </c>
    </row>
    <row r="1123" spans="1:4" ht="14.25" x14ac:dyDescent="0.2">
      <c r="A1123" s="14">
        <v>1097</v>
      </c>
      <c r="B1123" s="14">
        <v>3.0376698167073224E-2</v>
      </c>
      <c r="C1123" s="14">
        <v>-1.3676162136633252E-4</v>
      </c>
      <c r="D1123" s="14">
        <v>-0.15231746974683408</v>
      </c>
    </row>
    <row r="1124" spans="1:4" ht="14.25" x14ac:dyDescent="0.2">
      <c r="A1124" s="14">
        <v>1098</v>
      </c>
      <c r="B1124" s="14">
        <v>2.9946232226754202E-2</v>
      </c>
      <c r="C1124" s="14">
        <v>2.5108598975075169E-4</v>
      </c>
      <c r="D1124" s="14">
        <v>0.27964557794522443</v>
      </c>
    </row>
    <row r="1125" spans="1:4" ht="14.25" x14ac:dyDescent="0.2">
      <c r="A1125" s="14">
        <v>1099</v>
      </c>
      <c r="B1125" s="14">
        <v>2.9984751397175755E-2</v>
      </c>
      <c r="C1125" s="14">
        <v>2.4319706664995E-4</v>
      </c>
      <c r="D1125" s="14">
        <v>0.27085933518401312</v>
      </c>
    </row>
    <row r="1126" spans="1:4" ht="14.25" x14ac:dyDescent="0.2">
      <c r="A1126" s="14">
        <v>1100</v>
      </c>
      <c r="B1126" s="14">
        <v>3.0307888576761144E-2</v>
      </c>
      <c r="C1126" s="14">
        <v>-3.1886396492541991E-5</v>
      </c>
      <c r="D1126" s="14">
        <v>-3.55132908235904E-2</v>
      </c>
    </row>
    <row r="1127" spans="1:4" ht="14.25" x14ac:dyDescent="0.2">
      <c r="A1127" s="14">
        <v>1101</v>
      </c>
      <c r="B1127" s="14">
        <v>3.0408483400539744E-2</v>
      </c>
      <c r="C1127" s="14">
        <v>1.8828743589078753E-4</v>
      </c>
      <c r="D1127" s="14">
        <v>0.20970404952411745</v>
      </c>
    </row>
    <row r="1128" spans="1:4" ht="14.25" x14ac:dyDescent="0.2">
      <c r="A1128" s="14">
        <v>1102</v>
      </c>
      <c r="B1128" s="14">
        <v>3.0996803103297322E-2</v>
      </c>
      <c r="C1128" s="14">
        <v>-2.9787464161389401E-4</v>
      </c>
      <c r="D1128" s="14">
        <v>-0.33175617003574615</v>
      </c>
    </row>
    <row r="1129" spans="1:4" ht="14.25" x14ac:dyDescent="0.2">
      <c r="A1129" s="14">
        <v>1103</v>
      </c>
      <c r="B1129" s="14">
        <v>3.1067722080309619E-2</v>
      </c>
      <c r="C1129" s="14">
        <v>-3.6879361862619114E-4</v>
      </c>
      <c r="D1129" s="14">
        <v>-0.41074177306988974</v>
      </c>
    </row>
    <row r="1130" spans="1:4" ht="14.25" x14ac:dyDescent="0.2">
      <c r="A1130" s="14">
        <v>1104</v>
      </c>
      <c r="B1130" s="14">
        <v>3.1138882289695694E-2</v>
      </c>
      <c r="C1130" s="14">
        <v>-4.3995382801226626E-4</v>
      </c>
      <c r="D1130" s="14">
        <v>-0.48999604727382345</v>
      </c>
    </row>
    <row r="1131" spans="1:4" ht="14.25" x14ac:dyDescent="0.2">
      <c r="A1131" s="14">
        <v>1105</v>
      </c>
      <c r="B1131" s="14">
        <v>2.9476262120352016E-2</v>
      </c>
      <c r="C1131" s="14">
        <v>3.5229798270988016E-4</v>
      </c>
      <c r="D1131" s="14">
        <v>0.39236985337827351</v>
      </c>
    </row>
    <row r="1132" spans="1:4" ht="14.25" x14ac:dyDescent="0.2">
      <c r="A1132" s="14">
        <v>1106</v>
      </c>
      <c r="B1132" s="14">
        <v>2.9388309182024237E-2</v>
      </c>
      <c r="C1132" s="14">
        <v>1.4295630207022264E-4</v>
      </c>
      <c r="D1132" s="14">
        <v>0.15921675977629818</v>
      </c>
    </row>
    <row r="1133" spans="1:4" ht="14.25" x14ac:dyDescent="0.2">
      <c r="A1133" s="14">
        <v>1107</v>
      </c>
      <c r="B1133" s="14">
        <v>2.9649662926612096E-2</v>
      </c>
      <c r="C1133" s="14">
        <v>-1.19860617738176E-4</v>
      </c>
      <c r="D1133" s="14">
        <v>-0.13349407409603786</v>
      </c>
    </row>
    <row r="1134" spans="1:4" ht="14.25" x14ac:dyDescent="0.2">
      <c r="A1134" s="14">
        <v>1108</v>
      </c>
      <c r="B1134" s="14">
        <v>2.9991824380439198E-2</v>
      </c>
      <c r="C1134" s="14">
        <v>6.5555186885262601E-5</v>
      </c>
      <c r="D1134" s="14">
        <v>7.3011712609032886E-2</v>
      </c>
    </row>
    <row r="1135" spans="1:4" ht="14.25" x14ac:dyDescent="0.2">
      <c r="A1135" s="14">
        <v>1109</v>
      </c>
      <c r="B1135" s="14">
        <v>2.9973875637676322E-2</v>
      </c>
      <c r="C1135" s="14">
        <v>-7.7477102405946671E-4</v>
      </c>
      <c r="D1135" s="14">
        <v>-0.86289677497895656</v>
      </c>
    </row>
    <row r="1136" spans="1:4" ht="14.25" x14ac:dyDescent="0.2">
      <c r="A1136" s="14">
        <v>1110</v>
      </c>
      <c r="B1136" s="14">
        <v>3.0031508143561755E-2</v>
      </c>
      <c r="C1136" s="14">
        <v>-8.3240352994489938E-4</v>
      </c>
      <c r="D1136" s="14">
        <v>-0.927084647160762</v>
      </c>
    </row>
    <row r="1137" spans="1:4" ht="14.25" x14ac:dyDescent="0.2">
      <c r="A1137" s="14">
        <v>1111</v>
      </c>
      <c r="B1137" s="14">
        <v>3.0088955730342436E-2</v>
      </c>
      <c r="C1137" s="14">
        <v>-8.8985111672558112E-4</v>
      </c>
      <c r="D1137" s="14">
        <v>-0.99106656675249061</v>
      </c>
    </row>
    <row r="1138" spans="1:4" ht="14.25" x14ac:dyDescent="0.2">
      <c r="A1138" s="14">
        <v>1112</v>
      </c>
      <c r="B1138" s="14">
        <v>3.0056628059119243E-2</v>
      </c>
      <c r="C1138" s="14">
        <v>-1.1314175588716981E-3</v>
      </c>
      <c r="D1138" s="14">
        <v>-1.2601098032675231</v>
      </c>
    </row>
    <row r="1139" spans="1:4" ht="14.25" x14ac:dyDescent="0.2">
      <c r="A1139" s="14">
        <v>1113</v>
      </c>
      <c r="B1139" s="14">
        <v>2.9622387152909328E-2</v>
      </c>
      <c r="C1139" s="14">
        <v>-6.361618035881679E-4</v>
      </c>
      <c r="D1139" s="14">
        <v>-0.7085215523482109</v>
      </c>
    </row>
    <row r="1140" spans="1:4" ht="14.25" x14ac:dyDescent="0.2">
      <c r="A1140" s="14">
        <v>1114</v>
      </c>
      <c r="B1140" s="14">
        <v>2.9610580419222345E-2</v>
      </c>
      <c r="C1140" s="14">
        <v>-7.5385362199217529E-4</v>
      </c>
      <c r="D1140" s="14">
        <v>-0.83960013865119087</v>
      </c>
    </row>
    <row r="1141" spans="1:4" ht="14.25" x14ac:dyDescent="0.2">
      <c r="A1141" s="14">
        <v>1115</v>
      </c>
      <c r="B1141" s="14">
        <v>2.9823068292124812E-2</v>
      </c>
      <c r="C1141" s="14">
        <v>2.3238103512311648E-5</v>
      </c>
      <c r="D1141" s="14">
        <v>2.5881304223713208E-2</v>
      </c>
    </row>
    <row r="1142" spans="1:4" ht="14.25" x14ac:dyDescent="0.2">
      <c r="A1142" s="14">
        <v>1116</v>
      </c>
      <c r="B1142" s="14">
        <v>3.023809216670453E-2</v>
      </c>
      <c r="C1142" s="14">
        <v>1.6842859582536646E-5</v>
      </c>
      <c r="D1142" s="14">
        <v>1.8758638054175308E-2</v>
      </c>
    </row>
    <row r="1143" spans="1:4" ht="14.25" x14ac:dyDescent="0.2">
      <c r="A1143" s="14">
        <v>1117</v>
      </c>
      <c r="B1143" s="14">
        <v>3.0293448201383574E-2</v>
      </c>
      <c r="C1143" s="14">
        <v>-3.8513175096507174E-5</v>
      </c>
      <c r="D1143" s="14">
        <v>-4.2893827405740909E-2</v>
      </c>
    </row>
    <row r="1144" spans="1:4" ht="14.25" x14ac:dyDescent="0.2">
      <c r="A1144" s="14">
        <v>1118</v>
      </c>
      <c r="B1144" s="14">
        <v>3.0348618733926334E-2</v>
      </c>
      <c r="C1144" s="14">
        <v>-9.3683707639267283E-5</v>
      </c>
      <c r="D1144" s="14">
        <v>-0.10433969092756162</v>
      </c>
    </row>
    <row r="1145" spans="1:4" ht="14.25" x14ac:dyDescent="0.2">
      <c r="A1145" s="14">
        <v>1119</v>
      </c>
      <c r="B1145" s="14">
        <v>3.064754139712135E-2</v>
      </c>
      <c r="C1145" s="14">
        <v>1.1558254849740324E-4</v>
      </c>
      <c r="D1145" s="14">
        <v>0.12872939906772116</v>
      </c>
    </row>
    <row r="1146" spans="1:4" ht="14.25" x14ac:dyDescent="0.2">
      <c r="A1146" s="14">
        <v>1120</v>
      </c>
      <c r="B1146" s="14">
        <v>3.095147965790539E-2</v>
      </c>
      <c r="C1146" s="14">
        <v>-4.2569159790773609E-5</v>
      </c>
      <c r="D1146" s="14">
        <v>-4.7411157046837404E-2</v>
      </c>
    </row>
    <row r="1147" spans="1:4" ht="14.25" x14ac:dyDescent="0.2">
      <c r="A1147" s="14">
        <v>1121</v>
      </c>
      <c r="B1147" s="14">
        <v>3.0602677598827299E-2</v>
      </c>
      <c r="C1147" s="14">
        <v>-1.9593156708120826E-4</v>
      </c>
      <c r="D1147" s="14">
        <v>-0.21821765670210583</v>
      </c>
    </row>
    <row r="1148" spans="1:4" ht="14.25" x14ac:dyDescent="0.2">
      <c r="A1148" s="14">
        <v>1122</v>
      </c>
      <c r="B1148" s="14">
        <v>3.0396914505687041E-2</v>
      </c>
      <c r="C1148" s="14">
        <v>2.1056908858252746E-4</v>
      </c>
      <c r="D1148" s="14">
        <v>0.23452011214370741</v>
      </c>
    </row>
    <row r="1149" spans="1:4" ht="14.25" x14ac:dyDescent="0.2">
      <c r="A1149" s="14">
        <v>1123</v>
      </c>
      <c r="B1149" s="14">
        <v>3.0283606324045153E-2</v>
      </c>
      <c r="C1149" s="14">
        <v>2.5415622623047376E-4</v>
      </c>
      <c r="D1149" s="14">
        <v>0.28306503617805012</v>
      </c>
    </row>
    <row r="1150" spans="1:4" ht="14.25" x14ac:dyDescent="0.2">
      <c r="A1150" s="14">
        <v>1124</v>
      </c>
      <c r="B1150" s="14">
        <v>3.0335675851711867E-2</v>
      </c>
      <c r="C1150" s="14">
        <v>2.0208669856375955E-4</v>
      </c>
      <c r="D1150" s="14">
        <v>0.22507289901361657</v>
      </c>
    </row>
    <row r="1151" spans="1:4" ht="14.25" x14ac:dyDescent="0.2">
      <c r="A1151" s="14">
        <v>1125</v>
      </c>
      <c r="B1151" s="14">
        <v>3.0387559594680251E-2</v>
      </c>
      <c r="C1151" s="14">
        <v>1.5020295559537572E-4</v>
      </c>
      <c r="D1151" s="14">
        <v>0.16728767848913392</v>
      </c>
    </row>
    <row r="1152" spans="1:4" ht="14.25" x14ac:dyDescent="0.2">
      <c r="A1152" s="14">
        <v>1126</v>
      </c>
      <c r="B1152" s="14">
        <v>3.0735652732896482E-2</v>
      </c>
      <c r="C1152" s="14">
        <v>-3.3024732749122043E-4</v>
      </c>
      <c r="D1152" s="14">
        <v>-0.36781106286664755</v>
      </c>
    </row>
    <row r="1153" spans="1:4" ht="14.25" x14ac:dyDescent="0.2">
      <c r="A1153" s="14">
        <v>1127</v>
      </c>
      <c r="B1153" s="14">
        <v>3.0934642318593664E-2</v>
      </c>
      <c r="C1153" s="14">
        <v>-4.527744596765082E-4</v>
      </c>
      <c r="D1153" s="14">
        <v>-0.50427495210212059</v>
      </c>
    </row>
    <row r="1154" spans="1:4" ht="14.25" x14ac:dyDescent="0.2">
      <c r="A1154" s="14">
        <v>1128</v>
      </c>
      <c r="B1154" s="14">
        <v>3.1047234372468337E-2</v>
      </c>
      <c r="C1154" s="14">
        <v>1.0804513063725554E-4</v>
      </c>
      <c r="D1154" s="14">
        <v>0.12033464324797974</v>
      </c>
    </row>
    <row r="1155" spans="1:4" ht="14.25" x14ac:dyDescent="0.2">
      <c r="A1155" s="14">
        <v>1129</v>
      </c>
      <c r="B1155" s="14">
        <v>3.1075772834528139E-2</v>
      </c>
      <c r="C1155" s="14">
        <v>-1.5242072178425076E-5</v>
      </c>
      <c r="D1155" s="14">
        <v>-1.6975770283517964E-2</v>
      </c>
    </row>
    <row r="1156" spans="1:4" ht="14.25" x14ac:dyDescent="0.2">
      <c r="A1156" s="14">
        <v>1130</v>
      </c>
      <c r="B1156" s="14">
        <v>3.1127087045233943E-2</v>
      </c>
      <c r="C1156" s="14">
        <v>-6.6556282884228796E-5</v>
      </c>
      <c r="D1156" s="14">
        <v>-7.4126677523990728E-2</v>
      </c>
    </row>
    <row r="1157" spans="1:4" ht="14.25" x14ac:dyDescent="0.2">
      <c r="A1157" s="14">
        <v>1131</v>
      </c>
      <c r="B1157" s="14">
        <v>3.1178214955397986E-2</v>
      </c>
      <c r="C1157" s="14">
        <v>-1.1768419304827166E-4</v>
      </c>
      <c r="D1157" s="14">
        <v>-0.13107009360685673</v>
      </c>
    </row>
    <row r="1158" spans="1:4" ht="14.25" x14ac:dyDescent="0.2">
      <c r="A1158" s="14">
        <v>1132</v>
      </c>
      <c r="B1158" s="14">
        <v>3.1229585591935977E-2</v>
      </c>
      <c r="C1158" s="14">
        <v>-1.6905482958626261E-4</v>
      </c>
      <c r="D1158" s="14">
        <v>-0.1882838447936154</v>
      </c>
    </row>
    <row r="1159" spans="1:4" ht="14.25" x14ac:dyDescent="0.2">
      <c r="A1159" s="14">
        <v>1133</v>
      </c>
      <c r="B1159" s="14">
        <v>3.2141947075113891E-2</v>
      </c>
      <c r="C1159" s="14">
        <v>-9.5997437052244838E-4</v>
      </c>
      <c r="D1159" s="14">
        <v>-1.0691659376289411</v>
      </c>
    </row>
    <row r="1160" spans="1:4" ht="14.25" x14ac:dyDescent="0.2">
      <c r="A1160" s="14">
        <v>1134</v>
      </c>
      <c r="B1160" s="14">
        <v>3.2805851383363047E-2</v>
      </c>
      <c r="C1160" s="14">
        <v>-3.3121442294940795E-4</v>
      </c>
      <c r="D1160" s="14">
        <v>-0.36888815987473433</v>
      </c>
    </row>
    <row r="1161" spans="1:4" ht="14.25" x14ac:dyDescent="0.2">
      <c r="A1161" s="14">
        <v>1135</v>
      </c>
      <c r="B1161" s="14">
        <v>3.2736635292624924E-2</v>
      </c>
      <c r="C1161" s="14">
        <v>-4.7375996949915178E-4</v>
      </c>
      <c r="D1161" s="14">
        <v>-0.52764744305095412</v>
      </c>
    </row>
    <row r="1162" spans="1:4" ht="14.25" x14ac:dyDescent="0.2">
      <c r="A1162" s="14">
        <v>1136</v>
      </c>
      <c r="B1162" s="14">
        <v>3.2788099921861179E-2</v>
      </c>
      <c r="C1162" s="14">
        <v>-6.8553072243773133E-4</v>
      </c>
      <c r="D1162" s="14">
        <v>-0.76350590196453882</v>
      </c>
    </row>
    <row r="1163" spans="1:4" ht="14.25" x14ac:dyDescent="0.2">
      <c r="A1163" s="14">
        <v>1137</v>
      </c>
      <c r="B1163" s="14">
        <v>3.2938103296782435E-2</v>
      </c>
      <c r="C1163" s="14">
        <v>-6.41571447433327E-4</v>
      </c>
      <c r="D1163" s="14">
        <v>-0.71454651208833442</v>
      </c>
    </row>
    <row r="1164" spans="1:4" ht="14.25" x14ac:dyDescent="0.2">
      <c r="A1164" s="14">
        <v>1138</v>
      </c>
      <c r="B1164" s="14">
        <v>3.297977403173518E-2</v>
      </c>
      <c r="C1164" s="14">
        <v>-6.8324218238607209E-4</v>
      </c>
      <c r="D1164" s="14">
        <v>-0.76095705363559651</v>
      </c>
    </row>
    <row r="1165" spans="1:4" ht="14.25" x14ac:dyDescent="0.2">
      <c r="A1165" s="14">
        <v>1139</v>
      </c>
      <c r="B1165" s="14">
        <v>3.3021288226092828E-2</v>
      </c>
      <c r="C1165" s="14">
        <v>-7.2475637674371957E-4</v>
      </c>
      <c r="D1165" s="14">
        <v>-0.80719324899479994</v>
      </c>
    </row>
    <row r="1166" spans="1:4" ht="14.25" x14ac:dyDescent="0.2">
      <c r="A1166" s="14">
        <v>1140</v>
      </c>
      <c r="B1166" s="14">
        <v>3.324415152825979E-2</v>
      </c>
      <c r="C1166" s="14">
        <v>-3.5791208464310692E-4</v>
      </c>
      <c r="D1166" s="14">
        <v>-0.39862252713884083</v>
      </c>
    </row>
    <row r="1167" spans="1:4" ht="14.25" x14ac:dyDescent="0.2">
      <c r="A1167" s="14">
        <v>1141</v>
      </c>
      <c r="B1167" s="14">
        <v>3.3371270906564908E-2</v>
      </c>
      <c r="C1167" s="14">
        <v>1.0514866923930569E-3</v>
      </c>
      <c r="D1167" s="14">
        <v>1.1710872601368971</v>
      </c>
    </row>
    <row r="1168" spans="1:4" ht="14.25" x14ac:dyDescent="0.2">
      <c r="A1168" s="14">
        <v>1142</v>
      </c>
      <c r="B1168" s="14">
        <v>3.3603339432566243E-2</v>
      </c>
      <c r="C1168" s="14">
        <v>1.3683051799099066E-3</v>
      </c>
      <c r="D1168" s="14">
        <v>1.5239420296655746</v>
      </c>
    </row>
    <row r="1169" spans="1:4" ht="14.25" x14ac:dyDescent="0.2">
      <c r="A1169" s="14">
        <v>1143</v>
      </c>
      <c r="B1169" s="14">
        <v>3.3958851504620087E-2</v>
      </c>
      <c r="C1169" s="14">
        <v>1.2994406127682032E-3</v>
      </c>
      <c r="D1169" s="14">
        <v>1.4472445138168961</v>
      </c>
    </row>
    <row r="1170" spans="1:4" ht="14.25" x14ac:dyDescent="0.2">
      <c r="A1170" s="14">
        <v>1144</v>
      </c>
      <c r="B1170" s="14">
        <v>3.365625898240486E-2</v>
      </c>
      <c r="C1170" s="14">
        <v>1.6314177048338957E-3</v>
      </c>
      <c r="D1170" s="14">
        <v>1.8169820920363819</v>
      </c>
    </row>
    <row r="1171" spans="1:4" ht="14.25" x14ac:dyDescent="0.2">
      <c r="A1171" s="14">
        <v>1145</v>
      </c>
      <c r="B1171" s="14">
        <v>3.3703332316745306E-2</v>
      </c>
      <c r="C1171" s="14">
        <v>1.5843443704934498E-3</v>
      </c>
      <c r="D1171" s="14">
        <v>1.7645544364730019</v>
      </c>
    </row>
    <row r="1172" spans="1:4" ht="14.25" x14ac:dyDescent="0.2">
      <c r="A1172" s="14">
        <v>1146</v>
      </c>
      <c r="B1172" s="14">
        <v>3.3750465008803583E-2</v>
      </c>
      <c r="C1172" s="14">
        <v>1.5372116784351728E-3</v>
      </c>
      <c r="D1172" s="14">
        <v>1.7120606715925513</v>
      </c>
    </row>
    <row r="1173" spans="1:4" ht="14.25" x14ac:dyDescent="0.2">
      <c r="A1173" s="14">
        <v>1147</v>
      </c>
      <c r="B1173" s="14">
        <v>3.3596187358817364E-2</v>
      </c>
      <c r="C1173" s="14">
        <v>1.7447782957373259E-3</v>
      </c>
      <c r="D1173" s="14">
        <v>1.9432367986047199</v>
      </c>
    </row>
    <row r="1174" spans="1:4" ht="14.25" x14ac:dyDescent="0.2">
      <c r="A1174" s="14">
        <v>1148</v>
      </c>
      <c r="B1174" s="14">
        <v>3.3277846054269096E-2</v>
      </c>
      <c r="C1174" s="14">
        <v>2.2799228700338611E-3</v>
      </c>
      <c r="D1174" s="14">
        <v>2.5392509924351332</v>
      </c>
    </row>
    <row r="1175" spans="1:4" ht="14.25" x14ac:dyDescent="0.2">
      <c r="A1175" s="14">
        <v>1149</v>
      </c>
      <c r="B1175" s="14">
        <v>3.2335550291074031E-2</v>
      </c>
      <c r="C1175" s="14">
        <v>2.3016548447876289E-3</v>
      </c>
      <c r="D1175" s="14">
        <v>2.5634548544106308</v>
      </c>
    </row>
    <row r="1176" spans="1:4" ht="14.25" x14ac:dyDescent="0.2">
      <c r="A1176" s="14">
        <v>1150</v>
      </c>
      <c r="B1176" s="14">
        <v>3.1781780600168737E-2</v>
      </c>
      <c r="C1176" s="14">
        <v>2.0887058217947049E-3</v>
      </c>
      <c r="D1176" s="14">
        <v>2.326284103996235</v>
      </c>
    </row>
    <row r="1177" spans="1:4" ht="14.25" x14ac:dyDescent="0.2">
      <c r="A1177" s="14">
        <v>1151</v>
      </c>
      <c r="B1177" s="14">
        <v>3.1834362650391204E-2</v>
      </c>
      <c r="C1177" s="14">
        <v>1.5254862110982564E-3</v>
      </c>
      <c r="D1177" s="14">
        <v>1.699001499739256</v>
      </c>
    </row>
    <row r="1178" spans="1:4" ht="14.25" x14ac:dyDescent="0.2">
      <c r="A1178" s="14">
        <v>1152</v>
      </c>
      <c r="B1178" s="14">
        <v>3.1879063517387077E-2</v>
      </c>
      <c r="C1178" s="14">
        <v>1.4807853441023838E-3</v>
      </c>
      <c r="D1178" s="14">
        <v>1.6492161660449216</v>
      </c>
    </row>
    <row r="1179" spans="1:4" ht="14.25" x14ac:dyDescent="0.2">
      <c r="A1179" s="14">
        <v>1153</v>
      </c>
      <c r="B1179" s="14">
        <v>3.1923823832566742E-2</v>
      </c>
      <c r="C1179" s="14">
        <v>1.4360250289227189E-3</v>
      </c>
      <c r="D1179" s="14">
        <v>1.5993646222775724</v>
      </c>
    </row>
    <row r="1180" spans="1:4" ht="14.25" x14ac:dyDescent="0.2">
      <c r="A1180" s="14">
        <v>1154</v>
      </c>
      <c r="B1180" s="14">
        <v>3.1968643637427838E-2</v>
      </c>
      <c r="C1180" s="14">
        <v>1.3912052240616229E-3</v>
      </c>
      <c r="D1180" s="14">
        <v>1.5494468222194517</v>
      </c>
    </row>
    <row r="1181" spans="1:4" ht="14.25" x14ac:dyDescent="0.2">
      <c r="A1181" s="14">
        <v>1155</v>
      </c>
      <c r="B1181" s="14">
        <v>3.1650651607043848E-2</v>
      </c>
      <c r="C1181" s="14">
        <v>1.3447767372218727E-3</v>
      </c>
      <c r="D1181" s="14">
        <v>1.4977373618536516</v>
      </c>
    </row>
    <row r="1182" spans="1:4" ht="14.25" x14ac:dyDescent="0.2">
      <c r="A1182" s="14">
        <v>1156</v>
      </c>
      <c r="B1182" s="14">
        <v>3.0891518680383492E-2</v>
      </c>
      <c r="C1182" s="14">
        <v>2.3125771541923495E-3</v>
      </c>
      <c r="D1182" s="14">
        <v>2.5756195137331672</v>
      </c>
    </row>
    <row r="1183" spans="1:4" ht="14.25" x14ac:dyDescent="0.2">
      <c r="A1183" s="14">
        <v>1157</v>
      </c>
      <c r="B1183" s="14">
        <v>3.1047752927196658E-2</v>
      </c>
      <c r="C1183" s="14">
        <v>2.8589787025139271E-3</v>
      </c>
      <c r="D1183" s="14">
        <v>3.1841710976834841</v>
      </c>
    </row>
    <row r="1184" spans="1:4" ht="14.25" x14ac:dyDescent="0.2">
      <c r="A1184" s="14">
        <v>1158</v>
      </c>
      <c r="B1184" s="14">
        <v>3.1185373271273534E-2</v>
      </c>
      <c r="C1184" s="14">
        <v>2.7348495477853979E-3</v>
      </c>
      <c r="D1184" s="14">
        <v>3.0459229650482471</v>
      </c>
    </row>
    <row r="1185" spans="1:4" ht="14.25" x14ac:dyDescent="0.2">
      <c r="A1185" s="14">
        <v>1159</v>
      </c>
      <c r="B1185" s="14">
        <v>3.1227539111715313E-2</v>
      </c>
      <c r="C1185" s="14">
        <v>2.692683707343619E-3</v>
      </c>
      <c r="D1185" s="14">
        <v>2.9989610026082376</v>
      </c>
    </row>
    <row r="1186" spans="1:4" ht="14.25" x14ac:dyDescent="0.2">
      <c r="A1186" s="14">
        <v>1160</v>
      </c>
      <c r="B1186" s="14">
        <v>3.1269764436602045E-2</v>
      </c>
      <c r="C1186" s="14">
        <v>2.650458382456887E-3</v>
      </c>
      <c r="D1186" s="14">
        <v>2.951932789709554</v>
      </c>
    </row>
    <row r="1187" spans="1:4" ht="14.25" x14ac:dyDescent="0.2">
      <c r="A1187" s="14">
        <v>1161</v>
      </c>
      <c r="B1187" s="14">
        <v>3.1075955259213642E-2</v>
      </c>
      <c r="C1187" s="14">
        <v>2.7000980661605022E-3</v>
      </c>
      <c r="D1187" s="14">
        <v>3.0072187021258361</v>
      </c>
    </row>
    <row r="1188" spans="1:4" ht="14.25" x14ac:dyDescent="0.2">
      <c r="A1188" s="14">
        <v>1162</v>
      </c>
      <c r="B1188" s="14">
        <v>3.148986081015636E-2</v>
      </c>
      <c r="C1188" s="14">
        <v>2.5298348030933296E-3</v>
      </c>
      <c r="D1188" s="14">
        <v>2.8175889714884392</v>
      </c>
    </row>
    <row r="1189" spans="1:4" ht="14.25" x14ac:dyDescent="0.2">
      <c r="A1189" s="14">
        <v>1163</v>
      </c>
      <c r="B1189" s="14">
        <v>3.4776786368428618E-2</v>
      </c>
      <c r="C1189" s="14">
        <v>-4.603791470628657E-4</v>
      </c>
      <c r="D1189" s="14">
        <v>-0.51274462897004047</v>
      </c>
    </row>
    <row r="1190" spans="1:4" ht="14.25" x14ac:dyDescent="0.2">
      <c r="A1190" s="14">
        <v>1164</v>
      </c>
      <c r="B1190" s="14">
        <v>3.0910390536936883E-2</v>
      </c>
      <c r="C1190" s="14">
        <v>2.3864984403020421E-3</v>
      </c>
      <c r="D1190" s="14">
        <v>2.6579489212684888</v>
      </c>
    </row>
    <row r="1191" spans="1:4" ht="14.25" x14ac:dyDescent="0.2">
      <c r="A1191" s="14">
        <v>1165</v>
      </c>
      <c r="B1191" s="14">
        <v>3.0579577614993379E-2</v>
      </c>
      <c r="C1191" s="14">
        <v>2.5382742000238726E-3</v>
      </c>
      <c r="D1191" s="14">
        <v>2.8269883013136261</v>
      </c>
    </row>
    <row r="1192" spans="1:4" ht="14.25" x14ac:dyDescent="0.2">
      <c r="A1192" s="14">
        <v>1166</v>
      </c>
      <c r="B1192" s="14">
        <v>3.0616945224834453E-2</v>
      </c>
      <c r="C1192" s="14">
        <v>2.5009065901827991E-3</v>
      </c>
      <c r="D1192" s="14">
        <v>2.7853703406268835</v>
      </c>
    </row>
    <row r="1193" spans="1:4" ht="14.25" x14ac:dyDescent="0.2">
      <c r="A1193" s="14">
        <v>1167</v>
      </c>
      <c r="B1193" s="14">
        <v>3.0654113952851628E-2</v>
      </c>
      <c r="C1193" s="14">
        <v>2.4637378621656242E-3</v>
      </c>
      <c r="D1193" s="14">
        <v>2.7439738834284166</v>
      </c>
    </row>
    <row r="1194" spans="1:4" ht="14.25" x14ac:dyDescent="0.2">
      <c r="A1194" s="14">
        <v>1168</v>
      </c>
      <c r="B1194" s="14">
        <v>3.0719180449696657E-2</v>
      </c>
      <c r="C1194" s="14">
        <v>2.5014282632531935E-3</v>
      </c>
      <c r="D1194" s="14">
        <v>2.7859513510106719</v>
      </c>
    </row>
    <row r="1195" spans="1:4" ht="14.25" x14ac:dyDescent="0.2">
      <c r="A1195" s="14">
        <v>1169</v>
      </c>
      <c r="B1195" s="14">
        <v>3.0625034566563802E-2</v>
      </c>
      <c r="C1195" s="14">
        <v>3.054881855504666E-3</v>
      </c>
      <c r="D1195" s="14">
        <v>3.4023571083556421</v>
      </c>
    </row>
    <row r="1196" spans="1:4" ht="14.25" x14ac:dyDescent="0.2">
      <c r="A1196" s="14">
        <v>1170</v>
      </c>
      <c r="B1196" s="14">
        <v>3.1062941833246156E-2</v>
      </c>
      <c r="C1196" s="14">
        <v>2.9679500451791838E-3</v>
      </c>
      <c r="D1196" s="14">
        <v>3.305537304254162</v>
      </c>
    </row>
    <row r="1197" spans="1:4" ht="14.25" x14ac:dyDescent="0.2">
      <c r="A1197" s="14">
        <v>1171</v>
      </c>
      <c r="B1197" s="14">
        <v>3.1280909142095706E-2</v>
      </c>
      <c r="C1197" s="14">
        <v>2.6638620671556174E-3</v>
      </c>
      <c r="D1197" s="14">
        <v>2.9668610665038622</v>
      </c>
    </row>
    <row r="1198" spans="1:4" ht="14.25" x14ac:dyDescent="0.2">
      <c r="A1198" s="14">
        <v>1172</v>
      </c>
      <c r="B1198" s="14">
        <v>3.1519097012388926E-2</v>
      </c>
      <c r="C1198" s="14">
        <v>2.3792080723569684E-3</v>
      </c>
      <c r="D1198" s="14">
        <v>2.649829315871719</v>
      </c>
    </row>
    <row r="1199" spans="1:4" ht="14.25" x14ac:dyDescent="0.2">
      <c r="A1199" s="14">
        <v>1173</v>
      </c>
      <c r="B1199" s="14">
        <v>3.155220096441011E-2</v>
      </c>
      <c r="C1199" s="14">
        <v>2.3461041203357846E-3</v>
      </c>
      <c r="D1199" s="14">
        <v>2.6129599795761154</v>
      </c>
    </row>
    <row r="1200" spans="1:4" ht="14.25" x14ac:dyDescent="0.2">
      <c r="A1200" s="14">
        <v>1174</v>
      </c>
      <c r="B1200" s="14">
        <v>3.1585540492670559E-2</v>
      </c>
      <c r="C1200" s="14">
        <v>2.3127645920753351E-3</v>
      </c>
      <c r="D1200" s="14">
        <v>2.5758282715980259</v>
      </c>
    </row>
    <row r="1201" spans="1:4" ht="14.25" x14ac:dyDescent="0.2">
      <c r="A1201" s="14">
        <v>1175</v>
      </c>
      <c r="B1201" s="14">
        <v>3.2013705990699325E-2</v>
      </c>
      <c r="C1201" s="14">
        <v>2.1112191739385069E-3</v>
      </c>
      <c r="D1201" s="14">
        <v>2.3513582205488452</v>
      </c>
    </row>
    <row r="1202" spans="1:4" ht="14.25" x14ac:dyDescent="0.2">
      <c r="A1202" s="14">
        <v>1176</v>
      </c>
      <c r="B1202" s="14">
        <v>3.2467981961335129E-2</v>
      </c>
      <c r="C1202" s="14">
        <v>1.8943939800142584E-3</v>
      </c>
      <c r="D1202" s="14">
        <v>2.1098704070383332</v>
      </c>
    </row>
    <row r="1203" spans="1:4" ht="14.25" x14ac:dyDescent="0.2">
      <c r="A1203" s="14">
        <v>1177</v>
      </c>
      <c r="B1203" s="14">
        <v>3.2533691086052037E-2</v>
      </c>
      <c r="C1203" s="14">
        <v>1.8080506377178771E-3</v>
      </c>
      <c r="D1203" s="14">
        <v>2.01370600582199</v>
      </c>
    </row>
    <row r="1204" spans="1:4" ht="14.25" x14ac:dyDescent="0.2">
      <c r="A1204" s="14">
        <v>1178</v>
      </c>
      <c r="B1204" s="14">
        <v>3.2400837637138295E-2</v>
      </c>
      <c r="C1204" s="14">
        <v>1.7552331681469704E-3</v>
      </c>
      <c r="D1204" s="14">
        <v>1.9548808526606269</v>
      </c>
    </row>
    <row r="1205" spans="1:4" ht="14.25" x14ac:dyDescent="0.2">
      <c r="A1205" s="14">
        <v>1179</v>
      </c>
      <c r="B1205" s="14">
        <v>3.1974875577046175E-2</v>
      </c>
      <c r="C1205" s="14">
        <v>9.6313518635834927E-4</v>
      </c>
      <c r="D1205" s="14">
        <v>1.0726862780990978</v>
      </c>
    </row>
    <row r="1206" spans="1:4" ht="14.25" x14ac:dyDescent="0.2">
      <c r="A1206" s="14">
        <v>1180</v>
      </c>
      <c r="B1206" s="14">
        <v>3.2009270304988825E-2</v>
      </c>
      <c r="C1206" s="14">
        <v>9.2874045841569858E-4</v>
      </c>
      <c r="D1206" s="14">
        <v>1.0343793475398131</v>
      </c>
    </row>
    <row r="1207" spans="1:4" ht="14.25" x14ac:dyDescent="0.2">
      <c r="A1207" s="14">
        <v>1181</v>
      </c>
      <c r="B1207" s="14">
        <v>3.2043683204707282E-2</v>
      </c>
      <c r="C1207" s="14">
        <v>8.9432755869724156E-4</v>
      </c>
      <c r="D1207" s="14">
        <v>0.99605217826966796</v>
      </c>
    </row>
    <row r="1208" spans="1:4" ht="14.25" x14ac:dyDescent="0.2">
      <c r="A1208" s="14">
        <v>1182</v>
      </c>
      <c r="B1208" s="14">
        <v>3.1611359031323366E-2</v>
      </c>
      <c r="C1208" s="14">
        <v>1.0152147298539138E-3</v>
      </c>
      <c r="D1208" s="14">
        <v>1.1306895703353466</v>
      </c>
    </row>
    <row r="1209" spans="1:4" ht="14.25" x14ac:dyDescent="0.2">
      <c r="A1209" s="14">
        <v>1183</v>
      </c>
      <c r="B1209" s="14">
        <v>3.1755838189505468E-2</v>
      </c>
      <c r="C1209" s="14">
        <v>1.0424870023995961E-3</v>
      </c>
      <c r="D1209" s="14">
        <v>1.1610639071332209</v>
      </c>
    </row>
    <row r="1210" spans="1:4" ht="14.25" x14ac:dyDescent="0.2">
      <c r="A1210" s="14">
        <v>1184</v>
      </c>
      <c r="B1210" s="14">
        <v>3.1748673088237901E-2</v>
      </c>
      <c r="C1210" s="14">
        <v>7.2177431562250177E-4</v>
      </c>
      <c r="D1210" s="14">
        <v>0.80387199556071243</v>
      </c>
    </row>
    <row r="1211" spans="1:4" ht="14.25" x14ac:dyDescent="0.2">
      <c r="A1211" s="14">
        <v>1185</v>
      </c>
      <c r="B1211" s="14">
        <v>3.159320321067393E-2</v>
      </c>
      <c r="C1211" s="14">
        <v>3.301806680172728E-4</v>
      </c>
      <c r="D1211" s="14">
        <v>0.36773682126066976</v>
      </c>
    </row>
    <row r="1212" spans="1:4" ht="14.25" x14ac:dyDescent="0.2">
      <c r="A1212" s="14">
        <v>1186</v>
      </c>
      <c r="B1212" s="14">
        <v>3.1439825955723366E-2</v>
      </c>
      <c r="C1212" s="14">
        <v>7.1941096530414583E-5</v>
      </c>
      <c r="D1212" s="14">
        <v>8.012398277272155E-2</v>
      </c>
    </row>
    <row r="1213" spans="1:4" ht="14.25" x14ac:dyDescent="0.2">
      <c r="A1213" s="14">
        <v>1187</v>
      </c>
      <c r="B1213" s="14">
        <v>3.1481167066341076E-2</v>
      </c>
      <c r="C1213" s="14">
        <v>3.0599985912704852E-5</v>
      </c>
      <c r="D1213" s="14">
        <v>3.4080558434059167E-2</v>
      </c>
    </row>
    <row r="1214" spans="1:4" ht="14.25" x14ac:dyDescent="0.2">
      <c r="A1214" s="14">
        <v>1188</v>
      </c>
      <c r="B1214" s="14">
        <v>3.1522526388649899E-2</v>
      </c>
      <c r="C1214" s="14">
        <v>-1.0759336396118369E-5</v>
      </c>
      <c r="D1214" s="14">
        <v>-1.1983149070907497E-2</v>
      </c>
    </row>
    <row r="1215" spans="1:4" ht="14.25" x14ac:dyDescent="0.2">
      <c r="A1215" s="14">
        <v>1189</v>
      </c>
      <c r="B1215" s="14">
        <v>3.1640366960508287E-2</v>
      </c>
      <c r="C1215" s="14">
        <v>-2.8879126443531744E-5</v>
      </c>
      <c r="D1215" s="14">
        <v>-3.2163961091064709E-2</v>
      </c>
    </row>
    <row r="1216" spans="1:4" ht="14.25" x14ac:dyDescent="0.2">
      <c r="A1216" s="14">
        <v>1190</v>
      </c>
      <c r="B1216" s="14">
        <v>3.1336160657992905E-2</v>
      </c>
      <c r="C1216" s="14">
        <v>1.82085160263315E-5</v>
      </c>
      <c r="D1216" s="14">
        <v>2.0279630069216598E-2</v>
      </c>
    </row>
    <row r="1217" spans="1:4" ht="14.25" x14ac:dyDescent="0.2">
      <c r="A1217" s="14">
        <v>1191</v>
      </c>
      <c r="B1217" s="14">
        <v>3.0834188196271827E-2</v>
      </c>
      <c r="C1217" s="14">
        <v>3.905843203469879E-4</v>
      </c>
      <c r="D1217" s="14">
        <v>0.43501104186737732</v>
      </c>
    </row>
    <row r="1218" spans="1:4" ht="14.25" x14ac:dyDescent="0.2">
      <c r="A1218" s="14">
        <v>1192</v>
      </c>
      <c r="B1218" s="14">
        <v>3.1464948327423692E-2</v>
      </c>
      <c r="C1218" s="14">
        <v>3.111466470223645E-5</v>
      </c>
      <c r="D1218" s="14">
        <v>3.4653778977736603E-2</v>
      </c>
    </row>
    <row r="1219" spans="1:4" ht="14.25" x14ac:dyDescent="0.2">
      <c r="A1219" s="14">
        <v>1193</v>
      </c>
      <c r="B1219" s="14">
        <v>3.2157494627000328E-2</v>
      </c>
      <c r="C1219" s="14">
        <v>-2.0813510948056863E-4</v>
      </c>
      <c r="D1219" s="14">
        <v>-0.2318092819084181</v>
      </c>
    </row>
    <row r="1220" spans="1:4" ht="14.25" x14ac:dyDescent="0.2">
      <c r="A1220" s="14">
        <v>1194</v>
      </c>
      <c r="B1220" s="14">
        <v>3.314173764709865E-2</v>
      </c>
      <c r="C1220" s="14">
        <v>-1.1923781295788902E-3</v>
      </c>
      <c r="D1220" s="14">
        <v>-1.3280042885162062</v>
      </c>
    </row>
    <row r="1221" spans="1:4" ht="14.25" x14ac:dyDescent="0.2">
      <c r="A1221" s="14">
        <v>1195</v>
      </c>
      <c r="B1221" s="14">
        <v>3.3200119449188395E-2</v>
      </c>
      <c r="C1221" s="14">
        <v>-1.2507599316686352E-3</v>
      </c>
      <c r="D1221" s="14">
        <v>-1.3930266850389164</v>
      </c>
    </row>
    <row r="1222" spans="1:4" ht="14.25" x14ac:dyDescent="0.2">
      <c r="A1222" s="14">
        <v>1196</v>
      </c>
      <c r="B1222" s="14">
        <v>3.2852346206691148E-2</v>
      </c>
      <c r="C1222" s="14">
        <v>-7.3132144528016002E-4</v>
      </c>
      <c r="D1222" s="14">
        <v>-0.814505056343929</v>
      </c>
    </row>
    <row r="1223" spans="1:4" ht="14.25" x14ac:dyDescent="0.2">
      <c r="A1223" s="14">
        <v>1197</v>
      </c>
      <c r="B1223" s="14">
        <v>3.2496659486455963E-2</v>
      </c>
      <c r="C1223" s="14">
        <v>-1.291965170282447E-4</v>
      </c>
      <c r="D1223" s="14">
        <v>-0.14389187827141739</v>
      </c>
    </row>
    <row r="1224" spans="1:4" ht="14.25" x14ac:dyDescent="0.2">
      <c r="A1224" s="14">
        <v>1198</v>
      </c>
      <c r="B1224" s="14">
        <v>3.2128596191355357E-2</v>
      </c>
      <c r="C1224" s="14">
        <v>1.4877971286006431E-4</v>
      </c>
      <c r="D1224" s="14">
        <v>0.16570255007289855</v>
      </c>
    </row>
    <row r="1225" spans="1:4" ht="14.25" x14ac:dyDescent="0.2">
      <c r="A1225" s="14">
        <v>1199</v>
      </c>
      <c r="B1225" s="14">
        <v>3.2007608782394732E-2</v>
      </c>
      <c r="C1225" s="14">
        <v>1.8765926192975541E-4</v>
      </c>
      <c r="D1225" s="14">
        <v>0.20900442438550518</v>
      </c>
    </row>
    <row r="1226" spans="1:4" ht="14.25" x14ac:dyDescent="0.2">
      <c r="A1226" s="14">
        <v>1200</v>
      </c>
      <c r="B1226" s="14">
        <v>3.1756980099502292E-2</v>
      </c>
      <c r="C1226" s="14">
        <v>3.980029242643332E-4</v>
      </c>
      <c r="D1226" s="14">
        <v>0.44327346934121659</v>
      </c>
    </row>
    <row r="1227" spans="1:4" ht="14.25" x14ac:dyDescent="0.2">
      <c r="A1227" s="14">
        <v>1201</v>
      </c>
      <c r="B1227" s="14">
        <v>3.1820971078451325E-2</v>
      </c>
      <c r="C1227" s="14">
        <v>3.3401194531530037E-4</v>
      </c>
      <c r="D1227" s="14">
        <v>0.37200388433073156</v>
      </c>
    </row>
    <row r="1228" spans="1:4" ht="14.25" x14ac:dyDescent="0.2">
      <c r="A1228" s="14">
        <v>1202</v>
      </c>
      <c r="B1228" s="14">
        <v>3.1884772942048181E-2</v>
      </c>
      <c r="C1228" s="14">
        <v>2.7021008171844441E-4</v>
      </c>
      <c r="D1228" s="14">
        <v>0.3009449254567757</v>
      </c>
    </row>
    <row r="1229" spans="1:4" ht="14.25" x14ac:dyDescent="0.2">
      <c r="A1229" s="14">
        <v>1203</v>
      </c>
      <c r="B1229" s="14">
        <v>3.1900749992719857E-2</v>
      </c>
      <c r="C1229" s="14">
        <v>1.5117212410487024E-4</v>
      </c>
      <c r="D1229" s="14">
        <v>0.16836708434619888</v>
      </c>
    </row>
    <row r="1230" spans="1:4" ht="14.25" x14ac:dyDescent="0.2">
      <c r="A1230" s="14">
        <v>1204</v>
      </c>
      <c r="B1230" s="14">
        <v>3.1917639139195417E-2</v>
      </c>
      <c r="C1230" s="14">
        <v>-1.0899038257915217E-4</v>
      </c>
      <c r="D1230" s="14">
        <v>-0.12138741216534518</v>
      </c>
    </row>
    <row r="1231" spans="1:4" ht="14.25" x14ac:dyDescent="0.2">
      <c r="A1231" s="14">
        <v>1205</v>
      </c>
      <c r="B1231" s="14">
        <v>3.2282669244231656E-2</v>
      </c>
      <c r="C1231" s="14">
        <v>-3.1463727619965992E-4</v>
      </c>
      <c r="D1231" s="14">
        <v>-0.35042545796086855</v>
      </c>
    </row>
    <row r="1232" spans="1:4" ht="14.25" x14ac:dyDescent="0.2">
      <c r="A1232" s="14">
        <v>1206</v>
      </c>
      <c r="B1232" s="14">
        <v>3.2303077819205703E-2</v>
      </c>
      <c r="C1232" s="14">
        <v>-4.0954944775405122E-4</v>
      </c>
      <c r="D1232" s="14">
        <v>-0.45613334351319096</v>
      </c>
    </row>
    <row r="1233" spans="1:4" ht="14.25" x14ac:dyDescent="0.2">
      <c r="A1233" s="14">
        <v>1207</v>
      </c>
      <c r="B1233" s="14">
        <v>3.1755294640909572E-2</v>
      </c>
      <c r="C1233" s="14">
        <v>-4.5068632297066286E-4</v>
      </c>
      <c r="D1233" s="14">
        <v>-0.50194930184774189</v>
      </c>
    </row>
    <row r="1234" spans="1:4" ht="14.25" x14ac:dyDescent="0.2">
      <c r="A1234" s="14">
        <v>1208</v>
      </c>
      <c r="B1234" s="14">
        <v>3.1816177376873166E-2</v>
      </c>
      <c r="C1234" s="14">
        <v>-5.1156905893425669E-4</v>
      </c>
      <c r="D1234" s="14">
        <v>-0.56975709909810501</v>
      </c>
    </row>
    <row r="1235" spans="1:4" ht="14.25" x14ac:dyDescent="0.2">
      <c r="A1235" s="14">
        <v>1209</v>
      </c>
      <c r="B1235" s="14">
        <v>3.1876870652781844E-2</v>
      </c>
      <c r="C1235" s="14">
        <v>-5.7226233484293509E-4</v>
      </c>
      <c r="D1235" s="14">
        <v>-0.6373538863012449</v>
      </c>
    </row>
    <row r="1236" spans="1:4" ht="14.25" x14ac:dyDescent="0.2">
      <c r="A1236" s="14">
        <v>1210</v>
      </c>
      <c r="B1236" s="14">
        <v>3.1200371558924519E-2</v>
      </c>
      <c r="C1236" s="14">
        <v>-6.1460167567927923E-4</v>
      </c>
      <c r="D1236" s="14">
        <v>-0.68450908380849196</v>
      </c>
    </row>
    <row r="1237" spans="1:4" ht="14.25" x14ac:dyDescent="0.2">
      <c r="A1237" s="14">
        <v>1211</v>
      </c>
      <c r="B1237" s="14">
        <v>3.0732610713852353E-2</v>
      </c>
      <c r="C1237" s="14">
        <v>-7.7660205523909925E-4</v>
      </c>
      <c r="D1237" s="14">
        <v>-0.86493607543125317</v>
      </c>
    </row>
    <row r="1238" spans="1:4" ht="14.25" x14ac:dyDescent="0.2">
      <c r="A1238" s="14">
        <v>1212</v>
      </c>
      <c r="B1238" s="14">
        <v>3.0709274923821396E-2</v>
      </c>
      <c r="C1238" s="14">
        <v>-9.6167577346787519E-4</v>
      </c>
      <c r="D1238" s="14">
        <v>-1.0710608653804412</v>
      </c>
    </row>
    <row r="1239" spans="1:4" ht="14.25" x14ac:dyDescent="0.2">
      <c r="A1239" s="14">
        <v>1213</v>
      </c>
      <c r="B1239" s="14">
        <v>3.0792431391679399E-2</v>
      </c>
      <c r="C1239" s="14">
        <v>-1.3835987727981239E-3</v>
      </c>
      <c r="D1239" s="14">
        <v>-1.5409751808435035</v>
      </c>
    </row>
    <row r="1240" spans="1:4" ht="14.25" x14ac:dyDescent="0.2">
      <c r="A1240" s="14">
        <v>1214</v>
      </c>
      <c r="B1240" s="14">
        <v>3.0671060547067679E-2</v>
      </c>
      <c r="C1240" s="14">
        <v>-1.4175969768494938E-3</v>
      </c>
      <c r="D1240" s="14">
        <v>-1.5788404851979314</v>
      </c>
    </row>
    <row r="1241" spans="1:4" ht="14.25" x14ac:dyDescent="0.2">
      <c r="A1241" s="14">
        <v>1215</v>
      </c>
      <c r="B1241" s="14">
        <v>3.0732182556611854E-2</v>
      </c>
      <c r="C1241" s="14">
        <v>-1.4787189863936685E-3</v>
      </c>
      <c r="D1241" s="14">
        <v>-1.6469147720234196</v>
      </c>
    </row>
    <row r="1242" spans="1:4" ht="14.25" x14ac:dyDescent="0.2">
      <c r="A1242" s="14">
        <v>1216</v>
      </c>
      <c r="B1242" s="14">
        <v>3.0793114695476038E-2</v>
      </c>
      <c r="C1242" s="14">
        <v>-1.5396511252578522E-3</v>
      </c>
      <c r="D1242" s="14">
        <v>-1.7147775914703671</v>
      </c>
    </row>
    <row r="1243" spans="1:4" ht="14.25" x14ac:dyDescent="0.2">
      <c r="A1243" s="14">
        <v>1217</v>
      </c>
      <c r="B1243" s="14">
        <v>3.0784337560918071E-2</v>
      </c>
      <c r="C1243" s="14">
        <v>-1.7666360657047492E-3</v>
      </c>
      <c r="D1243" s="14">
        <v>-1.9675807642764069</v>
      </c>
    </row>
    <row r="1244" spans="1:4" ht="14.25" x14ac:dyDescent="0.2">
      <c r="A1244" s="14">
        <v>1218</v>
      </c>
      <c r="B1244" s="14">
        <v>3.0845526395146823E-2</v>
      </c>
      <c r="C1244" s="14">
        <v>-1.8278248999335014E-3</v>
      </c>
      <c r="D1244" s="14">
        <v>-2.0357294767102623</v>
      </c>
    </row>
    <row r="1245" spans="1:4" ht="14.25" x14ac:dyDescent="0.2">
      <c r="A1245" s="14">
        <v>1219</v>
      </c>
      <c r="B1245" s="14">
        <v>3.0645035386319835E-2</v>
      </c>
      <c r="C1245" s="14">
        <v>-1.5754996222234023E-3</v>
      </c>
      <c r="D1245" s="14">
        <v>-1.7547036489232355</v>
      </c>
    </row>
    <row r="1246" spans="1:4" ht="14.25" x14ac:dyDescent="0.2">
      <c r="A1246" s="14">
        <v>1220</v>
      </c>
      <c r="B1246" s="14">
        <v>3.0848820011282148E-2</v>
      </c>
      <c r="C1246" s="14">
        <v>-1.4194803040816287E-3</v>
      </c>
      <c r="D1246" s="14">
        <v>-1.5809380300781264</v>
      </c>
    </row>
    <row r="1247" spans="1:4" ht="14.25" x14ac:dyDescent="0.2">
      <c r="A1247" s="14">
        <v>1221</v>
      </c>
      <c r="B1247" s="14">
        <v>3.0756131948722388E-2</v>
      </c>
      <c r="C1247" s="14">
        <v>-1.4834680367396998E-3</v>
      </c>
      <c r="D1247" s="14">
        <v>-1.6522039995507112</v>
      </c>
    </row>
    <row r="1248" spans="1:4" ht="14.25" x14ac:dyDescent="0.2">
      <c r="A1248" s="14">
        <v>1222</v>
      </c>
      <c r="B1248" s="14">
        <v>3.0813299403795819E-2</v>
      </c>
      <c r="C1248" s="14">
        <v>-1.5406354918131304E-3</v>
      </c>
      <c r="D1248" s="14">
        <v>-1.7158739240635714</v>
      </c>
    </row>
    <row r="1249" spans="1:4" ht="14.25" x14ac:dyDescent="0.2">
      <c r="A1249" s="14">
        <v>1223</v>
      </c>
      <c r="B1249" s="14">
        <v>3.0870713607053742E-2</v>
      </c>
      <c r="C1249" s="14">
        <v>-1.5980496950710535E-3</v>
      </c>
      <c r="D1249" s="14">
        <v>-1.7798186629487023</v>
      </c>
    </row>
    <row r="1250" spans="1:4" ht="14.25" x14ac:dyDescent="0.2">
      <c r="A1250" s="14">
        <v>1224</v>
      </c>
      <c r="B1250" s="14">
        <v>3.0633108107225755E-2</v>
      </c>
      <c r="C1250" s="14">
        <v>-1.3458639970498412E-3</v>
      </c>
      <c r="D1250" s="14">
        <v>-1.4989482912379262</v>
      </c>
    </row>
    <row r="1251" spans="1:4" ht="14.25" x14ac:dyDescent="0.2">
      <c r="A1251" s="14">
        <v>1225</v>
      </c>
      <c r="B1251" s="14">
        <v>3.1492661210259169E-2</v>
      </c>
      <c r="C1251" s="14">
        <v>-1.8464230438416315E-3</v>
      </c>
      <c r="D1251" s="14">
        <v>-2.0564430525934103</v>
      </c>
    </row>
    <row r="1252" spans="1:4" ht="14.25" x14ac:dyDescent="0.2">
      <c r="A1252" s="14">
        <v>1226</v>
      </c>
      <c r="B1252" s="14">
        <v>2.9497681905573218E-2</v>
      </c>
      <c r="C1252" s="14">
        <v>-3.6131374141334244E-4</v>
      </c>
      <c r="D1252" s="14">
        <v>-0.40241110281535747</v>
      </c>
    </row>
    <row r="1253" spans="1:4" ht="14.25" x14ac:dyDescent="0.2">
      <c r="A1253" s="14">
        <v>1227</v>
      </c>
      <c r="B1253" s="14">
        <v>2.9907838156445772E-2</v>
      </c>
      <c r="C1253" s="14">
        <v>-5.8685050212476525E-4</v>
      </c>
      <c r="D1253" s="14">
        <v>-0.6536013737645584</v>
      </c>
    </row>
    <row r="1254" spans="1:4" ht="14.25" x14ac:dyDescent="0.2">
      <c r="A1254" s="14">
        <v>1228</v>
      </c>
      <c r="B1254" s="14">
        <v>2.971185363834996E-2</v>
      </c>
      <c r="C1254" s="14">
        <v>-3.5277720522888106E-4</v>
      </c>
      <c r="D1254" s="14">
        <v>-0.39290358470443554</v>
      </c>
    </row>
    <row r="1255" spans="1:4" ht="14.25" x14ac:dyDescent="0.2">
      <c r="A1255" s="14">
        <v>1229</v>
      </c>
      <c r="B1255" s="14">
        <v>2.9720355173269049E-2</v>
      </c>
      <c r="C1255" s="14">
        <v>-3.6127874014797029E-4</v>
      </c>
      <c r="D1255" s="14">
        <v>-0.4023721203572222</v>
      </c>
    </row>
    <row r="1256" spans="1:4" ht="14.25" x14ac:dyDescent="0.2">
      <c r="A1256" s="14">
        <v>1230</v>
      </c>
      <c r="B1256" s="14">
        <v>2.9728643827242423E-2</v>
      </c>
      <c r="C1256" s="14">
        <v>-3.695673941213444E-4</v>
      </c>
      <c r="D1256" s="14">
        <v>-0.4116035610802713</v>
      </c>
    </row>
    <row r="1257" spans="1:4" ht="14.25" x14ac:dyDescent="0.2">
      <c r="A1257" s="14">
        <v>1231</v>
      </c>
      <c r="B1257" s="14">
        <v>2.9234164183281515E-2</v>
      </c>
      <c r="C1257" s="14">
        <v>-4.3965453538009208E-4</v>
      </c>
      <c r="D1257" s="14">
        <v>-0.48966271182495125</v>
      </c>
    </row>
    <row r="1258" spans="1:4" ht="14.25" x14ac:dyDescent="0.2">
      <c r="A1258" s="14">
        <v>1232</v>
      </c>
      <c r="B1258" s="14">
        <v>2.8885711951525825E-2</v>
      </c>
      <c r="C1258" s="14">
        <v>-2.4609381310107536E-4</v>
      </c>
      <c r="D1258" s="14">
        <v>-0.274085569894639</v>
      </c>
    </row>
    <row r="1259" spans="1:4" ht="14.25" x14ac:dyDescent="0.2">
      <c r="A1259" s="14">
        <v>1233</v>
      </c>
      <c r="B1259" s="14">
        <v>2.8994180780527568E-2</v>
      </c>
      <c r="C1259" s="14">
        <v>-1.4707046519885081E-4</v>
      </c>
      <c r="D1259" s="14">
        <v>-0.16379888531427919</v>
      </c>
    </row>
    <row r="1260" spans="1:4" ht="14.25" x14ac:dyDescent="0.2">
      <c r="A1260" s="14">
        <v>1234</v>
      </c>
      <c r="B1260" s="14">
        <v>2.8887121638269043E-2</v>
      </c>
      <c r="C1260" s="14">
        <v>-1.5091799901282427E-4</v>
      </c>
      <c r="D1260" s="14">
        <v>-0.16808405398553986</v>
      </c>
    </row>
    <row r="1261" spans="1:4" ht="14.25" x14ac:dyDescent="0.2">
      <c r="A1261" s="14">
        <v>1235</v>
      </c>
      <c r="B1261" s="14">
        <v>2.8894783586944726E-2</v>
      </c>
      <c r="C1261" s="14">
        <v>-5.9146717102807195E-5</v>
      </c>
      <c r="D1261" s="14">
        <v>-6.5874316222088974E-2</v>
      </c>
    </row>
    <row r="1262" spans="1:4" ht="14.25" x14ac:dyDescent="0.2">
      <c r="A1262" s="14">
        <v>1236</v>
      </c>
      <c r="B1262" s="14">
        <v>2.8902450340100114E-2</v>
      </c>
      <c r="C1262" s="14">
        <v>-6.6813470258195867E-5</v>
      </c>
      <c r="D1262" s="14">
        <v>-7.4413118483538612E-2</v>
      </c>
    </row>
    <row r="1263" spans="1:4" ht="14.25" x14ac:dyDescent="0.2">
      <c r="A1263" s="14">
        <v>1237</v>
      </c>
      <c r="B1263" s="14">
        <v>2.8910339720736408E-2</v>
      </c>
      <c r="C1263" s="14">
        <v>-7.4702850894489692E-5</v>
      </c>
      <c r="D1263" s="14">
        <v>-8.3199870822274563E-2</v>
      </c>
    </row>
    <row r="1264" spans="1:4" ht="14.25" x14ac:dyDescent="0.2">
      <c r="A1264" s="14">
        <v>1238</v>
      </c>
      <c r="B1264" s="14">
        <v>2.8935105003618896E-2</v>
      </c>
      <c r="C1264" s="14">
        <v>-7.6539117214019167E-4</v>
      </c>
      <c r="D1264" s="14">
        <v>-0.85245001881542015</v>
      </c>
    </row>
    <row r="1265" spans="1:4" ht="14.25" x14ac:dyDescent="0.2">
      <c r="A1265" s="14">
        <v>1239</v>
      </c>
      <c r="B1265" s="14">
        <v>2.8913289185926276E-2</v>
      </c>
      <c r="C1265" s="14">
        <v>-9.2243068036190062E-4</v>
      </c>
      <c r="D1265" s="14">
        <v>-1.0273518684984217</v>
      </c>
    </row>
    <row r="1266" spans="1:4" ht="14.25" x14ac:dyDescent="0.2">
      <c r="A1266" s="14">
        <v>1240</v>
      </c>
      <c r="B1266" s="14">
        <v>2.8834198362500011E-2</v>
      </c>
      <c r="C1266" s="14">
        <v>-7.2254643044478498E-4</v>
      </c>
      <c r="D1266" s="14">
        <v>-0.80473193400622989</v>
      </c>
    </row>
    <row r="1267" spans="1:4" ht="14.25" x14ac:dyDescent="0.2">
      <c r="A1267" s="14">
        <v>1241</v>
      </c>
      <c r="B1267" s="14">
        <v>2.8649215504773826E-2</v>
      </c>
      <c r="C1267" s="14">
        <v>-3.8575434840569522E-4</v>
      </c>
      <c r="D1267" s="14">
        <v>-0.42963168837846782</v>
      </c>
    </row>
    <row r="1268" spans="1:4" ht="14.25" x14ac:dyDescent="0.2">
      <c r="A1268" s="14">
        <v>1242</v>
      </c>
      <c r="B1268" s="14">
        <v>2.8403752841484255E-2</v>
      </c>
      <c r="C1268" s="14">
        <v>-4.9076982767685268E-4</v>
      </c>
      <c r="D1268" s="14">
        <v>-0.54659207483065397</v>
      </c>
    </row>
    <row r="1269" spans="1:4" ht="14.25" x14ac:dyDescent="0.2">
      <c r="A1269" s="14">
        <v>1243</v>
      </c>
      <c r="B1269" s="14">
        <v>2.8412797455670734E-2</v>
      </c>
      <c r="C1269" s="14">
        <v>-4.9981444186333185E-4</v>
      </c>
      <c r="D1269" s="14">
        <v>-0.55666546189609845</v>
      </c>
    </row>
    <row r="1270" spans="1:4" ht="14.25" x14ac:dyDescent="0.2">
      <c r="A1270" s="14">
        <v>1244</v>
      </c>
      <c r="B1270" s="14">
        <v>2.8421628993910892E-2</v>
      </c>
      <c r="C1270" s="14">
        <v>-5.0864598010348996E-4</v>
      </c>
      <c r="D1270" s="14">
        <v>-0.56650153685100124</v>
      </c>
    </row>
    <row r="1271" spans="1:4" ht="14.25" x14ac:dyDescent="0.2">
      <c r="A1271" s="14">
        <v>1245</v>
      </c>
      <c r="B1271" s="14">
        <v>2.8396646370206918E-2</v>
      </c>
      <c r="C1271" s="14">
        <v>-3.8711120930115528E-4</v>
      </c>
      <c r="D1271" s="14">
        <v>-0.43114288440210441</v>
      </c>
    </row>
    <row r="1272" spans="1:4" ht="14.25" x14ac:dyDescent="0.2">
      <c r="A1272" s="14">
        <v>1246</v>
      </c>
      <c r="B1272" s="14">
        <v>2.8631547399252714E-2</v>
      </c>
      <c r="C1272" s="14">
        <v>-5.7095638857500991E-4</v>
      </c>
      <c r="D1272" s="14">
        <v>-0.6358993961513888</v>
      </c>
    </row>
    <row r="1273" spans="1:4" ht="14.25" x14ac:dyDescent="0.2">
      <c r="A1273" s="14">
        <v>1247</v>
      </c>
      <c r="B1273" s="14">
        <v>2.8563407041023708E-2</v>
      </c>
      <c r="C1273" s="14">
        <v>-2.4324010109237279E-4</v>
      </c>
      <c r="D1273" s="14">
        <v>-0.2709072645469171</v>
      </c>
    </row>
    <row r="1274" spans="1:4" ht="14.25" x14ac:dyDescent="0.2">
      <c r="A1274" s="14">
        <v>1248</v>
      </c>
      <c r="B1274" s="14">
        <v>2.8414319433036437E-2</v>
      </c>
      <c r="C1274" s="14">
        <v>-1.4524153160547573E-4</v>
      </c>
      <c r="D1274" s="14">
        <v>-0.16176192103662068</v>
      </c>
    </row>
    <row r="1275" spans="1:4" ht="14.25" x14ac:dyDescent="0.2">
      <c r="A1275" s="14">
        <v>1249</v>
      </c>
      <c r="B1275" s="14">
        <v>2.8395385995423114E-2</v>
      </c>
      <c r="C1275" s="14">
        <v>-3.7750223983444575E-4</v>
      </c>
      <c r="D1275" s="14">
        <v>-0.42044094988698694</v>
      </c>
    </row>
    <row r="1276" spans="1:4" ht="14.25" x14ac:dyDescent="0.2">
      <c r="A1276" s="14">
        <v>1250</v>
      </c>
      <c r="B1276" s="14">
        <v>2.8402486860896952E-2</v>
      </c>
      <c r="C1276" s="14">
        <v>-3.8460310530828365E-4</v>
      </c>
      <c r="D1276" s="14">
        <v>-0.42834949799560057</v>
      </c>
    </row>
    <row r="1277" spans="1:4" ht="14.25" x14ac:dyDescent="0.2">
      <c r="A1277" s="14">
        <v>1251</v>
      </c>
      <c r="B1277" s="14">
        <v>2.8409592541947519E-2</v>
      </c>
      <c r="C1277" s="14">
        <v>-3.9170878635885059E-4</v>
      </c>
      <c r="D1277" s="14">
        <v>-0.43626340942511821</v>
      </c>
    </row>
    <row r="1278" spans="1:4" ht="14.25" x14ac:dyDescent="0.2">
      <c r="A1278" s="14">
        <v>1252</v>
      </c>
      <c r="B1278" s="14">
        <v>2.8106102076464513E-2</v>
      </c>
      <c r="C1278" s="14">
        <v>6.2212295834095793E-5</v>
      </c>
      <c r="D1278" s="14">
        <v>6.9288586914367706E-2</v>
      </c>
    </row>
    <row r="1279" spans="1:4" ht="14.25" x14ac:dyDescent="0.2">
      <c r="A1279" s="14">
        <v>1253</v>
      </c>
      <c r="B1279" s="14">
        <v>2.8325116333565749E-2</v>
      </c>
      <c r="C1279" s="14">
        <v>-1.7527531607767349E-4</v>
      </c>
      <c r="D1279" s="14">
        <v>-0.19521187587060962</v>
      </c>
    </row>
    <row r="1280" spans="1:4" ht="14.25" x14ac:dyDescent="0.2">
      <c r="A1280" s="14">
        <v>1254</v>
      </c>
      <c r="B1280" s="14">
        <v>2.7705665996533801E-2</v>
      </c>
      <c r="C1280" s="14">
        <v>-1.9002081922182487E-4</v>
      </c>
      <c r="D1280" s="14">
        <v>-0.21163459524628114</v>
      </c>
    </row>
    <row r="1281" spans="1:4" ht="14.25" x14ac:dyDescent="0.2">
      <c r="A1281" s="14">
        <v>1255</v>
      </c>
      <c r="B1281" s="14">
        <v>2.8153419274769692E-2</v>
      </c>
      <c r="C1281" s="14">
        <v>-1.0458827838553397E-3</v>
      </c>
      <c r="D1281" s="14">
        <v>-1.1648459392119912</v>
      </c>
    </row>
    <row r="1282" spans="1:4" ht="14.25" x14ac:dyDescent="0.2">
      <c r="A1282" s="14">
        <v>1256</v>
      </c>
      <c r="B1282" s="14">
        <v>2.7296974210362337E-2</v>
      </c>
      <c r="C1282" s="14">
        <v>1.5945794295671792E-4</v>
      </c>
      <c r="D1282" s="14">
        <v>0.17759536746894306</v>
      </c>
    </row>
    <row r="1283" spans="1:4" ht="14.25" x14ac:dyDescent="0.2">
      <c r="A1283" s="14">
        <v>1257</v>
      </c>
      <c r="B1283" s="14">
        <v>2.7375721275051522E-2</v>
      </c>
      <c r="C1283" s="14">
        <v>8.0710878267532815E-5</v>
      </c>
      <c r="D1283" s="14">
        <v>8.9891276777314885E-2</v>
      </c>
    </row>
    <row r="1284" spans="1:4" ht="14.25" x14ac:dyDescent="0.2">
      <c r="A1284" s="14">
        <v>1258</v>
      </c>
      <c r="B1284" s="14">
        <v>2.7454508793463884E-2</v>
      </c>
      <c r="C1284" s="14">
        <v>1.9233598551708642E-6</v>
      </c>
      <c r="D1284" s="14">
        <v>2.142130984009988E-3</v>
      </c>
    </row>
    <row r="1285" spans="1:4" ht="14.25" x14ac:dyDescent="0.2">
      <c r="A1285" s="14">
        <v>1259</v>
      </c>
      <c r="B1285" s="14">
        <v>2.7414606818157338E-2</v>
      </c>
      <c r="C1285" s="14">
        <v>-1.1906262160642916E-5</v>
      </c>
      <c r="D1285" s="14">
        <v>-1.3260531049086052E-2</v>
      </c>
    </row>
    <row r="1286" spans="1:4" ht="14.25" x14ac:dyDescent="0.2">
      <c r="A1286" s="14">
        <v>1260</v>
      </c>
      <c r="B1286" s="14">
        <v>2.7275762003920661E-2</v>
      </c>
      <c r="C1286" s="14">
        <v>1.1877893900726424E-4</v>
      </c>
      <c r="D1286" s="14">
        <v>0.13228936062653227</v>
      </c>
    </row>
    <row r="1287" spans="1:4" ht="14.25" x14ac:dyDescent="0.2">
      <c r="A1287" s="14">
        <v>1261</v>
      </c>
      <c r="B1287" s="14">
        <v>2.7290195705379463E-2</v>
      </c>
      <c r="C1287" s="14">
        <v>4.6000286491424194E-4</v>
      </c>
      <c r="D1287" s="14">
        <v>0.51232554688972676</v>
      </c>
    </row>
    <row r="1288" spans="1:4" ht="14.25" x14ac:dyDescent="0.2">
      <c r="A1288" s="14">
        <v>1262</v>
      </c>
      <c r="B1288" s="14">
        <v>2.7479544311552806E-2</v>
      </c>
      <c r="C1288" s="14">
        <v>1.7686085230045334E-4</v>
      </c>
      <c r="D1288" s="14">
        <v>0.1969777577257163</v>
      </c>
    </row>
    <row r="1289" spans="1:4" ht="14.25" x14ac:dyDescent="0.2">
      <c r="A1289" s="14">
        <v>1263</v>
      </c>
      <c r="B1289" s="14">
        <v>2.7703697005582902E-2</v>
      </c>
      <c r="C1289" s="14">
        <v>1.5823495369187562E-4</v>
      </c>
      <c r="D1289" s="14">
        <v>0.17623327020446752</v>
      </c>
    </row>
    <row r="1290" spans="1:4" ht="14.25" x14ac:dyDescent="0.2">
      <c r="A1290" s="14">
        <v>1264</v>
      </c>
      <c r="B1290" s="14">
        <v>2.7778965689911009E-2</v>
      </c>
      <c r="C1290" s="14">
        <v>8.2966269363767692E-5</v>
      </c>
      <c r="D1290" s="14">
        <v>9.2403205647680023E-2</v>
      </c>
    </row>
    <row r="1291" spans="1:4" ht="14.25" x14ac:dyDescent="0.2">
      <c r="A1291" s="14">
        <v>1265</v>
      </c>
      <c r="B1291" s="14">
        <v>2.7854056424752444E-2</v>
      </c>
      <c r="C1291" s="14">
        <v>7.8755345223335826E-6</v>
      </c>
      <c r="D1291" s="14">
        <v>8.7713313088945404E-3</v>
      </c>
    </row>
    <row r="1292" spans="1:4" ht="14.25" x14ac:dyDescent="0.2">
      <c r="A1292" s="14">
        <v>1266</v>
      </c>
      <c r="B1292" s="14">
        <v>2.7724156780154142E-2</v>
      </c>
      <c r="C1292" s="14">
        <v>8.9491774529458501E-5</v>
      </c>
      <c r="D1292" s="14">
        <v>9.9670949520030791E-2</v>
      </c>
    </row>
    <row r="1293" spans="1:4" ht="14.25" x14ac:dyDescent="0.2">
      <c r="A1293" s="14">
        <v>1267</v>
      </c>
      <c r="B1293" s="14">
        <v>2.7844128352464241E-2</v>
      </c>
      <c r="C1293" s="14">
        <v>2.0571394220243733E-5</v>
      </c>
      <c r="D1293" s="14">
        <v>2.2911272076827961E-2</v>
      </c>
    </row>
    <row r="1294" spans="1:4" ht="14.25" x14ac:dyDescent="0.2">
      <c r="A1294" s="14">
        <v>1268</v>
      </c>
      <c r="B1294" s="14">
        <v>2.7813306188880213E-2</v>
      </c>
      <c r="C1294" s="14">
        <v>1.9901128405121205E-4</v>
      </c>
      <c r="D1294" s="14">
        <v>0.22164767377649278</v>
      </c>
    </row>
    <row r="1295" spans="1:4" ht="14.25" x14ac:dyDescent="0.2">
      <c r="A1295" s="14">
        <v>1269</v>
      </c>
      <c r="B1295" s="14">
        <v>2.8338360593163595E-2</v>
      </c>
      <c r="C1295" s="14">
        <v>-2.721939844508442E-4</v>
      </c>
      <c r="D1295" s="14">
        <v>-0.30315448572232367</v>
      </c>
    </row>
    <row r="1296" spans="1:4" ht="14.25" x14ac:dyDescent="0.2">
      <c r="A1296" s="14">
        <v>1270</v>
      </c>
      <c r="B1296" s="14">
        <v>2.8213760118172827E-2</v>
      </c>
      <c r="C1296" s="14">
        <v>-2.2686966231815278E-4</v>
      </c>
      <c r="D1296" s="14">
        <v>-0.25267478245272268</v>
      </c>
    </row>
    <row r="1297" spans="1:4" ht="14.25" x14ac:dyDescent="0.2">
      <c r="A1297" s="14">
        <v>1271</v>
      </c>
      <c r="B1297" s="14">
        <v>2.8298466072058923E-2</v>
      </c>
      <c r="C1297" s="14">
        <v>-3.1157561620424878E-4</v>
      </c>
      <c r="D1297" s="14">
        <v>-0.34701555173815007</v>
      </c>
    </row>
    <row r="1298" spans="1:4" ht="14.25" x14ac:dyDescent="0.2">
      <c r="A1298" s="14">
        <v>1272</v>
      </c>
      <c r="B1298" s="14">
        <v>2.8383212626511049E-2</v>
      </c>
      <c r="C1298" s="14">
        <v>-3.9632217065637548E-4</v>
      </c>
      <c r="D1298" s="14">
        <v>-0.44140153967063867</v>
      </c>
    </row>
    <row r="1299" spans="1:4" ht="14.25" x14ac:dyDescent="0.2">
      <c r="A1299" s="14">
        <v>1273</v>
      </c>
      <c r="B1299" s="14">
        <v>2.8317607169117923E-2</v>
      </c>
      <c r="C1299" s="14">
        <v>-5.1776602535315297E-4</v>
      </c>
      <c r="D1299" s="14">
        <v>-0.5766589348295198</v>
      </c>
    </row>
    <row r="1300" spans="1:4" ht="14.25" x14ac:dyDescent="0.2">
      <c r="A1300" s="14">
        <v>1274</v>
      </c>
      <c r="B1300" s="14">
        <v>2.8402603002981926E-2</v>
      </c>
      <c r="C1300" s="14">
        <v>-6.0276185921715603E-4</v>
      </c>
      <c r="D1300" s="14">
        <v>-0.67132255627422954</v>
      </c>
    </row>
    <row r="1301" spans="1:4" ht="14.25" x14ac:dyDescent="0.2">
      <c r="A1301" s="14">
        <v>1275</v>
      </c>
      <c r="B1301" s="14">
        <v>2.8314801574378445E-2</v>
      </c>
      <c r="C1301" s="14">
        <v>-6.2249388207076192E-4</v>
      </c>
      <c r="D1301" s="14">
        <v>-0.69329898331582818</v>
      </c>
    </row>
    <row r="1302" spans="1:4" ht="14.25" x14ac:dyDescent="0.2">
      <c r="A1302" s="14">
        <v>1276</v>
      </c>
      <c r="B1302" s="14">
        <v>2.8419617383301354E-2</v>
      </c>
      <c r="C1302" s="14">
        <v>-5.2326078645826765E-4</v>
      </c>
      <c r="D1302" s="14">
        <v>-0.58277869342869959</v>
      </c>
    </row>
    <row r="1303" spans="1:4" ht="14.25" x14ac:dyDescent="0.2">
      <c r="A1303" s="14">
        <v>1277</v>
      </c>
      <c r="B1303" s="14">
        <v>2.8338516315788698E-2</v>
      </c>
      <c r="C1303" s="14">
        <v>-3.4288442856549375E-4</v>
      </c>
      <c r="D1303" s="14">
        <v>-0.38188556155522602</v>
      </c>
    </row>
    <row r="1304" spans="1:4" ht="14.25" x14ac:dyDescent="0.2">
      <c r="A1304" s="14">
        <v>1278</v>
      </c>
      <c r="B1304" s="14">
        <v>2.8424004582548325E-2</v>
      </c>
      <c r="C1304" s="14">
        <v>-4.2837269532512018E-4</v>
      </c>
      <c r="D1304" s="14">
        <v>-0.47709762730713312</v>
      </c>
    </row>
    <row r="1305" spans="1:4" ht="14.25" x14ac:dyDescent="0.2">
      <c r="A1305" s="14">
        <v>1279</v>
      </c>
      <c r="B1305" s="14">
        <v>2.8509533427255002E-2</v>
      </c>
      <c r="C1305" s="14">
        <v>-5.1390154003179769E-4</v>
      </c>
      <c r="D1305" s="14">
        <v>-0.57235488651434296</v>
      </c>
    </row>
    <row r="1306" spans="1:4" ht="14.25" x14ac:dyDescent="0.2">
      <c r="A1306" s="14">
        <v>1280</v>
      </c>
      <c r="B1306" s="14">
        <v>2.9053543309467425E-2</v>
      </c>
      <c r="C1306" s="14">
        <v>-9.1179226718042516E-4</v>
      </c>
      <c r="D1306" s="14">
        <v>-1.0155033969628056</v>
      </c>
    </row>
    <row r="1307" spans="1:4" ht="14.25" x14ac:dyDescent="0.2">
      <c r="A1307" s="14">
        <v>1281</v>
      </c>
      <c r="B1307" s="14">
        <v>2.9365335093683904E-2</v>
      </c>
      <c r="C1307" s="14">
        <v>-1.0690682152089299E-3</v>
      </c>
      <c r="D1307" s="14">
        <v>-1.1906685801216663</v>
      </c>
    </row>
    <row r="1308" spans="1:4" ht="14.25" x14ac:dyDescent="0.2">
      <c r="A1308" s="14">
        <v>1282</v>
      </c>
      <c r="B1308" s="14">
        <v>2.9737036645647995E-2</v>
      </c>
      <c r="C1308" s="14">
        <v>-1.032229335357758E-3</v>
      </c>
      <c r="D1308" s="14">
        <v>-1.1496394894222528</v>
      </c>
    </row>
    <row r="1309" spans="1:4" ht="14.25" x14ac:dyDescent="0.2">
      <c r="A1309" s="14">
        <v>1283</v>
      </c>
      <c r="B1309" s="14">
        <v>2.9856114414697724E-2</v>
      </c>
      <c r="C1309" s="14">
        <v>-9.4978680965142337E-4</v>
      </c>
      <c r="D1309" s="14">
        <v>-1.0578196002627742</v>
      </c>
    </row>
    <row r="1310" spans="1:4" ht="14.25" x14ac:dyDescent="0.2">
      <c r="A1310" s="14">
        <v>1284</v>
      </c>
      <c r="B1310" s="14">
        <v>2.9782687466030522E-2</v>
      </c>
      <c r="C1310" s="14">
        <v>-6.1353620385595775E-4</v>
      </c>
      <c r="D1310" s="14">
        <v>-0.68332242068916438</v>
      </c>
    </row>
    <row r="1311" spans="1:4" ht="14.25" x14ac:dyDescent="0.2">
      <c r="A1311" s="14">
        <v>1285</v>
      </c>
      <c r="B1311" s="14">
        <v>2.9860260025516297E-2</v>
      </c>
      <c r="C1311" s="14">
        <v>-6.9110876334173288E-4</v>
      </c>
      <c r="D1311" s="14">
        <v>-0.76971841296107069</v>
      </c>
    </row>
    <row r="1312" spans="1:4" ht="14.25" x14ac:dyDescent="0.2">
      <c r="A1312" s="14">
        <v>1286</v>
      </c>
      <c r="B1312" s="14">
        <v>3.0775853136424867E-2</v>
      </c>
      <c r="C1312" s="14">
        <v>-1.6067018742503027E-3</v>
      </c>
      <c r="D1312" s="14">
        <v>-1.7894549777804005</v>
      </c>
    </row>
    <row r="1313" spans="1:4" ht="14.25" x14ac:dyDescent="0.2">
      <c r="A1313" s="14">
        <v>1287</v>
      </c>
      <c r="B1313" s="14">
        <v>2.8505475485121206E-2</v>
      </c>
      <c r="C1313" s="14">
        <v>-1.0178885933633079E-3</v>
      </c>
      <c r="D1313" s="14">
        <v>-1.1336675704506594</v>
      </c>
    </row>
    <row r="1314" spans="1:4" ht="14.25" x14ac:dyDescent="0.2">
      <c r="A1314" s="14">
        <v>1288</v>
      </c>
      <c r="B1314" s="14">
        <v>2.863732114943475E-2</v>
      </c>
      <c r="C1314" s="14">
        <v>-7.2433813562734761E-4</v>
      </c>
      <c r="D1314" s="14">
        <v>-0.80672743535531966</v>
      </c>
    </row>
    <row r="1315" spans="1:4" ht="14.25" x14ac:dyDescent="0.2">
      <c r="A1315" s="14">
        <v>1289</v>
      </c>
      <c r="B1315" s="14">
        <v>2.8879619565214856E-2</v>
      </c>
      <c r="C1315" s="14">
        <v>-9.8812512960273768E-4</v>
      </c>
      <c r="D1315" s="14">
        <v>-1.1005186837555525</v>
      </c>
    </row>
    <row r="1316" spans="1:4" ht="14.25" x14ac:dyDescent="0.2">
      <c r="A1316" s="14">
        <v>1290</v>
      </c>
      <c r="B1316" s="14">
        <v>2.9028443571608067E-2</v>
      </c>
      <c r="C1316" s="14">
        <v>-9.9942061166381768E-4</v>
      </c>
      <c r="D1316" s="14">
        <v>-1.1130989619792648</v>
      </c>
    </row>
    <row r="1317" spans="1:4" ht="14.25" x14ac:dyDescent="0.2">
      <c r="A1317" s="14">
        <v>1291</v>
      </c>
      <c r="B1317" s="14">
        <v>2.9040045437178939E-2</v>
      </c>
      <c r="C1317" s="14">
        <v>-9.7980986240638751E-4</v>
      </c>
      <c r="D1317" s="14">
        <v>-1.0912576027083758</v>
      </c>
    </row>
    <row r="1318" spans="1:4" ht="14.25" x14ac:dyDescent="0.2">
      <c r="A1318" s="14">
        <v>1292</v>
      </c>
      <c r="B1318" s="14">
        <v>2.9123713445271811E-2</v>
      </c>
      <c r="C1318" s="14">
        <v>-1.0634778704992597E-3</v>
      </c>
      <c r="D1318" s="14">
        <v>-1.1844423658322882</v>
      </c>
    </row>
    <row r="1319" spans="1:4" ht="14.25" x14ac:dyDescent="0.2">
      <c r="A1319" s="14">
        <v>1293</v>
      </c>
      <c r="B1319" s="14">
        <v>2.9207424736237844E-2</v>
      </c>
      <c r="C1319" s="14">
        <v>-1.1471891614652924E-3</v>
      </c>
      <c r="D1319" s="14">
        <v>-1.2776753350074113</v>
      </c>
    </row>
    <row r="1320" spans="1:4" ht="14.25" x14ac:dyDescent="0.2">
      <c r="A1320" s="14">
        <v>1294</v>
      </c>
      <c r="B1320" s="14">
        <v>2.9291179335989105E-2</v>
      </c>
      <c r="C1320" s="14">
        <v>-1.2309437612165533E-3</v>
      </c>
      <c r="D1320" s="14">
        <v>-1.3709565390931608</v>
      </c>
    </row>
    <row r="1321" spans="1:4" ht="14.25" x14ac:dyDescent="0.2">
      <c r="A1321" s="14">
        <v>1295</v>
      </c>
      <c r="B1321" s="14">
        <v>2.8913725253184117E-2</v>
      </c>
      <c r="C1321" s="14">
        <v>-1.2877687789716076E-3</v>
      </c>
      <c r="D1321" s="14">
        <v>-1.4342450760108694</v>
      </c>
    </row>
    <row r="1322" spans="1:4" ht="14.25" x14ac:dyDescent="0.2">
      <c r="A1322" s="14">
        <v>1296</v>
      </c>
      <c r="B1322" s="14">
        <v>2.8997895600845869E-2</v>
      </c>
      <c r="C1322" s="14">
        <v>-1.1759560142003966E-3</v>
      </c>
      <c r="D1322" s="14">
        <v>-1.3097142519010183</v>
      </c>
    </row>
    <row r="1323" spans="1:4" ht="14.25" x14ac:dyDescent="0.2">
      <c r="A1323" s="14">
        <v>1297</v>
      </c>
      <c r="B1323" s="14">
        <v>2.9457980977743436E-2</v>
      </c>
      <c r="C1323" s="14">
        <v>-1.3267682540852865E-3</v>
      </c>
      <c r="D1323" s="14">
        <v>-1.4776805172656815</v>
      </c>
    </row>
    <row r="1324" spans="1:4" ht="14.25" x14ac:dyDescent="0.2">
      <c r="A1324" s="14">
        <v>1298</v>
      </c>
      <c r="B1324" s="14">
        <v>2.9935542834624088E-2</v>
      </c>
      <c r="C1324" s="14">
        <v>-1.8554275322039265E-3</v>
      </c>
      <c r="D1324" s="14">
        <v>-2.0664717497527967</v>
      </c>
    </row>
    <row r="1325" spans="1:4" ht="14.25" x14ac:dyDescent="0.2">
      <c r="A1325" s="14">
        <v>1299</v>
      </c>
      <c r="B1325" s="14">
        <v>3.0021458415788696E-2</v>
      </c>
      <c r="C1325" s="14">
        <v>-1.9413431133685349E-3</v>
      </c>
      <c r="D1325" s="14">
        <v>-2.1621597344672239</v>
      </c>
    </row>
    <row r="1326" spans="1:4" ht="14.25" x14ac:dyDescent="0.2">
      <c r="A1326" s="14">
        <v>1300</v>
      </c>
      <c r="B1326" s="14">
        <v>3.0107197176447869E-2</v>
      </c>
      <c r="C1326" s="14">
        <v>-2.0270818740277079E-3</v>
      </c>
      <c r="D1326" s="14">
        <v>-2.2576507863600144</v>
      </c>
    </row>
    <row r="1327" spans="1:4" ht="14.25" x14ac:dyDescent="0.2">
      <c r="A1327" s="14">
        <v>1301</v>
      </c>
      <c r="B1327" s="14">
        <v>3.0170185655634375E-2</v>
      </c>
      <c r="C1327" s="14">
        <v>-1.9934724418989927E-3</v>
      </c>
      <c r="D1327" s="14">
        <v>-2.2202184744999407</v>
      </c>
    </row>
    <row r="1328" spans="1:4" ht="14.25" x14ac:dyDescent="0.2">
      <c r="A1328" s="14">
        <v>1302</v>
      </c>
      <c r="B1328" s="14">
        <v>3.0894540802661151E-2</v>
      </c>
      <c r="C1328" s="14">
        <v>-1.9565933086279283E-3</v>
      </c>
      <c r="D1328" s="14">
        <v>-2.1791445517854822</v>
      </c>
    </row>
    <row r="1329" spans="1:4" ht="14.25" x14ac:dyDescent="0.2">
      <c r="A1329" s="14">
        <v>1303</v>
      </c>
      <c r="B1329" s="14">
        <v>3.0667281397365392E-2</v>
      </c>
      <c r="C1329" s="14">
        <v>-2.050397634811834E-3</v>
      </c>
      <c r="D1329" s="14">
        <v>-2.2836185809238687</v>
      </c>
    </row>
    <row r="1330" spans="1:4" ht="14.25" x14ac:dyDescent="0.2">
      <c r="A1330" s="14">
        <v>1304</v>
      </c>
      <c r="B1330" s="14">
        <v>3.0974990837638224E-2</v>
      </c>
      <c r="C1330" s="14">
        <v>-1.9347123692146154E-3</v>
      </c>
      <c r="D1330" s="14">
        <v>-2.154774781276604</v>
      </c>
    </row>
    <row r="1331" spans="1:4" ht="14.25" x14ac:dyDescent="0.2">
      <c r="A1331" s="14">
        <v>1305</v>
      </c>
      <c r="B1331" s="14">
        <v>3.1369772564442053E-2</v>
      </c>
      <c r="C1331" s="14">
        <v>-2.0510256723485915E-3</v>
      </c>
      <c r="D1331" s="14">
        <v>-2.2843180541207291</v>
      </c>
    </row>
    <row r="1332" spans="1:4" ht="14.25" x14ac:dyDescent="0.2">
      <c r="A1332" s="14">
        <v>1306</v>
      </c>
      <c r="B1332" s="14">
        <v>3.1454278810499496E-2</v>
      </c>
      <c r="C1332" s="14">
        <v>-2.1355319184060348E-3</v>
      </c>
      <c r="D1332" s="14">
        <v>-2.3784363999598335</v>
      </c>
    </row>
    <row r="1333" spans="1:4" ht="14.25" x14ac:dyDescent="0.2">
      <c r="A1333" s="14">
        <v>1307</v>
      </c>
      <c r="B1333" s="14">
        <v>3.1538828366394295E-2</v>
      </c>
      <c r="C1333" s="14">
        <v>-2.2200814743008335E-3</v>
      </c>
      <c r="D1333" s="14">
        <v>-2.4726029818813653</v>
      </c>
    </row>
    <row r="1334" spans="1:4" ht="14.25" x14ac:dyDescent="0.2">
      <c r="A1334" s="14">
        <v>1308</v>
      </c>
      <c r="B1334" s="14">
        <v>3.2029993854999952E-2</v>
      </c>
      <c r="C1334" s="14">
        <v>-2.1762770672597714E-3</v>
      </c>
      <c r="D1334" s="14">
        <v>-2.4238160753092157</v>
      </c>
    </row>
    <row r="1335" spans="1:4" ht="14.25" x14ac:dyDescent="0.2">
      <c r="A1335" s="14">
        <v>1309</v>
      </c>
      <c r="B1335" s="14">
        <v>3.2497383651617806E-2</v>
      </c>
      <c r="C1335" s="14">
        <v>-1.7327480482722812E-3</v>
      </c>
      <c r="D1335" s="14">
        <v>-1.9298381796354733</v>
      </c>
    </row>
    <row r="1336" spans="1:4" ht="14.25" x14ac:dyDescent="0.2">
      <c r="A1336" s="14">
        <v>1310</v>
      </c>
      <c r="B1336" s="14">
        <v>3.2706483681299137E-2</v>
      </c>
      <c r="C1336" s="14">
        <v>-2.1409719329916754E-3</v>
      </c>
      <c r="D1336" s="14">
        <v>-2.3844951849376099</v>
      </c>
    </row>
    <row r="1337" spans="1:4" ht="14.25" x14ac:dyDescent="0.2">
      <c r="A1337" s="14">
        <v>1311</v>
      </c>
      <c r="B1337" s="14">
        <v>3.294434017659912E-2</v>
      </c>
      <c r="C1337" s="14">
        <v>-2.0770694407631698E-3</v>
      </c>
      <c r="D1337" s="14">
        <v>-2.3133241515035263</v>
      </c>
    </row>
    <row r="1338" spans="1:4" ht="14.25" x14ac:dyDescent="0.2">
      <c r="A1338" s="14">
        <v>1312</v>
      </c>
      <c r="B1338" s="14">
        <v>3.2899326210060142E-2</v>
      </c>
      <c r="C1338" s="14">
        <v>-2.327726927048801E-3</v>
      </c>
      <c r="D1338" s="14">
        <v>-2.5924924861773357</v>
      </c>
    </row>
    <row r="1339" spans="1:4" ht="14.25" x14ac:dyDescent="0.2">
      <c r="A1339" s="14">
        <v>1313</v>
      </c>
      <c r="B1339" s="14">
        <v>3.2983810450810884E-2</v>
      </c>
      <c r="C1339" s="14">
        <v>-2.4122111677995425E-3</v>
      </c>
      <c r="D1339" s="14">
        <v>-2.6865863237325787</v>
      </c>
    </row>
    <row r="1340" spans="1:4" ht="14.25" x14ac:dyDescent="0.2">
      <c r="A1340" s="14">
        <v>1314</v>
      </c>
      <c r="B1340" s="14">
        <v>3.3068116508644607E-2</v>
      </c>
      <c r="C1340" s="14">
        <v>-2.4965172256332657E-3</v>
      </c>
      <c r="D1340" s="14">
        <v>-2.7804817110881146</v>
      </c>
    </row>
    <row r="1341" spans="1:4" ht="14.25" x14ac:dyDescent="0.2">
      <c r="A1341" s="14">
        <v>1315</v>
      </c>
      <c r="B1341" s="14">
        <v>3.2393867108595722E-2</v>
      </c>
      <c r="C1341" s="14">
        <v>-2.2868753195934982E-3</v>
      </c>
      <c r="D1341" s="14">
        <v>-2.5469942431723398</v>
      </c>
    </row>
    <row r="1342" spans="1:4" ht="14.25" x14ac:dyDescent="0.2">
      <c r="A1342" s="14">
        <v>1316</v>
      </c>
      <c r="B1342" s="14">
        <v>3.337503771529924E-2</v>
      </c>
      <c r="C1342" s="14">
        <v>-2.4020270589901541E-3</v>
      </c>
      <c r="D1342" s="14">
        <v>-2.6752438310802185</v>
      </c>
    </row>
    <row r="1343" spans="1:4" ht="14.25" x14ac:dyDescent="0.2">
      <c r="A1343" s="14">
        <v>1317</v>
      </c>
      <c r="B1343" s="14">
        <v>3.4457541578486461E-2</v>
      </c>
      <c r="C1343" s="14">
        <v>-2.2734044720695845E-3</v>
      </c>
      <c r="D1343" s="14">
        <v>-2.5319911641675081</v>
      </c>
    </row>
    <row r="1344" spans="1:4" ht="14.25" x14ac:dyDescent="0.2">
      <c r="A1344" s="14">
        <v>1318</v>
      </c>
      <c r="B1344" s="14">
        <v>3.4457101809855645E-2</v>
      </c>
      <c r="C1344" s="14">
        <v>-1.7584675759807766E-3</v>
      </c>
      <c r="D1344" s="14">
        <v>-1.9584831557954738</v>
      </c>
    </row>
    <row r="1345" spans="1:4" ht="14.25" x14ac:dyDescent="0.2">
      <c r="A1345" s="14">
        <v>1319</v>
      </c>
      <c r="B1345" s="14">
        <v>3.4197435901664963E-2</v>
      </c>
      <c r="C1345" s="14">
        <v>-1.5952424819240529E-3</v>
      </c>
      <c r="D1345" s="14">
        <v>-1.7766921454409446</v>
      </c>
    </row>
    <row r="1346" spans="1:4" ht="14.25" x14ac:dyDescent="0.2">
      <c r="A1346" s="14">
        <v>1320</v>
      </c>
      <c r="B1346" s="14">
        <v>3.4189970603430174E-2</v>
      </c>
      <c r="C1346" s="14">
        <v>-1.5877771836892637E-3</v>
      </c>
      <c r="D1346" s="14">
        <v>-1.768377712439432</v>
      </c>
    </row>
    <row r="1347" spans="1:4" ht="14.25" x14ac:dyDescent="0.2">
      <c r="A1347" s="14">
        <v>1321</v>
      </c>
      <c r="B1347" s="14">
        <v>3.4182745739580092E-2</v>
      </c>
      <c r="C1347" s="14">
        <v>-1.5805523198391819E-3</v>
      </c>
      <c r="D1347" s="14">
        <v>-1.7603310618519687</v>
      </c>
    </row>
    <row r="1348" spans="1:4" ht="14.25" x14ac:dyDescent="0.2">
      <c r="A1348" s="14">
        <v>1322</v>
      </c>
      <c r="B1348" s="14">
        <v>3.4175316767578276E-2</v>
      </c>
      <c r="C1348" s="14">
        <v>-1.5731233478373657E-3</v>
      </c>
      <c r="D1348" s="14">
        <v>-1.7520570869836416</v>
      </c>
    </row>
    <row r="1349" spans="1:4" ht="14.25" x14ac:dyDescent="0.2">
      <c r="A1349" s="14">
        <v>1323</v>
      </c>
      <c r="B1349" s="14">
        <v>3.4137111420722739E-2</v>
      </c>
      <c r="C1349" s="14">
        <v>-1.0697797498997533E-3</v>
      </c>
      <c r="D1349" s="14">
        <v>-1.1914610477939602</v>
      </c>
    </row>
    <row r="1350" spans="1:4" ht="14.25" x14ac:dyDescent="0.2">
      <c r="A1350" s="14">
        <v>1324</v>
      </c>
      <c r="B1350" s="14">
        <v>3.4225543526987499E-2</v>
      </c>
      <c r="C1350" s="14">
        <v>-1.6585892603674587E-3</v>
      </c>
      <c r="D1350" s="14">
        <v>-1.8472442558408888</v>
      </c>
    </row>
    <row r="1351" spans="1:4" ht="14.25" x14ac:dyDescent="0.2">
      <c r="A1351" s="14">
        <v>1325</v>
      </c>
      <c r="B1351" s="14">
        <v>3.3717440818888396E-2</v>
      </c>
      <c r="C1351" s="14">
        <v>-2.4113590641524699E-3</v>
      </c>
      <c r="D1351" s="14">
        <v>-2.6856372981931949</v>
      </c>
    </row>
    <row r="1352" spans="1:4" ht="14.25" x14ac:dyDescent="0.2">
      <c r="A1352" s="14">
        <v>1326</v>
      </c>
      <c r="B1352" s="14">
        <v>3.297396378106935E-2</v>
      </c>
      <c r="C1352" s="14">
        <v>-2.5803414591958687E-3</v>
      </c>
      <c r="D1352" s="14">
        <v>-2.8738404694310198</v>
      </c>
    </row>
    <row r="1353" spans="1:4" ht="14.25" x14ac:dyDescent="0.2">
      <c r="A1353" s="14">
        <v>1327</v>
      </c>
      <c r="B1353" s="14">
        <v>3.297056368980919E-2</v>
      </c>
      <c r="C1353" s="14">
        <v>-2.5769413679357089E-3</v>
      </c>
      <c r="D1353" s="14">
        <v>-2.8700536373323522</v>
      </c>
    </row>
    <row r="1354" spans="1:4" ht="14.25" x14ac:dyDescent="0.2">
      <c r="A1354" s="14">
        <v>1328</v>
      </c>
      <c r="B1354" s="14">
        <v>3.2967181773066234E-2</v>
      </c>
      <c r="C1354" s="14">
        <v>-2.5735594511927529E-3</v>
      </c>
      <c r="D1354" s="14">
        <v>-2.8662870469977606</v>
      </c>
    </row>
    <row r="1355" spans="1:4" ht="14.25" x14ac:dyDescent="0.2">
      <c r="A1355" s="14">
        <v>1329</v>
      </c>
      <c r="B1355" s="14">
        <v>3.2688633303206871E-2</v>
      </c>
      <c r="C1355" s="14">
        <v>-2.6995927532416641E-3</v>
      </c>
      <c r="D1355" s="14">
        <v>-3.0066559127668127</v>
      </c>
    </row>
    <row r="1356" spans="1:4" ht="14.25" x14ac:dyDescent="0.2">
      <c r="A1356" s="14">
        <v>1330</v>
      </c>
      <c r="B1356" s="14">
        <v>3.1993636302158644E-2</v>
      </c>
      <c r="C1356" s="14">
        <v>-1.5216187757695829E-3</v>
      </c>
      <c r="D1356" s="14">
        <v>-1.6946941658703838</v>
      </c>
    </row>
    <row r="1357" spans="1:4" ht="14.25" x14ac:dyDescent="0.2">
      <c r="A1357" s="14">
        <v>1331</v>
      </c>
      <c r="B1357" s="14">
        <v>3.1810675161810582E-2</v>
      </c>
      <c r="C1357" s="14">
        <v>-2.0766379071040023E-3</v>
      </c>
      <c r="D1357" s="14">
        <v>-2.3128435333709074</v>
      </c>
    </row>
    <row r="1358" spans="1:4" ht="14.25" x14ac:dyDescent="0.2">
      <c r="A1358" s="14">
        <v>1332</v>
      </c>
      <c r="B1358" s="14">
        <v>3.178476430743267E-2</v>
      </c>
      <c r="C1358" s="14">
        <v>-2.2359145912688866E-3</v>
      </c>
      <c r="D1358" s="14">
        <v>-2.4902370249022474</v>
      </c>
    </row>
    <row r="1359" spans="1:4" ht="14.25" x14ac:dyDescent="0.2">
      <c r="A1359" s="14">
        <v>1333</v>
      </c>
      <c r="B1359" s="14">
        <v>3.1966579747363541E-2</v>
      </c>
      <c r="C1359" s="14">
        <v>-1.4945622209744797E-3</v>
      </c>
      <c r="D1359" s="14">
        <v>-1.6645600834773593</v>
      </c>
    </row>
    <row r="1360" spans="1:4" ht="14.25" x14ac:dyDescent="0.2">
      <c r="A1360" s="14">
        <v>1334</v>
      </c>
      <c r="B1360" s="14">
        <v>3.1966088697884587E-2</v>
      </c>
      <c r="C1360" s="14">
        <v>-1.4940711714955257E-3</v>
      </c>
      <c r="D1360" s="14">
        <v>-1.6640131799425262</v>
      </c>
    </row>
    <row r="1361" spans="1:4" ht="14.25" x14ac:dyDescent="0.2">
      <c r="A1361" s="14">
        <v>1335</v>
      </c>
      <c r="B1361" s="14">
        <v>3.1965615864838551E-2</v>
      </c>
      <c r="C1361" s="14">
        <v>-1.4935983384494894E-3</v>
      </c>
      <c r="D1361" s="14">
        <v>-1.6634865648551542</v>
      </c>
    </row>
    <row r="1362" spans="1:4" ht="14.25" x14ac:dyDescent="0.2">
      <c r="A1362" s="14">
        <v>1336</v>
      </c>
      <c r="B1362" s="14">
        <v>3.1807924381013146E-2</v>
      </c>
      <c r="C1362" s="14">
        <v>-1.7054266200417431E-3</v>
      </c>
      <c r="D1362" s="14">
        <v>-1.8994090959761174</v>
      </c>
    </row>
    <row r="1363" spans="1:4" ht="14.25" x14ac:dyDescent="0.2">
      <c r="A1363" s="14">
        <v>1337</v>
      </c>
      <c r="B1363" s="14">
        <v>3.1649549244356444E-2</v>
      </c>
      <c r="C1363" s="14">
        <v>-2.158799294087875E-3</v>
      </c>
      <c r="D1363" s="14">
        <v>-2.4043503058941145</v>
      </c>
    </row>
    <row r="1364" spans="1:4" ht="14.25" x14ac:dyDescent="0.2">
      <c r="A1364" s="14">
        <v>1338</v>
      </c>
      <c r="B1364" s="14">
        <v>3.1352635080001572E-2</v>
      </c>
      <c r="C1364" s="14">
        <v>-1.9145445777640144E-3</v>
      </c>
      <c r="D1364" s="14">
        <v>-2.1323130194647217</v>
      </c>
    </row>
    <row r="1365" spans="1:4" ht="14.25" x14ac:dyDescent="0.2">
      <c r="A1365" s="14">
        <v>1339</v>
      </c>
      <c r="B1365" s="14">
        <v>3.1451428927378872E-2</v>
      </c>
      <c r="C1365" s="14">
        <v>-1.3036750842865541E-3</v>
      </c>
      <c r="D1365" s="14">
        <v>-1.4519606321324474</v>
      </c>
    </row>
    <row r="1366" spans="1:4" ht="14.25" x14ac:dyDescent="0.2">
      <c r="A1366" s="14">
        <v>1340</v>
      </c>
      <c r="B1366" s="14">
        <v>3.2228173879261551E-2</v>
      </c>
      <c r="C1366" s="14">
        <v>-1.3157342356755197E-3</v>
      </c>
      <c r="D1366" s="14">
        <v>-1.465391442680833</v>
      </c>
    </row>
    <row r="1367" spans="1:4" ht="14.25" x14ac:dyDescent="0.2">
      <c r="A1367" s="14">
        <v>1341</v>
      </c>
      <c r="B1367" s="14">
        <v>3.2227171022349163E-2</v>
      </c>
      <c r="C1367" s="14">
        <v>-1.3147313787631315E-3</v>
      </c>
      <c r="D1367" s="14">
        <v>-1.4642745165586724</v>
      </c>
    </row>
    <row r="1368" spans="1:4" ht="14.25" x14ac:dyDescent="0.2">
      <c r="A1368" s="14">
        <v>1342</v>
      </c>
      <c r="B1368" s="14">
        <v>3.2225963307976356E-2</v>
      </c>
      <c r="C1368" s="14">
        <v>-1.3135236643903245E-3</v>
      </c>
      <c r="D1368" s="14">
        <v>-1.4629294316174073</v>
      </c>
    </row>
    <row r="1369" spans="1:4" ht="14.25" x14ac:dyDescent="0.2">
      <c r="A1369" s="14">
        <v>1343</v>
      </c>
      <c r="B1369" s="14">
        <v>3.2447811777054344E-2</v>
      </c>
      <c r="C1369" s="14">
        <v>-1.9757942506652831E-3</v>
      </c>
      <c r="D1369" s="14">
        <v>-2.2005294906204167</v>
      </c>
    </row>
    <row r="1370" spans="1:4" ht="14.25" x14ac:dyDescent="0.2">
      <c r="A1370" s="14">
        <v>1344</v>
      </c>
      <c r="B1370" s="14">
        <v>3.2507072124756765E-2</v>
      </c>
      <c r="C1370" s="14">
        <v>-1.5746154600825082E-3</v>
      </c>
      <c r="D1370" s="14">
        <v>-1.7537189184206174</v>
      </c>
    </row>
    <row r="1371" spans="1:4" ht="14.25" x14ac:dyDescent="0.2">
      <c r="A1371" s="14">
        <v>1345</v>
      </c>
      <c r="B1371" s="14">
        <v>3.2008168075353012E-2</v>
      </c>
      <c r="C1371" s="14">
        <v>-1.3247650070127362E-3</v>
      </c>
      <c r="D1371" s="14">
        <v>-1.4754494123524742</v>
      </c>
    </row>
    <row r="1372" spans="1:4" ht="14.25" x14ac:dyDescent="0.2">
      <c r="A1372" s="14">
        <v>1346</v>
      </c>
      <c r="B1372" s="14">
        <v>3.1404890282229932E-2</v>
      </c>
      <c r="C1372" s="14">
        <v>-1.2256074137040399E-3</v>
      </c>
      <c r="D1372" s="14">
        <v>-1.3650132127222441</v>
      </c>
    </row>
    <row r="1373" spans="1:4" ht="14.25" x14ac:dyDescent="0.2">
      <c r="A1373" s="14">
        <v>1347</v>
      </c>
      <c r="B1373" s="14">
        <v>3.3128519767896748E-2</v>
      </c>
      <c r="C1373" s="14">
        <v>-2.8994361025580298E-3</v>
      </c>
      <c r="D1373" s="14">
        <v>-3.2292302944499989</v>
      </c>
    </row>
    <row r="1374" spans="1:4" ht="14.25" x14ac:dyDescent="0.2">
      <c r="A1374" s="14">
        <v>1348</v>
      </c>
      <c r="B1374" s="14">
        <v>3.3075493286525995E-2</v>
      </c>
      <c r="C1374" s="14">
        <v>-2.8464096211872764E-3</v>
      </c>
      <c r="D1374" s="14">
        <v>-3.1701723555978707</v>
      </c>
    </row>
    <row r="1375" spans="1:4" ht="14.25" x14ac:dyDescent="0.2">
      <c r="A1375" s="14">
        <v>1349</v>
      </c>
      <c r="B1375" s="14">
        <v>3.3022691307300747E-2</v>
      </c>
      <c r="C1375" s="14">
        <v>-2.7936076419620287E-3</v>
      </c>
      <c r="D1375" s="14">
        <v>-3.1113644547199528</v>
      </c>
    </row>
    <row r="1376" spans="1:4" ht="14.25" x14ac:dyDescent="0.2">
      <c r="A1376" s="14">
        <v>1350</v>
      </c>
      <c r="B1376" s="14">
        <v>3.0030245511234423E-2</v>
      </c>
      <c r="C1376" s="14">
        <v>-5.9211042456383187E-4</v>
      </c>
      <c r="D1376" s="14">
        <v>-0.65945958214918388</v>
      </c>
    </row>
    <row r="1377" spans="1:4" ht="14.25" x14ac:dyDescent="0.2">
      <c r="A1377" s="14">
        <v>1351</v>
      </c>
      <c r="B1377" s="14">
        <v>2.9614666228429818E-2</v>
      </c>
      <c r="C1377" s="14">
        <v>-3.8014259677468867E-4</v>
      </c>
      <c r="D1377" s="14">
        <v>-0.42338163225348968</v>
      </c>
    </row>
    <row r="1378" spans="1:4" ht="14.25" x14ac:dyDescent="0.2">
      <c r="A1378" s="14">
        <v>1352</v>
      </c>
      <c r="B1378" s="14">
        <v>2.937541257188717E-2</v>
      </c>
      <c r="C1378" s="14">
        <v>-3.3576323935072608E-4</v>
      </c>
      <c r="D1378" s="14">
        <v>-0.3739543779969644</v>
      </c>
    </row>
    <row r="1379" spans="1:4" ht="14.25" x14ac:dyDescent="0.2">
      <c r="A1379" s="14">
        <v>1353</v>
      </c>
      <c r="B1379" s="14">
        <v>2.9414873871442655E-2</v>
      </c>
      <c r="C1379" s="14">
        <v>-5.6584547084465725E-4</v>
      </c>
      <c r="D1379" s="14">
        <v>-0.63020714090467533</v>
      </c>
    </row>
    <row r="1380" spans="1:4" ht="14.25" x14ac:dyDescent="0.2">
      <c r="A1380" s="14">
        <v>1354</v>
      </c>
      <c r="B1380" s="14">
        <v>2.9030976036957357E-2</v>
      </c>
      <c r="C1380" s="14">
        <v>-5.5065715305090482E-4</v>
      </c>
      <c r="D1380" s="14">
        <v>-0.61329123925812823</v>
      </c>
    </row>
    <row r="1381" spans="1:4" ht="14.25" x14ac:dyDescent="0.2">
      <c r="A1381" s="14">
        <v>1355</v>
      </c>
      <c r="B1381" s="14">
        <v>2.902490187148736E-2</v>
      </c>
      <c r="C1381" s="14">
        <v>-5.4458298758090773E-4</v>
      </c>
      <c r="D1381" s="14">
        <v>-0.6065261723777402</v>
      </c>
    </row>
    <row r="1382" spans="1:4" ht="14.25" x14ac:dyDescent="0.2">
      <c r="A1382" s="14">
        <v>1356</v>
      </c>
      <c r="B1382" s="14">
        <v>2.9018606705703959E-2</v>
      </c>
      <c r="C1382" s="14">
        <v>-5.3828782179750692E-4</v>
      </c>
      <c r="D1382" s="14">
        <v>-0.59951496766851831</v>
      </c>
    </row>
    <row r="1383" spans="1:4" ht="14.25" x14ac:dyDescent="0.2">
      <c r="A1383" s="14">
        <v>1357</v>
      </c>
      <c r="B1383" s="14">
        <v>2.8954546151808504E-2</v>
      </c>
      <c r="C1383" s="14">
        <v>-5.041226341206094E-4</v>
      </c>
      <c r="D1383" s="14">
        <v>-0.56146368626091248</v>
      </c>
    </row>
    <row r="1384" spans="1:4" ht="14.25" x14ac:dyDescent="0.2">
      <c r="A1384" s="14">
        <v>1358</v>
      </c>
      <c r="B1384" s="14">
        <v>2.9195656498551159E-2</v>
      </c>
      <c r="C1384" s="14">
        <v>-9.5579197021189444E-4</v>
      </c>
      <c r="D1384" s="14">
        <v>-1.0645078133217896</v>
      </c>
    </row>
    <row r="1385" spans="1:4" ht="14.25" x14ac:dyDescent="0.2">
      <c r="A1385" s="14">
        <v>1359</v>
      </c>
      <c r="B1385" s="14">
        <v>2.9136702126661904E-2</v>
      </c>
      <c r="C1385" s="14">
        <v>-9.5787110007632126E-4</v>
      </c>
      <c r="D1385" s="14">
        <v>-1.0668234322583061</v>
      </c>
    </row>
    <row r="1386" spans="1:4" ht="14.25" x14ac:dyDescent="0.2">
      <c r="A1386" s="14">
        <v>1360</v>
      </c>
      <c r="B1386" s="14">
        <v>2.8947428349731852E-2</v>
      </c>
      <c r="C1386" s="14">
        <v>-1.0784127231765472E-3</v>
      </c>
      <c r="D1386" s="14">
        <v>-1.2010759721621866</v>
      </c>
    </row>
    <row r="1387" spans="1:4" ht="14.25" x14ac:dyDescent="0.2">
      <c r="A1387" s="14">
        <v>1361</v>
      </c>
      <c r="B1387" s="14">
        <v>2.9159183097157256E-2</v>
      </c>
      <c r="C1387" s="14">
        <v>-9.8876701115290996E-4</v>
      </c>
      <c r="D1387" s="14">
        <v>-1.101233575642784</v>
      </c>
    </row>
    <row r="1388" spans="1:4" ht="14.25" x14ac:dyDescent="0.2">
      <c r="A1388" s="14">
        <v>1362</v>
      </c>
      <c r="B1388" s="14">
        <v>2.9157056839401712E-2</v>
      </c>
      <c r="C1388" s="14">
        <v>-9.8664075339736576E-4</v>
      </c>
      <c r="D1388" s="14">
        <v>-1.0988654682884074</v>
      </c>
    </row>
    <row r="1389" spans="1:4" ht="14.25" x14ac:dyDescent="0.2">
      <c r="A1389" s="14">
        <v>1363</v>
      </c>
      <c r="B1389" s="14">
        <v>2.9154931985205575E-2</v>
      </c>
      <c r="C1389" s="14">
        <v>-9.8451589920122914E-4</v>
      </c>
      <c r="D1389" s="14">
        <v>-1.0964989241402539</v>
      </c>
    </row>
    <row r="1390" spans="1:4" ht="14.25" x14ac:dyDescent="0.2">
      <c r="A1390" s="14">
        <v>1364</v>
      </c>
      <c r="B1390" s="14">
        <v>2.8632004562702033E-2</v>
      </c>
      <c r="C1390" s="14">
        <v>-1.2742648094193273E-3</v>
      </c>
      <c r="D1390" s="14">
        <v>-1.4192051075373164</v>
      </c>
    </row>
    <row r="1391" spans="1:4" ht="14.25" x14ac:dyDescent="0.2">
      <c r="A1391" s="14">
        <v>1365</v>
      </c>
      <c r="B1391" s="14">
        <v>2.8551599193061106E-2</v>
      </c>
      <c r="C1391" s="14">
        <v>-1.0943767497663681E-3</v>
      </c>
      <c r="D1391" s="14">
        <v>-1.2188558150218975</v>
      </c>
    </row>
    <row r="1392" spans="1:4" ht="14.25" x14ac:dyDescent="0.2">
      <c r="A1392" s="14">
        <v>1366</v>
      </c>
      <c r="B1392" s="14">
        <v>2.8023307151858346E-2</v>
      </c>
      <c r="C1392" s="14">
        <v>-6.1582605356940226E-4</v>
      </c>
      <c r="D1392" s="14">
        <v>-0.68587272764639262</v>
      </c>
    </row>
    <row r="1393" spans="1:4" ht="14.25" x14ac:dyDescent="0.2">
      <c r="A1393" s="14">
        <v>1367</v>
      </c>
      <c r="B1393" s="14">
        <v>2.809320747052186E-2</v>
      </c>
      <c r="C1393" s="14">
        <v>-7.3818906805517975E-4</v>
      </c>
      <c r="D1393" s="14">
        <v>-0.8221538317373176</v>
      </c>
    </row>
    <row r="1394" spans="1:4" ht="14.25" x14ac:dyDescent="0.2">
      <c r="A1394" s="14">
        <v>1368</v>
      </c>
      <c r="B1394" s="14">
        <v>2.7882005392397206E-2</v>
      </c>
      <c r="C1394" s="14">
        <v>-5.7808138583231167E-4</v>
      </c>
      <c r="D1394" s="14">
        <v>-0.64383482089513566</v>
      </c>
    </row>
    <row r="1395" spans="1:4" ht="14.25" x14ac:dyDescent="0.2">
      <c r="A1395" s="14">
        <v>1369</v>
      </c>
      <c r="B1395" s="14">
        <v>2.7875260942575981E-2</v>
      </c>
      <c r="C1395" s="14">
        <v>-5.7133693601108676E-4</v>
      </c>
      <c r="D1395" s="14">
        <v>-0.63632322867108815</v>
      </c>
    </row>
    <row r="1396" spans="1:4" ht="14.25" x14ac:dyDescent="0.2">
      <c r="A1396" s="14">
        <v>1370</v>
      </c>
      <c r="B1396" s="14">
        <v>2.7868740230185703E-2</v>
      </c>
      <c r="C1396" s="14">
        <v>-5.6481622362080861E-4</v>
      </c>
      <c r="D1396" s="14">
        <v>-0.62906082272480635</v>
      </c>
    </row>
    <row r="1397" spans="1:4" ht="14.25" x14ac:dyDescent="0.2">
      <c r="A1397" s="14">
        <v>1371</v>
      </c>
      <c r="B1397" s="14">
        <v>2.4046565948367966E-2</v>
      </c>
      <c r="C1397" s="14">
        <v>4.6917856340322056E-4</v>
      </c>
      <c r="D1397" s="14">
        <v>0.52254492834366106</v>
      </c>
    </row>
    <row r="1398" spans="1:4" ht="14.25" x14ac:dyDescent="0.2">
      <c r="A1398" s="14">
        <v>1372</v>
      </c>
      <c r="B1398" s="14">
        <v>2.4484744211408012E-2</v>
      </c>
      <c r="C1398" s="14">
        <v>1.3033475948697609E-4</v>
      </c>
      <c r="D1398" s="14">
        <v>0.14515958926767694</v>
      </c>
    </row>
    <row r="1399" spans="1:4" ht="14.25" x14ac:dyDescent="0.2">
      <c r="A1399" s="14">
        <v>1373</v>
      </c>
      <c r="B1399" s="14">
        <v>2.4428144265603136E-2</v>
      </c>
      <c r="C1399" s="14">
        <v>3.8806872863483832E-4</v>
      </c>
      <c r="D1399" s="14">
        <v>0.43220931605656404</v>
      </c>
    </row>
    <row r="1400" spans="1:4" ht="14.25" x14ac:dyDescent="0.2">
      <c r="A1400" s="14">
        <v>1374</v>
      </c>
      <c r="B1400" s="14">
        <v>2.5441232251425371E-2</v>
      </c>
      <c r="C1400" s="14">
        <v>4.1140770084667835E-4</v>
      </c>
      <c r="D1400" s="14">
        <v>0.45820296221462492</v>
      </c>
    </row>
    <row r="1401" spans="1:4" ht="14.25" x14ac:dyDescent="0.2">
      <c r="A1401" s="14">
        <v>1375</v>
      </c>
      <c r="B1401" s="14">
        <v>2.5597420816308086E-2</v>
      </c>
      <c r="C1401" s="14">
        <v>2.0806844383505774E-4</v>
      </c>
      <c r="D1401" s="14">
        <v>0.23173503342889723</v>
      </c>
    </row>
    <row r="1402" spans="1:4" ht="14.25" x14ac:dyDescent="0.2">
      <c r="A1402" s="14">
        <v>1376</v>
      </c>
      <c r="B1402" s="14">
        <v>2.5711587185690079E-2</v>
      </c>
      <c r="C1402" s="14">
        <v>9.3902074453065115E-5</v>
      </c>
      <c r="D1402" s="14">
        <v>0.10458289571134574</v>
      </c>
    </row>
    <row r="1403" spans="1:4" ht="14.25" x14ac:dyDescent="0.2">
      <c r="A1403" s="14">
        <v>1377</v>
      </c>
      <c r="B1403" s="14">
        <v>2.5825601829302873E-2</v>
      </c>
      <c r="C1403" s="14">
        <v>-2.0112569159728977E-5</v>
      </c>
      <c r="D1403" s="14">
        <v>-2.2400258302818624E-2</v>
      </c>
    </row>
    <row r="1404" spans="1:4" ht="14.25" x14ac:dyDescent="0.2">
      <c r="A1404" s="14">
        <v>1378</v>
      </c>
      <c r="B1404" s="14">
        <v>2.5939912207589413E-2</v>
      </c>
      <c r="C1404" s="14">
        <v>-3.4979828910111643E-5</v>
      </c>
      <c r="D1404" s="14">
        <v>-3.8958583398873037E-2</v>
      </c>
    </row>
    <row r="1405" spans="1:4" ht="14.25" x14ac:dyDescent="0.2">
      <c r="A1405" s="14">
        <v>1379</v>
      </c>
      <c r="B1405" s="14">
        <v>2.5826800016025133E-2</v>
      </c>
      <c r="C1405" s="14">
        <v>-1.7557710888651754E-4</v>
      </c>
      <c r="D1405" s="14">
        <v>-0.19554799587687791</v>
      </c>
    </row>
    <row r="1406" spans="1:4" ht="14.25" x14ac:dyDescent="0.2">
      <c r="A1406" s="14">
        <v>1380</v>
      </c>
      <c r="B1406" s="14">
        <v>2.5867076824815385E-2</v>
      </c>
      <c r="C1406" s="14">
        <v>1.6972078831233028E-4</v>
      </c>
      <c r="D1406" s="14">
        <v>0.18902555249711461</v>
      </c>
    </row>
    <row r="1407" spans="1:4" ht="14.25" x14ac:dyDescent="0.2">
      <c r="A1407" s="14">
        <v>1381</v>
      </c>
      <c r="B1407" s="14">
        <v>2.5587242966942578E-2</v>
      </c>
      <c r="C1407" s="14">
        <v>9.7463526624476382E-4</v>
      </c>
      <c r="D1407" s="14">
        <v>1.0854944259748318</v>
      </c>
    </row>
    <row r="1408" spans="1:4" ht="14.25" x14ac:dyDescent="0.2">
      <c r="A1408" s="14">
        <v>1382</v>
      </c>
      <c r="B1408" s="14">
        <v>2.6144565771906384E-2</v>
      </c>
      <c r="C1408" s="14">
        <v>7.6550187632262387E-4</v>
      </c>
      <c r="D1408" s="14">
        <v>0.85257331496232158</v>
      </c>
    </row>
    <row r="1409" spans="1:4" ht="14.25" x14ac:dyDescent="0.2">
      <c r="A1409" s="14">
        <v>1383</v>
      </c>
      <c r="B1409" s="14">
        <v>2.6258144814173649E-2</v>
      </c>
      <c r="C1409" s="14">
        <v>6.5192283405535872E-4</v>
      </c>
      <c r="D1409" s="14">
        <v>0.72607530944308152</v>
      </c>
    </row>
    <row r="1410" spans="1:4" ht="14.25" x14ac:dyDescent="0.2">
      <c r="A1410" s="14">
        <v>1384</v>
      </c>
      <c r="B1410" s="14">
        <v>2.6371795802845561E-2</v>
      </c>
      <c r="C1410" s="14">
        <v>5.3827184538344716E-4</v>
      </c>
      <c r="D1410" s="14">
        <v>0.59949717402918512</v>
      </c>
    </row>
    <row r="1411" spans="1:4" ht="14.25" x14ac:dyDescent="0.2">
      <c r="A1411" s="14">
        <v>1385</v>
      </c>
      <c r="B1411" s="14">
        <v>2.6285360091766907E-2</v>
      </c>
      <c r="C1411" s="14">
        <v>6.1935444970911968E-4</v>
      </c>
      <c r="D1411" s="14">
        <v>0.68980245856722355</v>
      </c>
    </row>
    <row r="1412" spans="1:4" ht="14.25" x14ac:dyDescent="0.2">
      <c r="A1412" s="14">
        <v>1386</v>
      </c>
      <c r="B1412" s="14">
        <v>2.6234505141166962E-2</v>
      </c>
      <c r="C1412" s="14">
        <v>7.2798615323146562E-4</v>
      </c>
      <c r="D1412" s="14">
        <v>0.81079039399459152</v>
      </c>
    </row>
    <row r="1413" spans="1:4" ht="14.25" x14ac:dyDescent="0.2">
      <c r="A1413" s="14">
        <v>1387</v>
      </c>
      <c r="B1413" s="14">
        <v>2.6226171291728273E-2</v>
      </c>
      <c r="C1413" s="14">
        <v>3.8941997238789439E-4</v>
      </c>
      <c r="D1413" s="14">
        <v>0.43371425602013325</v>
      </c>
    </row>
    <row r="1414" spans="1:4" ht="14.25" x14ac:dyDescent="0.2">
      <c r="A1414" s="14">
        <v>1388</v>
      </c>
      <c r="B1414" s="14">
        <v>2.6743988109957588E-2</v>
      </c>
      <c r="C1414" s="14">
        <v>1.3639418881284532E-4</v>
      </c>
      <c r="D1414" s="14">
        <v>0.15190824385223989</v>
      </c>
    </row>
    <row r="1415" spans="1:4" ht="14.25" x14ac:dyDescent="0.2">
      <c r="A1415" s="14">
        <v>1389</v>
      </c>
      <c r="B1415" s="14">
        <v>2.6995007136626094E-2</v>
      </c>
      <c r="C1415" s="14">
        <v>-4.3452928694968224E-4</v>
      </c>
      <c r="D1415" s="14">
        <v>-0.48395449584341604</v>
      </c>
    </row>
    <row r="1416" spans="1:4" ht="14.25" x14ac:dyDescent="0.2">
      <c r="A1416" s="14">
        <v>1390</v>
      </c>
      <c r="B1416" s="14">
        <v>2.7107883573284877E-2</v>
      </c>
      <c r="C1416" s="14">
        <v>-5.4740572360846562E-4</v>
      </c>
      <c r="D1416" s="14">
        <v>-0.60966997840449955</v>
      </c>
    </row>
    <row r="1417" spans="1:4" ht="14.25" x14ac:dyDescent="0.2">
      <c r="A1417" s="14">
        <v>1391</v>
      </c>
      <c r="B1417" s="14">
        <v>2.722060703305209E-2</v>
      </c>
      <c r="C1417" s="14">
        <v>-6.6012918337567811E-4</v>
      </c>
      <c r="D1417" s="14">
        <v>-0.73521508383184453</v>
      </c>
    </row>
    <row r="1418" spans="1:4" ht="14.25" x14ac:dyDescent="0.2">
      <c r="A1418" s="14">
        <v>1392</v>
      </c>
      <c r="B1418" s="14">
        <v>2.7136846309715745E-2</v>
      </c>
      <c r="C1418" s="14">
        <v>-5.8905530508340798E-4</v>
      </c>
      <c r="D1418" s="14">
        <v>-0.65605696038744021</v>
      </c>
    </row>
    <row r="1419" spans="1:4" ht="14.25" x14ac:dyDescent="0.2">
      <c r="A1419" s="14">
        <v>1393</v>
      </c>
      <c r="B1419" s="14">
        <v>2.73336914988902E-2</v>
      </c>
      <c r="C1419" s="14">
        <v>-4.8036347975899396E-4</v>
      </c>
      <c r="D1419" s="14">
        <v>-0.53500206464857458</v>
      </c>
    </row>
    <row r="1420" spans="1:4" ht="14.25" x14ac:dyDescent="0.2">
      <c r="A1420" s="14">
        <v>1394</v>
      </c>
      <c r="B1420" s="14">
        <v>2.7970283810774963E-2</v>
      </c>
      <c r="C1420" s="14">
        <v>-1.2054287813259915E-4</v>
      </c>
      <c r="D1420" s="14">
        <v>-0.13425393768897267</v>
      </c>
    </row>
    <row r="1421" spans="1:4" ht="14.25" x14ac:dyDescent="0.2">
      <c r="A1421" s="14">
        <v>1395</v>
      </c>
      <c r="B1421" s="14">
        <v>2.8817242353304236E-2</v>
      </c>
      <c r="C1421" s="14">
        <v>-4.7070720658975648E-4</v>
      </c>
      <c r="D1421" s="14">
        <v>-0.52424744590664896</v>
      </c>
    </row>
    <row r="1422" spans="1:4" ht="14.25" x14ac:dyDescent="0.2">
      <c r="A1422" s="14">
        <v>1396</v>
      </c>
      <c r="B1422" s="14">
        <v>2.9250920017090228E-2</v>
      </c>
      <c r="C1422" s="14">
        <v>-4.7439421561566719E-6</v>
      </c>
      <c r="D1422" s="14">
        <v>-5.2835383101783569E-3</v>
      </c>
    </row>
    <row r="1423" spans="1:4" ht="14.25" x14ac:dyDescent="0.2">
      <c r="A1423" s="14">
        <v>1397</v>
      </c>
      <c r="B1423" s="14">
        <v>2.9364651278628723E-2</v>
      </c>
      <c r="C1423" s="14">
        <v>-1.1847520369465125E-4</v>
      </c>
      <c r="D1423" s="14">
        <v>-0.13195107716785601</v>
      </c>
    </row>
    <row r="1424" spans="1:4" ht="14.25" x14ac:dyDescent="0.2">
      <c r="A1424" s="14">
        <v>1398</v>
      </c>
      <c r="B1424" s="14">
        <v>2.9478454864974666E-2</v>
      </c>
      <c r="C1424" s="14">
        <v>-2.322787900405944E-4</v>
      </c>
      <c r="D1424" s="14">
        <v>-0.25869916736413606</v>
      </c>
    </row>
    <row r="1425" spans="1:4" ht="14.25" x14ac:dyDescent="0.2">
      <c r="A1425" s="14">
        <v>1399</v>
      </c>
      <c r="B1425" s="14">
        <v>2.9871530950592789E-2</v>
      </c>
      <c r="C1425" s="14">
        <v>-1.7694672459509994E-4</v>
      </c>
      <c r="D1425" s="14">
        <v>-0.1970733975003201</v>
      </c>
    </row>
    <row r="1426" spans="1:4" ht="14.25" x14ac:dyDescent="0.2">
      <c r="A1426" s="14">
        <v>1400</v>
      </c>
      <c r="B1426" s="14">
        <v>3.0668851184258987E-2</v>
      </c>
      <c r="C1426" s="14">
        <v>-9.7870472615401577E-4</v>
      </c>
      <c r="D1426" s="14">
        <v>-1.0900267635591683</v>
      </c>
    </row>
    <row r="1427" spans="1:4" ht="14.25" x14ac:dyDescent="0.2">
      <c r="A1427" s="14">
        <v>1401</v>
      </c>
      <c r="B1427" s="14">
        <v>2.9701614154414954E-2</v>
      </c>
      <c r="C1427" s="14">
        <v>-5.7249997824602994E-4</v>
      </c>
      <c r="D1427" s="14">
        <v>-0.63761856027556463</v>
      </c>
    </row>
    <row r="1428" spans="1:4" ht="14.25" x14ac:dyDescent="0.2">
      <c r="A1428" s="14">
        <v>1402</v>
      </c>
      <c r="B1428" s="14">
        <v>2.9627966137360406E-2</v>
      </c>
      <c r="C1428" s="14">
        <v>-6.5111774303638903E-4</v>
      </c>
      <c r="D1428" s="14">
        <v>-0.72517864394803833</v>
      </c>
    </row>
    <row r="1429" spans="1:4" ht="14.25" x14ac:dyDescent="0.2">
      <c r="A1429" s="14">
        <v>1403</v>
      </c>
      <c r="B1429" s="14">
        <v>2.9611731180634104E-2</v>
      </c>
      <c r="C1429" s="14">
        <v>-6.3488278631008629E-4</v>
      </c>
      <c r="D1429" s="14">
        <v>-0.70709705420601632</v>
      </c>
    </row>
    <row r="1430" spans="1:4" ht="14.25" x14ac:dyDescent="0.2">
      <c r="A1430" s="14">
        <v>1404</v>
      </c>
      <c r="B1430" s="14">
        <v>2.959582006015422E-2</v>
      </c>
      <c r="C1430" s="14">
        <v>-6.1897166583020288E-4</v>
      </c>
      <c r="D1430" s="14">
        <v>-0.68937613522216534</v>
      </c>
    </row>
    <row r="1431" spans="1:4" ht="14.25" x14ac:dyDescent="0.2">
      <c r="A1431" s="14">
        <v>1405</v>
      </c>
      <c r="B1431" s="14">
        <v>2.958014573406129E-2</v>
      </c>
      <c r="C1431" s="14">
        <v>-6.032973397372722E-4</v>
      </c>
      <c r="D1431" s="14">
        <v>-0.67191894462578561</v>
      </c>
    </row>
    <row r="1432" spans="1:4" ht="14.25" x14ac:dyDescent="0.2">
      <c r="A1432" s="14">
        <v>1406</v>
      </c>
      <c r="B1432" s="14">
        <v>3.0089495486434383E-2</v>
      </c>
      <c r="C1432" s="14">
        <v>-4.4621130947144691E-4</v>
      </c>
      <c r="D1432" s="14">
        <v>-0.49696528128353928</v>
      </c>
    </row>
    <row r="1433" spans="1:4" ht="14.25" x14ac:dyDescent="0.2">
      <c r="A1433" s="14">
        <v>1407</v>
      </c>
      <c r="B1433" s="14">
        <v>3.0498791979882325E-2</v>
      </c>
      <c r="C1433" s="14">
        <v>-9.0385400967647744E-4</v>
      </c>
      <c r="D1433" s="14">
        <v>-1.0066622082936443</v>
      </c>
    </row>
    <row r="1434" spans="1:4" ht="14.25" x14ac:dyDescent="0.2">
      <c r="A1434" s="14">
        <v>1408</v>
      </c>
      <c r="B1434" s="14">
        <v>3.0602514190042653E-2</v>
      </c>
      <c r="C1434" s="14">
        <v>-9.0053073544291845E-4</v>
      </c>
      <c r="D1434" s="14">
        <v>-1.0029609307168403</v>
      </c>
    </row>
    <row r="1435" spans="1:4" ht="14.25" x14ac:dyDescent="0.2">
      <c r="A1435" s="14">
        <v>1409</v>
      </c>
      <c r="B1435" s="14">
        <v>3.0565620827916876E-2</v>
      </c>
      <c r="C1435" s="14">
        <v>-8.6807735290557464E-4</v>
      </c>
      <c r="D1435" s="14">
        <v>-0.96681616244465607</v>
      </c>
    </row>
    <row r="1436" spans="1:4" ht="14.25" x14ac:dyDescent="0.2">
      <c r="A1436" s="14">
        <v>1410</v>
      </c>
      <c r="B1436" s="14">
        <v>3.0541099150404788E-2</v>
      </c>
      <c r="C1436" s="14">
        <v>-6.9555854253242066E-4</v>
      </c>
      <c r="D1436" s="14">
        <v>-0.77467432895918653</v>
      </c>
    </row>
    <row r="1437" spans="1:4" ht="14.25" x14ac:dyDescent="0.2">
      <c r="A1437" s="14">
        <v>1411</v>
      </c>
      <c r="B1437" s="14">
        <v>3.0524203682262607E-2</v>
      </c>
      <c r="C1437" s="14">
        <v>-6.7866307439023998E-4</v>
      </c>
      <c r="D1437" s="14">
        <v>-0.75585709842408022</v>
      </c>
    </row>
    <row r="1438" spans="1:4" ht="14.25" x14ac:dyDescent="0.2">
      <c r="A1438" s="14">
        <v>1412</v>
      </c>
      <c r="B1438" s="14">
        <v>3.0507545454110042E-2</v>
      </c>
      <c r="C1438" s="14">
        <v>-6.6200484623767444E-4</v>
      </c>
      <c r="D1438" s="14">
        <v>-0.73730409256384921</v>
      </c>
    </row>
    <row r="1439" spans="1:4" ht="14.25" x14ac:dyDescent="0.2">
      <c r="A1439" s="14">
        <v>1413</v>
      </c>
      <c r="B1439" s="14">
        <v>3.0589622119479198E-2</v>
      </c>
      <c r="C1439" s="14">
        <v>-8.4373273233424514E-4</v>
      </c>
      <c r="D1439" s="14">
        <v>-0.93970248120626965</v>
      </c>
    </row>
    <row r="1440" spans="1:4" ht="14.25" x14ac:dyDescent="0.2">
      <c r="A1440" s="14">
        <v>1414</v>
      </c>
      <c r="B1440" s="14">
        <v>3.0573754126093533E-2</v>
      </c>
      <c r="C1440" s="14">
        <v>-4.7608619705230559E-4</v>
      </c>
      <c r="D1440" s="14">
        <v>-0.53023826561807375</v>
      </c>
    </row>
    <row r="1441" spans="1:4" ht="14.25" x14ac:dyDescent="0.2">
      <c r="A1441" s="14">
        <v>1415</v>
      </c>
      <c r="B1441" s="14">
        <v>3.0455893006825531E-2</v>
      </c>
      <c r="C1441" s="14">
        <v>-4.5190576599622029E-4</v>
      </c>
      <c r="D1441" s="14">
        <v>-0.50330744950859629</v>
      </c>
    </row>
    <row r="1442" spans="1:4" ht="14.25" x14ac:dyDescent="0.2">
      <c r="A1442" s="14">
        <v>1416</v>
      </c>
      <c r="B1442" s="14">
        <v>3.0180626619602968E-2</v>
      </c>
      <c r="C1442" s="14">
        <v>-2.3245041868613647E-4</v>
      </c>
      <c r="D1442" s="14">
        <v>-0.25889031778165722</v>
      </c>
    </row>
    <row r="1443" spans="1:4" ht="14.25" x14ac:dyDescent="0.2">
      <c r="A1443" s="14">
        <v>1417</v>
      </c>
      <c r="B1443" s="14">
        <v>3.0063319237651057E-2</v>
      </c>
      <c r="C1443" s="14">
        <v>-3.2995267896675229E-4</v>
      </c>
      <c r="D1443" s="14">
        <v>-0.36748289976604048</v>
      </c>
    </row>
    <row r="1444" spans="1:4" ht="14.25" x14ac:dyDescent="0.2">
      <c r="A1444" s="14">
        <v>1418</v>
      </c>
      <c r="B1444" s="14">
        <v>3.0048613631178687E-2</v>
      </c>
      <c r="C1444" s="14">
        <v>-3.1524707249438316E-4</v>
      </c>
      <c r="D1444" s="14">
        <v>-0.35110461507925661</v>
      </c>
    </row>
    <row r="1445" spans="1:4" ht="14.25" x14ac:dyDescent="0.2">
      <c r="A1445" s="14">
        <v>1419</v>
      </c>
      <c r="B1445" s="14">
        <v>3.0033918919810328E-2</v>
      </c>
      <c r="C1445" s="14">
        <v>-3.0055236112602399E-4</v>
      </c>
      <c r="D1445" s="14">
        <v>-0.3347384647519433</v>
      </c>
    </row>
    <row r="1446" spans="1:4" ht="14.25" x14ac:dyDescent="0.2">
      <c r="A1446" s="14">
        <v>1420</v>
      </c>
      <c r="B1446" s="14">
        <v>3.0019235106809532E-2</v>
      </c>
      <c r="C1446" s="14">
        <v>-2.8586854812522738E-4</v>
      </c>
      <c r="D1446" s="14">
        <v>-0.31838445241886337</v>
      </c>
    </row>
    <row r="1447" spans="1:4" ht="14.25" x14ac:dyDescent="0.2">
      <c r="A1447" s="14">
        <v>1421</v>
      </c>
      <c r="B1447" s="14">
        <v>3.0004562195440697E-2</v>
      </c>
      <c r="C1447" s="14">
        <v>-2.0142239977651716E-4</v>
      </c>
      <c r="D1447" s="14">
        <v>-0.22433304005744334</v>
      </c>
    </row>
    <row r="1448" spans="1:4" ht="14.25" x14ac:dyDescent="0.2">
      <c r="A1448" s="14">
        <v>1422</v>
      </c>
      <c r="B1448" s="14">
        <v>2.9976071202002817E-2</v>
      </c>
      <c r="C1448" s="14">
        <v>-5.7310100365744882E-4</v>
      </c>
      <c r="D1448" s="14">
        <v>-0.63828794887308393</v>
      </c>
    </row>
    <row r="1449" spans="1:4" ht="14.25" x14ac:dyDescent="0.2">
      <c r="A1449" s="14">
        <v>1423</v>
      </c>
      <c r="B1449" s="14">
        <v>3.0082365128814913E-2</v>
      </c>
      <c r="C1449" s="14">
        <v>-7.7614503312118874E-4</v>
      </c>
      <c r="D1449" s="14">
        <v>-0.86442706967420679</v>
      </c>
    </row>
    <row r="1450" spans="1:4" ht="14.25" x14ac:dyDescent="0.2">
      <c r="A1450" s="14">
        <v>1424</v>
      </c>
      <c r="B1450" s="14">
        <v>2.9807659329219194E-2</v>
      </c>
      <c r="C1450" s="14">
        <v>-6.0257585052486684E-4</v>
      </c>
      <c r="D1450" s="14">
        <v>-0.67111539016229438</v>
      </c>
    </row>
    <row r="1451" spans="1:4" ht="14.25" x14ac:dyDescent="0.2">
      <c r="A1451" s="14">
        <v>1425</v>
      </c>
      <c r="B1451" s="14">
        <v>2.9795589371841166E-2</v>
      </c>
      <c r="C1451" s="14">
        <v>-5.9050589314683932E-4</v>
      </c>
      <c r="D1451" s="14">
        <v>-0.65767254450569945</v>
      </c>
    </row>
    <row r="1452" spans="1:4" ht="14.25" x14ac:dyDescent="0.2">
      <c r="A1452" s="14">
        <v>1426</v>
      </c>
      <c r="B1452" s="14">
        <v>2.9783303634122835E-2</v>
      </c>
      <c r="C1452" s="14">
        <v>-5.7822015542850769E-4</v>
      </c>
      <c r="D1452" s="14">
        <v>-0.64398937473530804</v>
      </c>
    </row>
    <row r="1453" spans="1:4" ht="14.25" x14ac:dyDescent="0.2">
      <c r="A1453" s="14">
        <v>1427</v>
      </c>
      <c r="B1453" s="14">
        <v>2.9771255459039886E-2</v>
      </c>
      <c r="C1453" s="14">
        <v>-8.4934461830973862E-4</v>
      </c>
      <c r="D1453" s="14">
        <v>-0.94595268695664791</v>
      </c>
    </row>
    <row r="1454" spans="1:4" ht="14.25" x14ac:dyDescent="0.2">
      <c r="A1454" s="14">
        <v>1428</v>
      </c>
      <c r="B1454" s="14">
        <v>3.0032513357430932E-2</v>
      </c>
      <c r="C1454" s="14">
        <v>-1.1134866322611604E-3</v>
      </c>
      <c r="D1454" s="14">
        <v>-1.2401393368146763</v>
      </c>
    </row>
    <row r="1455" spans="1:4" ht="14.25" x14ac:dyDescent="0.2">
      <c r="A1455" s="14">
        <v>1429</v>
      </c>
      <c r="B1455" s="14">
        <v>3.0124989709300894E-2</v>
      </c>
      <c r="C1455" s="14">
        <v>-9.4938749494744706E-4</v>
      </c>
      <c r="D1455" s="14">
        <v>-1.0573748658063182</v>
      </c>
    </row>
    <row r="1456" spans="1:4" ht="14.25" x14ac:dyDescent="0.2">
      <c r="A1456" s="14">
        <v>1430</v>
      </c>
      <c r="B1456" s="14">
        <v>3.2110698089405927E-2</v>
      </c>
      <c r="C1456" s="14">
        <v>-3.2942657432097969E-3</v>
      </c>
      <c r="D1456" s="14">
        <v>-3.6689695374064577</v>
      </c>
    </row>
    <row r="1457" spans="1:4" ht="14.25" x14ac:dyDescent="0.2">
      <c r="A1457" s="14">
        <v>1431</v>
      </c>
      <c r="B1457" s="14">
        <v>2.9097026276882543E-2</v>
      </c>
      <c r="C1457" s="14">
        <v>-1.2976444840814838E-3</v>
      </c>
      <c r="D1457" s="14">
        <v>-1.4452440858154763</v>
      </c>
    </row>
    <row r="1458" spans="1:4" ht="14.25" x14ac:dyDescent="0.2">
      <c r="A1458" s="14">
        <v>1432</v>
      </c>
      <c r="B1458" s="14">
        <v>2.9105514581749602E-2</v>
      </c>
      <c r="C1458" s="14">
        <v>-1.3061327889485434E-3</v>
      </c>
      <c r="D1458" s="14">
        <v>-1.4546978865738558</v>
      </c>
    </row>
    <row r="1459" spans="1:4" ht="14.25" x14ac:dyDescent="0.2">
      <c r="A1459" s="14">
        <v>1433</v>
      </c>
      <c r="B1459" s="14">
        <v>2.9114233237799755E-2</v>
      </c>
      <c r="C1459" s="14">
        <v>-1.3148514449986964E-3</v>
      </c>
      <c r="D1459" s="14">
        <v>-1.4644082396384412</v>
      </c>
    </row>
    <row r="1460" spans="1:4" ht="14.25" x14ac:dyDescent="0.2">
      <c r="A1460" s="14">
        <v>1434</v>
      </c>
      <c r="B1460" s="14">
        <v>2.9015498185349015E-2</v>
      </c>
      <c r="C1460" s="14">
        <v>-1.2363350513407145E-3</v>
      </c>
      <c r="D1460" s="14">
        <v>-1.3769610574820128</v>
      </c>
    </row>
    <row r="1461" spans="1:4" ht="14.25" x14ac:dyDescent="0.2">
      <c r="A1461" s="14">
        <v>1435</v>
      </c>
      <c r="B1461" s="14">
        <v>2.8836944957671314E-2</v>
      </c>
      <c r="C1461" s="14">
        <v>-1.2087781912639775E-3</v>
      </c>
      <c r="D1461" s="14">
        <v>-1.3462697629571188</v>
      </c>
    </row>
    <row r="1462" spans="1:4" ht="14.25" x14ac:dyDescent="0.2">
      <c r="A1462" s="14">
        <v>1436</v>
      </c>
      <c r="B1462" s="14">
        <v>2.879602661037817E-2</v>
      </c>
      <c r="C1462" s="14">
        <v>-1.7150830165424437E-3</v>
      </c>
      <c r="D1462" s="14">
        <v>-1.9101638520777513</v>
      </c>
    </row>
    <row r="1463" spans="1:4" ht="14.25" x14ac:dyDescent="0.2">
      <c r="A1463" s="14">
        <v>1437</v>
      </c>
      <c r="B1463" s="14">
        <v>2.8410100201224447E-2</v>
      </c>
      <c r="C1463" s="14">
        <v>-1.528647904580821E-3</v>
      </c>
      <c r="D1463" s="14">
        <v>-1.70252281768334</v>
      </c>
    </row>
    <row r="1464" spans="1:4" ht="14.25" x14ac:dyDescent="0.2">
      <c r="A1464" s="14">
        <v>1438</v>
      </c>
      <c r="B1464" s="14">
        <v>2.8198349986678202E-2</v>
      </c>
      <c r="C1464" s="14">
        <v>-1.1767127347088249E-3</v>
      </c>
      <c r="D1464" s="14">
        <v>-1.31055704501796</v>
      </c>
    </row>
    <row r="1465" spans="1:4" ht="14.25" x14ac:dyDescent="0.2">
      <c r="A1465" s="14">
        <v>1439</v>
      </c>
      <c r="B1465" s="14">
        <v>2.8203176454432741E-2</v>
      </c>
      <c r="C1465" s="14">
        <v>-1.1815392024633643E-3</v>
      </c>
      <c r="D1465" s="14">
        <v>-1.3159324957390137</v>
      </c>
    </row>
    <row r="1466" spans="1:4" ht="14.25" x14ac:dyDescent="0.2">
      <c r="A1466" s="14">
        <v>1440</v>
      </c>
      <c r="B1466" s="14">
        <v>2.8208007425569219E-2</v>
      </c>
      <c r="C1466" s="14">
        <v>-1.1863701735998419E-3</v>
      </c>
      <c r="D1466" s="14">
        <v>-1.3213129620758175</v>
      </c>
    </row>
    <row r="1467" spans="1:4" ht="14.25" x14ac:dyDescent="0.2">
      <c r="A1467" s="14">
        <v>1441</v>
      </c>
      <c r="B1467" s="14">
        <v>2.8415145532407534E-2</v>
      </c>
      <c r="C1467" s="14">
        <v>-1.7179069719450678E-3</v>
      </c>
      <c r="D1467" s="14">
        <v>-1.9133090161764821</v>
      </c>
    </row>
    <row r="1468" spans="1:4" ht="14.25" x14ac:dyDescent="0.2">
      <c r="A1468" s="14">
        <v>1442</v>
      </c>
      <c r="B1468" s="14">
        <v>2.8134763659423294E-2</v>
      </c>
      <c r="C1468" s="14">
        <v>-1.2128372460219958E-3</v>
      </c>
      <c r="D1468" s="14">
        <v>-1.3507905118640735</v>
      </c>
    </row>
    <row r="1469" spans="1:4" ht="14.25" x14ac:dyDescent="0.2">
      <c r="A1469" s="14">
        <v>1443</v>
      </c>
      <c r="B1469" s="14">
        <v>2.8139010400595348E-2</v>
      </c>
      <c r="C1469" s="14">
        <v>-1.639707750665069E-3</v>
      </c>
      <c r="D1469" s="14">
        <v>-1.826215082933055</v>
      </c>
    </row>
    <row r="1470" spans="1:4" ht="14.25" x14ac:dyDescent="0.2">
      <c r="A1470" s="14">
        <v>1444</v>
      </c>
      <c r="B1470" s="14">
        <v>2.7705119795089848E-2</v>
      </c>
      <c r="C1470" s="14">
        <v>3.6652709589003254E-3</v>
      </c>
      <c r="D1470" s="14">
        <v>4.082174463995397</v>
      </c>
    </row>
    <row r="1471" spans="1:4" ht="14.25" x14ac:dyDescent="0.2">
      <c r="A1471" s="14">
        <v>1445</v>
      </c>
      <c r="B1471" s="14">
        <v>2.7709149564178269E-2</v>
      </c>
      <c r="C1471" s="14">
        <v>-1.2403186540010033E-3</v>
      </c>
      <c r="D1471" s="14">
        <v>-1.3813977720487889</v>
      </c>
    </row>
    <row r="1472" spans="1:4" ht="14.25" x14ac:dyDescent="0.2">
      <c r="A1472" s="14">
        <v>1446</v>
      </c>
      <c r="B1472" s="14">
        <v>2.7713183842805671E-2</v>
      </c>
      <c r="C1472" s="14">
        <v>-1.2443529326284057E-3</v>
      </c>
      <c r="D1472" s="14">
        <v>-1.3858909266826733</v>
      </c>
    </row>
    <row r="1473" spans="1:4" ht="14.25" x14ac:dyDescent="0.2">
      <c r="A1473" s="14">
        <v>1447</v>
      </c>
      <c r="B1473" s="14">
        <v>2.7717222631842682E-2</v>
      </c>
      <c r="C1473" s="14">
        <v>-1.2483917216654164E-3</v>
      </c>
      <c r="D1473" s="14">
        <v>-1.3903891047593349</v>
      </c>
    </row>
    <row r="1474" spans="1:4" ht="14.25" x14ac:dyDescent="0.2">
      <c r="A1474" s="14">
        <v>1448</v>
      </c>
      <c r="B1474" s="14">
        <v>2.7643744454431247E-2</v>
      </c>
      <c r="C1474" s="14">
        <v>-1.5663084038687949E-3</v>
      </c>
      <c r="D1474" s="14">
        <v>-1.7444669823081591</v>
      </c>
    </row>
    <row r="1475" spans="1:4" ht="14.25" x14ac:dyDescent="0.2">
      <c r="A1475" s="14">
        <v>1449</v>
      </c>
      <c r="B1475" s="14">
        <v>2.7644975397141742E-2</v>
      </c>
      <c r="C1475" s="14">
        <v>-1.413019200028582E-3</v>
      </c>
      <c r="D1475" s="14">
        <v>-1.5737420125748316</v>
      </c>
    </row>
    <row r="1476" spans="1:4" ht="14.25" x14ac:dyDescent="0.2">
      <c r="A1476" s="14">
        <v>1450</v>
      </c>
      <c r="B1476" s="14">
        <v>2.7127814915491419E-2</v>
      </c>
      <c r="C1476" s="14">
        <v>-1.356670636884369E-3</v>
      </c>
      <c r="D1476" s="14">
        <v>-1.5109841242414812</v>
      </c>
    </row>
    <row r="1477" spans="1:4" ht="14.25" x14ac:dyDescent="0.2">
      <c r="A1477" s="14">
        <v>1451</v>
      </c>
      <c r="B1477" s="14">
        <v>2.7116980307054065E-2</v>
      </c>
      <c r="C1477" s="14">
        <v>-9.4261724972927521E-4</v>
      </c>
      <c r="D1477" s="14">
        <v>-1.0498345441071826</v>
      </c>
    </row>
    <row r="1478" spans="1:4" ht="14.25" x14ac:dyDescent="0.2">
      <c r="A1478" s="14">
        <v>1452</v>
      </c>
      <c r="B1478" s="14">
        <v>2.6780015711096221E-2</v>
      </c>
      <c r="C1478" s="14">
        <v>-1.0547830893119434E-3</v>
      </c>
      <c r="D1478" s="14">
        <v>-1.1747586032589643</v>
      </c>
    </row>
    <row r="1479" spans="1:4" ht="14.25" x14ac:dyDescent="0.2">
      <c r="A1479" s="14">
        <v>1453</v>
      </c>
      <c r="B1479" s="14">
        <v>2.6784419963928649E-2</v>
      </c>
      <c r="C1479" s="14">
        <v>-1.0591873421443715E-3</v>
      </c>
      <c r="D1479" s="14">
        <v>-1.1796638145372356</v>
      </c>
    </row>
    <row r="1480" spans="1:4" ht="14.25" x14ac:dyDescent="0.2">
      <c r="A1480" s="14">
        <v>1454</v>
      </c>
      <c r="B1480" s="14">
        <v>2.6788828729622079E-2</v>
      </c>
      <c r="C1480" s="14">
        <v>-1.0635961078378012E-3</v>
      </c>
      <c r="D1480" s="14">
        <v>-1.1845740519885091</v>
      </c>
    </row>
    <row r="1481" spans="1:4" ht="14.25" x14ac:dyDescent="0.2">
      <c r="A1481" s="14">
        <v>1455</v>
      </c>
      <c r="B1481" s="14">
        <v>2.6793242009048208E-2</v>
      </c>
      <c r="C1481" s="14">
        <v>-1.1338411928840733E-3</v>
      </c>
      <c r="D1481" s="14">
        <v>-1.2628091117187479</v>
      </c>
    </row>
    <row r="1482" spans="1:4" ht="14.25" x14ac:dyDescent="0.2">
      <c r="A1482" s="14">
        <v>1456</v>
      </c>
      <c r="B1482" s="14">
        <v>2.6765375240251039E-2</v>
      </c>
      <c r="C1482" s="14">
        <v>-8.0039314713522061E-4</v>
      </c>
      <c r="D1482" s="14">
        <v>-0.89143326728908323</v>
      </c>
    </row>
    <row r="1483" spans="1:4" ht="14.25" x14ac:dyDescent="0.2">
      <c r="A1483" s="14">
        <v>1457</v>
      </c>
      <c r="B1483" s="14">
        <v>2.6491434609664376E-2</v>
      </c>
      <c r="C1483" s="14">
        <v>-1.2379050809310996E-3</v>
      </c>
      <c r="D1483" s="14">
        <v>-1.3787096689144156</v>
      </c>
    </row>
    <row r="1484" spans="1:4" ht="14.25" x14ac:dyDescent="0.2">
      <c r="A1484" s="14">
        <v>1458</v>
      </c>
      <c r="B1484" s="14">
        <v>2.6102881729551299E-2</v>
      </c>
      <c r="C1484" s="14">
        <v>-8.008983324242179E-4</v>
      </c>
      <c r="D1484" s="14">
        <v>-0.89199591450110527</v>
      </c>
    </row>
    <row r="1485" spans="1:4" ht="14.25" x14ac:dyDescent="0.2">
      <c r="A1485" s="14">
        <v>1459</v>
      </c>
      <c r="B1485" s="14">
        <v>2.588135375008218E-2</v>
      </c>
      <c r="C1485" s="14">
        <v>-7.3224838228893446E-4</v>
      </c>
      <c r="D1485" s="14">
        <v>-0.81553742710979638</v>
      </c>
    </row>
    <row r="1486" spans="1:4" ht="14.25" x14ac:dyDescent="0.2">
      <c r="A1486" s="14">
        <v>1460</v>
      </c>
      <c r="B1486" s="14">
        <v>2.5884486522803542E-2</v>
      </c>
      <c r="C1486" s="14">
        <v>-7.3538115501029649E-4</v>
      </c>
      <c r="D1486" s="14">
        <v>-0.81902653472231579</v>
      </c>
    </row>
    <row r="1487" spans="1:4" ht="14.25" x14ac:dyDescent="0.2">
      <c r="A1487" s="14">
        <v>1461</v>
      </c>
      <c r="B1487" s="14">
        <v>2.6859630469598734E-2</v>
      </c>
      <c r="C1487" s="14">
        <v>-1.7105251018054886E-3</v>
      </c>
      <c r="D1487" s="14">
        <v>-1.9050875007364989</v>
      </c>
    </row>
    <row r="1488" spans="1:4" ht="14.25" x14ac:dyDescent="0.2">
      <c r="A1488" s="14">
        <v>1462</v>
      </c>
      <c r="B1488" s="14">
        <v>2.5214341892444619E-2</v>
      </c>
      <c r="C1488" s="14">
        <v>-3.1993195455634615E-4</v>
      </c>
      <c r="D1488" s="14">
        <v>-0.35632237554898005</v>
      </c>
    </row>
    <row r="1489" spans="1:4" ht="14.25" x14ac:dyDescent="0.2">
      <c r="A1489" s="14">
        <v>1463</v>
      </c>
      <c r="B1489" s="14">
        <v>2.5693751510660404E-2</v>
      </c>
      <c r="C1489" s="14">
        <v>-3.7075409463989406E-4</v>
      </c>
      <c r="D1489" s="14">
        <v>-0.41292524196213631</v>
      </c>
    </row>
    <row r="1490" spans="1:4" ht="14.25" x14ac:dyDescent="0.2">
      <c r="A1490" s="14">
        <v>1464</v>
      </c>
      <c r="B1490" s="14">
        <v>2.5949689803911165E-2</v>
      </c>
      <c r="C1490" s="14">
        <v>-4.5476767345072056E-5</v>
      </c>
      <c r="D1490" s="14">
        <v>-5.0649488248697132E-2</v>
      </c>
    </row>
    <row r="1491" spans="1:4" ht="14.25" x14ac:dyDescent="0.2">
      <c r="A1491" s="14">
        <v>1465</v>
      </c>
      <c r="B1491" s="14">
        <v>2.6010995417254913E-2</v>
      </c>
      <c r="C1491" s="14">
        <v>-6.0056893071737394E-5</v>
      </c>
      <c r="D1491" s="14">
        <v>-6.688801947616542E-2</v>
      </c>
    </row>
    <row r="1492" spans="1:4" ht="14.25" x14ac:dyDescent="0.2">
      <c r="A1492" s="14">
        <v>1466</v>
      </c>
      <c r="B1492" s="14">
        <v>2.5992941498115825E-2</v>
      </c>
      <c r="C1492" s="14">
        <v>1.7184581503008889E-5</v>
      </c>
      <c r="D1492" s="14">
        <v>1.9139228879023296E-2</v>
      </c>
    </row>
    <row r="1493" spans="1:4" ht="14.25" x14ac:dyDescent="0.2">
      <c r="A1493" s="14">
        <v>1467</v>
      </c>
      <c r="B1493" s="14">
        <v>2.5977741936893475E-2</v>
      </c>
      <c r="C1493" s="14">
        <v>3.2384142725359194E-5</v>
      </c>
      <c r="D1493" s="14">
        <v>3.6067652829548588E-2</v>
      </c>
    </row>
    <row r="1494" spans="1:4" ht="14.25" x14ac:dyDescent="0.2">
      <c r="A1494" s="14">
        <v>1468</v>
      </c>
      <c r="B1494" s="14">
        <v>2.5962318258924515E-2</v>
      </c>
      <c r="C1494" s="14">
        <v>4.7807820694318465E-5</v>
      </c>
      <c r="D1494" s="14">
        <v>5.3245685518478136E-2</v>
      </c>
    </row>
    <row r="1495" spans="1:4" ht="14.25" x14ac:dyDescent="0.2">
      <c r="A1495" s="14">
        <v>1469</v>
      </c>
      <c r="B1495" s="14">
        <v>2.5763210468384107E-2</v>
      </c>
      <c r="C1495" s="14">
        <v>2.8362422103837479E-4</v>
      </c>
      <c r="D1495" s="14">
        <v>0.31588484602535638</v>
      </c>
    </row>
    <row r="1496" spans="1:4" ht="14.25" x14ac:dyDescent="0.2">
      <c r="A1496" s="14">
        <v>1470</v>
      </c>
      <c r="B1496" s="14">
        <v>2.5361504411828873E-2</v>
      </c>
      <c r="C1496" s="14">
        <v>3.4994824062535221E-4</v>
      </c>
      <c r="D1496" s="14">
        <v>0.38975284163698792</v>
      </c>
    </row>
    <row r="1497" spans="1:4" ht="14.25" x14ac:dyDescent="0.2">
      <c r="A1497" s="14">
        <v>1471</v>
      </c>
      <c r="B1497" s="14">
        <v>2.54525179536782E-2</v>
      </c>
      <c r="C1497" s="14">
        <v>4.6680011550614964E-4</v>
      </c>
      <c r="D1497" s="14">
        <v>0.51989594566864494</v>
      </c>
    </row>
    <row r="1498" spans="1:4" ht="14.25" x14ac:dyDescent="0.2">
      <c r="A1498" s="14">
        <v>1472</v>
      </c>
      <c r="B1498" s="14">
        <v>2.5551238736498678E-2</v>
      </c>
      <c r="C1498" s="14">
        <v>3.2364973380970968E-4</v>
      </c>
      <c r="D1498" s="14">
        <v>0.36046303082413766</v>
      </c>
    </row>
    <row r="1499" spans="1:4" ht="14.25" x14ac:dyDescent="0.2">
      <c r="A1499" s="14">
        <v>1473</v>
      </c>
      <c r="B1499" s="14">
        <v>2.5505866821405605E-2</v>
      </c>
      <c r="C1499" s="14">
        <v>6.2334136938218404E-4</v>
      </c>
      <c r="D1499" s="14">
        <v>0.69424286743791386</v>
      </c>
    </row>
    <row r="1500" spans="1:4" ht="14.25" x14ac:dyDescent="0.2">
      <c r="A1500" s="14">
        <v>1474</v>
      </c>
      <c r="B1500" s="14">
        <v>2.5492075465196044E-2</v>
      </c>
      <c r="C1500" s="14">
        <v>6.37132725591745E-4</v>
      </c>
      <c r="D1500" s="14">
        <v>0.70960291114923202</v>
      </c>
    </row>
    <row r="1501" spans="1:4" ht="14.25" x14ac:dyDescent="0.2">
      <c r="A1501" s="14">
        <v>1475</v>
      </c>
      <c r="B1501" s="14">
        <v>2.5478059854142882E-2</v>
      </c>
      <c r="C1501" s="14">
        <v>6.5114833664490709E-4</v>
      </c>
      <c r="D1501" s="14">
        <v>0.72521271740368576</v>
      </c>
    </row>
    <row r="1502" spans="1:4" ht="14.25" x14ac:dyDescent="0.2">
      <c r="A1502" s="14">
        <v>1476</v>
      </c>
      <c r="B1502" s="14">
        <v>2.56314238870212E-2</v>
      </c>
      <c r="C1502" s="14">
        <v>5.9954750188142419E-4</v>
      </c>
      <c r="D1502" s="14">
        <v>0.66774258426637079</v>
      </c>
    </row>
    <row r="1503" spans="1:4" ht="14.25" x14ac:dyDescent="0.2">
      <c r="A1503" s="14">
        <v>1477</v>
      </c>
      <c r="B1503" s="14">
        <v>2.5602699483088468E-2</v>
      </c>
      <c r="C1503" s="14">
        <v>2.5526520645735226E-4</v>
      </c>
      <c r="D1503" s="14">
        <v>0.28430015653177082</v>
      </c>
    </row>
    <row r="1504" spans="1:4" ht="14.25" x14ac:dyDescent="0.2">
      <c r="A1504" s="14">
        <v>1478</v>
      </c>
      <c r="B1504" s="14">
        <v>2.5179169687270485E-2</v>
      </c>
      <c r="C1504" s="14">
        <v>4.9235375410131704E-4</v>
      </c>
      <c r="D1504" s="14">
        <v>0.54835616378213925</v>
      </c>
    </row>
    <row r="1505" spans="1:4" ht="14.25" x14ac:dyDescent="0.2">
      <c r="A1505" s="14">
        <v>1479</v>
      </c>
      <c r="B1505" s="14">
        <v>2.5148711840773538E-2</v>
      </c>
      <c r="C1505" s="14">
        <v>2.1037681697773369E-4</v>
      </c>
      <c r="D1505" s="14">
        <v>0.23430597074896697</v>
      </c>
    </row>
    <row r="1506" spans="1:4" ht="14.25" x14ac:dyDescent="0.2">
      <c r="A1506" s="14">
        <v>1480</v>
      </c>
      <c r="B1506" s="14">
        <v>2.5132458197797754E-2</v>
      </c>
      <c r="C1506" s="14">
        <v>2.2663045995351822E-4</v>
      </c>
      <c r="D1506" s="14">
        <v>0.2524083721939484</v>
      </c>
    </row>
    <row r="1507" spans="1:4" ht="14.25" x14ac:dyDescent="0.2">
      <c r="A1507" s="14">
        <v>1481</v>
      </c>
      <c r="B1507" s="14">
        <v>2.5116431098185291E-2</v>
      </c>
      <c r="C1507" s="14">
        <v>2.4265755956598065E-4</v>
      </c>
      <c r="D1507" s="14">
        <v>0.27025846227010852</v>
      </c>
    </row>
    <row r="1508" spans="1:4" ht="14.25" x14ac:dyDescent="0.2">
      <c r="A1508" s="14">
        <v>1482</v>
      </c>
      <c r="B1508" s="14">
        <v>2.510017969227504E-2</v>
      </c>
      <c r="C1508" s="14">
        <v>2.5890896547623235E-4</v>
      </c>
      <c r="D1508" s="14">
        <v>0.28835837219621052</v>
      </c>
    </row>
    <row r="1509" spans="1:4" ht="14.25" x14ac:dyDescent="0.2">
      <c r="A1509" s="14">
        <v>1483</v>
      </c>
      <c r="B1509" s="14">
        <v>2.4964805665941149E-2</v>
      </c>
      <c r="C1509" s="14">
        <v>9.4623811079407039E-5</v>
      </c>
      <c r="D1509" s="14">
        <v>0.10538672573068683</v>
      </c>
    </row>
    <row r="1510" spans="1:4" ht="14.25" x14ac:dyDescent="0.2">
      <c r="A1510" s="14">
        <v>1484</v>
      </c>
      <c r="B1510" s="14">
        <v>2.5171090403341166E-2</v>
      </c>
      <c r="C1510" s="14">
        <v>-2.2059535383641554E-4</v>
      </c>
      <c r="D1510" s="14">
        <v>-0.24568680744334931</v>
      </c>
    </row>
    <row r="1511" spans="1:4" ht="14.25" x14ac:dyDescent="0.2">
      <c r="A1511" s="14">
        <v>1485</v>
      </c>
      <c r="B1511" s="14">
        <v>2.5155276762703238E-2</v>
      </c>
      <c r="C1511" s="14">
        <v>-2.0478171319848748E-4</v>
      </c>
      <c r="D1511" s="14">
        <v>-0.22807445607320187</v>
      </c>
    </row>
    <row r="1512" spans="1:4" ht="14.25" x14ac:dyDescent="0.2">
      <c r="A1512" s="14">
        <v>1486</v>
      </c>
      <c r="B1512" s="14">
        <v>2.5602295822575984E-2</v>
      </c>
      <c r="C1512" s="14">
        <v>-3.5477107010071368E-4</v>
      </c>
      <c r="D1512" s="14">
        <v>-0.39512424024551851</v>
      </c>
    </row>
    <row r="1513" spans="1:4" ht="14.25" x14ac:dyDescent="0.2">
      <c r="A1513" s="14">
        <v>1487</v>
      </c>
      <c r="B1513" s="14">
        <v>2.5577898590210341E-2</v>
      </c>
      <c r="C1513" s="14">
        <v>-4.3187344418518792E-4</v>
      </c>
      <c r="D1513" s="14">
        <v>-0.48099656622915954</v>
      </c>
    </row>
    <row r="1514" spans="1:4" ht="14.25" x14ac:dyDescent="0.2">
      <c r="A1514" s="14">
        <v>1488</v>
      </c>
      <c r="B1514" s="14">
        <v>2.5561697782628633E-2</v>
      </c>
      <c r="C1514" s="14">
        <v>-4.1567263660348061E-4</v>
      </c>
      <c r="D1514" s="14">
        <v>-0.46295300990065535</v>
      </c>
    </row>
    <row r="1515" spans="1:4" ht="14.25" x14ac:dyDescent="0.2">
      <c r="A1515" s="14">
        <v>1489</v>
      </c>
      <c r="B1515" s="14">
        <v>2.5545723770161888E-2</v>
      </c>
      <c r="C1515" s="14">
        <v>-3.9969862413673576E-4</v>
      </c>
      <c r="D1515" s="14">
        <v>-0.44516204532791492</v>
      </c>
    </row>
    <row r="1516" spans="1:4" ht="14.25" x14ac:dyDescent="0.2">
      <c r="A1516" s="14">
        <v>1490</v>
      </c>
      <c r="B1516" s="14">
        <v>2.5204768179945315E-2</v>
      </c>
      <c r="C1516" s="14">
        <v>-4.2241756656978893E-4</v>
      </c>
      <c r="D1516" s="14">
        <v>-0.47046513688352976</v>
      </c>
    </row>
    <row r="1517" spans="1:4" ht="14.25" x14ac:dyDescent="0.2">
      <c r="A1517" s="14">
        <v>1491</v>
      </c>
      <c r="B1517" s="14">
        <v>2.4916762583596423E-2</v>
      </c>
      <c r="C1517" s="14">
        <v>-2.8768246490184363E-4</v>
      </c>
      <c r="D1517" s="14">
        <v>-0.32040469180316727</v>
      </c>
    </row>
    <row r="1518" spans="1:4" ht="14.25" x14ac:dyDescent="0.2">
      <c r="A1518" s="14">
        <v>1492</v>
      </c>
      <c r="B1518" s="14">
        <v>2.5447792459241367E-2</v>
      </c>
      <c r="C1518" s="14">
        <v>8.6409240153303632E-4</v>
      </c>
      <c r="D1518" s="14">
        <v>0.96237794575736368</v>
      </c>
    </row>
    <row r="1519" spans="1:4" ht="14.25" x14ac:dyDescent="0.2">
      <c r="A1519" s="14">
        <v>1493</v>
      </c>
      <c r="B1519" s="14">
        <v>2.5409464469212939E-2</v>
      </c>
      <c r="C1519" s="14">
        <v>1.5941150098564005E-5</v>
      </c>
      <c r="D1519" s="14">
        <v>1.7754364299058457E-2</v>
      </c>
    </row>
    <row r="1520" spans="1:4" ht="14.25" x14ac:dyDescent="0.2">
      <c r="A1520" s="14">
        <v>1494</v>
      </c>
      <c r="B1520" s="14">
        <v>2.5842671191773043E-2</v>
      </c>
      <c r="C1520" s="14">
        <v>-1.7120658278065373E-4</v>
      </c>
      <c r="D1520" s="14">
        <v>-0.19068034754647034</v>
      </c>
    </row>
    <row r="1521" spans="1:4" ht="14.25" x14ac:dyDescent="0.2">
      <c r="A1521" s="14">
        <v>1495</v>
      </c>
      <c r="B1521" s="14">
        <v>2.5869525535624119E-2</v>
      </c>
      <c r="C1521" s="14">
        <v>-1.9806092663172958E-4</v>
      </c>
      <c r="D1521" s="14">
        <v>-0.22058921866281031</v>
      </c>
    </row>
    <row r="1522" spans="1:4" ht="14.25" x14ac:dyDescent="0.2">
      <c r="A1522" s="14">
        <v>1496</v>
      </c>
      <c r="B1522" s="14">
        <v>2.5896390703529518E-2</v>
      </c>
      <c r="C1522" s="14">
        <v>-2.2492609453712842E-4</v>
      </c>
      <c r="D1522" s="14">
        <v>-0.25051014500744029</v>
      </c>
    </row>
    <row r="1523" spans="1:4" ht="14.25" x14ac:dyDescent="0.2">
      <c r="A1523" s="14">
        <v>1497</v>
      </c>
      <c r="B1523" s="14">
        <v>2.6160303456039119E-2</v>
      </c>
      <c r="C1523" s="14">
        <v>-3.3917167922867253E-4</v>
      </c>
      <c r="D1523" s="14">
        <v>-0.3777505083207075</v>
      </c>
    </row>
    <row r="1524" spans="1:4" ht="14.25" x14ac:dyDescent="0.2">
      <c r="A1524" s="14">
        <v>1498</v>
      </c>
      <c r="B1524" s="14">
        <v>2.635725725341715E-2</v>
      </c>
      <c r="C1524" s="14">
        <v>-3.8515870785466727E-4</v>
      </c>
      <c r="D1524" s="14">
        <v>-0.42896829713825896</v>
      </c>
    </row>
    <row r="1525" spans="1:4" ht="14.25" x14ac:dyDescent="0.2">
      <c r="A1525" s="14">
        <v>1499</v>
      </c>
      <c r="B1525" s="14">
        <v>2.6457706185573297E-2</v>
      </c>
      <c r="C1525" s="14">
        <v>-7.3296095949237222E-4</v>
      </c>
      <c r="D1525" s="14">
        <v>-0.81633105587452259</v>
      </c>
    </row>
    <row r="1526" spans="1:4" ht="14.25" x14ac:dyDescent="0.2">
      <c r="A1526" s="14">
        <v>1500</v>
      </c>
      <c r="B1526" s="14">
        <v>2.6017042801383394E-2</v>
      </c>
      <c r="C1526" s="14">
        <v>-1.3236079197997963E-4</v>
      </c>
      <c r="D1526" s="14">
        <v>-0.1474160713119527</v>
      </c>
    </row>
    <row r="1527" spans="1:4" ht="14.25" x14ac:dyDescent="0.2">
      <c r="A1527" s="14">
        <v>1501</v>
      </c>
      <c r="B1527" s="14">
        <v>2.6087301614857193E-2</v>
      </c>
      <c r="C1527" s="14">
        <v>-1.5184328977304457E-4</v>
      </c>
      <c r="D1527" s="14">
        <v>-0.16911459125154199</v>
      </c>
    </row>
    <row r="1528" spans="1:4" ht="14.25" x14ac:dyDescent="0.2">
      <c r="A1528" s="14">
        <v>1502</v>
      </c>
      <c r="B1528" s="14">
        <v>2.6120314951556728E-2</v>
      </c>
      <c r="C1528" s="14">
        <v>-1.8485662647257928E-4</v>
      </c>
      <c r="D1528" s="14">
        <v>-0.20588300525347869</v>
      </c>
    </row>
    <row r="1529" spans="1:4" ht="14.25" x14ac:dyDescent="0.2">
      <c r="A1529" s="14">
        <v>1503</v>
      </c>
      <c r="B1529" s="14">
        <v>2.6153112929260647E-2</v>
      </c>
      <c r="C1529" s="14">
        <v>-2.1765460417649818E-4</v>
      </c>
      <c r="D1529" s="14">
        <v>-0.24241156441184381</v>
      </c>
    </row>
    <row r="1530" spans="1:4" ht="14.25" x14ac:dyDescent="0.2">
      <c r="A1530" s="14">
        <v>1504</v>
      </c>
      <c r="B1530" s="14">
        <v>2.617657317717971E-2</v>
      </c>
      <c r="C1530" s="14">
        <v>-4.5720955067510283E-5</v>
      </c>
      <c r="D1530" s="14">
        <v>-5.0921450921071448E-2</v>
      </c>
    </row>
    <row r="1531" spans="1:4" ht="14.25" x14ac:dyDescent="0.2">
      <c r="A1531" s="14">
        <v>1505</v>
      </c>
      <c r="B1531" s="14">
        <v>2.6209825263373721E-2</v>
      </c>
      <c r="C1531" s="14">
        <v>4.1856515436517958E-4</v>
      </c>
      <c r="D1531" s="14">
        <v>0.46617453493273736</v>
      </c>
    </row>
    <row r="1532" spans="1:4" ht="14.25" x14ac:dyDescent="0.2">
      <c r="A1532" s="14">
        <v>1506</v>
      </c>
      <c r="B1532" s="14">
        <v>2.6573519116360217E-2</v>
      </c>
      <c r="C1532" s="14">
        <v>1.0436645085429297E-4</v>
      </c>
      <c r="D1532" s="14">
        <v>0.11623753478325347</v>
      </c>
    </row>
    <row r="1533" spans="1:4" ht="14.25" x14ac:dyDescent="0.2">
      <c r="A1533" s="14">
        <v>1507</v>
      </c>
      <c r="B1533" s="14">
        <v>2.6872975257744586E-2</v>
      </c>
      <c r="C1533" s="14">
        <v>6.0384480843316685E-5</v>
      </c>
      <c r="D1533" s="14">
        <v>6.7252868473921201E-2</v>
      </c>
    </row>
    <row r="1534" spans="1:4" ht="14.25" x14ac:dyDescent="0.2">
      <c r="A1534" s="14">
        <v>1508</v>
      </c>
      <c r="B1534" s="14">
        <v>2.7157031947331725E-2</v>
      </c>
      <c r="C1534" s="14">
        <v>-1.219755005105877E-4</v>
      </c>
      <c r="D1534" s="14">
        <v>-0.13584951262832937</v>
      </c>
    </row>
    <row r="1535" spans="1:4" ht="14.25" x14ac:dyDescent="0.2">
      <c r="A1535" s="14">
        <v>1509</v>
      </c>
      <c r="B1535" s="14">
        <v>2.7189558842106352E-2</v>
      </c>
      <c r="C1535" s="14">
        <v>-1.5450239528521509E-4</v>
      </c>
      <c r="D1535" s="14">
        <v>-0.17207615473226995</v>
      </c>
    </row>
    <row r="1536" spans="1:4" ht="14.25" x14ac:dyDescent="0.2">
      <c r="A1536" s="14">
        <v>1510</v>
      </c>
      <c r="B1536" s="14">
        <v>2.7221870030612518E-2</v>
      </c>
      <c r="C1536" s="14">
        <v>-1.8681358379138077E-4</v>
      </c>
      <c r="D1536" s="14">
        <v>-0.20806255521950281</v>
      </c>
    </row>
    <row r="1537" spans="1:4" ht="14.25" x14ac:dyDescent="0.2">
      <c r="A1537" s="14">
        <v>1511</v>
      </c>
      <c r="B1537" s="14">
        <v>2.7254418628727163E-2</v>
      </c>
      <c r="C1537" s="14">
        <v>-2.6219437039424337E-4</v>
      </c>
      <c r="D1537" s="14">
        <v>-0.29201747304048026</v>
      </c>
    </row>
    <row r="1538" spans="1:4" ht="14.25" x14ac:dyDescent="0.2">
      <c r="A1538" s="14">
        <v>1512</v>
      </c>
      <c r="B1538" s="14">
        <v>2.6953704100563542E-2</v>
      </c>
      <c r="C1538" s="14">
        <v>-2.2103083323678566E-4</v>
      </c>
      <c r="D1538" s="14">
        <v>-0.24617182012255387</v>
      </c>
    </row>
    <row r="1539" spans="1:4" ht="14.25" x14ac:dyDescent="0.2">
      <c r="A1539" s="14">
        <v>1513</v>
      </c>
      <c r="B1539" s="14">
        <v>2.6991581029849041E-2</v>
      </c>
      <c r="C1539" s="14">
        <v>-3.6582630353014511E-4</v>
      </c>
      <c r="D1539" s="14">
        <v>-0.40743694293658322</v>
      </c>
    </row>
    <row r="1540" spans="1:4" ht="14.25" x14ac:dyDescent="0.2">
      <c r="A1540" s="14">
        <v>1514</v>
      </c>
      <c r="B1540" s="14">
        <v>2.6706162758311794E-2</v>
      </c>
      <c r="C1540" s="14">
        <v>5.8863481909907089E-5</v>
      </c>
      <c r="D1540" s="14">
        <v>6.5558864653916651E-2</v>
      </c>
    </row>
    <row r="1541" spans="1:4" ht="14.25" x14ac:dyDescent="0.2">
      <c r="A1541" s="14">
        <v>1515</v>
      </c>
      <c r="B1541" s="14">
        <v>2.64312106399846E-2</v>
      </c>
      <c r="C1541" s="14">
        <v>5.1315842541980322E-5</v>
      </c>
      <c r="D1541" s="14">
        <v>5.7152724688635324E-2</v>
      </c>
    </row>
    <row r="1542" spans="1:4" ht="14.25" x14ac:dyDescent="0.2">
      <c r="A1542" s="14">
        <v>1516</v>
      </c>
      <c r="B1542" s="14">
        <v>2.6464338204262781E-2</v>
      </c>
      <c r="C1542" s="14">
        <v>1.8188278263799734E-5</v>
      </c>
      <c r="D1542" s="14">
        <v>2.0257090377515233E-2</v>
      </c>
    </row>
    <row r="1543" spans="1:4" ht="14.25" x14ac:dyDescent="0.2">
      <c r="A1543" s="14">
        <v>1517</v>
      </c>
      <c r="B1543" s="14">
        <v>2.6497249956009581E-2</v>
      </c>
      <c r="C1543" s="14">
        <v>-1.4723473483000543E-5</v>
      </c>
      <c r="D1543" s="14">
        <v>-1.6398183967182293E-2</v>
      </c>
    </row>
    <row r="1544" spans="1:4" ht="14.25" x14ac:dyDescent="0.2">
      <c r="A1544" s="14">
        <v>1518</v>
      </c>
      <c r="B1544" s="14">
        <v>2.6360570954183895E-2</v>
      </c>
      <c r="C1544" s="14">
        <v>-2.6544620157522431E-5</v>
      </c>
      <c r="D1544" s="14">
        <v>-2.9563918132810084E-2</v>
      </c>
    </row>
    <row r="1545" spans="1:4" ht="14.25" x14ac:dyDescent="0.2">
      <c r="A1545" s="14">
        <v>1519</v>
      </c>
      <c r="B1545" s="14">
        <v>2.5977439716753665E-2</v>
      </c>
      <c r="C1545" s="14">
        <v>6.0803481168828985E-4</v>
      </c>
      <c r="D1545" s="14">
        <v>0.6771952767821785</v>
      </c>
    </row>
    <row r="1546" spans="1:4" ht="14.25" x14ac:dyDescent="0.2">
      <c r="A1546" s="14">
        <v>1520</v>
      </c>
      <c r="B1546" s="14">
        <v>2.6595214178178488E-2</v>
      </c>
      <c r="C1546" s="14">
        <v>4.3984226864264911E-4</v>
      </c>
      <c r="D1546" s="14">
        <v>0.48987179866711</v>
      </c>
    </row>
    <row r="1547" spans="1:4" ht="14.25" x14ac:dyDescent="0.2">
      <c r="A1547" s="14">
        <v>1521</v>
      </c>
      <c r="B1547" s="14">
        <v>2.660288665058581E-2</v>
      </c>
      <c r="C1547" s="14">
        <v>6.3292596702329076E-4</v>
      </c>
      <c r="D1547" s="14">
        <v>0.7049176579723454</v>
      </c>
    </row>
    <row r="1548" spans="1:4" ht="14.25" x14ac:dyDescent="0.2">
      <c r="A1548" s="14">
        <v>1522</v>
      </c>
      <c r="B1548" s="14">
        <v>2.7124552039349468E-2</v>
      </c>
      <c r="C1548" s="14">
        <v>1.5942914411206863E-4</v>
      </c>
      <c r="D1548" s="14">
        <v>0.1775632929212389</v>
      </c>
    </row>
    <row r="1549" spans="1:4" ht="14.25" x14ac:dyDescent="0.2">
      <c r="A1549" s="14">
        <v>1523</v>
      </c>
      <c r="B1549" s="14">
        <v>2.7205469870442894E-2</v>
      </c>
      <c r="C1549" s="14">
        <v>7.8511313018642115E-5</v>
      </c>
      <c r="D1549" s="14">
        <v>8.7441523623565179E-2</v>
      </c>
    </row>
    <row r="1550" spans="1:4" ht="14.25" x14ac:dyDescent="0.2">
      <c r="A1550" s="14">
        <v>1524</v>
      </c>
      <c r="B1550" s="14">
        <v>2.7286201307406908E-2</v>
      </c>
      <c r="C1550" s="14">
        <v>-2.2201239453720212E-6</v>
      </c>
      <c r="D1550" s="14">
        <v>-2.4726502837927942E-3</v>
      </c>
    </row>
    <row r="1551" spans="1:4" ht="14.25" x14ac:dyDescent="0.2">
      <c r="A1551" s="14">
        <v>1525</v>
      </c>
      <c r="B1551" s="14">
        <v>2.7143742346830882E-2</v>
      </c>
      <c r="C1551" s="14">
        <v>6.35410908925646E-4</v>
      </c>
      <c r="D1551" s="14">
        <v>0.70768524773366293</v>
      </c>
    </row>
    <row r="1552" spans="1:4" ht="14.25" x14ac:dyDescent="0.2">
      <c r="A1552" s="14">
        <v>1526</v>
      </c>
      <c r="B1552" s="14">
        <v>2.7307269119763337E-2</v>
      </c>
      <c r="C1552" s="14">
        <v>3.7284972153405968E-4</v>
      </c>
      <c r="D1552" s="14">
        <v>0.41525923437070617</v>
      </c>
    </row>
    <row r="1553" spans="1:4" ht="14.25" x14ac:dyDescent="0.2">
      <c r="A1553" s="14">
        <v>1527</v>
      </c>
      <c r="B1553" s="14">
        <v>2.7182838296597109E-2</v>
      </c>
      <c r="C1553" s="14">
        <v>4.972805447002876E-4</v>
      </c>
      <c r="D1553" s="14">
        <v>0.5538433484945634</v>
      </c>
    </row>
    <row r="1554" spans="1:4" ht="14.25" x14ac:dyDescent="0.2">
      <c r="A1554" s="14">
        <v>1528</v>
      </c>
      <c r="B1554" s="14">
        <v>2.7093423782562819E-2</v>
      </c>
      <c r="C1554" s="14">
        <v>5.4128303201731592E-4</v>
      </c>
      <c r="D1554" s="14">
        <v>0.602850865835586</v>
      </c>
    </row>
    <row r="1555" spans="1:4" ht="14.25" x14ac:dyDescent="0.2">
      <c r="A1555" s="14">
        <v>1529</v>
      </c>
      <c r="B1555" s="14">
        <v>2.7064506186057553E-2</v>
      </c>
      <c r="C1555" s="14">
        <v>3.7482021314987762E-4</v>
      </c>
      <c r="D1555" s="14">
        <v>0.41745385808224272</v>
      </c>
    </row>
    <row r="1556" spans="1:4" ht="14.25" x14ac:dyDescent="0.2">
      <c r="A1556" s="14">
        <v>1530</v>
      </c>
      <c r="B1556" s="14">
        <v>2.7144287986138528E-2</v>
      </c>
      <c r="C1556" s="14">
        <v>2.9503841306890294E-4</v>
      </c>
      <c r="D1556" s="14">
        <v>0.32859733679524517</v>
      </c>
    </row>
    <row r="1557" spans="1:4" ht="14.25" x14ac:dyDescent="0.2">
      <c r="A1557" s="14">
        <v>1531</v>
      </c>
      <c r="B1557" s="14">
        <v>2.7224110310896579E-2</v>
      </c>
      <c r="C1557" s="14">
        <v>2.152160883108524E-4</v>
      </c>
      <c r="D1557" s="14">
        <v>0.23969568138207364</v>
      </c>
    </row>
    <row r="1558" spans="1:4" ht="14.25" x14ac:dyDescent="0.2">
      <c r="A1558" s="14">
        <v>1532</v>
      </c>
      <c r="B1558" s="14">
        <v>2.8101901949171792E-2</v>
      </c>
      <c r="C1558" s="14">
        <v>3.6411733578645827E-5</v>
      </c>
      <c r="D1558" s="14">
        <v>4.0553358993450028E-2</v>
      </c>
    </row>
    <row r="1559" spans="1:4" ht="14.25" x14ac:dyDescent="0.2">
      <c r="A1559" s="14">
        <v>1533</v>
      </c>
      <c r="B1559" s="14">
        <v>2.9052720555807366E-2</v>
      </c>
      <c r="C1559" s="14">
        <v>-4.1050053598561467E-4</v>
      </c>
      <c r="D1559" s="14">
        <v>-0.45719261256462818</v>
      </c>
    </row>
    <row r="1560" spans="1:4" ht="14.25" x14ac:dyDescent="0.2">
      <c r="A1560" s="14">
        <v>1534</v>
      </c>
      <c r="B1560" s="14">
        <v>2.9093172574584492E-2</v>
      </c>
      <c r="C1560" s="14">
        <v>-3.5469274106963988E-4</v>
      </c>
      <c r="D1560" s="14">
        <v>-0.39503700173736334</v>
      </c>
    </row>
    <row r="1561" spans="1:4" ht="14.25" x14ac:dyDescent="0.2">
      <c r="A1561" s="14">
        <v>1535</v>
      </c>
      <c r="B1561" s="14">
        <v>2.8951781870522802E-2</v>
      </c>
      <c r="C1561" s="14">
        <v>-2.6711503871687525E-4</v>
      </c>
      <c r="D1561" s="14">
        <v>-0.29749783910282057</v>
      </c>
    </row>
    <row r="1562" spans="1:4" ht="14.25" x14ac:dyDescent="0.2">
      <c r="A1562" s="14">
        <v>1536</v>
      </c>
      <c r="B1562" s="14">
        <v>2.8910503229052198E-2</v>
      </c>
      <c r="C1562" s="14">
        <v>-3.7587526907989499E-4</v>
      </c>
      <c r="D1562" s="14">
        <v>-0.41862892056026918</v>
      </c>
    </row>
    <row r="1563" spans="1:4" ht="14.25" x14ac:dyDescent="0.2">
      <c r="A1563" s="14">
        <v>1537</v>
      </c>
      <c r="B1563" s="14">
        <v>2.8990546660154926E-2</v>
      </c>
      <c r="C1563" s="14">
        <v>-4.5591870018262329E-4</v>
      </c>
      <c r="D1563" s="14">
        <v>-0.50777683189399658</v>
      </c>
    </row>
    <row r="1564" spans="1:4" ht="14.25" x14ac:dyDescent="0.2">
      <c r="A1564" s="14">
        <v>1538</v>
      </c>
      <c r="B1564" s="14">
        <v>2.9070630660613318E-2</v>
      </c>
      <c r="C1564" s="14">
        <v>-5.3600270064101466E-4</v>
      </c>
      <c r="D1564" s="14">
        <v>-0.59696992711441776</v>
      </c>
    </row>
    <row r="1565" spans="1:4" ht="14.25" x14ac:dyDescent="0.2">
      <c r="A1565" s="14">
        <v>1539</v>
      </c>
      <c r="B1565" s="14">
        <v>2.909134296149693E-2</v>
      </c>
      <c r="C1565" s="14">
        <v>-3.0901857826101664E-4</v>
      </c>
      <c r="D1565" s="14">
        <v>-0.34416766542568455</v>
      </c>
    </row>
    <row r="1566" spans="1:4" ht="14.25" x14ac:dyDescent="0.2">
      <c r="A1566" s="14">
        <v>1540</v>
      </c>
      <c r="B1566" s="14">
        <v>2.9280959605276755E-2</v>
      </c>
      <c r="C1566" s="14">
        <v>-1.9995886215061487E-4</v>
      </c>
      <c r="D1566" s="14">
        <v>-0.22270303343841094</v>
      </c>
    </row>
    <row r="1567" spans="1:4" ht="14.25" x14ac:dyDescent="0.2">
      <c r="A1567" s="14">
        <v>1541</v>
      </c>
      <c r="B1567" s="14">
        <v>2.9359539762364967E-2</v>
      </c>
      <c r="C1567" s="14">
        <v>-2.7853901923882707E-4</v>
      </c>
      <c r="D1567" s="14">
        <v>-0.3102212317487722</v>
      </c>
    </row>
    <row r="1568" spans="1:4" ht="14.25" x14ac:dyDescent="0.2">
      <c r="A1568" s="14">
        <v>1542</v>
      </c>
      <c r="B1568" s="14">
        <v>2.9163808490193503E-2</v>
      </c>
      <c r="C1568" s="14">
        <v>5.8578830262064063E-5</v>
      </c>
      <c r="D1568" s="14">
        <v>6.5241835517192842E-2</v>
      </c>
    </row>
    <row r="1569" spans="1:4" ht="14.25" x14ac:dyDescent="0.2">
      <c r="A1569" s="14">
        <v>1543</v>
      </c>
      <c r="B1569" s="14">
        <v>2.9034234089684891E-2</v>
      </c>
      <c r="C1569" s="14">
        <v>2.8430790714537024E-4</v>
      </c>
      <c r="D1569" s="14">
        <v>0.31664629749747414</v>
      </c>
    </row>
    <row r="1570" spans="1:4" ht="14.25" x14ac:dyDescent="0.2">
      <c r="A1570" s="14">
        <v>1544</v>
      </c>
      <c r="B1570" s="14">
        <v>2.9112486455616045E-2</v>
      </c>
      <c r="C1570" s="14">
        <v>2.0605554121421593E-4</v>
      </c>
      <c r="D1570" s="14">
        <v>0.22949317470427646</v>
      </c>
    </row>
    <row r="1571" spans="1:4" ht="14.25" x14ac:dyDescent="0.2">
      <c r="A1571" s="14">
        <v>1545</v>
      </c>
      <c r="B1571" s="14">
        <v>2.9191008187885482E-2</v>
      </c>
      <c r="C1571" s="14">
        <v>1.2753380894477834E-4</v>
      </c>
      <c r="D1571" s="14">
        <v>0.14204004670002343</v>
      </c>
    </row>
    <row r="1572" spans="1:4" ht="14.25" x14ac:dyDescent="0.2">
      <c r="A1572" s="14">
        <v>1546</v>
      </c>
      <c r="B1572" s="14">
        <v>2.8993334311936344E-2</v>
      </c>
      <c r="C1572" s="14">
        <v>-2.0029374092785796E-5</v>
      </c>
      <c r="D1572" s="14">
        <v>-2.2307600275181905E-2</v>
      </c>
    </row>
    <row r="1573" spans="1:4" ht="14.25" x14ac:dyDescent="0.2">
      <c r="A1573" s="14">
        <v>1547</v>
      </c>
      <c r="B1573" s="14">
        <v>2.8923765611366579E-2</v>
      </c>
      <c r="C1573" s="14">
        <v>9.7629000360678619E-5</v>
      </c>
      <c r="D1573" s="14">
        <v>0.10873373802010299</v>
      </c>
    </row>
    <row r="1574" spans="1:4" ht="14.25" x14ac:dyDescent="0.2">
      <c r="A1574" s="14">
        <v>1548</v>
      </c>
      <c r="B1574" s="14">
        <v>2.8486491139686036E-2</v>
      </c>
      <c r="C1574" s="14">
        <v>2.3206699063661046E-4</v>
      </c>
      <c r="D1574" s="14">
        <v>0.25846327699528537</v>
      </c>
    </row>
    <row r="1575" spans="1:4" ht="14.25" x14ac:dyDescent="0.2">
      <c r="A1575" s="14">
        <v>1549</v>
      </c>
      <c r="B1575" s="14">
        <v>2.8169371892895187E-2</v>
      </c>
      <c r="C1575" s="14">
        <v>1.502637145905511E-4</v>
      </c>
      <c r="D1575" s="14">
        <v>0.16735534847079264</v>
      </c>
    </row>
    <row r="1576" spans="1:4" ht="14.25" x14ac:dyDescent="0.2">
      <c r="A1576" s="14">
        <v>1550</v>
      </c>
      <c r="B1576" s="14">
        <v>2.8203506774501657E-2</v>
      </c>
      <c r="C1576" s="14">
        <v>1.6844806804152193E-4</v>
      </c>
      <c r="D1576" s="14">
        <v>0.18760806761057791</v>
      </c>
    </row>
    <row r="1577" spans="1:4" ht="14.25" x14ac:dyDescent="0.2">
      <c r="A1577" s="14">
        <v>1551</v>
      </c>
      <c r="B1577" s="14">
        <v>2.8282856398679161E-2</v>
      </c>
      <c r="C1577" s="14">
        <v>8.9098443864017718E-5</v>
      </c>
      <c r="D1577" s="14">
        <v>9.9232879752100059E-2</v>
      </c>
    </row>
    <row r="1578" spans="1:4" ht="14.25" x14ac:dyDescent="0.2">
      <c r="A1578" s="14">
        <v>1552</v>
      </c>
      <c r="B1578" s="14">
        <v>2.8362246691045347E-2</v>
      </c>
      <c r="C1578" s="14">
        <v>9.7081514978322736E-6</v>
      </c>
      <c r="D1578" s="14">
        <v>1.0812397932222641E-2</v>
      </c>
    </row>
    <row r="1579" spans="1:4" ht="14.25" x14ac:dyDescent="0.2">
      <c r="A1579" s="14">
        <v>1553</v>
      </c>
      <c r="B1579" s="14">
        <v>2.9804833420714417E-2</v>
      </c>
      <c r="C1579" s="14">
        <v>-1.8289966213483125E-3</v>
      </c>
      <c r="D1579" s="14">
        <v>-2.0370344747014322</v>
      </c>
    </row>
    <row r="1580" spans="1:4" ht="14.25" x14ac:dyDescent="0.2">
      <c r="A1580" s="14">
        <v>1554</v>
      </c>
      <c r="B1580" s="14">
        <v>2.654164074913554E-2</v>
      </c>
      <c r="C1580" s="14">
        <v>1.9367957960972002E-4</v>
      </c>
      <c r="D1580" s="14">
        <v>0.21570951859923962</v>
      </c>
    </row>
    <row r="1581" spans="1:4" ht="14.25" x14ac:dyDescent="0.2">
      <c r="A1581" s="14">
        <v>1555</v>
      </c>
      <c r="B1581" s="14">
        <v>2.6491412949520461E-2</v>
      </c>
      <c r="C1581" s="14">
        <v>2.0100521519011288E-4</v>
      </c>
      <c r="D1581" s="14">
        <v>0.22386840312214212</v>
      </c>
    </row>
    <row r="1582" spans="1:4" ht="14.25" x14ac:dyDescent="0.2">
      <c r="A1582" s="14">
        <v>1556</v>
      </c>
      <c r="B1582" s="14">
        <v>2.6923437657371433E-2</v>
      </c>
      <c r="C1582" s="14">
        <v>-1.3197526941527774E-4</v>
      </c>
      <c r="D1582" s="14">
        <v>-0.14698669777134213</v>
      </c>
    </row>
    <row r="1583" spans="1:4" ht="14.25" x14ac:dyDescent="0.2">
      <c r="A1583" s="14">
        <v>1557</v>
      </c>
      <c r="B1583" s="14">
        <v>2.7032780433592526E-2</v>
      </c>
      <c r="C1583" s="14">
        <v>-4.9812696824596756E-4</v>
      </c>
      <c r="D1583" s="14">
        <v>-0.55478604785366781</v>
      </c>
    </row>
    <row r="1584" spans="1:4" ht="14.25" x14ac:dyDescent="0.2">
      <c r="A1584" s="14">
        <v>1558</v>
      </c>
      <c r="B1584" s="14">
        <v>2.7141971687967826E-2</v>
      </c>
      <c r="C1584" s="14">
        <v>-6.0731822262126769E-4</v>
      </c>
      <c r="D1584" s="14">
        <v>-0.67639717982744374</v>
      </c>
    </row>
    <row r="1585" spans="1:4" ht="14.25" x14ac:dyDescent="0.2">
      <c r="A1585" s="14">
        <v>1559</v>
      </c>
      <c r="B1585" s="14">
        <v>2.7251239624728571E-2</v>
      </c>
      <c r="C1585" s="14">
        <v>-7.1658615938201276E-4</v>
      </c>
      <c r="D1585" s="14">
        <v>-0.79809371636727</v>
      </c>
    </row>
    <row r="1586" spans="1:4" ht="14.25" x14ac:dyDescent="0.2">
      <c r="A1586" s="14">
        <v>1560</v>
      </c>
      <c r="B1586" s="14">
        <v>2.7576456046834234E-2</v>
      </c>
      <c r="C1586" s="14">
        <v>-7.4078738317118545E-4</v>
      </c>
      <c r="D1586" s="14">
        <v>-0.82504769026371538</v>
      </c>
    </row>
    <row r="1587" spans="1:4" ht="14.25" x14ac:dyDescent="0.2">
      <c r="A1587" s="14">
        <v>1561</v>
      </c>
      <c r="B1587" s="14">
        <v>2.7685932060434605E-2</v>
      </c>
      <c r="C1587" s="14">
        <v>-8.9977570057912099E-4</v>
      </c>
      <c r="D1587" s="14">
        <v>-1.0021200149769178</v>
      </c>
    </row>
    <row r="1588" spans="1:4" ht="14.25" x14ac:dyDescent="0.2">
      <c r="A1588" s="14">
        <v>1562</v>
      </c>
      <c r="B1588" s="14">
        <v>2.8108147421563753E-2</v>
      </c>
      <c r="C1588" s="14">
        <v>-9.6599784256434437E-4</v>
      </c>
      <c r="D1588" s="14">
        <v>-1.0758745449951466</v>
      </c>
    </row>
    <row r="1589" spans="1:4" ht="14.25" x14ac:dyDescent="0.2">
      <c r="A1589" s="14">
        <v>1563</v>
      </c>
      <c r="B1589" s="14">
        <v>2.8460894908703557E-2</v>
      </c>
      <c r="C1589" s="14">
        <v>-8.1523498004747175E-4</v>
      </c>
      <c r="D1589" s="14">
        <v>-0.90796327339031169</v>
      </c>
    </row>
    <row r="1590" spans="1:4" ht="14.25" x14ac:dyDescent="0.2">
      <c r="A1590" s="14">
        <v>1564</v>
      </c>
      <c r="B1590" s="14">
        <v>2.8554750785191194E-2</v>
      </c>
      <c r="C1590" s="14">
        <v>-7.1367281035704389E-4</v>
      </c>
      <c r="D1590" s="14">
        <v>-0.79484899063545067</v>
      </c>
    </row>
    <row r="1591" spans="1:4" ht="14.25" x14ac:dyDescent="0.2">
      <c r="A1591" s="14">
        <v>1565</v>
      </c>
      <c r="B1591" s="14">
        <v>2.8668052887254263E-2</v>
      </c>
      <c r="C1591" s="14">
        <v>-8.2697491242011284E-4</v>
      </c>
      <c r="D1591" s="14">
        <v>-0.92103855559400638</v>
      </c>
    </row>
    <row r="1592" spans="1:4" ht="14.25" x14ac:dyDescent="0.2">
      <c r="A1592" s="14">
        <v>1566</v>
      </c>
      <c r="B1592" s="14">
        <v>2.8781431900673757E-2</v>
      </c>
      <c r="C1592" s="14">
        <v>-9.4035392583960778E-4</v>
      </c>
      <c r="D1592" s="14">
        <v>-1.0473137801337264</v>
      </c>
    </row>
    <row r="1593" spans="1:4" ht="14.25" x14ac:dyDescent="0.2">
      <c r="A1593" s="14">
        <v>1567</v>
      </c>
      <c r="B1593" s="14">
        <v>2.8856960748996921E-2</v>
      </c>
      <c r="C1593" s="14">
        <v>-7.6401123703141727E-4</v>
      </c>
      <c r="D1593" s="14">
        <v>-0.85091312401932584</v>
      </c>
    </row>
    <row r="1594" spans="1:4" ht="14.25" x14ac:dyDescent="0.2">
      <c r="A1594" s="14">
        <v>1568</v>
      </c>
      <c r="B1594" s="14">
        <v>2.900912127345754E-2</v>
      </c>
      <c r="C1594" s="14">
        <v>-5.6793605890990279E-4</v>
      </c>
      <c r="D1594" s="14">
        <v>-0.63253552134649649</v>
      </c>
    </row>
    <row r="1595" spans="1:4" ht="14.25" x14ac:dyDescent="0.2">
      <c r="A1595" s="14">
        <v>1569</v>
      </c>
      <c r="B1595" s="14">
        <v>2.8982078205534084E-2</v>
      </c>
      <c r="C1595" s="14">
        <v>-3.3985818571233284E-4</v>
      </c>
      <c r="D1595" s="14">
        <v>-0.3785151009711254</v>
      </c>
    </row>
    <row r="1596" spans="1:4" ht="14.25" x14ac:dyDescent="0.2">
      <c r="A1596" s="14">
        <v>1570</v>
      </c>
      <c r="B1596" s="14">
        <v>2.911650781901777E-2</v>
      </c>
      <c r="C1596" s="14">
        <v>-5.2809182535974719E-4</v>
      </c>
      <c r="D1596" s="14">
        <v>-0.58815923523838476</v>
      </c>
    </row>
    <row r="1597" spans="1:4" ht="14.25" x14ac:dyDescent="0.2">
      <c r="A1597" s="14">
        <v>1571</v>
      </c>
      <c r="B1597" s="14">
        <v>2.9231701167254327E-2</v>
      </c>
      <c r="C1597" s="14">
        <v>-6.319489987288221E-4</v>
      </c>
      <c r="D1597" s="14">
        <v>-0.70382956514959549</v>
      </c>
    </row>
    <row r="1598" spans="1:4" ht="14.25" x14ac:dyDescent="0.2">
      <c r="A1598" s="14">
        <v>1572</v>
      </c>
      <c r="B1598" s="14">
        <v>2.9345180097854293E-2</v>
      </c>
      <c r="C1598" s="14">
        <v>-7.4542792932878743E-4</v>
      </c>
      <c r="D1598" s="14">
        <v>-0.83021607187478141</v>
      </c>
    </row>
    <row r="1599" spans="1:4" ht="14.25" x14ac:dyDescent="0.2">
      <c r="A1599" s="14">
        <v>1573</v>
      </c>
      <c r="B1599" s="14">
        <v>2.9458966023562932E-2</v>
      </c>
      <c r="C1599" s="14">
        <v>-8.5921385503742731E-4</v>
      </c>
      <c r="D1599" s="14">
        <v>-0.95694449263777104</v>
      </c>
    </row>
    <row r="1600" spans="1:4" ht="14.25" x14ac:dyDescent="0.2">
      <c r="A1600" s="14">
        <v>1574</v>
      </c>
      <c r="B1600" s="14">
        <v>2.9572598740963657E-2</v>
      </c>
      <c r="C1600" s="14">
        <v>-9.7284657243815187E-4</v>
      </c>
      <c r="D1600" s="14">
        <v>-1.0835022785283988</v>
      </c>
    </row>
    <row r="1601" spans="1:4" ht="14.25" x14ac:dyDescent="0.2">
      <c r="A1601" s="14">
        <v>1575</v>
      </c>
      <c r="B1601" s="14">
        <v>2.9886944346121519E-2</v>
      </c>
      <c r="C1601" s="14">
        <v>-1.434480779153896E-3</v>
      </c>
      <c r="D1601" s="14">
        <v>-1.5976447229732627</v>
      </c>
    </row>
    <row r="1602" spans="1:4" ht="14.25" x14ac:dyDescent="0.2">
      <c r="A1602" s="14">
        <v>1576</v>
      </c>
      <c r="B1602" s="14">
        <v>2.967292043718112E-2</v>
      </c>
      <c r="C1602" s="14">
        <v>-1.520660326158222E-3</v>
      </c>
      <c r="D1602" s="14">
        <v>-1.6936266981245074</v>
      </c>
    </row>
    <row r="1603" spans="1:4" ht="14.25" x14ac:dyDescent="0.2">
      <c r="A1603" s="14">
        <v>1577</v>
      </c>
      <c r="B1603" s="14">
        <v>2.9431164185174184E-2</v>
      </c>
      <c r="C1603" s="14">
        <v>-1.1741742982021783E-3</v>
      </c>
      <c r="D1603" s="14">
        <v>-1.307729875948578</v>
      </c>
    </row>
    <row r="1604" spans="1:4" ht="14.25" x14ac:dyDescent="0.2">
      <c r="A1604" s="14">
        <v>1578</v>
      </c>
      <c r="B1604" s="14">
        <v>2.9422197352835217E-2</v>
      </c>
      <c r="C1604" s="14">
        <v>-1.6609441305468209E-3</v>
      </c>
      <c r="D1604" s="14">
        <v>-1.8498669789683218</v>
      </c>
    </row>
    <row r="1605" spans="1:4" ht="14.25" x14ac:dyDescent="0.2">
      <c r="A1605" s="14">
        <v>1579</v>
      </c>
      <c r="B1605" s="14">
        <v>2.953726566765414E-2</v>
      </c>
      <c r="C1605" s="14">
        <v>-1.7760124453657447E-3</v>
      </c>
      <c r="D1605" s="14">
        <v>-1.9780236532322417</v>
      </c>
    </row>
    <row r="1606" spans="1:4" ht="14.25" x14ac:dyDescent="0.2">
      <c r="A1606" s="14">
        <v>1580</v>
      </c>
      <c r="B1606" s="14">
        <v>2.9652641796124698E-2</v>
      </c>
      <c r="C1606" s="14">
        <v>-1.8913885738363022E-3</v>
      </c>
      <c r="D1606" s="14">
        <v>-2.1065231531814814</v>
      </c>
    </row>
    <row r="1607" spans="1:4" ht="14.25" x14ac:dyDescent="0.2">
      <c r="A1607" s="14">
        <v>1581</v>
      </c>
      <c r="B1607" s="14">
        <v>2.9454222258777467E-2</v>
      </c>
      <c r="C1607" s="14">
        <v>-1.6929690364890712E-3</v>
      </c>
      <c r="D1607" s="14">
        <v>-1.8855345338954292</v>
      </c>
    </row>
    <row r="1608" spans="1:4" ht="14.25" x14ac:dyDescent="0.2">
      <c r="A1608" s="14">
        <v>1582</v>
      </c>
      <c r="B1608" s="14">
        <v>2.9974295250942726E-2</v>
      </c>
      <c r="C1608" s="14">
        <v>-1.5615417427363477E-3</v>
      </c>
      <c r="D1608" s="14">
        <v>-1.7391581408687167</v>
      </c>
    </row>
    <row r="1609" spans="1:4" ht="14.25" x14ac:dyDescent="0.2">
      <c r="A1609" s="14">
        <v>1583</v>
      </c>
      <c r="B1609" s="14">
        <v>3.1162357228379282E-2</v>
      </c>
      <c r="C1609" s="14">
        <v>-2.1969768097698725E-3</v>
      </c>
      <c r="D1609" s="14">
        <v>-2.4468702945561787</v>
      </c>
    </row>
    <row r="1610" spans="1:4" ht="14.25" x14ac:dyDescent="0.2">
      <c r="A1610" s="14">
        <v>1584</v>
      </c>
      <c r="B1610" s="14">
        <v>2.9638194486931332E-2</v>
      </c>
      <c r="C1610" s="14">
        <v>-7.8059829494386487E-4</v>
      </c>
      <c r="D1610" s="14">
        <v>-0.86938686443368296</v>
      </c>
    </row>
    <row r="1611" spans="1:4" ht="14.25" x14ac:dyDescent="0.2">
      <c r="A1611" s="14">
        <v>1585</v>
      </c>
      <c r="B1611" s="14">
        <v>2.9583218463681265E-2</v>
      </c>
      <c r="C1611" s="14">
        <v>-8.2193709900789044E-4</v>
      </c>
      <c r="D1611" s="14">
        <v>-0.91542771986143667</v>
      </c>
    </row>
    <row r="1612" spans="1:4" ht="14.25" x14ac:dyDescent="0.2">
      <c r="A1612" s="14">
        <v>1586</v>
      </c>
      <c r="B1612" s="14">
        <v>2.9609137694747541E-2</v>
      </c>
      <c r="C1612" s="14">
        <v>-8.4785633007416691E-4</v>
      </c>
      <c r="D1612" s="14">
        <v>-0.94429511448835257</v>
      </c>
    </row>
    <row r="1613" spans="1:4" ht="14.25" x14ac:dyDescent="0.2">
      <c r="A1613" s="14">
        <v>1587</v>
      </c>
      <c r="B1613" s="14">
        <v>2.9635085130584233E-2</v>
      </c>
      <c r="C1613" s="14">
        <v>-8.7380376591085843E-4</v>
      </c>
      <c r="D1613" s="14">
        <v>-0.97319392201620869</v>
      </c>
    </row>
    <row r="1614" spans="1:4" ht="14.25" x14ac:dyDescent="0.2">
      <c r="A1614" s="14">
        <v>1588</v>
      </c>
      <c r="B1614" s="14">
        <v>2.948954809000574E-2</v>
      </c>
      <c r="C1614" s="14">
        <v>-8.3312766362978949E-4</v>
      </c>
      <c r="D1614" s="14">
        <v>-0.92789114689028385</v>
      </c>
    </row>
    <row r="1615" spans="1:4" ht="14.25" x14ac:dyDescent="0.2">
      <c r="A1615" s="14">
        <v>1589</v>
      </c>
      <c r="B1615" s="14">
        <v>2.9512253428531823E-2</v>
      </c>
      <c r="C1615" s="14">
        <v>-6.660995823778576E-4</v>
      </c>
      <c r="D1615" s="14">
        <v>-0.74186458140510791</v>
      </c>
    </row>
    <row r="1616" spans="1:4" ht="14.25" x14ac:dyDescent="0.2">
      <c r="A1616" s="14">
        <v>1590</v>
      </c>
      <c r="B1616" s="14">
        <v>2.9533237344999051E-2</v>
      </c>
      <c r="C1616" s="14">
        <v>-4.3782222727920331E-4</v>
      </c>
      <c r="D1616" s="14">
        <v>-0.48762198920894462</v>
      </c>
    </row>
    <row r="1617" spans="1:4" ht="14.25" x14ac:dyDescent="0.2">
      <c r="A1617" s="14">
        <v>1591</v>
      </c>
      <c r="B1617" s="14">
        <v>2.8741283014978775E-2</v>
      </c>
      <c r="C1617" s="14">
        <v>-1.1608491672218668E-4</v>
      </c>
      <c r="D1617" s="14">
        <v>-0.12928890879066646</v>
      </c>
    </row>
    <row r="1618" spans="1:4" ht="14.25" x14ac:dyDescent="0.2">
      <c r="A1618" s="14">
        <v>1592</v>
      </c>
      <c r="B1618" s="14">
        <v>2.8194151449381928E-2</v>
      </c>
      <c r="C1618" s="14">
        <v>3.7444784754341737E-4</v>
      </c>
      <c r="D1618" s="14">
        <v>0.41703913802825299</v>
      </c>
    </row>
    <row r="1619" spans="1:4" ht="14.25" x14ac:dyDescent="0.2">
      <c r="A1619" s="14">
        <v>1593</v>
      </c>
      <c r="B1619" s="14">
        <v>2.8217773075182643E-2</v>
      </c>
      <c r="C1619" s="14">
        <v>3.5082622174270259E-4</v>
      </c>
      <c r="D1619" s="14">
        <v>0.39073068806016015</v>
      </c>
    </row>
    <row r="1620" spans="1:4" ht="14.25" x14ac:dyDescent="0.2">
      <c r="A1620" s="14">
        <v>1594</v>
      </c>
      <c r="B1620" s="14">
        <v>2.824165406309407E-2</v>
      </c>
      <c r="C1620" s="14">
        <v>3.2694523383127588E-4</v>
      </c>
      <c r="D1620" s="14">
        <v>0.36413337503196941</v>
      </c>
    </row>
    <row r="1621" spans="1:4" ht="14.25" x14ac:dyDescent="0.2">
      <c r="A1621" s="14">
        <v>1595</v>
      </c>
      <c r="B1621" s="14">
        <v>2.8448606719537695E-2</v>
      </c>
      <c r="C1621" s="14">
        <v>-2.2799081697305601E-4</v>
      </c>
      <c r="D1621" s="14">
        <v>-0.25392346200568233</v>
      </c>
    </row>
    <row r="1622" spans="1:4" ht="14.25" x14ac:dyDescent="0.2">
      <c r="A1622" s="14">
        <v>1596</v>
      </c>
      <c r="B1622" s="14">
        <v>2.8701325565661819E-2</v>
      </c>
      <c r="C1622" s="14">
        <v>-3.8309198974203693E-4</v>
      </c>
      <c r="D1622" s="14">
        <v>-0.42666650171896814</v>
      </c>
    </row>
    <row r="1623" spans="1:4" ht="14.25" x14ac:dyDescent="0.2">
      <c r="A1623" s="14">
        <v>1597</v>
      </c>
      <c r="B1623" s="14">
        <v>2.8478400561964275E-2</v>
      </c>
      <c r="C1623" s="14">
        <v>-2.5778465939963607E-4</v>
      </c>
      <c r="D1623" s="14">
        <v>-0.28710618276545335</v>
      </c>
    </row>
    <row r="1624" spans="1:4" ht="14.25" x14ac:dyDescent="0.2">
      <c r="A1624" s="14">
        <v>1598</v>
      </c>
      <c r="B1624" s="14">
        <v>2.8417338741631899E-2</v>
      </c>
      <c r="C1624" s="14">
        <v>-1.9951695945365569E-4</v>
      </c>
      <c r="D1624" s="14">
        <v>-0.2222108668495488</v>
      </c>
    </row>
    <row r="1625" spans="1:4" ht="14.25" x14ac:dyDescent="0.2">
      <c r="A1625" s="14">
        <v>1599</v>
      </c>
      <c r="B1625" s="14">
        <v>2.8624794688639155E-2</v>
      </c>
      <c r="C1625" s="14">
        <v>-4.0976647361096186E-4</v>
      </c>
      <c r="D1625" s="14">
        <v>-0.45637505481394919</v>
      </c>
    </row>
    <row r="1626" spans="1:4" ht="14.25" x14ac:dyDescent="0.2">
      <c r="A1626" s="14">
        <v>1600</v>
      </c>
      <c r="B1626" s="14">
        <v>2.8648129078257381E-2</v>
      </c>
      <c r="C1626" s="14">
        <v>-4.3310086322918828E-4</v>
      </c>
      <c r="D1626" s="14">
        <v>-0.48236359713471177</v>
      </c>
    </row>
    <row r="1627" spans="1:4" ht="14.25" x14ac:dyDescent="0.2">
      <c r="A1627" s="14">
        <v>1601</v>
      </c>
      <c r="B1627" s="14">
        <v>2.8671259889113079E-2</v>
      </c>
      <c r="C1627" s="14">
        <v>-4.5623167408488652E-4</v>
      </c>
      <c r="D1627" s="14">
        <v>-0.5081254047787962</v>
      </c>
    </row>
    <row r="1628" spans="1:4" ht="14.25" x14ac:dyDescent="0.2">
      <c r="A1628" s="14">
        <v>1602</v>
      </c>
      <c r="B1628" s="14">
        <v>2.9043884257042386E-2</v>
      </c>
      <c r="C1628" s="14">
        <v>-2.7723574488700692E-4</v>
      </c>
      <c r="D1628" s="14">
        <v>-0.30876971743012099</v>
      </c>
    </row>
    <row r="1629" spans="1:4" ht="14.25" x14ac:dyDescent="0.2">
      <c r="A1629" s="14">
        <v>1603</v>
      </c>
      <c r="B1629" s="14">
        <v>2.8786080950940957E-2</v>
      </c>
      <c r="C1629" s="14">
        <v>4.3341191752163666E-4</v>
      </c>
      <c r="D1629" s="14">
        <v>0.4827100320651132</v>
      </c>
    </row>
    <row r="1630" spans="1:4" ht="14.25" x14ac:dyDescent="0.2">
      <c r="A1630" s="14">
        <v>1604</v>
      </c>
      <c r="B1630" s="14">
        <v>2.8611793730780134E-2</v>
      </c>
      <c r="C1630" s="14">
        <v>8.5678137694113893E-4</v>
      </c>
      <c r="D1630" s="14">
        <v>0.95423533413892003</v>
      </c>
    </row>
    <row r="1631" spans="1:4" ht="14.25" x14ac:dyDescent="0.2">
      <c r="A1631" s="14">
        <v>1605</v>
      </c>
      <c r="B1631" s="14">
        <v>2.8500586152954227E-2</v>
      </c>
      <c r="C1631" s="14">
        <v>1.0131307926732058E-3</v>
      </c>
      <c r="D1631" s="14">
        <v>1.1283685972779525</v>
      </c>
    </row>
    <row r="1632" spans="1:4" ht="14.25" x14ac:dyDescent="0.2">
      <c r="A1632" s="14">
        <v>1606</v>
      </c>
      <c r="B1632" s="14">
        <v>2.8807372062031593E-2</v>
      </c>
      <c r="C1632" s="14">
        <v>8.5343506844643563E-4</v>
      </c>
      <c r="D1632" s="14">
        <v>0.95050840228615818</v>
      </c>
    </row>
    <row r="1633" spans="1:4" ht="14.25" x14ac:dyDescent="0.2">
      <c r="A1633" s="14">
        <v>1607</v>
      </c>
      <c r="B1633" s="14">
        <v>2.8834852416589715E-2</v>
      </c>
      <c r="C1633" s="14">
        <v>8.2595471388831332E-4</v>
      </c>
      <c r="D1633" s="14">
        <v>0.91990231534289901</v>
      </c>
    </row>
    <row r="1634" spans="1:4" ht="14.25" x14ac:dyDescent="0.2">
      <c r="A1634" s="14">
        <v>1608</v>
      </c>
      <c r="B1634" s="14">
        <v>2.8862361147602461E-2</v>
      </c>
      <c r="C1634" s="14">
        <v>7.9844598287556745E-4</v>
      </c>
      <c r="D1634" s="14">
        <v>0.88926462428639907</v>
      </c>
    </row>
    <row r="1635" spans="1:4" ht="14.25" x14ac:dyDescent="0.2">
      <c r="A1635" s="14">
        <v>1609</v>
      </c>
      <c r="B1635" s="14">
        <v>2.883295715415056E-2</v>
      </c>
      <c r="C1635" s="14">
        <v>6.7491491239081436E-4</v>
      </c>
      <c r="D1635" s="14">
        <v>0.75168260454012359</v>
      </c>
    </row>
    <row r="1636" spans="1:4" ht="14.25" x14ac:dyDescent="0.2">
      <c r="A1636" s="14">
        <v>1610</v>
      </c>
      <c r="B1636" s="14">
        <v>2.9284526946766563E-2</v>
      </c>
      <c r="C1636" s="14">
        <v>3.718746771565716E-4</v>
      </c>
      <c r="D1636" s="14">
        <v>0.41417328429943545</v>
      </c>
    </row>
    <row r="1637" spans="1:4" ht="14.25" x14ac:dyDescent="0.2">
      <c r="A1637" s="14">
        <v>1611</v>
      </c>
      <c r="B1637" s="14">
        <v>2.9321712734225333E-2</v>
      </c>
      <c r="C1637" s="14">
        <v>-2.6384151485800422E-5</v>
      </c>
      <c r="D1637" s="14">
        <v>-2.9385197071988056E-2</v>
      </c>
    </row>
    <row r="1638" spans="1:4" ht="14.25" x14ac:dyDescent="0.2">
      <c r="A1638" s="14">
        <v>1612</v>
      </c>
      <c r="B1638" s="14">
        <v>2.8544864723494011E-2</v>
      </c>
      <c r="C1638" s="14">
        <v>4.9010584582890454E-4</v>
      </c>
      <c r="D1638" s="14">
        <v>0.54585256886379807</v>
      </c>
    </row>
    <row r="1639" spans="1:4" ht="14.25" x14ac:dyDescent="0.2">
      <c r="A1639" s="14">
        <v>1613</v>
      </c>
      <c r="B1639" s="14">
        <v>2.8400106829038499E-2</v>
      </c>
      <c r="C1639" s="14">
        <v>7.8089551857271622E-5</v>
      </c>
      <c r="D1639" s="14">
        <v>8.6971789554199611E-2</v>
      </c>
    </row>
    <row r="1640" spans="1:4" ht="14.25" x14ac:dyDescent="0.2">
      <c r="A1640" s="14">
        <v>1614</v>
      </c>
      <c r="B1640" s="14">
        <v>3.0050830721294677E-2</v>
      </c>
      <c r="C1640" s="14">
        <v>-1.5726343403989068E-3</v>
      </c>
      <c r="D1640" s="14">
        <v>-1.751512457759673</v>
      </c>
    </row>
    <row r="1641" spans="1:4" ht="14.25" x14ac:dyDescent="0.2">
      <c r="A1641" s="14">
        <v>1615</v>
      </c>
      <c r="B1641" s="14">
        <v>3.0030011221725269E-2</v>
      </c>
      <c r="C1641" s="14">
        <v>-1.5518148408294984E-3</v>
      </c>
      <c r="D1641" s="14">
        <v>-1.7283248597762209</v>
      </c>
    </row>
    <row r="1642" spans="1:4" ht="14.25" x14ac:dyDescent="0.2">
      <c r="A1642" s="14">
        <v>1616</v>
      </c>
      <c r="B1642" s="14">
        <v>2.7038423738395823E-2</v>
      </c>
      <c r="C1642" s="14">
        <v>4.3193199282942629E-4</v>
      </c>
      <c r="D1642" s="14">
        <v>0.48106177444516635</v>
      </c>
    </row>
    <row r="1643" spans="1:4" ht="14.25" x14ac:dyDescent="0.2">
      <c r="A1643" s="14">
        <v>1617</v>
      </c>
      <c r="B1643" s="14">
        <v>2.6753928151882361E-2</v>
      </c>
      <c r="C1643" s="14">
        <v>3.9753909443719995E-4</v>
      </c>
      <c r="D1643" s="14">
        <v>0.44275688153715126</v>
      </c>
    </row>
    <row r="1644" spans="1:4" ht="14.25" x14ac:dyDescent="0.2">
      <c r="A1644" s="14">
        <v>1618</v>
      </c>
      <c r="B1644" s="14">
        <v>2.6688716815268222E-2</v>
      </c>
      <c r="C1644" s="14">
        <v>3.7568460709466039E-4</v>
      </c>
      <c r="D1644" s="14">
        <v>0.41841657187006132</v>
      </c>
    </row>
    <row r="1645" spans="1:4" ht="14.25" x14ac:dyDescent="0.2">
      <c r="A1645" s="14">
        <v>1619</v>
      </c>
      <c r="B1645" s="14">
        <v>2.6577648194155166E-2</v>
      </c>
      <c r="C1645" s="14">
        <v>6.8430360355323933E-4</v>
      </c>
      <c r="D1645" s="14">
        <v>0.76213920535991386</v>
      </c>
    </row>
    <row r="1646" spans="1:4" ht="14.25" x14ac:dyDescent="0.2">
      <c r="A1646" s="14">
        <v>1620</v>
      </c>
      <c r="B1646" s="14">
        <v>2.6342002433121018E-2</v>
      </c>
      <c r="C1646" s="14">
        <v>1.120212325349864E-3</v>
      </c>
      <c r="D1646" s="14">
        <v>1.2476300388356842</v>
      </c>
    </row>
    <row r="1647" spans="1:4" ht="14.25" x14ac:dyDescent="0.2">
      <c r="A1647" s="14">
        <v>1621</v>
      </c>
      <c r="B1647" s="14">
        <v>2.6352351747456017E-2</v>
      </c>
      <c r="C1647" s="14">
        <v>1.1098630110148652E-3</v>
      </c>
      <c r="D1647" s="14">
        <v>1.2361035494787094</v>
      </c>
    </row>
    <row r="1648" spans="1:4" ht="14.25" x14ac:dyDescent="0.2">
      <c r="A1648" s="14">
        <v>1622</v>
      </c>
      <c r="B1648" s="14">
        <v>2.636270662260335E-2</v>
      </c>
      <c r="C1648" s="14">
        <v>1.0995081358675315E-3</v>
      </c>
      <c r="D1648" s="14">
        <v>1.2245708667989579</v>
      </c>
    </row>
    <row r="1649" spans="1:4" ht="14.25" x14ac:dyDescent="0.2">
      <c r="A1649" s="14">
        <v>1623</v>
      </c>
      <c r="B1649" s="14">
        <v>2.6554875166294477E-2</v>
      </c>
      <c r="C1649" s="14">
        <v>1.0691612045297463E-3</v>
      </c>
      <c r="D1649" s="14">
        <v>1.190772146443261</v>
      </c>
    </row>
    <row r="1650" spans="1:4" ht="14.25" x14ac:dyDescent="0.2">
      <c r="A1650" s="14">
        <v>1624</v>
      </c>
      <c r="B1650" s="14">
        <v>2.681772434573431E-2</v>
      </c>
      <c r="C1650" s="14">
        <v>6.0999989444383146E-4</v>
      </c>
      <c r="D1650" s="14">
        <v>0.6793838764066702</v>
      </c>
    </row>
    <row r="1651" spans="1:4" ht="14.25" x14ac:dyDescent="0.2">
      <c r="A1651" s="14">
        <v>1625</v>
      </c>
      <c r="B1651" s="14">
        <v>2.6820578904425504E-2</v>
      </c>
      <c r="C1651" s="14">
        <v>7.5676615834015248E-4</v>
      </c>
      <c r="D1651" s="14">
        <v>0.84284395926868161</v>
      </c>
    </row>
    <row r="1652" spans="1:4" ht="14.25" x14ac:dyDescent="0.2">
      <c r="A1652" s="14">
        <v>1626</v>
      </c>
      <c r="B1652" s="14">
        <v>2.7039055548621845E-2</v>
      </c>
      <c r="C1652" s="14">
        <v>7.3460395224301048E-4</v>
      </c>
      <c r="D1652" s="14">
        <v>0.81816092960729492</v>
      </c>
    </row>
    <row r="1653" spans="1:4" ht="14.25" x14ac:dyDescent="0.2">
      <c r="A1653" s="14">
        <v>1627</v>
      </c>
      <c r="B1653" s="14">
        <v>2.6605947842235723E-2</v>
      </c>
      <c r="C1653" s="14">
        <v>1.2624185971357935E-3</v>
      </c>
      <c r="D1653" s="14">
        <v>1.4060114566937183</v>
      </c>
    </row>
    <row r="1654" spans="1:4" ht="14.25" x14ac:dyDescent="0.2">
      <c r="A1654" s="14">
        <v>1628</v>
      </c>
      <c r="B1654" s="14">
        <v>2.6620244956943824E-2</v>
      </c>
      <c r="C1654" s="14">
        <v>1.2481214824276929E-3</v>
      </c>
      <c r="D1654" s="14">
        <v>1.3900881273615449</v>
      </c>
    </row>
    <row r="1655" spans="1:4" ht="14.25" x14ac:dyDescent="0.2">
      <c r="A1655" s="14">
        <v>1629</v>
      </c>
      <c r="B1655" s="14">
        <v>2.6634779392488504E-2</v>
      </c>
      <c r="C1655" s="14">
        <v>1.2335870468830126E-3</v>
      </c>
      <c r="D1655" s="14">
        <v>1.3739004833116539</v>
      </c>
    </row>
    <row r="1656" spans="1:4" ht="14.25" x14ac:dyDescent="0.2">
      <c r="A1656" s="14">
        <v>1630</v>
      </c>
      <c r="B1656" s="14">
        <v>2.6812354622568452E-2</v>
      </c>
      <c r="C1656" s="14">
        <v>7.9803755366383844E-4</v>
      </c>
      <c r="D1656" s="14">
        <v>0.88880973859932011</v>
      </c>
    </row>
    <row r="1657" spans="1:4" ht="14.25" x14ac:dyDescent="0.2">
      <c r="A1657" s="14">
        <v>1631</v>
      </c>
      <c r="B1657" s="14">
        <v>2.6888959603690848E-2</v>
      </c>
      <c r="C1657" s="14">
        <v>7.6809294470904857E-4</v>
      </c>
      <c r="D1657" s="14">
        <v>0.85545910248529977</v>
      </c>
    </row>
    <row r="1658" spans="1:4" ht="14.25" x14ac:dyDescent="0.2">
      <c r="A1658" s="14">
        <v>1632</v>
      </c>
      <c r="B1658" s="14">
        <v>2.677568151884626E-2</v>
      </c>
      <c r="C1658" s="14">
        <v>7.1148784554362493E-4</v>
      </c>
      <c r="D1658" s="14">
        <v>0.79241549863279026</v>
      </c>
    </row>
    <row r="1659" spans="1:4" ht="14.25" x14ac:dyDescent="0.2">
      <c r="A1659" s="14">
        <v>1633</v>
      </c>
      <c r="B1659" s="14">
        <v>2.6976524983523716E-2</v>
      </c>
      <c r="C1659" s="14">
        <v>6.6141796386525592E-4</v>
      </c>
      <c r="D1659" s="14">
        <v>0.73665045569472809</v>
      </c>
    </row>
    <row r="1660" spans="1:4" ht="14.25" x14ac:dyDescent="0.2">
      <c r="A1660" s="14">
        <v>1634</v>
      </c>
      <c r="B1660" s="14">
        <v>2.6886355273024833E-2</v>
      </c>
      <c r="C1660" s="14">
        <v>7.5158767436413892E-4</v>
      </c>
      <c r="D1660" s="14">
        <v>0.83707645250420648</v>
      </c>
    </row>
    <row r="1661" spans="1:4" ht="14.25" x14ac:dyDescent="0.2">
      <c r="A1661" s="14">
        <v>1635</v>
      </c>
      <c r="B1661" s="14">
        <v>2.6900498338739764E-2</v>
      </c>
      <c r="C1661" s="14">
        <v>7.3744460864920772E-4</v>
      </c>
      <c r="D1661" s="14">
        <v>0.82132469435276478</v>
      </c>
    </row>
    <row r="1662" spans="1:4" ht="14.25" x14ac:dyDescent="0.2">
      <c r="A1662" s="14">
        <v>1636</v>
      </c>
      <c r="B1662" s="14">
        <v>2.6914415025666182E-2</v>
      </c>
      <c r="C1662" s="14">
        <v>7.2352792172278996E-4</v>
      </c>
      <c r="D1662" s="14">
        <v>0.80582506427589706</v>
      </c>
    </row>
    <row r="1663" spans="1:4" ht="14.25" x14ac:dyDescent="0.2">
      <c r="A1663" s="14">
        <v>1637</v>
      </c>
      <c r="B1663" s="14">
        <v>2.671532106296462E-2</v>
      </c>
      <c r="C1663" s="14">
        <v>8.6510127767089329E-4</v>
      </c>
      <c r="D1663" s="14">
        <v>0.96350157575729412</v>
      </c>
    </row>
    <row r="1664" spans="1:4" ht="14.25" x14ac:dyDescent="0.2">
      <c r="A1664" s="14">
        <v>1638</v>
      </c>
      <c r="B1664" s="14">
        <v>2.6659821037898469E-2</v>
      </c>
      <c r="C1664" s="14">
        <v>9.6448835436676456E-4</v>
      </c>
      <c r="D1664" s="14">
        <v>1.0741933611910135</v>
      </c>
    </row>
    <row r="1665" spans="1:4" ht="14.25" x14ac:dyDescent="0.2">
      <c r="A1665" s="14">
        <v>1639</v>
      </c>
      <c r="B1665" s="14">
        <v>2.6525222821808938E-2</v>
      </c>
      <c r="C1665" s="14">
        <v>1.3046400026261763E-3</v>
      </c>
      <c r="D1665" s="14">
        <v>1.4530353043872453</v>
      </c>
    </row>
    <row r="1666" spans="1:4" ht="14.25" x14ac:dyDescent="0.2">
      <c r="A1666" s="14">
        <v>1640</v>
      </c>
      <c r="B1666" s="14">
        <v>2.6392962036130358E-2</v>
      </c>
      <c r="C1666" s="14">
        <v>1.3409503207585764E-3</v>
      </c>
      <c r="D1666" s="14">
        <v>1.4934757125103337</v>
      </c>
    </row>
    <row r="1667" spans="1:4" ht="14.25" x14ac:dyDescent="0.2">
      <c r="A1667" s="14">
        <v>1641</v>
      </c>
      <c r="B1667" s="14">
        <v>2.6629445207555412E-2</v>
      </c>
      <c r="C1667" s="14">
        <v>1.2607710033244249E-3</v>
      </c>
      <c r="D1667" s="14">
        <v>1.4041764585560026</v>
      </c>
    </row>
    <row r="1668" spans="1:4" ht="14.25" x14ac:dyDescent="0.2">
      <c r="A1668" s="14">
        <v>1642</v>
      </c>
      <c r="B1668" s="14">
        <v>2.7491999027634918E-2</v>
      </c>
      <c r="C1668" s="14">
        <v>3.9821718324491856E-4</v>
      </c>
      <c r="D1668" s="14">
        <v>0.44351209904937045</v>
      </c>
    </row>
    <row r="1669" spans="1:4" ht="14.25" x14ac:dyDescent="0.2">
      <c r="A1669" s="14">
        <v>1643</v>
      </c>
      <c r="B1669" s="14">
        <v>2.7571894465305502E-2</v>
      </c>
      <c r="C1669" s="14">
        <v>3.1832174557433479E-4</v>
      </c>
      <c r="D1669" s="14">
        <v>0.35452901455008823</v>
      </c>
    </row>
    <row r="1670" spans="1:4" ht="14.25" x14ac:dyDescent="0.2">
      <c r="A1670" s="14">
        <v>1644</v>
      </c>
      <c r="B1670" s="14">
        <v>2.7101600012137742E-2</v>
      </c>
      <c r="C1670" s="14">
        <v>1.3400353818975828E-3</v>
      </c>
      <c r="D1670" s="14">
        <v>1.4924567046125967</v>
      </c>
    </row>
    <row r="1671" spans="1:4" ht="14.25" x14ac:dyDescent="0.2">
      <c r="A1671" s="14">
        <v>1645</v>
      </c>
      <c r="B1671" s="14">
        <v>2.6853856457133587E-2</v>
      </c>
      <c r="C1671" s="14">
        <v>6.79943996828445E-4</v>
      </c>
      <c r="D1671" s="14">
        <v>0.75728371842741227</v>
      </c>
    </row>
    <row r="1672" spans="1:4" ht="14.25" x14ac:dyDescent="0.2">
      <c r="A1672" s="14">
        <v>1646</v>
      </c>
      <c r="B1672" s="14">
        <v>2.6855248364372183E-2</v>
      </c>
      <c r="C1672" s="14">
        <v>6.7583511697762166E-4</v>
      </c>
      <c r="D1672" s="14">
        <v>0.7527074771097203</v>
      </c>
    </row>
    <row r="1673" spans="1:4" ht="14.25" x14ac:dyDescent="0.2">
      <c r="A1673" s="14">
        <v>1647</v>
      </c>
      <c r="B1673" s="14">
        <v>2.6839033213407817E-2</v>
      </c>
      <c r="C1673" s="14">
        <v>1.1854388607977356E-3</v>
      </c>
      <c r="D1673" s="14">
        <v>1.3202757177952771</v>
      </c>
    </row>
    <row r="1674" spans="1:4" ht="14.25" x14ac:dyDescent="0.2">
      <c r="A1674" s="14">
        <v>1648</v>
      </c>
      <c r="B1674" s="14">
        <v>2.6893804317151129E-2</v>
      </c>
      <c r="C1674" s="14">
        <v>1.1334334209323373E-3</v>
      </c>
      <c r="D1674" s="14">
        <v>1.2623549580512086</v>
      </c>
    </row>
    <row r="1675" spans="1:4" ht="14.25" x14ac:dyDescent="0.2">
      <c r="A1675" s="14">
        <v>1649</v>
      </c>
      <c r="B1675" s="14">
        <v>2.6984748316067741E-2</v>
      </c>
      <c r="C1675" s="14">
        <v>1.0424894220157251E-3</v>
      </c>
      <c r="D1675" s="14">
        <v>1.1610666019667777</v>
      </c>
    </row>
    <row r="1676" spans="1:4" ht="14.25" x14ac:dyDescent="0.2">
      <c r="A1676" s="14">
        <v>1650</v>
      </c>
      <c r="B1676" s="14">
        <v>2.707550130923091E-2</v>
      </c>
      <c r="C1676" s="14">
        <v>9.517364288525558E-4</v>
      </c>
      <c r="D1676" s="14">
        <v>1.059990977442421</v>
      </c>
    </row>
    <row r="1677" spans="1:4" ht="14.25" x14ac:dyDescent="0.2">
      <c r="A1677" s="14">
        <v>1651</v>
      </c>
      <c r="B1677" s="14">
        <v>2.6818806850456935E-2</v>
      </c>
      <c r="C1677" s="14">
        <v>1.1111215976062558E-3</v>
      </c>
      <c r="D1677" s="14">
        <v>1.2375052930610291</v>
      </c>
    </row>
    <row r="1678" spans="1:4" ht="14.25" x14ac:dyDescent="0.2">
      <c r="A1678" s="14">
        <v>1652</v>
      </c>
      <c r="B1678" s="14">
        <v>2.6908272270276416E-2</v>
      </c>
      <c r="C1678" s="14">
        <v>4.138084719996285E-4</v>
      </c>
      <c r="D1678" s="14">
        <v>0.46087680728757152</v>
      </c>
    </row>
    <row r="1679" spans="1:4" ht="14.25" x14ac:dyDescent="0.2">
      <c r="A1679" s="14">
        <v>1653</v>
      </c>
      <c r="B1679" s="14">
        <v>2.7112955880911796E-2</v>
      </c>
      <c r="C1679" s="14">
        <v>3.3841175017344793E-4</v>
      </c>
      <c r="D1679" s="14">
        <v>0.37690414170321285</v>
      </c>
    </row>
    <row r="1680" spans="1:4" ht="14.25" x14ac:dyDescent="0.2">
      <c r="A1680" s="14">
        <v>1654</v>
      </c>
      <c r="B1680" s="14">
        <v>2.6825930629657692E-2</v>
      </c>
      <c r="C1680" s="14">
        <v>9.2715579009535615E-4</v>
      </c>
      <c r="D1680" s="14">
        <v>1.0326144323060578</v>
      </c>
    </row>
    <row r="1681" spans="1:4" ht="14.25" x14ac:dyDescent="0.2">
      <c r="A1681" s="14">
        <v>1655</v>
      </c>
      <c r="B1681" s="14">
        <v>2.737958711284617E-2</v>
      </c>
      <c r="C1681" s="14">
        <v>2.7473387480813141E-4</v>
      </c>
      <c r="D1681" s="14">
        <v>0.30598327400950032</v>
      </c>
    </row>
    <row r="1682" spans="1:4" ht="14.25" x14ac:dyDescent="0.2">
      <c r="A1682" s="14">
        <v>1656</v>
      </c>
      <c r="B1682" s="14">
        <v>2.7468900321812359E-2</v>
      </c>
      <c r="C1682" s="14">
        <v>1.8542066584194272E-4</v>
      </c>
      <c r="D1682" s="14">
        <v>0.20651120085923941</v>
      </c>
    </row>
    <row r="1683" spans="1:4" ht="14.25" x14ac:dyDescent="0.2">
      <c r="A1683" s="14">
        <v>1657</v>
      </c>
      <c r="B1683" s="14">
        <v>2.7558021916486986E-2</v>
      </c>
      <c r="C1683" s="14">
        <v>9.6299071167316175E-5</v>
      </c>
      <c r="D1683" s="14">
        <v>0.10725253702488516</v>
      </c>
    </row>
    <row r="1684" spans="1:4" ht="14.25" x14ac:dyDescent="0.2">
      <c r="A1684" s="14">
        <v>1658</v>
      </c>
      <c r="B1684" s="14">
        <v>2.7519417708343326E-2</v>
      </c>
      <c r="C1684" s="14">
        <v>1.8018235090710294E-4</v>
      </c>
      <c r="D1684" s="14">
        <v>0.20067705770825547</v>
      </c>
    </row>
    <row r="1685" spans="1:4" ht="14.25" x14ac:dyDescent="0.2">
      <c r="A1685" s="14">
        <v>1659</v>
      </c>
      <c r="B1685" s="14">
        <v>2.7613528699035623E-2</v>
      </c>
      <c r="C1685" s="14">
        <v>3.6257360679551806E-4</v>
      </c>
      <c r="D1685" s="14">
        <v>0.40381427064356412</v>
      </c>
    </row>
    <row r="1686" spans="1:4" ht="14.25" x14ac:dyDescent="0.2">
      <c r="A1686" s="14">
        <v>1660</v>
      </c>
      <c r="B1686" s="14">
        <v>2.7880665879967396E-2</v>
      </c>
      <c r="C1686" s="14">
        <v>-1.3032023509273322E-4</v>
      </c>
      <c r="D1686" s="14">
        <v>-0.14514341280706922</v>
      </c>
    </row>
    <row r="1687" spans="1:4" ht="14.25" x14ac:dyDescent="0.2">
      <c r="A1687" s="14">
        <v>1661</v>
      </c>
      <c r="B1687" s="14">
        <v>2.7971337479473155E-2</v>
      </c>
      <c r="C1687" s="14">
        <v>-7.2284305751628419E-4</v>
      </c>
      <c r="D1687" s="14">
        <v>-0.80506230070222085</v>
      </c>
    </row>
    <row r="1688" spans="1:4" ht="14.25" x14ac:dyDescent="0.2">
      <c r="A1688" s="14">
        <v>1662</v>
      </c>
      <c r="B1688" s="14">
        <v>2.7979426625434178E-2</v>
      </c>
      <c r="C1688" s="14">
        <v>-8.4305401836892724E-4</v>
      </c>
      <c r="D1688" s="14">
        <v>-0.93894656742836735</v>
      </c>
    </row>
    <row r="1689" spans="1:4" ht="14.25" x14ac:dyDescent="0.2">
      <c r="A1689" s="14">
        <v>1663</v>
      </c>
      <c r="B1689" s="14">
        <v>2.807044301647672E-2</v>
      </c>
      <c r="C1689" s="14">
        <v>-9.3407040941146866E-4</v>
      </c>
      <c r="D1689" s="14">
        <v>-1.0403155498269714</v>
      </c>
    </row>
    <row r="1690" spans="1:4" ht="14.25" x14ac:dyDescent="0.2">
      <c r="A1690" s="14">
        <v>1664</v>
      </c>
      <c r="B1690" s="14">
        <v>2.8161267377236395E-2</v>
      </c>
      <c r="C1690" s="14">
        <v>-1.024894770171144E-3</v>
      </c>
      <c r="D1690" s="14">
        <v>-1.1414706596017452</v>
      </c>
    </row>
    <row r="1691" spans="1:4" ht="14.25" x14ac:dyDescent="0.2">
      <c r="A1691" s="14">
        <v>1665</v>
      </c>
      <c r="B1691" s="14">
        <v>2.8019018345874721E-2</v>
      </c>
      <c r="C1691" s="14">
        <v>-1.1972059013426427E-3</v>
      </c>
      <c r="D1691" s="14">
        <v>-1.3333811915700262</v>
      </c>
    </row>
    <row r="1692" spans="1:4" ht="14.25" x14ac:dyDescent="0.2">
      <c r="A1692" s="14">
        <v>1666</v>
      </c>
      <c r="B1692" s="14">
        <v>2.7858254327719774E-2</v>
      </c>
      <c r="C1692" s="14">
        <v>-1.26780441888414E-3</v>
      </c>
      <c r="D1692" s="14">
        <v>-1.4120098847104365</v>
      </c>
    </row>
    <row r="1693" spans="1:4" ht="14.25" x14ac:dyDescent="0.2">
      <c r="A1693" s="14">
        <v>1667</v>
      </c>
      <c r="B1693" s="14">
        <v>2.7570976841584889E-2</v>
      </c>
      <c r="C1693" s="14">
        <v>-8.6620742889260277E-4</v>
      </c>
      <c r="D1693" s="14">
        <v>-0.96473354532276778</v>
      </c>
    </row>
    <row r="1694" spans="1:4" ht="14.25" x14ac:dyDescent="0.2">
      <c r="A1694" s="14">
        <v>1668</v>
      </c>
      <c r="B1694" s="14">
        <v>2.8002001999733177E-2</v>
      </c>
      <c r="C1694" s="14">
        <v>-3.3928010624211663E-4</v>
      </c>
      <c r="D1694" s="14">
        <v>-0.37787126828373674</v>
      </c>
    </row>
    <row r="1695" spans="1:4" ht="14.25" x14ac:dyDescent="0.2">
      <c r="A1695" s="14">
        <v>1669</v>
      </c>
      <c r="B1695" s="14">
        <v>2.828045324219302E-2</v>
      </c>
      <c r="C1695" s="14">
        <v>-2.1495062800740844E-4</v>
      </c>
      <c r="D1695" s="14">
        <v>-0.23940002649487027</v>
      </c>
    </row>
    <row r="1696" spans="1:4" ht="14.25" x14ac:dyDescent="0.2">
      <c r="A1696" s="14">
        <v>1670</v>
      </c>
      <c r="B1696" s="14">
        <v>2.836431210748545E-2</v>
      </c>
      <c r="C1696" s="14">
        <v>-2.9880949329983905E-4</v>
      </c>
      <c r="D1696" s="14">
        <v>-0.33279735572782193</v>
      </c>
    </row>
    <row r="1697" spans="1:4" ht="14.25" x14ac:dyDescent="0.2">
      <c r="A1697" s="14">
        <v>1671</v>
      </c>
      <c r="B1697" s="14">
        <v>2.8448444958945305E-2</v>
      </c>
      <c r="C1697" s="14">
        <v>-3.8294234475969371E-4</v>
      </c>
      <c r="D1697" s="14">
        <v>-0.4264998354799816</v>
      </c>
    </row>
    <row r="1698" spans="1:4" ht="14.25" x14ac:dyDescent="0.2">
      <c r="A1698" s="14">
        <v>1672</v>
      </c>
      <c r="B1698" s="14">
        <v>2.8832026647076528E-2</v>
      </c>
      <c r="C1698" s="14">
        <v>-1.2247652868670189E-4</v>
      </c>
      <c r="D1698" s="14">
        <v>-0.13640752987977131</v>
      </c>
    </row>
    <row r="1699" spans="1:4" ht="14.25" x14ac:dyDescent="0.2">
      <c r="A1699" s="14">
        <v>1673</v>
      </c>
      <c r="B1699" s="14">
        <v>2.9497431425307113E-2</v>
      </c>
      <c r="C1699" s="14">
        <v>-7.3855218300253322E-4</v>
      </c>
      <c r="D1699" s="14">
        <v>-0.8225582489228962</v>
      </c>
    </row>
    <row r="1700" spans="1:4" ht="14.25" x14ac:dyDescent="0.2">
      <c r="A1700" s="14">
        <v>1674</v>
      </c>
      <c r="B1700" s="14">
        <v>2.740114942780706E-2</v>
      </c>
      <c r="C1700" s="14">
        <v>6.8408288944651202E-4</v>
      </c>
      <c r="D1700" s="14">
        <v>0.76189338629212078</v>
      </c>
    </row>
    <row r="1701" spans="1:4" ht="14.25" x14ac:dyDescent="0.2">
      <c r="A1701" s="14">
        <v>1675</v>
      </c>
      <c r="B1701" s="14">
        <v>2.743865026342969E-2</v>
      </c>
      <c r="C1701" s="14">
        <v>1.0186391427648295E-3</v>
      </c>
      <c r="D1701" s="14">
        <v>1.1345034905327527</v>
      </c>
    </row>
    <row r="1702" spans="1:4" ht="14.25" x14ac:dyDescent="0.2">
      <c r="A1702" s="14">
        <v>1676</v>
      </c>
      <c r="B1702" s="14">
        <v>2.7476169099804122E-2</v>
      </c>
      <c r="C1702" s="14">
        <v>1.0741267581840623E-3</v>
      </c>
      <c r="D1702" s="14">
        <v>1.1963025032857819</v>
      </c>
    </row>
    <row r="1703" spans="1:4" ht="14.25" x14ac:dyDescent="0.2">
      <c r="A1703" s="14">
        <v>1677</v>
      </c>
      <c r="B1703" s="14">
        <v>2.7513939349566512E-2</v>
      </c>
      <c r="C1703" s="14">
        <v>1.0363565084216715E-3</v>
      </c>
      <c r="D1703" s="14">
        <v>1.154236104700882</v>
      </c>
    </row>
    <row r="1704" spans="1:4" ht="14.25" x14ac:dyDescent="0.2">
      <c r="A1704" s="14">
        <v>1678</v>
      </c>
      <c r="B1704" s="14">
        <v>2.7551494268348287E-2</v>
      </c>
      <c r="C1704" s="14">
        <v>9.9880158963989649E-4</v>
      </c>
      <c r="D1704" s="14">
        <v>1.1124095297580081</v>
      </c>
    </row>
    <row r="1705" spans="1:4" ht="14.25" x14ac:dyDescent="0.2">
      <c r="A1705" s="14">
        <v>1679</v>
      </c>
      <c r="B1705" s="14">
        <v>2.7453330591691298E-2</v>
      </c>
      <c r="C1705" s="14">
        <v>8.9134061012275528E-4</v>
      </c>
      <c r="D1705" s="14">
        <v>0.99272548146259387</v>
      </c>
    </row>
    <row r="1706" spans="1:4" ht="14.25" x14ac:dyDescent="0.2">
      <c r="A1706" s="14">
        <v>1680</v>
      </c>
      <c r="B1706" s="14">
        <v>2.7011725584712487E-2</v>
      </c>
      <c r="C1706" s="14">
        <v>1.0795464077965611E-3</v>
      </c>
      <c r="D1706" s="14">
        <v>1.202338606891771</v>
      </c>
    </row>
    <row r="1707" spans="1:4" ht="14.25" x14ac:dyDescent="0.2">
      <c r="A1707" s="14">
        <v>1681</v>
      </c>
      <c r="B1707" s="14">
        <v>2.7050716859987015E-2</v>
      </c>
      <c r="C1707" s="14">
        <v>1.0405551325220336E-3</v>
      </c>
      <c r="D1707" s="14">
        <v>1.1589122981606845</v>
      </c>
    </row>
    <row r="1708" spans="1:4" ht="14.25" x14ac:dyDescent="0.2">
      <c r="A1708" s="14">
        <v>1682</v>
      </c>
      <c r="B1708" s="14">
        <v>2.7089492799733581E-2</v>
      </c>
      <c r="C1708" s="14">
        <v>1.001779192775467E-3</v>
      </c>
      <c r="D1708" s="14">
        <v>1.1157258181362038</v>
      </c>
    </row>
    <row r="1709" spans="1:4" ht="14.25" x14ac:dyDescent="0.2">
      <c r="A1709" s="14">
        <v>1683</v>
      </c>
      <c r="B1709" s="14">
        <v>2.7096342233400295E-2</v>
      </c>
      <c r="C1709" s="14">
        <v>5.9384302477871742E-4</v>
      </c>
      <c r="D1709" s="14">
        <v>0.66138925568023466</v>
      </c>
    </row>
    <row r="1710" spans="1:4" ht="14.25" x14ac:dyDescent="0.2">
      <c r="A1710" s="14">
        <v>1684</v>
      </c>
      <c r="B1710" s="14">
        <v>2.7132021139885883E-2</v>
      </c>
      <c r="C1710" s="14">
        <v>5.5816411829312865E-4</v>
      </c>
      <c r="D1710" s="14">
        <v>0.62165207864968619</v>
      </c>
    </row>
    <row r="1711" spans="1:4" ht="14.25" x14ac:dyDescent="0.2">
      <c r="A1711" s="14">
        <v>1685</v>
      </c>
      <c r="B1711" s="14">
        <v>2.7167718092380447E-2</v>
      </c>
      <c r="C1711" s="14">
        <v>5.2246716579856453E-4</v>
      </c>
      <c r="D1711" s="14">
        <v>0.58189480298036256</v>
      </c>
    </row>
    <row r="1712" spans="1:4" ht="14.25" x14ac:dyDescent="0.2">
      <c r="A1712" s="14">
        <v>1686</v>
      </c>
      <c r="B1712" s="14">
        <v>2.7241269653641886E-2</v>
      </c>
      <c r="C1712" s="14">
        <v>5.4608808395477729E-4</v>
      </c>
      <c r="D1712" s="14">
        <v>0.60820246481345841</v>
      </c>
    </row>
    <row r="1713" spans="1:4" ht="14.25" x14ac:dyDescent="0.2">
      <c r="A1713" s="14">
        <v>1687</v>
      </c>
      <c r="B1713" s="14">
        <v>2.7185469314152347E-2</v>
      </c>
      <c r="C1713" s="14">
        <v>6.5252832084970736E-4</v>
      </c>
      <c r="D1713" s="14">
        <v>0.72674966688019671</v>
      </c>
    </row>
    <row r="1714" spans="1:4" ht="14.25" x14ac:dyDescent="0.2">
      <c r="A1714" s="14">
        <v>1688</v>
      </c>
      <c r="B1714" s="14">
        <v>2.7230603441211136E-2</v>
      </c>
      <c r="C1714" s="14">
        <v>6.0739419379091802E-4</v>
      </c>
      <c r="D1714" s="14">
        <v>0.67648179228099059</v>
      </c>
    </row>
    <row r="1715" spans="1:4" ht="14.25" x14ac:dyDescent="0.2">
      <c r="A1715" s="14">
        <v>1689</v>
      </c>
      <c r="B1715" s="14">
        <v>2.7275755641680749E-2</v>
      </c>
      <c r="C1715" s="14">
        <v>3.6243531309329557E-4</v>
      </c>
      <c r="D1715" s="14">
        <v>0.40366024682756951</v>
      </c>
    </row>
    <row r="1716" spans="1:4" ht="14.25" x14ac:dyDescent="0.2">
      <c r="A1716" s="14">
        <v>1690</v>
      </c>
      <c r="B1716" s="14">
        <v>2.7449420281687086E-2</v>
      </c>
      <c r="C1716" s="14">
        <v>2.8866909112654909E-4</v>
      </c>
      <c r="D1716" s="14">
        <v>0.32150354109020857</v>
      </c>
    </row>
    <row r="1717" spans="1:4" ht="14.25" x14ac:dyDescent="0.2">
      <c r="A1717" s="14">
        <v>1691</v>
      </c>
      <c r="B1717" s="14">
        <v>2.7494378834089998E-2</v>
      </c>
      <c r="C1717" s="14">
        <v>2.4371053872363629E-4</v>
      </c>
      <c r="D1717" s="14">
        <v>0.27143121175485357</v>
      </c>
    </row>
    <row r="1718" spans="1:4" ht="14.25" x14ac:dyDescent="0.2">
      <c r="A1718" s="14">
        <v>1692</v>
      </c>
      <c r="B1718" s="14">
        <v>2.7539589433023263E-2</v>
      </c>
      <c r="C1718" s="14">
        <v>1.9849993979037181E-4</v>
      </c>
      <c r="D1718" s="14">
        <v>0.22107816704497985</v>
      </c>
    </row>
    <row r="1719" spans="1:4" ht="14.25" x14ac:dyDescent="0.2">
      <c r="A1719" s="14">
        <v>1693</v>
      </c>
      <c r="B1719" s="14">
        <v>2.7466143164124511E-2</v>
      </c>
      <c r="C1719" s="14">
        <v>2.7331288632884837E-4</v>
      </c>
      <c r="D1719" s="14">
        <v>0.30440065625796003</v>
      </c>
    </row>
    <row r="1720" spans="1:4" ht="14.25" x14ac:dyDescent="0.2">
      <c r="A1720" s="14">
        <v>1694</v>
      </c>
      <c r="B1720" s="14">
        <v>2.7304322916186962E-2</v>
      </c>
      <c r="C1720" s="14">
        <v>4.3513313426639735E-4</v>
      </c>
      <c r="D1720" s="14">
        <v>0.48462702732173984</v>
      </c>
    </row>
    <row r="1721" spans="1:4" ht="14.25" x14ac:dyDescent="0.2">
      <c r="A1721" s="14">
        <v>1695</v>
      </c>
      <c r="B1721" s="14">
        <v>2.7388996495928637E-2</v>
      </c>
      <c r="C1721" s="14">
        <v>1.5337638542733262E-4</v>
      </c>
      <c r="D1721" s="14">
        <v>0.17082206772489791</v>
      </c>
    </row>
    <row r="1722" spans="1:4" ht="14.25" x14ac:dyDescent="0.2">
      <c r="A1722" s="14">
        <v>1696</v>
      </c>
      <c r="B1722" s="14">
        <v>2.7483285661474656E-2</v>
      </c>
      <c r="C1722" s="14">
        <v>5.1217986171533253E-4</v>
      </c>
      <c r="D1722" s="14">
        <v>0.57043737718488341</v>
      </c>
    </row>
    <row r="1723" spans="1:4" ht="14.25" x14ac:dyDescent="0.2">
      <c r="A1723" s="14">
        <v>1697</v>
      </c>
      <c r="B1723" s="14">
        <v>2.7705339956154425E-2</v>
      </c>
      <c r="C1723" s="14">
        <v>5.4074108495783327E-4</v>
      </c>
      <c r="D1723" s="14">
        <v>0.60224727541297751</v>
      </c>
    </row>
    <row r="1724" spans="1:4" ht="14.25" x14ac:dyDescent="0.2">
      <c r="A1724" s="14">
        <v>1698</v>
      </c>
      <c r="B1724" s="14">
        <v>2.7741682980602873E-2</v>
      </c>
      <c r="C1724" s="14">
        <v>5.0439806050938535E-4</v>
      </c>
      <c r="D1724" s="14">
        <v>0.56177044081837335</v>
      </c>
    </row>
    <row r="1725" spans="1:4" ht="14.25" x14ac:dyDescent="0.2">
      <c r="A1725" s="14">
        <v>1699</v>
      </c>
      <c r="B1725" s="14">
        <v>2.7777809692699253E-2</v>
      </c>
      <c r="C1725" s="14">
        <v>4.6827134841300605E-4</v>
      </c>
      <c r="D1725" s="14">
        <v>0.52153452286261071</v>
      </c>
    </row>
    <row r="1726" spans="1:4" ht="14.25" x14ac:dyDescent="0.2">
      <c r="A1726" s="14">
        <v>1700</v>
      </c>
      <c r="B1726" s="14">
        <v>2.7405566132177209E-2</v>
      </c>
      <c r="C1726" s="14">
        <v>3.3662367761882681E-4</v>
      </c>
      <c r="D1726" s="14">
        <v>0.37491268617261397</v>
      </c>
    </row>
    <row r="1727" spans="1:4" ht="14.25" x14ac:dyDescent="0.2">
      <c r="A1727" s="14">
        <v>1701</v>
      </c>
      <c r="B1727" s="14">
        <v>2.7493544148805268E-2</v>
      </c>
      <c r="C1727" s="14">
        <v>1.4737031709939619E-4</v>
      </c>
      <c r="D1727" s="14">
        <v>0.1641328436450854</v>
      </c>
    </row>
    <row r="1728" spans="1:4" ht="14.25" x14ac:dyDescent="0.2">
      <c r="A1728" s="14">
        <v>1702</v>
      </c>
      <c r="B1728" s="14">
        <v>2.6690472628310122E-2</v>
      </c>
      <c r="C1728" s="14">
        <v>5.4285742192130768E-4</v>
      </c>
      <c r="D1728" s="14">
        <v>0.604604333542207</v>
      </c>
    </row>
    <row r="1729" spans="1:4" ht="14.25" x14ac:dyDescent="0.2">
      <c r="A1729" s="14">
        <v>1703</v>
      </c>
      <c r="B1729" s="14">
        <v>2.6723952661931279E-2</v>
      </c>
      <c r="C1729" s="14">
        <v>1.5406250002592339E-4</v>
      </c>
      <c r="D1729" s="14">
        <v>0.17158622391557204</v>
      </c>
    </row>
    <row r="1730" spans="1:4" ht="14.25" x14ac:dyDescent="0.2">
      <c r="A1730" s="14">
        <v>1704</v>
      </c>
      <c r="B1730" s="14">
        <v>2.7801670353074646E-2</v>
      </c>
      <c r="C1730" s="14">
        <v>-1.4289090856077422E-3</v>
      </c>
      <c r="D1730" s="14">
        <v>-1.5914392813100515</v>
      </c>
    </row>
    <row r="1731" spans="1:4" ht="14.25" x14ac:dyDescent="0.2">
      <c r="A1731" s="14">
        <v>1705</v>
      </c>
      <c r="B1731" s="14">
        <v>2.7783400044623395E-2</v>
      </c>
      <c r="C1731" s="14">
        <v>-1.4106387771564907E-3</v>
      </c>
      <c r="D1731" s="14">
        <v>-1.571090830282738</v>
      </c>
    </row>
    <row r="1732" spans="1:4" ht="14.25" x14ac:dyDescent="0.2">
      <c r="A1732" s="14">
        <v>1706</v>
      </c>
      <c r="B1732" s="14">
        <v>2.7764896702206582E-2</v>
      </c>
      <c r="C1732" s="14">
        <v>-1.3921354347396775E-3</v>
      </c>
      <c r="D1732" s="14">
        <v>-1.550482839015664</v>
      </c>
    </row>
    <row r="1733" spans="1:4" ht="14.25" x14ac:dyDescent="0.2">
      <c r="A1733" s="14">
        <v>1707</v>
      </c>
      <c r="B1733" s="14">
        <v>2.5464995049770952E-2</v>
      </c>
      <c r="C1733" s="14">
        <v>4.5601227893877008E-4</v>
      </c>
      <c r="D1733" s="14">
        <v>0.50788105469580269</v>
      </c>
    </row>
    <row r="1734" spans="1:4" ht="14.25" x14ac:dyDescent="0.2">
      <c r="A1734" s="14">
        <v>1708</v>
      </c>
      <c r="B1734" s="14">
        <v>2.5109514034294622E-2</v>
      </c>
      <c r="C1734" s="14">
        <v>1.3020539373757023E-3</v>
      </c>
      <c r="D1734" s="14">
        <v>1.4501550890781763</v>
      </c>
    </row>
    <row r="1735" spans="1:4" ht="14.25" x14ac:dyDescent="0.2">
      <c r="A1735" s="14">
        <v>1709</v>
      </c>
      <c r="B1735" s="14">
        <v>2.4939087859996253E-2</v>
      </c>
      <c r="C1735" s="14">
        <v>1.2252754902226243E-3</v>
      </c>
      <c r="D1735" s="14">
        <v>1.3646435348525781</v>
      </c>
    </row>
    <row r="1736" spans="1:4" ht="14.25" x14ac:dyDescent="0.2">
      <c r="A1736" s="14">
        <v>1710</v>
      </c>
      <c r="B1736" s="14">
        <v>2.5000134506687973E-2</v>
      </c>
      <c r="C1736" s="14">
        <v>1.3156549669963193E-3</v>
      </c>
      <c r="D1736" s="14">
        <v>1.4653031576449775</v>
      </c>
    </row>
    <row r="1737" spans="1:4" ht="14.25" x14ac:dyDescent="0.2">
      <c r="A1737" s="14">
        <v>1711</v>
      </c>
      <c r="B1737" s="14">
        <v>2.4994421866752693E-2</v>
      </c>
      <c r="C1737" s="14">
        <v>1.3731499553645485E-3</v>
      </c>
      <c r="D1737" s="14">
        <v>1.5293378704823921</v>
      </c>
    </row>
    <row r="1738" spans="1:4" ht="14.25" x14ac:dyDescent="0.2">
      <c r="A1738" s="14">
        <v>1712</v>
      </c>
      <c r="B1738" s="14">
        <v>2.4988944031841893E-2</v>
      </c>
      <c r="C1738" s="14">
        <v>1.378627790275349E-3</v>
      </c>
      <c r="D1738" s="14">
        <v>1.5354387776299392</v>
      </c>
    </row>
    <row r="1739" spans="1:4" ht="14.25" x14ac:dyDescent="0.2">
      <c r="A1739" s="14">
        <v>1713</v>
      </c>
      <c r="B1739" s="14">
        <v>2.4983233791591418E-2</v>
      </c>
      <c r="C1739" s="14">
        <v>1.3843380305258238E-3</v>
      </c>
      <c r="D1739" s="14">
        <v>1.5417985248887778</v>
      </c>
    </row>
    <row r="1740" spans="1:4" ht="14.25" x14ac:dyDescent="0.2">
      <c r="A1740" s="14">
        <v>1714</v>
      </c>
      <c r="B1740" s="14">
        <v>2.4820993034911309E-2</v>
      </c>
      <c r="C1740" s="14">
        <v>1.549173254569991E-3</v>
      </c>
      <c r="D1740" s="14">
        <v>1.7253828082624529</v>
      </c>
    </row>
    <row r="1741" spans="1:4" ht="14.25" x14ac:dyDescent="0.2">
      <c r="A1741" s="14">
        <v>1715</v>
      </c>
      <c r="B1741" s="14">
        <v>2.4595860728225526E-2</v>
      </c>
      <c r="C1741" s="14">
        <v>1.3302474038154669E-3</v>
      </c>
      <c r="D1741" s="14">
        <v>1.4815554002809388</v>
      </c>
    </row>
    <row r="1742" spans="1:4" ht="14.25" x14ac:dyDescent="0.2">
      <c r="A1742" s="14">
        <v>1716</v>
      </c>
      <c r="B1742" s="14">
        <v>2.4669620910329551E-2</v>
      </c>
      <c r="C1742" s="14">
        <v>1.3561588791027729E-3</v>
      </c>
      <c r="D1742" s="14">
        <v>1.5104141569536034</v>
      </c>
    </row>
    <row r="1743" spans="1:4" ht="14.25" x14ac:dyDescent="0.2">
      <c r="A1743" s="14">
        <v>1717</v>
      </c>
      <c r="B1743" s="14">
        <v>2.4668397434148073E-2</v>
      </c>
      <c r="C1743" s="14">
        <v>1.5644995045270699E-3</v>
      </c>
      <c r="D1743" s="14">
        <v>1.7424523310631272</v>
      </c>
    </row>
    <row r="1744" spans="1:4" ht="14.25" x14ac:dyDescent="0.2">
      <c r="A1744" s="14">
        <v>1718</v>
      </c>
      <c r="B1744" s="14">
        <v>2.475957825220728E-2</v>
      </c>
      <c r="C1744" s="14">
        <v>1.1831213638208507E-3</v>
      </c>
      <c r="D1744" s="14">
        <v>1.3176946188572971</v>
      </c>
    </row>
    <row r="1745" spans="1:4" ht="14.25" x14ac:dyDescent="0.2">
      <c r="A1745" s="14">
        <v>1719</v>
      </c>
      <c r="B1745" s="14">
        <v>2.4749680744556649E-2</v>
      </c>
      <c r="C1745" s="14">
        <v>1.1930188714714823E-3</v>
      </c>
      <c r="D1745" s="14">
        <v>1.3287179111163583</v>
      </c>
    </row>
    <row r="1746" spans="1:4" ht="14.25" x14ac:dyDescent="0.2">
      <c r="A1746" s="14">
        <v>1720</v>
      </c>
      <c r="B1746" s="14">
        <v>2.4739550852937314E-2</v>
      </c>
      <c r="C1746" s="14">
        <v>1.2031487630908173E-3</v>
      </c>
      <c r="D1746" s="14">
        <v>1.3400000196849147</v>
      </c>
    </row>
    <row r="1747" spans="1:4" ht="14.25" x14ac:dyDescent="0.2">
      <c r="A1747" s="14">
        <v>1721</v>
      </c>
      <c r="B1747" s="14">
        <v>2.4499248675975541E-2</v>
      </c>
      <c r="C1747" s="14">
        <v>9.424126595888177E-4</v>
      </c>
      <c r="D1747" s="14">
        <v>1.0496066830141486</v>
      </c>
    </row>
    <row r="1748" spans="1:4" ht="14.25" x14ac:dyDescent="0.2">
      <c r="A1748" s="14">
        <v>1722</v>
      </c>
      <c r="B1748" s="14">
        <v>2.3854556624597005E-2</v>
      </c>
      <c r="C1748" s="14">
        <v>9.9046945038095552E-4</v>
      </c>
      <c r="D1748" s="14">
        <v>1.1031296575480947</v>
      </c>
    </row>
    <row r="1749" spans="1:4" ht="14.25" x14ac:dyDescent="0.2">
      <c r="A1749" s="14">
        <v>1723</v>
      </c>
      <c r="B1749" s="14">
        <v>2.3816151389033962E-2</v>
      </c>
      <c r="C1749" s="14">
        <v>1.019099914201977E-3</v>
      </c>
      <c r="D1749" s="14">
        <v>1.1350166720725496</v>
      </c>
    </row>
    <row r="1750" spans="1:4" ht="14.25" x14ac:dyDescent="0.2">
      <c r="A1750" s="14">
        <v>1724</v>
      </c>
      <c r="B1750" s="14">
        <v>2.361516483826432E-2</v>
      </c>
      <c r="C1750" s="14">
        <v>1.1168638764569236E-3</v>
      </c>
      <c r="D1750" s="14">
        <v>1.2439007231266879</v>
      </c>
    </row>
    <row r="1751" spans="1:4" ht="14.25" x14ac:dyDescent="0.2">
      <c r="A1751" s="14">
        <v>1725</v>
      </c>
      <c r="B1751" s="14">
        <v>2.3481310742269806E-2</v>
      </c>
      <c r="C1751" s="14">
        <v>1.1032108429402665E-3</v>
      </c>
      <c r="D1751" s="14">
        <v>1.228694735519569</v>
      </c>
    </row>
    <row r="1752" spans="1:4" ht="14.25" x14ac:dyDescent="0.2">
      <c r="A1752" s="14">
        <v>1726</v>
      </c>
      <c r="B1752" s="14">
        <v>2.3476785614061538E-2</v>
      </c>
      <c r="C1752" s="14">
        <v>1.1077359711485352E-3</v>
      </c>
      <c r="D1752" s="14">
        <v>1.2337345710529404</v>
      </c>
    </row>
    <row r="1753" spans="1:4" thickBot="1" x14ac:dyDescent="0.25">
      <c r="A1753" s="15">
        <v>1727</v>
      </c>
      <c r="B1753" s="15">
        <v>2.3472494992401588E-2</v>
      </c>
      <c r="C1753" s="15">
        <v>1.1120265928084849E-3</v>
      </c>
      <c r="D1753" s="15">
        <v>1.238513226265969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2E4BD-7228-42FB-BD05-CDAD64B72314}">
  <dimension ref="A1:H7301"/>
  <sheetViews>
    <sheetView workbookViewId="0">
      <selection activeCell="K11" sqref="K11"/>
    </sheetView>
  </sheetViews>
  <sheetFormatPr baseColWidth="10" defaultRowHeight="15" x14ac:dyDescent="0.2"/>
  <cols>
    <col min="1" max="1" width="11" style="22"/>
    <col min="2" max="2" width="10.25" style="22" customWidth="1"/>
    <col min="3" max="3" width="16.75" style="22" customWidth="1"/>
    <col min="4" max="4" width="16" style="22" customWidth="1"/>
  </cols>
  <sheetData>
    <row r="1" spans="1:8" x14ac:dyDescent="0.2">
      <c r="A1" s="19" t="s">
        <v>3</v>
      </c>
      <c r="B1" s="19" t="s">
        <v>64</v>
      </c>
      <c r="C1" s="19" t="s">
        <v>63</v>
      </c>
      <c r="D1" s="19" t="s">
        <v>65</v>
      </c>
    </row>
    <row r="2" spans="1:8" ht="14.25" x14ac:dyDescent="0.2">
      <c r="A2" s="20">
        <f>+BD_fileterd!A3+Curva_Swap!B2</f>
        <v>43420</v>
      </c>
      <c r="B2" s="21">
        <v>1</v>
      </c>
      <c r="C2" s="21">
        <v>2.7545999999999999</v>
      </c>
      <c r="D2" s="21">
        <v>-2.0358999999999998</v>
      </c>
      <c r="G2" t="s">
        <v>79</v>
      </c>
      <c r="H2" s="2">
        <v>43418</v>
      </c>
    </row>
    <row r="3" spans="1:8" ht="14.25" x14ac:dyDescent="0.2">
      <c r="A3" s="20">
        <f>+A2+1</f>
        <v>43421</v>
      </c>
      <c r="B3" s="21">
        <v>2</v>
      </c>
      <c r="C3" s="21">
        <v>2.7562000000000002</v>
      </c>
      <c r="D3" s="21">
        <v>-2.0343</v>
      </c>
    </row>
    <row r="4" spans="1:8" ht="14.25" x14ac:dyDescent="0.2">
      <c r="A4" s="20">
        <f t="shared" ref="A4:A67" si="0">+A3+1</f>
        <v>43422</v>
      </c>
      <c r="B4" s="21">
        <v>3</v>
      </c>
      <c r="C4" s="21">
        <v>2.7578999999999998</v>
      </c>
      <c r="D4" s="21">
        <v>-2.0327000000000002</v>
      </c>
    </row>
    <row r="5" spans="1:8" ht="14.25" x14ac:dyDescent="0.2">
      <c r="A5" s="20">
        <f t="shared" si="0"/>
        <v>43423</v>
      </c>
      <c r="B5" s="21">
        <v>4</v>
      </c>
      <c r="C5" s="21">
        <v>2.7595000000000001</v>
      </c>
      <c r="D5" s="21">
        <v>-2.0310999999999999</v>
      </c>
    </row>
    <row r="6" spans="1:8" ht="14.25" x14ac:dyDescent="0.2">
      <c r="A6" s="20">
        <f t="shared" si="0"/>
        <v>43424</v>
      </c>
      <c r="B6" s="21">
        <v>5</v>
      </c>
      <c r="C6" s="21">
        <v>2.7610999999999999</v>
      </c>
      <c r="D6" s="21">
        <v>-2.0295000000000001</v>
      </c>
    </row>
    <row r="7" spans="1:8" ht="14.25" x14ac:dyDescent="0.2">
      <c r="A7" s="20">
        <f t="shared" si="0"/>
        <v>43425</v>
      </c>
      <c r="B7" s="21">
        <v>6</v>
      </c>
      <c r="C7" s="21">
        <v>2.7627999999999999</v>
      </c>
      <c r="D7" s="21">
        <v>-2.0278999999999998</v>
      </c>
    </row>
    <row r="8" spans="1:8" ht="14.25" x14ac:dyDescent="0.2">
      <c r="A8" s="20">
        <f t="shared" si="0"/>
        <v>43426</v>
      </c>
      <c r="B8" s="21">
        <v>7</v>
      </c>
      <c r="C8" s="21">
        <v>2.7644000000000002</v>
      </c>
      <c r="D8" s="21">
        <v>-2.0264000000000002</v>
      </c>
    </row>
    <row r="9" spans="1:8" ht="14.25" x14ac:dyDescent="0.2">
      <c r="A9" s="20">
        <f t="shared" si="0"/>
        <v>43427</v>
      </c>
      <c r="B9" s="21">
        <v>8</v>
      </c>
      <c r="C9" s="21">
        <v>2.766</v>
      </c>
      <c r="D9" s="21">
        <v>-2.0247999999999999</v>
      </c>
    </row>
    <row r="10" spans="1:8" ht="14.25" x14ac:dyDescent="0.2">
      <c r="A10" s="20">
        <f t="shared" si="0"/>
        <v>43428</v>
      </c>
      <c r="B10" s="21">
        <v>9</v>
      </c>
      <c r="C10" s="21">
        <v>2.7677</v>
      </c>
      <c r="D10" s="21">
        <v>-2.0232000000000001</v>
      </c>
    </row>
    <row r="11" spans="1:8" ht="14.25" x14ac:dyDescent="0.2">
      <c r="A11" s="20">
        <f t="shared" si="0"/>
        <v>43429</v>
      </c>
      <c r="B11" s="21">
        <v>10</v>
      </c>
      <c r="C11" s="21">
        <v>2.7692999999999999</v>
      </c>
      <c r="D11" s="21">
        <v>-2.0217000000000001</v>
      </c>
    </row>
    <row r="12" spans="1:8" ht="14.25" x14ac:dyDescent="0.2">
      <c r="A12" s="20">
        <f t="shared" si="0"/>
        <v>43430</v>
      </c>
      <c r="B12" s="21">
        <v>11</v>
      </c>
      <c r="C12" s="21">
        <v>2.7709000000000001</v>
      </c>
      <c r="D12" s="21">
        <v>-2.0200999999999998</v>
      </c>
    </row>
    <row r="13" spans="1:8" ht="14.25" x14ac:dyDescent="0.2">
      <c r="A13" s="20">
        <f t="shared" si="0"/>
        <v>43431</v>
      </c>
      <c r="B13" s="21">
        <v>12</v>
      </c>
      <c r="C13" s="21">
        <v>2.7725</v>
      </c>
      <c r="D13" s="21">
        <v>-2.0185</v>
      </c>
    </row>
    <row r="14" spans="1:8" ht="14.25" x14ac:dyDescent="0.2">
      <c r="A14" s="20">
        <f t="shared" si="0"/>
        <v>43432</v>
      </c>
      <c r="B14" s="21">
        <v>13</v>
      </c>
      <c r="C14" s="21">
        <v>2.7740999999999998</v>
      </c>
      <c r="D14" s="21">
        <v>-2.0169999999999999</v>
      </c>
    </row>
    <row r="15" spans="1:8" ht="14.25" x14ac:dyDescent="0.2">
      <c r="A15" s="20">
        <f t="shared" si="0"/>
        <v>43433</v>
      </c>
      <c r="B15" s="21">
        <v>14</v>
      </c>
      <c r="C15" s="21">
        <v>2.7757000000000001</v>
      </c>
      <c r="D15" s="21">
        <v>-2.0154000000000001</v>
      </c>
    </row>
    <row r="16" spans="1:8" ht="14.25" x14ac:dyDescent="0.2">
      <c r="A16" s="20">
        <f t="shared" si="0"/>
        <v>43434</v>
      </c>
      <c r="B16" s="21">
        <v>15</v>
      </c>
      <c r="C16" s="21">
        <v>2.7772999999999999</v>
      </c>
      <c r="D16" s="21">
        <v>-2.0139</v>
      </c>
    </row>
    <row r="17" spans="1:4" ht="14.25" x14ac:dyDescent="0.2">
      <c r="A17" s="20">
        <f t="shared" si="0"/>
        <v>43435</v>
      </c>
      <c r="B17" s="21">
        <v>16</v>
      </c>
      <c r="C17" s="21">
        <v>2.7789000000000001</v>
      </c>
      <c r="D17" s="21">
        <v>-2.0124</v>
      </c>
    </row>
    <row r="18" spans="1:4" ht="14.25" x14ac:dyDescent="0.2">
      <c r="A18" s="20">
        <f t="shared" si="0"/>
        <v>43436</v>
      </c>
      <c r="B18" s="21">
        <v>17</v>
      </c>
      <c r="C18" s="21">
        <v>2.7805</v>
      </c>
      <c r="D18" s="21">
        <v>-2.0108000000000001</v>
      </c>
    </row>
    <row r="19" spans="1:4" ht="14.25" x14ac:dyDescent="0.2">
      <c r="A19" s="20">
        <f t="shared" si="0"/>
        <v>43437</v>
      </c>
      <c r="B19" s="21">
        <v>18</v>
      </c>
      <c r="C19" s="21">
        <v>2.782</v>
      </c>
      <c r="D19" s="21">
        <v>-2.0093000000000001</v>
      </c>
    </row>
    <row r="20" spans="1:4" ht="14.25" x14ac:dyDescent="0.2">
      <c r="A20" s="20">
        <f t="shared" si="0"/>
        <v>43438</v>
      </c>
      <c r="B20" s="21">
        <v>19</v>
      </c>
      <c r="C20" s="21">
        <v>2.7835999999999999</v>
      </c>
      <c r="D20" s="21">
        <v>-2.0078</v>
      </c>
    </row>
    <row r="21" spans="1:4" ht="14.25" x14ac:dyDescent="0.2">
      <c r="A21" s="20">
        <f t="shared" si="0"/>
        <v>43439</v>
      </c>
      <c r="B21" s="21">
        <v>20</v>
      </c>
      <c r="C21" s="21">
        <v>2.7852000000000001</v>
      </c>
      <c r="D21" s="21">
        <v>-2.0063</v>
      </c>
    </row>
    <row r="22" spans="1:4" ht="14.25" x14ac:dyDescent="0.2">
      <c r="A22" s="20">
        <f t="shared" si="0"/>
        <v>43440</v>
      </c>
      <c r="B22" s="21">
        <v>21</v>
      </c>
      <c r="C22" s="21">
        <v>2.7867999999999999</v>
      </c>
      <c r="D22" s="21">
        <v>-2.0047999999999999</v>
      </c>
    </row>
    <row r="23" spans="1:4" ht="14.25" x14ac:dyDescent="0.2">
      <c r="A23" s="20">
        <f t="shared" si="0"/>
        <v>43441</v>
      </c>
      <c r="B23" s="21">
        <v>22</v>
      </c>
      <c r="C23" s="21">
        <v>2.7883</v>
      </c>
      <c r="D23" s="21">
        <v>-2.0032999999999999</v>
      </c>
    </row>
    <row r="24" spans="1:4" ht="14.25" x14ac:dyDescent="0.2">
      <c r="A24" s="20">
        <f t="shared" si="0"/>
        <v>43442</v>
      </c>
      <c r="B24" s="21">
        <v>23</v>
      </c>
      <c r="C24" s="21">
        <v>2.7898999999999998</v>
      </c>
      <c r="D24" s="21">
        <v>-2.0017999999999998</v>
      </c>
    </row>
    <row r="25" spans="1:4" ht="14.25" x14ac:dyDescent="0.2">
      <c r="A25" s="20">
        <f t="shared" si="0"/>
        <v>43443</v>
      </c>
      <c r="B25" s="21">
        <v>24</v>
      </c>
      <c r="C25" s="21">
        <v>2.7913999999999999</v>
      </c>
      <c r="D25" s="21">
        <v>-2.0003000000000002</v>
      </c>
    </row>
    <row r="26" spans="1:4" ht="14.25" x14ac:dyDescent="0.2">
      <c r="A26" s="20">
        <f t="shared" si="0"/>
        <v>43444</v>
      </c>
      <c r="B26" s="21">
        <v>25</v>
      </c>
      <c r="C26" s="21">
        <v>2.7930000000000001</v>
      </c>
      <c r="D26" s="21">
        <v>-2.0002</v>
      </c>
    </row>
    <row r="27" spans="1:4" ht="14.25" x14ac:dyDescent="0.2">
      <c r="A27" s="20">
        <f t="shared" si="0"/>
        <v>43445</v>
      </c>
      <c r="B27" s="21">
        <v>26</v>
      </c>
      <c r="C27" s="21">
        <v>2.7945000000000002</v>
      </c>
      <c r="D27" s="21">
        <v>-1.9835</v>
      </c>
    </row>
    <row r="28" spans="1:4" ht="14.25" x14ac:dyDescent="0.2">
      <c r="A28" s="20">
        <f t="shared" si="0"/>
        <v>43446</v>
      </c>
      <c r="B28" s="21">
        <v>27</v>
      </c>
      <c r="C28" s="21">
        <v>2.7961</v>
      </c>
      <c r="D28" s="21">
        <v>-1.9527000000000001</v>
      </c>
    </row>
    <row r="29" spans="1:4" ht="14.25" x14ac:dyDescent="0.2">
      <c r="A29" s="20">
        <f t="shared" si="0"/>
        <v>43447</v>
      </c>
      <c r="B29" s="21">
        <v>28</v>
      </c>
      <c r="C29" s="21">
        <v>2.7976000000000001</v>
      </c>
      <c r="D29" s="21">
        <v>-1.9098999999999999</v>
      </c>
    </row>
    <row r="30" spans="1:4" ht="14.25" x14ac:dyDescent="0.2">
      <c r="A30" s="20">
        <f t="shared" si="0"/>
        <v>43448</v>
      </c>
      <c r="B30" s="21">
        <v>29</v>
      </c>
      <c r="C30" s="21">
        <v>2.7991000000000001</v>
      </c>
      <c r="D30" s="21">
        <v>-1.8571</v>
      </c>
    </row>
    <row r="31" spans="1:4" ht="14.25" x14ac:dyDescent="0.2">
      <c r="A31" s="20">
        <f t="shared" si="0"/>
        <v>43449</v>
      </c>
      <c r="B31" s="21">
        <v>30</v>
      </c>
      <c r="C31" s="21">
        <v>2.8007</v>
      </c>
      <c r="D31" s="21">
        <v>-1.7957000000000001</v>
      </c>
    </row>
    <row r="32" spans="1:4" ht="14.25" x14ac:dyDescent="0.2">
      <c r="A32" s="20">
        <f t="shared" si="0"/>
        <v>43450</v>
      </c>
      <c r="B32" s="21">
        <v>31</v>
      </c>
      <c r="C32" s="21">
        <v>2.8022</v>
      </c>
      <c r="D32" s="21">
        <v>-1.7273000000000001</v>
      </c>
    </row>
    <row r="33" spans="1:4" ht="14.25" x14ac:dyDescent="0.2">
      <c r="A33" s="20">
        <f t="shared" si="0"/>
        <v>43451</v>
      </c>
      <c r="B33" s="21">
        <v>32</v>
      </c>
      <c r="C33" s="21">
        <v>2.8037000000000001</v>
      </c>
      <c r="D33" s="21">
        <v>-1.6529</v>
      </c>
    </row>
    <row r="34" spans="1:4" ht="14.25" x14ac:dyDescent="0.2">
      <c r="A34" s="20">
        <f t="shared" si="0"/>
        <v>43452</v>
      </c>
      <c r="B34" s="21">
        <v>33</v>
      </c>
      <c r="C34" s="21">
        <v>2.8052000000000001</v>
      </c>
      <c r="D34" s="21">
        <v>-1.5736000000000001</v>
      </c>
    </row>
    <row r="35" spans="1:4" ht="14.25" x14ac:dyDescent="0.2">
      <c r="A35" s="20">
        <f t="shared" si="0"/>
        <v>43453</v>
      </c>
      <c r="B35" s="21">
        <v>34</v>
      </c>
      <c r="C35" s="21">
        <v>2.8067000000000002</v>
      </c>
      <c r="D35" s="21">
        <v>-1.4903999999999999</v>
      </c>
    </row>
    <row r="36" spans="1:4" ht="14.25" x14ac:dyDescent="0.2">
      <c r="A36" s="20">
        <f t="shared" si="0"/>
        <v>43454</v>
      </c>
      <c r="B36" s="21">
        <v>35</v>
      </c>
      <c r="C36" s="21">
        <v>2.8081999999999998</v>
      </c>
      <c r="D36" s="21">
        <v>-1.4038999999999999</v>
      </c>
    </row>
    <row r="37" spans="1:4" ht="14.25" x14ac:dyDescent="0.2">
      <c r="A37" s="20">
        <f t="shared" si="0"/>
        <v>43455</v>
      </c>
      <c r="B37" s="21">
        <v>36</v>
      </c>
      <c r="C37" s="21">
        <v>2.8098000000000001</v>
      </c>
      <c r="D37" s="21">
        <v>-1.3149999999999999</v>
      </c>
    </row>
    <row r="38" spans="1:4" ht="14.25" x14ac:dyDescent="0.2">
      <c r="A38" s="20">
        <f t="shared" si="0"/>
        <v>43456</v>
      </c>
      <c r="B38" s="21">
        <v>37</v>
      </c>
      <c r="C38" s="21">
        <v>2.8113000000000001</v>
      </c>
      <c r="D38" s="21">
        <v>-1.2242999999999999</v>
      </c>
    </row>
    <row r="39" spans="1:4" ht="14.25" x14ac:dyDescent="0.2">
      <c r="A39" s="20">
        <f t="shared" si="0"/>
        <v>43457</v>
      </c>
      <c r="B39" s="21">
        <v>38</v>
      </c>
      <c r="C39" s="21">
        <v>2.8127</v>
      </c>
      <c r="D39" s="21">
        <v>-1.1322000000000001</v>
      </c>
    </row>
    <row r="40" spans="1:4" ht="14.25" x14ac:dyDescent="0.2">
      <c r="A40" s="20">
        <f t="shared" si="0"/>
        <v>43458</v>
      </c>
      <c r="B40" s="21">
        <v>39</v>
      </c>
      <c r="C40" s="21">
        <v>2.8142</v>
      </c>
      <c r="D40" s="21">
        <v>-1.0392999999999999</v>
      </c>
    </row>
    <row r="41" spans="1:4" ht="14.25" x14ac:dyDescent="0.2">
      <c r="A41" s="20">
        <f t="shared" si="0"/>
        <v>43459</v>
      </c>
      <c r="B41" s="21">
        <v>40</v>
      </c>
      <c r="C41" s="21">
        <v>2.8157000000000001</v>
      </c>
      <c r="D41" s="21">
        <v>-0.94589999999999996</v>
      </c>
    </row>
    <row r="42" spans="1:4" ht="14.25" x14ac:dyDescent="0.2">
      <c r="A42" s="20">
        <f t="shared" si="0"/>
        <v>43460</v>
      </c>
      <c r="B42" s="21">
        <v>41</v>
      </c>
      <c r="C42" s="21">
        <v>2.8172000000000001</v>
      </c>
      <c r="D42" s="21">
        <v>-0.85250000000000004</v>
      </c>
    </row>
    <row r="43" spans="1:4" ht="14.25" x14ac:dyDescent="0.2">
      <c r="A43" s="20">
        <f t="shared" si="0"/>
        <v>43461</v>
      </c>
      <c r="B43" s="21">
        <v>42</v>
      </c>
      <c r="C43" s="21">
        <v>2.8187000000000002</v>
      </c>
      <c r="D43" s="21">
        <v>-0.75949999999999995</v>
      </c>
    </row>
    <row r="44" spans="1:4" ht="14.25" x14ac:dyDescent="0.2">
      <c r="A44" s="20">
        <f t="shared" si="0"/>
        <v>43462</v>
      </c>
      <c r="B44" s="21">
        <v>43</v>
      </c>
      <c r="C44" s="21">
        <v>2.8201999999999998</v>
      </c>
      <c r="D44" s="21">
        <v>-0.66700000000000004</v>
      </c>
    </row>
    <row r="45" spans="1:4" ht="14.25" x14ac:dyDescent="0.2">
      <c r="A45" s="20">
        <f t="shared" si="0"/>
        <v>43463</v>
      </c>
      <c r="B45" s="21">
        <v>44</v>
      </c>
      <c r="C45" s="21">
        <v>2.8216000000000001</v>
      </c>
      <c r="D45" s="21">
        <v>-0.57530000000000003</v>
      </c>
    </row>
    <row r="46" spans="1:4" ht="14.25" x14ac:dyDescent="0.2">
      <c r="A46" s="20">
        <f t="shared" si="0"/>
        <v>43464</v>
      </c>
      <c r="B46" s="21">
        <v>45</v>
      </c>
      <c r="C46" s="21">
        <v>2.8231000000000002</v>
      </c>
      <c r="D46" s="21">
        <v>-0.48470000000000002</v>
      </c>
    </row>
    <row r="47" spans="1:4" ht="14.25" x14ac:dyDescent="0.2">
      <c r="A47" s="20">
        <f t="shared" si="0"/>
        <v>43465</v>
      </c>
      <c r="B47" s="21">
        <v>46</v>
      </c>
      <c r="C47" s="21">
        <v>2.8246000000000002</v>
      </c>
      <c r="D47" s="21">
        <v>-0.39539999999999997</v>
      </c>
    </row>
    <row r="48" spans="1:4" ht="14.25" x14ac:dyDescent="0.2">
      <c r="A48" s="20">
        <f t="shared" si="0"/>
        <v>43466</v>
      </c>
      <c r="B48" s="21">
        <v>47</v>
      </c>
      <c r="C48" s="21">
        <v>2.8260000000000001</v>
      </c>
      <c r="D48" s="21">
        <v>-0.30759999999999998</v>
      </c>
    </row>
    <row r="49" spans="1:4" ht="14.25" x14ac:dyDescent="0.2">
      <c r="A49" s="20">
        <f t="shared" si="0"/>
        <v>43467</v>
      </c>
      <c r="B49" s="21">
        <v>48</v>
      </c>
      <c r="C49" s="21">
        <v>2.8275000000000001</v>
      </c>
      <c r="D49" s="21">
        <v>-0.22140000000000001</v>
      </c>
    </row>
    <row r="50" spans="1:4" ht="14.25" x14ac:dyDescent="0.2">
      <c r="A50" s="20">
        <f t="shared" si="0"/>
        <v>43468</v>
      </c>
      <c r="B50" s="21">
        <v>49</v>
      </c>
      <c r="C50" s="21">
        <v>2.8289</v>
      </c>
      <c r="D50" s="21">
        <v>-0.13700000000000001</v>
      </c>
    </row>
    <row r="51" spans="1:4" ht="14.25" x14ac:dyDescent="0.2">
      <c r="A51" s="20">
        <f t="shared" si="0"/>
        <v>43469</v>
      </c>
      <c r="B51" s="21">
        <v>50</v>
      </c>
      <c r="C51" s="21">
        <v>2.8304</v>
      </c>
      <c r="D51" s="21">
        <v>-5.4399999999999997E-2</v>
      </c>
    </row>
    <row r="52" spans="1:4" ht="14.25" x14ac:dyDescent="0.2">
      <c r="A52" s="20">
        <f t="shared" si="0"/>
        <v>43470</v>
      </c>
      <c r="B52" s="21">
        <v>51</v>
      </c>
      <c r="C52" s="21">
        <v>2.8317999999999999</v>
      </c>
      <c r="D52" s="21">
        <v>2.6200000000000001E-2</v>
      </c>
    </row>
    <row r="53" spans="1:4" ht="14.25" x14ac:dyDescent="0.2">
      <c r="A53" s="20">
        <f t="shared" si="0"/>
        <v>43471</v>
      </c>
      <c r="B53" s="21">
        <v>52</v>
      </c>
      <c r="C53" s="21">
        <v>2.8332000000000002</v>
      </c>
      <c r="D53" s="21">
        <v>0.1047</v>
      </c>
    </row>
    <row r="54" spans="1:4" ht="14.25" x14ac:dyDescent="0.2">
      <c r="A54" s="20">
        <f t="shared" si="0"/>
        <v>43472</v>
      </c>
      <c r="B54" s="21">
        <v>53</v>
      </c>
      <c r="C54" s="21">
        <v>2.8347000000000002</v>
      </c>
      <c r="D54" s="21">
        <v>0.18099999999999999</v>
      </c>
    </row>
    <row r="55" spans="1:4" ht="14.25" x14ac:dyDescent="0.2">
      <c r="A55" s="20">
        <f t="shared" si="0"/>
        <v>43473</v>
      </c>
      <c r="B55" s="21">
        <v>54</v>
      </c>
      <c r="C55" s="21">
        <v>2.8361000000000001</v>
      </c>
      <c r="D55" s="21">
        <v>0.25509999999999999</v>
      </c>
    </row>
    <row r="56" spans="1:4" ht="14.25" x14ac:dyDescent="0.2">
      <c r="A56" s="20">
        <f t="shared" si="0"/>
        <v>43474</v>
      </c>
      <c r="B56" s="21">
        <v>55</v>
      </c>
      <c r="C56" s="21">
        <v>2.8374999999999999</v>
      </c>
      <c r="D56" s="21">
        <v>0.32690000000000002</v>
      </c>
    </row>
    <row r="57" spans="1:4" ht="14.25" x14ac:dyDescent="0.2">
      <c r="A57" s="20">
        <f t="shared" si="0"/>
        <v>43475</v>
      </c>
      <c r="B57" s="21">
        <v>56</v>
      </c>
      <c r="C57" s="21">
        <v>2.8389000000000002</v>
      </c>
      <c r="D57" s="21">
        <v>0.39639999999999997</v>
      </c>
    </row>
    <row r="58" spans="1:4" ht="14.25" x14ac:dyDescent="0.2">
      <c r="A58" s="20">
        <f t="shared" si="0"/>
        <v>43476</v>
      </c>
      <c r="B58" s="21">
        <v>57</v>
      </c>
      <c r="C58" s="21">
        <v>2.8403999999999998</v>
      </c>
      <c r="D58" s="21">
        <v>0.46350000000000002</v>
      </c>
    </row>
    <row r="59" spans="1:4" ht="14.25" x14ac:dyDescent="0.2">
      <c r="A59" s="20">
        <f t="shared" si="0"/>
        <v>43477</v>
      </c>
      <c r="B59" s="21">
        <v>58</v>
      </c>
      <c r="C59" s="21">
        <v>2.8418000000000001</v>
      </c>
      <c r="D59" s="21">
        <v>0.5282</v>
      </c>
    </row>
    <row r="60" spans="1:4" ht="14.25" x14ac:dyDescent="0.2">
      <c r="A60" s="20">
        <f t="shared" si="0"/>
        <v>43478</v>
      </c>
      <c r="B60" s="21">
        <v>59</v>
      </c>
      <c r="C60" s="21">
        <v>2.8431999999999999</v>
      </c>
      <c r="D60" s="21">
        <v>0.59050000000000002</v>
      </c>
    </row>
    <row r="61" spans="1:4" ht="14.25" x14ac:dyDescent="0.2">
      <c r="A61" s="20">
        <f t="shared" si="0"/>
        <v>43479</v>
      </c>
      <c r="B61" s="21">
        <v>60</v>
      </c>
      <c r="C61" s="21">
        <v>2.8445999999999998</v>
      </c>
      <c r="D61" s="21">
        <v>0.65029999999999999</v>
      </c>
    </row>
    <row r="62" spans="1:4" ht="14.25" x14ac:dyDescent="0.2">
      <c r="A62" s="20">
        <f t="shared" si="0"/>
        <v>43480</v>
      </c>
      <c r="B62" s="21">
        <v>61</v>
      </c>
      <c r="C62" s="21">
        <v>2.8460000000000001</v>
      </c>
      <c r="D62" s="21">
        <v>0.70760000000000001</v>
      </c>
    </row>
    <row r="63" spans="1:4" ht="14.25" x14ac:dyDescent="0.2">
      <c r="A63" s="20">
        <f t="shared" si="0"/>
        <v>43481</v>
      </c>
      <c r="B63" s="21">
        <v>62</v>
      </c>
      <c r="C63" s="21">
        <v>2.8473999999999999</v>
      </c>
      <c r="D63" s="21">
        <v>0.76249999999999996</v>
      </c>
    </row>
    <row r="64" spans="1:4" ht="14.25" x14ac:dyDescent="0.2">
      <c r="A64" s="20">
        <f t="shared" si="0"/>
        <v>43482</v>
      </c>
      <c r="B64" s="21">
        <v>63</v>
      </c>
      <c r="C64" s="21">
        <v>2.8488000000000002</v>
      </c>
      <c r="D64" s="21">
        <v>0.81489999999999996</v>
      </c>
    </row>
    <row r="65" spans="1:4" ht="14.25" x14ac:dyDescent="0.2">
      <c r="A65" s="20">
        <f t="shared" si="0"/>
        <v>43483</v>
      </c>
      <c r="B65" s="21">
        <v>64</v>
      </c>
      <c r="C65" s="21">
        <v>2.8502000000000001</v>
      </c>
      <c r="D65" s="21">
        <v>0.86480000000000001</v>
      </c>
    </row>
    <row r="66" spans="1:4" ht="14.25" x14ac:dyDescent="0.2">
      <c r="A66" s="20">
        <f t="shared" si="0"/>
        <v>43484</v>
      </c>
      <c r="B66" s="21">
        <v>65</v>
      </c>
      <c r="C66" s="21">
        <v>2.8515000000000001</v>
      </c>
      <c r="D66" s="21">
        <v>0.9123</v>
      </c>
    </row>
    <row r="67" spans="1:4" ht="14.25" x14ac:dyDescent="0.2">
      <c r="A67" s="20">
        <f t="shared" si="0"/>
        <v>43485</v>
      </c>
      <c r="B67" s="21">
        <v>66</v>
      </c>
      <c r="C67" s="21">
        <v>2.8529</v>
      </c>
      <c r="D67" s="21">
        <v>0.95730000000000004</v>
      </c>
    </row>
    <row r="68" spans="1:4" ht="14.25" x14ac:dyDescent="0.2">
      <c r="A68" s="20">
        <f t="shared" ref="A68:A131" si="1">+A67+1</f>
        <v>43486</v>
      </c>
      <c r="B68" s="21">
        <v>67</v>
      </c>
      <c r="C68" s="21">
        <v>2.8542999999999998</v>
      </c>
      <c r="D68" s="21">
        <v>0.99990000000000001</v>
      </c>
    </row>
    <row r="69" spans="1:4" ht="14.25" x14ac:dyDescent="0.2">
      <c r="A69" s="20">
        <f t="shared" si="1"/>
        <v>43487</v>
      </c>
      <c r="B69" s="21">
        <v>68</v>
      </c>
      <c r="C69" s="21">
        <v>2.8557000000000001</v>
      </c>
      <c r="D69" s="21">
        <v>1.0401</v>
      </c>
    </row>
    <row r="70" spans="1:4" ht="14.25" x14ac:dyDescent="0.2">
      <c r="A70" s="20">
        <f t="shared" si="1"/>
        <v>43488</v>
      </c>
      <c r="B70" s="21">
        <v>69</v>
      </c>
      <c r="C70" s="21">
        <v>2.8570000000000002</v>
      </c>
      <c r="D70" s="21">
        <v>1.0780000000000001</v>
      </c>
    </row>
    <row r="71" spans="1:4" ht="14.25" x14ac:dyDescent="0.2">
      <c r="A71" s="20">
        <f t="shared" si="1"/>
        <v>43489</v>
      </c>
      <c r="B71" s="21">
        <v>70</v>
      </c>
      <c r="C71" s="21">
        <v>2.8584000000000001</v>
      </c>
      <c r="D71" s="21">
        <v>1.1133999999999999</v>
      </c>
    </row>
    <row r="72" spans="1:4" ht="14.25" x14ac:dyDescent="0.2">
      <c r="A72" s="20">
        <f t="shared" si="1"/>
        <v>43490</v>
      </c>
      <c r="B72" s="21">
        <v>71</v>
      </c>
      <c r="C72" s="21">
        <v>2.8597999999999999</v>
      </c>
      <c r="D72" s="21">
        <v>1.1465000000000001</v>
      </c>
    </row>
    <row r="73" spans="1:4" ht="14.25" x14ac:dyDescent="0.2">
      <c r="A73" s="20">
        <f t="shared" si="1"/>
        <v>43491</v>
      </c>
      <c r="B73" s="21">
        <v>72</v>
      </c>
      <c r="C73" s="21">
        <v>2.8611</v>
      </c>
      <c r="D73" s="21">
        <v>1.1773</v>
      </c>
    </row>
    <row r="74" spans="1:4" ht="14.25" x14ac:dyDescent="0.2">
      <c r="A74" s="20">
        <f t="shared" si="1"/>
        <v>43492</v>
      </c>
      <c r="B74" s="21">
        <v>73</v>
      </c>
      <c r="C74" s="21">
        <v>2.8624999999999998</v>
      </c>
      <c r="D74" s="21">
        <v>1.2059</v>
      </c>
    </row>
    <row r="75" spans="1:4" ht="14.25" x14ac:dyDescent="0.2">
      <c r="A75" s="20">
        <f t="shared" si="1"/>
        <v>43493</v>
      </c>
      <c r="B75" s="21">
        <v>74</v>
      </c>
      <c r="C75" s="21">
        <v>2.8637999999999999</v>
      </c>
      <c r="D75" s="21">
        <v>1.2322</v>
      </c>
    </row>
    <row r="76" spans="1:4" ht="14.25" x14ac:dyDescent="0.2">
      <c r="A76" s="20">
        <f t="shared" si="1"/>
        <v>43494</v>
      </c>
      <c r="B76" s="21">
        <v>75</v>
      </c>
      <c r="C76" s="21">
        <v>2.8652000000000002</v>
      </c>
      <c r="D76" s="21">
        <v>1.2563</v>
      </c>
    </row>
    <row r="77" spans="1:4" ht="14.25" x14ac:dyDescent="0.2">
      <c r="A77" s="20">
        <f t="shared" si="1"/>
        <v>43495</v>
      </c>
      <c r="B77" s="21">
        <v>76</v>
      </c>
      <c r="C77" s="21">
        <v>2.8664999999999998</v>
      </c>
      <c r="D77" s="21">
        <v>1.2783</v>
      </c>
    </row>
    <row r="78" spans="1:4" ht="14.25" x14ac:dyDescent="0.2">
      <c r="A78" s="20">
        <f t="shared" si="1"/>
        <v>43496</v>
      </c>
      <c r="B78" s="21">
        <v>77</v>
      </c>
      <c r="C78" s="21">
        <v>2.8679000000000001</v>
      </c>
      <c r="D78" s="21">
        <v>1.2982</v>
      </c>
    </row>
    <row r="79" spans="1:4" ht="14.25" x14ac:dyDescent="0.2">
      <c r="A79" s="20">
        <f t="shared" si="1"/>
        <v>43497</v>
      </c>
      <c r="B79" s="21">
        <v>78</v>
      </c>
      <c r="C79" s="21">
        <v>2.8692000000000002</v>
      </c>
      <c r="D79" s="21">
        <v>1.3160000000000001</v>
      </c>
    </row>
    <row r="80" spans="1:4" ht="14.25" x14ac:dyDescent="0.2">
      <c r="A80" s="20">
        <f t="shared" si="1"/>
        <v>43498</v>
      </c>
      <c r="B80" s="21">
        <v>79</v>
      </c>
      <c r="C80" s="21">
        <v>2.8704999999999998</v>
      </c>
      <c r="D80" s="21">
        <v>1.3318000000000001</v>
      </c>
    </row>
    <row r="81" spans="1:4" ht="14.25" x14ac:dyDescent="0.2">
      <c r="A81" s="20">
        <f t="shared" si="1"/>
        <v>43499</v>
      </c>
      <c r="B81" s="21">
        <v>80</v>
      </c>
      <c r="C81" s="21">
        <v>2.8717999999999999</v>
      </c>
      <c r="D81" s="21">
        <v>1.3455999999999999</v>
      </c>
    </row>
    <row r="82" spans="1:4" ht="14.25" x14ac:dyDescent="0.2">
      <c r="A82" s="20">
        <f t="shared" si="1"/>
        <v>43500</v>
      </c>
      <c r="B82" s="21">
        <v>81</v>
      </c>
      <c r="C82" s="21">
        <v>2.8732000000000002</v>
      </c>
      <c r="D82" s="21">
        <v>1.3574999999999999</v>
      </c>
    </row>
    <row r="83" spans="1:4" ht="14.25" x14ac:dyDescent="0.2">
      <c r="A83" s="20">
        <f t="shared" si="1"/>
        <v>43501</v>
      </c>
      <c r="B83" s="21">
        <v>82</v>
      </c>
      <c r="C83" s="21">
        <v>2.8744999999999998</v>
      </c>
      <c r="D83" s="21">
        <v>1.3674999999999999</v>
      </c>
    </row>
    <row r="84" spans="1:4" ht="14.25" x14ac:dyDescent="0.2">
      <c r="A84" s="20">
        <f t="shared" si="1"/>
        <v>43502</v>
      </c>
      <c r="B84" s="21">
        <v>83</v>
      </c>
      <c r="C84" s="21">
        <v>2.8757999999999999</v>
      </c>
      <c r="D84" s="21">
        <v>1.3757999999999999</v>
      </c>
    </row>
    <row r="85" spans="1:4" ht="14.25" x14ac:dyDescent="0.2">
      <c r="A85" s="20">
        <f t="shared" si="1"/>
        <v>43503</v>
      </c>
      <c r="B85" s="21">
        <v>84</v>
      </c>
      <c r="C85" s="21">
        <v>2.8771</v>
      </c>
      <c r="D85" s="21">
        <v>1.3822000000000001</v>
      </c>
    </row>
    <row r="86" spans="1:4" ht="14.25" x14ac:dyDescent="0.2">
      <c r="A86" s="20">
        <f t="shared" si="1"/>
        <v>43504</v>
      </c>
      <c r="B86" s="21">
        <v>85</v>
      </c>
      <c r="C86" s="21">
        <v>2.8784000000000001</v>
      </c>
      <c r="D86" s="21">
        <v>1.3869</v>
      </c>
    </row>
    <row r="87" spans="1:4" ht="14.25" x14ac:dyDescent="0.2">
      <c r="A87" s="20">
        <f t="shared" si="1"/>
        <v>43505</v>
      </c>
      <c r="B87" s="21">
        <v>86</v>
      </c>
      <c r="C87" s="21">
        <v>2.8797000000000001</v>
      </c>
      <c r="D87" s="21">
        <v>1.39</v>
      </c>
    </row>
    <row r="88" spans="1:4" ht="14.25" x14ac:dyDescent="0.2">
      <c r="A88" s="20">
        <f t="shared" si="1"/>
        <v>43506</v>
      </c>
      <c r="B88" s="21">
        <v>87</v>
      </c>
      <c r="C88" s="21">
        <v>2.8809999999999998</v>
      </c>
      <c r="D88" s="21">
        <v>1.3915</v>
      </c>
    </row>
    <row r="89" spans="1:4" ht="14.25" x14ac:dyDescent="0.2">
      <c r="A89" s="20">
        <f t="shared" si="1"/>
        <v>43507</v>
      </c>
      <c r="B89" s="21">
        <v>88</v>
      </c>
      <c r="C89" s="21">
        <v>2.8822999999999999</v>
      </c>
      <c r="D89" s="21">
        <v>1.3914</v>
      </c>
    </row>
    <row r="90" spans="1:4" ht="14.25" x14ac:dyDescent="0.2">
      <c r="A90" s="20">
        <f t="shared" si="1"/>
        <v>43508</v>
      </c>
      <c r="B90" s="21">
        <v>89</v>
      </c>
      <c r="C90" s="21">
        <v>2.8835999999999999</v>
      </c>
      <c r="D90" s="21">
        <v>1.3897999999999999</v>
      </c>
    </row>
    <row r="91" spans="1:4" ht="14.25" x14ac:dyDescent="0.2">
      <c r="A91" s="20">
        <f t="shared" si="1"/>
        <v>43509</v>
      </c>
      <c r="B91" s="21">
        <v>90</v>
      </c>
      <c r="C91" s="21">
        <v>2.8849</v>
      </c>
      <c r="D91" s="21">
        <v>1.3868</v>
      </c>
    </row>
    <row r="92" spans="1:4" ht="14.25" x14ac:dyDescent="0.2">
      <c r="A92" s="20">
        <f t="shared" si="1"/>
        <v>43510</v>
      </c>
      <c r="B92" s="21">
        <v>91</v>
      </c>
      <c r="C92" s="21">
        <v>2.8862000000000001</v>
      </c>
      <c r="D92" s="21">
        <v>1.3825000000000001</v>
      </c>
    </row>
    <row r="93" spans="1:4" ht="14.25" x14ac:dyDescent="0.2">
      <c r="A93" s="20">
        <f t="shared" si="1"/>
        <v>43511</v>
      </c>
      <c r="B93" s="21">
        <v>92</v>
      </c>
      <c r="C93" s="21">
        <v>2.8875000000000002</v>
      </c>
      <c r="D93" s="21">
        <v>1.3768</v>
      </c>
    </row>
    <row r="94" spans="1:4" ht="14.25" x14ac:dyDescent="0.2">
      <c r="A94" s="20">
        <f t="shared" si="1"/>
        <v>43512</v>
      </c>
      <c r="B94" s="21">
        <v>93</v>
      </c>
      <c r="C94" s="21">
        <v>2.8887</v>
      </c>
      <c r="D94" s="21">
        <v>1.3698999999999999</v>
      </c>
    </row>
    <row r="95" spans="1:4" ht="14.25" x14ac:dyDescent="0.2">
      <c r="A95" s="20">
        <f t="shared" si="1"/>
        <v>43513</v>
      </c>
      <c r="B95" s="21">
        <v>94</v>
      </c>
      <c r="C95" s="21">
        <v>2.89</v>
      </c>
      <c r="D95" s="21">
        <v>1.3617999999999999</v>
      </c>
    </row>
    <row r="96" spans="1:4" ht="14.25" x14ac:dyDescent="0.2">
      <c r="A96" s="20">
        <f t="shared" si="1"/>
        <v>43514</v>
      </c>
      <c r="B96" s="21">
        <v>95</v>
      </c>
      <c r="C96" s="21">
        <v>2.8913000000000002</v>
      </c>
      <c r="D96" s="21">
        <v>1.3526</v>
      </c>
    </row>
    <row r="97" spans="1:4" ht="14.25" x14ac:dyDescent="0.2">
      <c r="A97" s="20">
        <f t="shared" si="1"/>
        <v>43515</v>
      </c>
      <c r="B97" s="21">
        <v>96</v>
      </c>
      <c r="C97" s="21">
        <v>2.8925000000000001</v>
      </c>
      <c r="D97" s="21">
        <v>1.3423</v>
      </c>
    </row>
    <row r="98" spans="1:4" ht="14.25" x14ac:dyDescent="0.2">
      <c r="A98" s="20">
        <f t="shared" si="1"/>
        <v>43516</v>
      </c>
      <c r="B98" s="21">
        <v>97</v>
      </c>
      <c r="C98" s="21">
        <v>2.8938000000000001</v>
      </c>
      <c r="D98" s="21">
        <v>1.331</v>
      </c>
    </row>
    <row r="99" spans="1:4" ht="14.25" x14ac:dyDescent="0.2">
      <c r="A99" s="20">
        <f t="shared" si="1"/>
        <v>43517</v>
      </c>
      <c r="B99" s="21">
        <v>98</v>
      </c>
      <c r="C99" s="21">
        <v>2.8950999999999998</v>
      </c>
      <c r="D99" s="21">
        <v>1.3188</v>
      </c>
    </row>
    <row r="100" spans="1:4" ht="14.25" x14ac:dyDescent="0.2">
      <c r="A100" s="20">
        <f t="shared" si="1"/>
        <v>43518</v>
      </c>
      <c r="B100" s="21">
        <v>99</v>
      </c>
      <c r="C100" s="21">
        <v>2.8963000000000001</v>
      </c>
      <c r="D100" s="21">
        <v>1.3058000000000001</v>
      </c>
    </row>
    <row r="101" spans="1:4" ht="14.25" x14ac:dyDescent="0.2">
      <c r="A101" s="20">
        <f t="shared" si="1"/>
        <v>43519</v>
      </c>
      <c r="B101" s="21">
        <v>100</v>
      </c>
      <c r="C101" s="21">
        <v>2.8976000000000002</v>
      </c>
      <c r="D101" s="21">
        <v>1.2919</v>
      </c>
    </row>
    <row r="102" spans="1:4" ht="14.25" x14ac:dyDescent="0.2">
      <c r="A102" s="20">
        <f t="shared" si="1"/>
        <v>43520</v>
      </c>
      <c r="B102" s="21">
        <v>101</v>
      </c>
      <c r="C102" s="21">
        <v>2.8988</v>
      </c>
      <c r="D102" s="21">
        <v>1.2773000000000001</v>
      </c>
    </row>
    <row r="103" spans="1:4" ht="14.25" x14ac:dyDescent="0.2">
      <c r="A103" s="20">
        <f t="shared" si="1"/>
        <v>43521</v>
      </c>
      <c r="B103" s="21">
        <v>102</v>
      </c>
      <c r="C103" s="21">
        <v>2.9001000000000001</v>
      </c>
      <c r="D103" s="21">
        <v>1.262</v>
      </c>
    </row>
    <row r="104" spans="1:4" ht="14.25" x14ac:dyDescent="0.2">
      <c r="A104" s="20">
        <f t="shared" si="1"/>
        <v>43522</v>
      </c>
      <c r="B104" s="21">
        <v>103</v>
      </c>
      <c r="C104" s="21">
        <v>2.9013</v>
      </c>
      <c r="D104" s="21">
        <v>1.2461</v>
      </c>
    </row>
    <row r="105" spans="1:4" ht="14.25" x14ac:dyDescent="0.2">
      <c r="A105" s="20">
        <f t="shared" si="1"/>
        <v>43523</v>
      </c>
      <c r="B105" s="21">
        <v>104</v>
      </c>
      <c r="C105" s="21">
        <v>2.9024999999999999</v>
      </c>
      <c r="D105" s="21">
        <v>1.2297</v>
      </c>
    </row>
    <row r="106" spans="1:4" ht="14.25" x14ac:dyDescent="0.2">
      <c r="A106" s="20">
        <f t="shared" si="1"/>
        <v>43524</v>
      </c>
      <c r="B106" s="21">
        <v>105</v>
      </c>
      <c r="C106" s="21">
        <v>2.9037999999999999</v>
      </c>
      <c r="D106" s="21">
        <v>1.2128000000000001</v>
      </c>
    </row>
    <row r="107" spans="1:4" ht="14.25" x14ac:dyDescent="0.2">
      <c r="A107" s="20">
        <f t="shared" si="1"/>
        <v>43525</v>
      </c>
      <c r="B107" s="21">
        <v>106</v>
      </c>
      <c r="C107" s="21">
        <v>2.9049999999999998</v>
      </c>
      <c r="D107" s="21">
        <v>1.1955</v>
      </c>
    </row>
    <row r="108" spans="1:4" ht="14.25" x14ac:dyDescent="0.2">
      <c r="A108" s="20">
        <f t="shared" si="1"/>
        <v>43526</v>
      </c>
      <c r="B108" s="21">
        <v>107</v>
      </c>
      <c r="C108" s="21">
        <v>2.9062000000000001</v>
      </c>
      <c r="D108" s="21">
        <v>1.1778999999999999</v>
      </c>
    </row>
    <row r="109" spans="1:4" ht="14.25" x14ac:dyDescent="0.2">
      <c r="A109" s="20">
        <f t="shared" si="1"/>
        <v>43527</v>
      </c>
      <c r="B109" s="21">
        <v>108</v>
      </c>
      <c r="C109" s="21">
        <v>2.9075000000000002</v>
      </c>
      <c r="D109" s="21">
        <v>1.1599999999999999</v>
      </c>
    </row>
    <row r="110" spans="1:4" ht="14.25" x14ac:dyDescent="0.2">
      <c r="A110" s="20">
        <f t="shared" si="1"/>
        <v>43528</v>
      </c>
      <c r="B110" s="21">
        <v>109</v>
      </c>
      <c r="C110" s="21">
        <v>2.9087000000000001</v>
      </c>
      <c r="D110" s="21">
        <v>1.1418999999999999</v>
      </c>
    </row>
    <row r="111" spans="1:4" ht="14.25" x14ac:dyDescent="0.2">
      <c r="A111" s="20">
        <f t="shared" si="1"/>
        <v>43529</v>
      </c>
      <c r="B111" s="21">
        <v>110</v>
      </c>
      <c r="C111" s="21">
        <v>2.9098999999999999</v>
      </c>
      <c r="D111" s="21">
        <v>1.1236999999999999</v>
      </c>
    </row>
    <row r="112" spans="1:4" ht="14.25" x14ac:dyDescent="0.2">
      <c r="A112" s="20">
        <f t="shared" si="1"/>
        <v>43530</v>
      </c>
      <c r="B112" s="21">
        <v>111</v>
      </c>
      <c r="C112" s="21">
        <v>2.9110999999999998</v>
      </c>
      <c r="D112" s="21">
        <v>1.1053999999999999</v>
      </c>
    </row>
    <row r="113" spans="1:4" ht="14.25" x14ac:dyDescent="0.2">
      <c r="A113" s="20">
        <f t="shared" si="1"/>
        <v>43531</v>
      </c>
      <c r="B113" s="21">
        <v>112</v>
      </c>
      <c r="C113" s="21">
        <v>2.9123000000000001</v>
      </c>
      <c r="D113" s="21">
        <v>1.0871999999999999</v>
      </c>
    </row>
    <row r="114" spans="1:4" ht="14.25" x14ac:dyDescent="0.2">
      <c r="A114" s="20">
        <f t="shared" si="1"/>
        <v>43532</v>
      </c>
      <c r="B114" s="21">
        <v>113</v>
      </c>
      <c r="C114" s="21">
        <v>2.9136000000000002</v>
      </c>
      <c r="D114" s="21">
        <v>1.069</v>
      </c>
    </row>
    <row r="115" spans="1:4" ht="14.25" x14ac:dyDescent="0.2">
      <c r="A115" s="20">
        <f t="shared" si="1"/>
        <v>43533</v>
      </c>
      <c r="B115" s="21">
        <v>114</v>
      </c>
      <c r="C115" s="21">
        <v>2.9148000000000001</v>
      </c>
      <c r="D115" s="21">
        <v>1.0509999999999999</v>
      </c>
    </row>
    <row r="116" spans="1:4" ht="14.25" x14ac:dyDescent="0.2">
      <c r="A116" s="20">
        <f t="shared" si="1"/>
        <v>43534</v>
      </c>
      <c r="B116" s="21">
        <v>115</v>
      </c>
      <c r="C116" s="21">
        <v>2.9159999999999999</v>
      </c>
      <c r="D116" s="21">
        <v>1.0331999999999999</v>
      </c>
    </row>
    <row r="117" spans="1:4" ht="14.25" x14ac:dyDescent="0.2">
      <c r="A117" s="20">
        <f t="shared" si="1"/>
        <v>43535</v>
      </c>
      <c r="B117" s="21">
        <v>116</v>
      </c>
      <c r="C117" s="21">
        <v>2.9171999999999998</v>
      </c>
      <c r="D117" s="21">
        <v>1.0157</v>
      </c>
    </row>
    <row r="118" spans="1:4" ht="14.25" x14ac:dyDescent="0.2">
      <c r="A118" s="20">
        <f t="shared" si="1"/>
        <v>43536</v>
      </c>
      <c r="B118" s="21">
        <v>117</v>
      </c>
      <c r="C118" s="21">
        <v>2.9184000000000001</v>
      </c>
      <c r="D118" s="21">
        <v>0.99850000000000005</v>
      </c>
    </row>
    <row r="119" spans="1:4" ht="14.25" x14ac:dyDescent="0.2">
      <c r="A119" s="20">
        <f t="shared" si="1"/>
        <v>43537</v>
      </c>
      <c r="B119" s="21">
        <v>118</v>
      </c>
      <c r="C119" s="21">
        <v>2.9196</v>
      </c>
      <c r="D119" s="21">
        <v>0.98160000000000003</v>
      </c>
    </row>
    <row r="120" spans="1:4" ht="14.25" x14ac:dyDescent="0.2">
      <c r="A120" s="20">
        <f t="shared" si="1"/>
        <v>43538</v>
      </c>
      <c r="B120" s="21">
        <v>119</v>
      </c>
      <c r="C120" s="21">
        <v>2.9207999999999998</v>
      </c>
      <c r="D120" s="21">
        <v>0.96499999999999997</v>
      </c>
    </row>
    <row r="121" spans="1:4" ht="14.25" x14ac:dyDescent="0.2">
      <c r="A121" s="20">
        <f t="shared" si="1"/>
        <v>43539</v>
      </c>
      <c r="B121" s="21">
        <v>120</v>
      </c>
      <c r="C121" s="21">
        <v>2.9220000000000002</v>
      </c>
      <c r="D121" s="21">
        <v>0.94879999999999998</v>
      </c>
    </row>
    <row r="122" spans="1:4" ht="14.25" x14ac:dyDescent="0.2">
      <c r="A122" s="20">
        <f t="shared" si="1"/>
        <v>43540</v>
      </c>
      <c r="B122" s="21">
        <v>121</v>
      </c>
      <c r="C122" s="21">
        <v>2.9232</v>
      </c>
      <c r="D122" s="21">
        <v>0.93289999999999995</v>
      </c>
    </row>
    <row r="123" spans="1:4" ht="14.25" x14ac:dyDescent="0.2">
      <c r="A123" s="20">
        <f t="shared" si="1"/>
        <v>43541</v>
      </c>
      <c r="B123" s="21">
        <v>122</v>
      </c>
      <c r="C123" s="21">
        <v>2.9243999999999999</v>
      </c>
      <c r="D123" s="21">
        <v>0.9173</v>
      </c>
    </row>
    <row r="124" spans="1:4" ht="14.25" x14ac:dyDescent="0.2">
      <c r="A124" s="20">
        <f t="shared" si="1"/>
        <v>43542</v>
      </c>
      <c r="B124" s="21">
        <v>123</v>
      </c>
      <c r="C124" s="21">
        <v>2.9256000000000002</v>
      </c>
      <c r="D124" s="21">
        <v>0.90200000000000002</v>
      </c>
    </row>
    <row r="125" spans="1:4" ht="14.25" x14ac:dyDescent="0.2">
      <c r="A125" s="20">
        <f t="shared" si="1"/>
        <v>43543</v>
      </c>
      <c r="B125" s="21">
        <v>124</v>
      </c>
      <c r="C125" s="21">
        <v>2.9266999999999999</v>
      </c>
      <c r="D125" s="21">
        <v>0.8871</v>
      </c>
    </row>
    <row r="126" spans="1:4" ht="14.25" x14ac:dyDescent="0.2">
      <c r="A126" s="20">
        <f t="shared" si="1"/>
        <v>43544</v>
      </c>
      <c r="B126" s="21">
        <v>125</v>
      </c>
      <c r="C126" s="21">
        <v>2.9279000000000002</v>
      </c>
      <c r="D126" s="21">
        <v>0.87250000000000005</v>
      </c>
    </row>
    <row r="127" spans="1:4" ht="14.25" x14ac:dyDescent="0.2">
      <c r="A127" s="20">
        <f t="shared" si="1"/>
        <v>43545</v>
      </c>
      <c r="B127" s="21">
        <v>126</v>
      </c>
      <c r="C127" s="21">
        <v>2.9291</v>
      </c>
      <c r="D127" s="21">
        <v>0.85819999999999996</v>
      </c>
    </row>
    <row r="128" spans="1:4" ht="14.25" x14ac:dyDescent="0.2">
      <c r="A128" s="20">
        <f t="shared" si="1"/>
        <v>43546</v>
      </c>
      <c r="B128" s="21">
        <v>127</v>
      </c>
      <c r="C128" s="21">
        <v>2.9302999999999999</v>
      </c>
      <c r="D128" s="21">
        <v>0.84419999999999995</v>
      </c>
    </row>
    <row r="129" spans="1:4" ht="14.25" x14ac:dyDescent="0.2">
      <c r="A129" s="20">
        <f t="shared" si="1"/>
        <v>43547</v>
      </c>
      <c r="B129" s="21">
        <v>128</v>
      </c>
      <c r="C129" s="21">
        <v>2.9315000000000002</v>
      </c>
      <c r="D129" s="21">
        <v>0.8306</v>
      </c>
    </row>
    <row r="130" spans="1:4" ht="14.25" x14ac:dyDescent="0.2">
      <c r="A130" s="20">
        <f t="shared" si="1"/>
        <v>43548</v>
      </c>
      <c r="B130" s="21">
        <v>129</v>
      </c>
      <c r="C130" s="21">
        <v>2.9325999999999999</v>
      </c>
      <c r="D130" s="21">
        <v>0.81730000000000003</v>
      </c>
    </row>
    <row r="131" spans="1:4" ht="14.25" x14ac:dyDescent="0.2">
      <c r="A131" s="20">
        <f t="shared" si="1"/>
        <v>43549</v>
      </c>
      <c r="B131" s="21">
        <v>130</v>
      </c>
      <c r="C131" s="21">
        <v>2.9338000000000002</v>
      </c>
      <c r="D131" s="21">
        <v>0.80430000000000001</v>
      </c>
    </row>
    <row r="132" spans="1:4" ht="14.25" x14ac:dyDescent="0.2">
      <c r="A132" s="20">
        <f t="shared" ref="A132:A195" si="2">+A131+1</f>
        <v>43550</v>
      </c>
      <c r="B132" s="21">
        <v>131</v>
      </c>
      <c r="C132" s="21">
        <v>2.9350000000000001</v>
      </c>
      <c r="D132" s="21">
        <v>0.79169999999999996</v>
      </c>
    </row>
    <row r="133" spans="1:4" ht="14.25" x14ac:dyDescent="0.2">
      <c r="A133" s="20">
        <f t="shared" si="2"/>
        <v>43551</v>
      </c>
      <c r="B133" s="21">
        <v>132</v>
      </c>
      <c r="C133" s="21">
        <v>2.9361999999999999</v>
      </c>
      <c r="D133" s="21">
        <v>0.77939999999999998</v>
      </c>
    </row>
    <row r="134" spans="1:4" ht="14.25" x14ac:dyDescent="0.2">
      <c r="A134" s="20">
        <f t="shared" si="2"/>
        <v>43552</v>
      </c>
      <c r="B134" s="21">
        <v>133</v>
      </c>
      <c r="C134" s="21">
        <v>2.9373</v>
      </c>
      <c r="D134" s="21">
        <v>0.76739999999999997</v>
      </c>
    </row>
    <row r="135" spans="1:4" ht="14.25" x14ac:dyDescent="0.2">
      <c r="A135" s="20">
        <f t="shared" si="2"/>
        <v>43553</v>
      </c>
      <c r="B135" s="21">
        <v>134</v>
      </c>
      <c r="C135" s="21">
        <v>2.9384999999999999</v>
      </c>
      <c r="D135" s="21">
        <v>0.75570000000000004</v>
      </c>
    </row>
    <row r="136" spans="1:4" ht="14.25" x14ac:dyDescent="0.2">
      <c r="A136" s="20">
        <f t="shared" si="2"/>
        <v>43554</v>
      </c>
      <c r="B136" s="21">
        <v>135</v>
      </c>
      <c r="C136" s="21">
        <v>2.9397000000000002</v>
      </c>
      <c r="D136" s="21">
        <v>0.74439999999999995</v>
      </c>
    </row>
    <row r="137" spans="1:4" ht="14.25" x14ac:dyDescent="0.2">
      <c r="A137" s="20">
        <f t="shared" si="2"/>
        <v>43555</v>
      </c>
      <c r="B137" s="21">
        <v>136</v>
      </c>
      <c r="C137" s="21">
        <v>2.9407999999999999</v>
      </c>
      <c r="D137" s="21">
        <v>0.73329999999999995</v>
      </c>
    </row>
    <row r="138" spans="1:4" ht="14.25" x14ac:dyDescent="0.2">
      <c r="A138" s="20">
        <f t="shared" si="2"/>
        <v>43556</v>
      </c>
      <c r="B138" s="21">
        <v>137</v>
      </c>
      <c r="C138" s="21">
        <v>2.9420000000000002</v>
      </c>
      <c r="D138" s="21">
        <v>0.72260000000000002</v>
      </c>
    </row>
    <row r="139" spans="1:4" ht="14.25" x14ac:dyDescent="0.2">
      <c r="A139" s="20">
        <f t="shared" si="2"/>
        <v>43557</v>
      </c>
      <c r="B139" s="21">
        <v>138</v>
      </c>
      <c r="C139" s="21">
        <v>2.9432</v>
      </c>
      <c r="D139" s="21">
        <v>0.71230000000000004</v>
      </c>
    </row>
    <row r="140" spans="1:4" ht="14.25" x14ac:dyDescent="0.2">
      <c r="A140" s="20">
        <f t="shared" si="2"/>
        <v>43558</v>
      </c>
      <c r="B140" s="21">
        <v>139</v>
      </c>
      <c r="C140" s="21">
        <v>2.9443000000000001</v>
      </c>
      <c r="D140" s="21">
        <v>0.70220000000000005</v>
      </c>
    </row>
    <row r="141" spans="1:4" ht="14.25" x14ac:dyDescent="0.2">
      <c r="A141" s="20">
        <f t="shared" si="2"/>
        <v>43559</v>
      </c>
      <c r="B141" s="21">
        <v>140</v>
      </c>
      <c r="C141" s="21">
        <v>2.9455</v>
      </c>
      <c r="D141" s="21">
        <v>0.69240000000000002</v>
      </c>
    </row>
    <row r="142" spans="1:4" ht="14.25" x14ac:dyDescent="0.2">
      <c r="A142" s="20">
        <f t="shared" si="2"/>
        <v>43560</v>
      </c>
      <c r="B142" s="21">
        <v>141</v>
      </c>
      <c r="C142" s="21">
        <v>2.9466999999999999</v>
      </c>
      <c r="D142" s="21">
        <v>0.68300000000000005</v>
      </c>
    </row>
    <row r="143" spans="1:4" ht="14.25" x14ac:dyDescent="0.2">
      <c r="A143" s="20">
        <f t="shared" si="2"/>
        <v>43561</v>
      </c>
      <c r="B143" s="21">
        <v>142</v>
      </c>
      <c r="C143" s="21">
        <v>2.9478</v>
      </c>
      <c r="D143" s="21">
        <v>0.67379999999999995</v>
      </c>
    </row>
    <row r="144" spans="1:4" ht="14.25" x14ac:dyDescent="0.2">
      <c r="A144" s="20">
        <f t="shared" si="2"/>
        <v>43562</v>
      </c>
      <c r="B144" s="21">
        <v>143</v>
      </c>
      <c r="C144" s="21">
        <v>2.9489999999999998</v>
      </c>
      <c r="D144" s="21">
        <v>0.66500000000000004</v>
      </c>
    </row>
    <row r="145" spans="1:4" ht="14.25" x14ac:dyDescent="0.2">
      <c r="A145" s="20">
        <f t="shared" si="2"/>
        <v>43563</v>
      </c>
      <c r="B145" s="21">
        <v>144</v>
      </c>
      <c r="C145" s="21">
        <v>2.9500999999999999</v>
      </c>
      <c r="D145" s="21">
        <v>0.65649999999999997</v>
      </c>
    </row>
    <row r="146" spans="1:4" ht="14.25" x14ac:dyDescent="0.2">
      <c r="A146" s="20">
        <f t="shared" si="2"/>
        <v>43564</v>
      </c>
      <c r="B146" s="21">
        <v>145</v>
      </c>
      <c r="C146" s="21">
        <v>2.9512999999999998</v>
      </c>
      <c r="D146" s="21">
        <v>0.6482</v>
      </c>
    </row>
    <row r="147" spans="1:4" ht="14.25" x14ac:dyDescent="0.2">
      <c r="A147" s="20">
        <f t="shared" si="2"/>
        <v>43565</v>
      </c>
      <c r="B147" s="21">
        <v>146</v>
      </c>
      <c r="C147" s="21">
        <v>2.9523999999999999</v>
      </c>
      <c r="D147" s="21">
        <v>0.64029999999999998</v>
      </c>
    </row>
    <row r="148" spans="1:4" ht="14.25" x14ac:dyDescent="0.2">
      <c r="A148" s="20">
        <f t="shared" si="2"/>
        <v>43566</v>
      </c>
      <c r="B148" s="21">
        <v>147</v>
      </c>
      <c r="C148" s="21">
        <v>2.9535999999999998</v>
      </c>
      <c r="D148" s="21">
        <v>0.63260000000000005</v>
      </c>
    </row>
    <row r="149" spans="1:4" ht="14.25" x14ac:dyDescent="0.2">
      <c r="A149" s="20">
        <f t="shared" si="2"/>
        <v>43567</v>
      </c>
      <c r="B149" s="21">
        <v>148</v>
      </c>
      <c r="C149" s="21">
        <v>2.9546999999999999</v>
      </c>
      <c r="D149" s="21">
        <v>0.62529999999999997</v>
      </c>
    </row>
    <row r="150" spans="1:4" ht="14.25" x14ac:dyDescent="0.2">
      <c r="A150" s="20">
        <f t="shared" si="2"/>
        <v>43568</v>
      </c>
      <c r="B150" s="21">
        <v>149</v>
      </c>
      <c r="C150" s="21">
        <v>2.9559000000000002</v>
      </c>
      <c r="D150" s="21">
        <v>0.61819999999999997</v>
      </c>
    </row>
    <row r="151" spans="1:4" ht="14.25" x14ac:dyDescent="0.2">
      <c r="A151" s="20">
        <f t="shared" si="2"/>
        <v>43569</v>
      </c>
      <c r="B151" s="21">
        <v>150</v>
      </c>
      <c r="C151" s="21">
        <v>2.9569999999999999</v>
      </c>
      <c r="D151" s="21">
        <v>0.61140000000000005</v>
      </c>
    </row>
    <row r="152" spans="1:4" ht="14.25" x14ac:dyDescent="0.2">
      <c r="A152" s="20">
        <f t="shared" si="2"/>
        <v>43570</v>
      </c>
      <c r="B152" s="21">
        <v>151</v>
      </c>
      <c r="C152" s="21">
        <v>2.9582000000000002</v>
      </c>
      <c r="D152" s="21">
        <v>0.60489999999999999</v>
      </c>
    </row>
    <row r="153" spans="1:4" ht="14.25" x14ac:dyDescent="0.2">
      <c r="A153" s="20">
        <f t="shared" si="2"/>
        <v>43571</v>
      </c>
      <c r="B153" s="21">
        <v>152</v>
      </c>
      <c r="C153" s="21">
        <v>2.9592999999999998</v>
      </c>
      <c r="D153" s="21">
        <v>0.59860000000000002</v>
      </c>
    </row>
    <row r="154" spans="1:4" ht="14.25" x14ac:dyDescent="0.2">
      <c r="A154" s="20">
        <f t="shared" si="2"/>
        <v>43572</v>
      </c>
      <c r="B154" s="21">
        <v>153</v>
      </c>
      <c r="C154" s="21">
        <v>2.9605000000000001</v>
      </c>
      <c r="D154" s="21">
        <v>0.59260000000000002</v>
      </c>
    </row>
    <row r="155" spans="1:4" ht="14.25" x14ac:dyDescent="0.2">
      <c r="A155" s="20">
        <f t="shared" si="2"/>
        <v>43573</v>
      </c>
      <c r="B155" s="21">
        <v>154</v>
      </c>
      <c r="C155" s="21">
        <v>2.9615999999999998</v>
      </c>
      <c r="D155" s="21">
        <v>0.58689999999999998</v>
      </c>
    </row>
    <row r="156" spans="1:4" ht="14.25" x14ac:dyDescent="0.2">
      <c r="A156" s="20">
        <f t="shared" si="2"/>
        <v>43574</v>
      </c>
      <c r="B156" s="21">
        <v>155</v>
      </c>
      <c r="C156" s="21">
        <v>2.9628000000000001</v>
      </c>
      <c r="D156" s="21">
        <v>0.58150000000000002</v>
      </c>
    </row>
    <row r="157" spans="1:4" ht="14.25" x14ac:dyDescent="0.2">
      <c r="A157" s="20">
        <f t="shared" si="2"/>
        <v>43575</v>
      </c>
      <c r="B157" s="21">
        <v>156</v>
      </c>
      <c r="C157" s="21">
        <v>2.9639000000000002</v>
      </c>
      <c r="D157" s="21">
        <v>0.57630000000000003</v>
      </c>
    </row>
    <row r="158" spans="1:4" ht="14.25" x14ac:dyDescent="0.2">
      <c r="A158" s="20">
        <f t="shared" si="2"/>
        <v>43576</v>
      </c>
      <c r="B158" s="21">
        <v>157</v>
      </c>
      <c r="C158" s="21">
        <v>2.9651000000000001</v>
      </c>
      <c r="D158" s="21">
        <v>0.57130000000000003</v>
      </c>
    </row>
    <row r="159" spans="1:4" ht="14.25" x14ac:dyDescent="0.2">
      <c r="A159" s="20">
        <f t="shared" si="2"/>
        <v>43577</v>
      </c>
      <c r="B159" s="21">
        <v>158</v>
      </c>
      <c r="C159" s="21">
        <v>2.9662000000000002</v>
      </c>
      <c r="D159" s="21">
        <v>0.56659999999999999</v>
      </c>
    </row>
    <row r="160" spans="1:4" ht="14.25" x14ac:dyDescent="0.2">
      <c r="A160" s="20">
        <f t="shared" si="2"/>
        <v>43578</v>
      </c>
      <c r="B160" s="21">
        <v>159</v>
      </c>
      <c r="C160" s="21">
        <v>2.9674</v>
      </c>
      <c r="D160" s="21">
        <v>0.56220000000000003</v>
      </c>
    </row>
    <row r="161" spans="1:4" ht="14.25" x14ac:dyDescent="0.2">
      <c r="A161" s="20">
        <f t="shared" si="2"/>
        <v>43579</v>
      </c>
      <c r="B161" s="21">
        <v>160</v>
      </c>
      <c r="C161" s="21">
        <v>2.9685000000000001</v>
      </c>
      <c r="D161" s="21">
        <v>0.55800000000000005</v>
      </c>
    </row>
    <row r="162" spans="1:4" ht="14.25" x14ac:dyDescent="0.2">
      <c r="A162" s="20">
        <f t="shared" si="2"/>
        <v>43580</v>
      </c>
      <c r="B162" s="21">
        <v>161</v>
      </c>
      <c r="C162" s="21">
        <v>2.9697</v>
      </c>
      <c r="D162" s="21">
        <v>0.55400000000000005</v>
      </c>
    </row>
    <row r="163" spans="1:4" ht="14.25" x14ac:dyDescent="0.2">
      <c r="A163" s="20">
        <f t="shared" si="2"/>
        <v>43581</v>
      </c>
      <c r="B163" s="21">
        <v>162</v>
      </c>
      <c r="C163" s="21">
        <v>2.9708000000000001</v>
      </c>
      <c r="D163" s="21">
        <v>0.55020000000000002</v>
      </c>
    </row>
    <row r="164" spans="1:4" ht="14.25" x14ac:dyDescent="0.2">
      <c r="A164" s="20">
        <f t="shared" si="2"/>
        <v>43582</v>
      </c>
      <c r="B164" s="21">
        <v>163</v>
      </c>
      <c r="C164" s="21">
        <v>2.972</v>
      </c>
      <c r="D164" s="21">
        <v>0.54669999999999996</v>
      </c>
    </row>
    <row r="165" spans="1:4" ht="14.25" x14ac:dyDescent="0.2">
      <c r="A165" s="20">
        <f t="shared" si="2"/>
        <v>43583</v>
      </c>
      <c r="B165" s="21">
        <v>164</v>
      </c>
      <c r="C165" s="21">
        <v>2.9731000000000001</v>
      </c>
      <c r="D165" s="21">
        <v>0.54339999999999999</v>
      </c>
    </row>
    <row r="166" spans="1:4" ht="14.25" x14ac:dyDescent="0.2">
      <c r="A166" s="20">
        <f t="shared" si="2"/>
        <v>43584</v>
      </c>
      <c r="B166" s="21">
        <v>165</v>
      </c>
      <c r="C166" s="21">
        <v>2.9742999999999999</v>
      </c>
      <c r="D166" s="21">
        <v>0.5403</v>
      </c>
    </row>
    <row r="167" spans="1:4" ht="14.25" x14ac:dyDescent="0.2">
      <c r="A167" s="20">
        <f t="shared" si="2"/>
        <v>43585</v>
      </c>
      <c r="B167" s="21">
        <v>166</v>
      </c>
      <c r="C167" s="21">
        <v>2.9754</v>
      </c>
      <c r="D167" s="21">
        <v>0.53739999999999999</v>
      </c>
    </row>
    <row r="168" spans="1:4" ht="14.25" x14ac:dyDescent="0.2">
      <c r="A168" s="20">
        <f t="shared" si="2"/>
        <v>43586</v>
      </c>
      <c r="B168" s="21">
        <v>167</v>
      </c>
      <c r="C168" s="21">
        <v>2.9765999999999999</v>
      </c>
      <c r="D168" s="21">
        <v>0.53469999999999995</v>
      </c>
    </row>
    <row r="169" spans="1:4" ht="14.25" x14ac:dyDescent="0.2">
      <c r="A169" s="20">
        <f t="shared" si="2"/>
        <v>43587</v>
      </c>
      <c r="B169" s="21">
        <v>168</v>
      </c>
      <c r="C169" s="21">
        <v>2.9777</v>
      </c>
      <c r="D169" s="21">
        <v>0.5323</v>
      </c>
    </row>
    <row r="170" spans="1:4" ht="14.25" x14ac:dyDescent="0.2">
      <c r="A170" s="20">
        <f t="shared" si="2"/>
        <v>43588</v>
      </c>
      <c r="B170" s="21">
        <v>169</v>
      </c>
      <c r="C170" s="21">
        <v>2.9788999999999999</v>
      </c>
      <c r="D170" s="21">
        <v>0.53</v>
      </c>
    </row>
    <row r="171" spans="1:4" ht="14.25" x14ac:dyDescent="0.2">
      <c r="A171" s="20">
        <f t="shared" si="2"/>
        <v>43589</v>
      </c>
      <c r="B171" s="21">
        <v>170</v>
      </c>
      <c r="C171" s="21">
        <v>2.98</v>
      </c>
      <c r="D171" s="21">
        <v>0.52790000000000004</v>
      </c>
    </row>
    <row r="172" spans="1:4" ht="14.25" x14ac:dyDescent="0.2">
      <c r="A172" s="20">
        <f t="shared" si="2"/>
        <v>43590</v>
      </c>
      <c r="B172" s="21">
        <v>171</v>
      </c>
      <c r="C172" s="21">
        <v>2.9811999999999999</v>
      </c>
      <c r="D172" s="21">
        <v>0.52600000000000002</v>
      </c>
    </row>
    <row r="173" spans="1:4" ht="14.25" x14ac:dyDescent="0.2">
      <c r="A173" s="20">
        <f t="shared" si="2"/>
        <v>43591</v>
      </c>
      <c r="B173" s="21">
        <v>172</v>
      </c>
      <c r="C173" s="21">
        <v>2.9823</v>
      </c>
      <c r="D173" s="21">
        <v>0.5242</v>
      </c>
    </row>
    <row r="174" spans="1:4" ht="14.25" x14ac:dyDescent="0.2">
      <c r="A174" s="20">
        <f t="shared" si="2"/>
        <v>43592</v>
      </c>
      <c r="B174" s="21">
        <v>173</v>
      </c>
      <c r="C174" s="21">
        <v>2.9834999999999998</v>
      </c>
      <c r="D174" s="21">
        <v>0.52259999999999995</v>
      </c>
    </row>
    <row r="175" spans="1:4" ht="14.25" x14ac:dyDescent="0.2">
      <c r="A175" s="20">
        <f t="shared" si="2"/>
        <v>43593</v>
      </c>
      <c r="B175" s="21">
        <v>174</v>
      </c>
      <c r="C175" s="21">
        <v>2.9845999999999999</v>
      </c>
      <c r="D175" s="21">
        <v>0.5212</v>
      </c>
    </row>
    <row r="176" spans="1:4" ht="14.25" x14ac:dyDescent="0.2">
      <c r="A176" s="20">
        <f t="shared" si="2"/>
        <v>43594</v>
      </c>
      <c r="B176" s="21">
        <v>175</v>
      </c>
      <c r="C176" s="21">
        <v>2.9857999999999998</v>
      </c>
      <c r="D176" s="21">
        <v>0.52</v>
      </c>
    </row>
    <row r="177" spans="1:4" ht="14.25" x14ac:dyDescent="0.2">
      <c r="A177" s="20">
        <f t="shared" si="2"/>
        <v>43595</v>
      </c>
      <c r="B177" s="21">
        <v>176</v>
      </c>
      <c r="C177" s="21">
        <v>2.9868999999999999</v>
      </c>
      <c r="D177" s="21">
        <v>0.51890000000000003</v>
      </c>
    </row>
    <row r="178" spans="1:4" ht="14.25" x14ac:dyDescent="0.2">
      <c r="A178" s="20">
        <f t="shared" si="2"/>
        <v>43596</v>
      </c>
      <c r="B178" s="21">
        <v>177</v>
      </c>
      <c r="C178" s="21">
        <v>2.9881000000000002</v>
      </c>
      <c r="D178" s="21">
        <v>0.51800000000000002</v>
      </c>
    </row>
    <row r="179" spans="1:4" ht="14.25" x14ac:dyDescent="0.2">
      <c r="A179" s="20">
        <f t="shared" si="2"/>
        <v>43597</v>
      </c>
      <c r="B179" s="21">
        <v>178</v>
      </c>
      <c r="C179" s="21">
        <v>2.9891999999999999</v>
      </c>
      <c r="D179" s="21">
        <v>0.51719999999999999</v>
      </c>
    </row>
    <row r="180" spans="1:4" ht="14.25" x14ac:dyDescent="0.2">
      <c r="A180" s="20">
        <f t="shared" si="2"/>
        <v>43598</v>
      </c>
      <c r="B180" s="21">
        <v>179</v>
      </c>
      <c r="C180" s="21">
        <v>2.9904000000000002</v>
      </c>
      <c r="D180" s="21">
        <v>0.51649999999999996</v>
      </c>
    </row>
    <row r="181" spans="1:4" ht="14.25" x14ac:dyDescent="0.2">
      <c r="A181" s="20">
        <f t="shared" si="2"/>
        <v>43599</v>
      </c>
      <c r="B181" s="21">
        <v>180</v>
      </c>
      <c r="C181" s="21">
        <v>2.9914999999999998</v>
      </c>
      <c r="D181" s="21">
        <v>0.51600000000000001</v>
      </c>
    </row>
    <row r="182" spans="1:4" ht="14.25" x14ac:dyDescent="0.2">
      <c r="A182" s="20">
        <f t="shared" si="2"/>
        <v>43600</v>
      </c>
      <c r="B182" s="21">
        <v>181</v>
      </c>
      <c r="C182" s="21">
        <v>2.9927000000000001</v>
      </c>
      <c r="D182" s="21">
        <v>0.51559999999999995</v>
      </c>
    </row>
    <row r="183" spans="1:4" ht="14.25" x14ac:dyDescent="0.2">
      <c r="A183" s="20">
        <f t="shared" si="2"/>
        <v>43601</v>
      </c>
      <c r="B183" s="21">
        <v>182</v>
      </c>
      <c r="C183" s="21">
        <v>2.9937999999999998</v>
      </c>
      <c r="D183" s="21">
        <v>0.51529999999999998</v>
      </c>
    </row>
    <row r="184" spans="1:4" ht="14.25" x14ac:dyDescent="0.2">
      <c r="A184" s="20">
        <f t="shared" si="2"/>
        <v>43602</v>
      </c>
      <c r="B184" s="21">
        <v>183</v>
      </c>
      <c r="C184" s="21">
        <v>2.9950000000000001</v>
      </c>
      <c r="D184" s="21">
        <v>0.5151</v>
      </c>
    </row>
    <row r="185" spans="1:4" ht="14.25" x14ac:dyDescent="0.2">
      <c r="A185" s="20">
        <f t="shared" si="2"/>
        <v>43603</v>
      </c>
      <c r="B185" s="21">
        <v>184</v>
      </c>
      <c r="C185" s="21">
        <v>2.9962</v>
      </c>
      <c r="D185" s="21">
        <v>0.5151</v>
      </c>
    </row>
    <row r="186" spans="1:4" ht="14.25" x14ac:dyDescent="0.2">
      <c r="A186" s="20">
        <f t="shared" si="2"/>
        <v>43604</v>
      </c>
      <c r="B186" s="21">
        <v>185</v>
      </c>
      <c r="C186" s="21">
        <v>2.9973000000000001</v>
      </c>
      <c r="D186" s="21">
        <v>0.5151</v>
      </c>
    </row>
    <row r="187" spans="1:4" ht="14.25" x14ac:dyDescent="0.2">
      <c r="A187" s="20">
        <f t="shared" si="2"/>
        <v>43605</v>
      </c>
      <c r="B187" s="21">
        <v>186</v>
      </c>
      <c r="C187" s="21">
        <v>2.9984999999999999</v>
      </c>
      <c r="D187" s="21">
        <v>0.51529999999999998</v>
      </c>
    </row>
    <row r="188" spans="1:4" ht="14.25" x14ac:dyDescent="0.2">
      <c r="A188" s="20">
        <f t="shared" si="2"/>
        <v>43606</v>
      </c>
      <c r="B188" s="21">
        <v>187</v>
      </c>
      <c r="C188" s="21">
        <v>2.9996</v>
      </c>
      <c r="D188" s="21">
        <v>0.51549999999999996</v>
      </c>
    </row>
    <row r="189" spans="1:4" ht="14.25" x14ac:dyDescent="0.2">
      <c r="A189" s="20">
        <f t="shared" si="2"/>
        <v>43607</v>
      </c>
      <c r="B189" s="21">
        <v>188</v>
      </c>
      <c r="C189" s="21">
        <v>3.0007999999999999</v>
      </c>
      <c r="D189" s="21">
        <v>0.51580000000000004</v>
      </c>
    </row>
    <row r="190" spans="1:4" ht="14.25" x14ac:dyDescent="0.2">
      <c r="A190" s="20">
        <f t="shared" si="2"/>
        <v>43608</v>
      </c>
      <c r="B190" s="21">
        <v>189</v>
      </c>
      <c r="C190" s="21">
        <v>3.0019999999999998</v>
      </c>
      <c r="D190" s="21">
        <v>0.51619999999999999</v>
      </c>
    </row>
    <row r="191" spans="1:4" ht="14.25" x14ac:dyDescent="0.2">
      <c r="A191" s="20">
        <f t="shared" si="2"/>
        <v>43609</v>
      </c>
      <c r="B191" s="21">
        <v>190</v>
      </c>
      <c r="C191" s="21">
        <v>3.0030999999999999</v>
      </c>
      <c r="D191" s="21">
        <v>0.51670000000000005</v>
      </c>
    </row>
    <row r="192" spans="1:4" ht="14.25" x14ac:dyDescent="0.2">
      <c r="A192" s="20">
        <f t="shared" si="2"/>
        <v>43610</v>
      </c>
      <c r="B192" s="21">
        <v>191</v>
      </c>
      <c r="C192" s="21">
        <v>3.0043000000000002</v>
      </c>
      <c r="D192" s="21">
        <v>0.51719999999999999</v>
      </c>
    </row>
    <row r="193" spans="1:4" ht="14.25" x14ac:dyDescent="0.2">
      <c r="A193" s="20">
        <f t="shared" si="2"/>
        <v>43611</v>
      </c>
      <c r="B193" s="21">
        <v>192</v>
      </c>
      <c r="C193" s="21">
        <v>3.0055000000000001</v>
      </c>
      <c r="D193" s="21">
        <v>0.51780000000000004</v>
      </c>
    </row>
    <row r="194" spans="1:4" ht="14.25" x14ac:dyDescent="0.2">
      <c r="A194" s="20">
        <f t="shared" si="2"/>
        <v>43612</v>
      </c>
      <c r="B194" s="21">
        <v>193</v>
      </c>
      <c r="C194" s="21">
        <v>3.0066000000000002</v>
      </c>
      <c r="D194" s="21">
        <v>0.51839999999999997</v>
      </c>
    </row>
    <row r="195" spans="1:4" ht="14.25" x14ac:dyDescent="0.2">
      <c r="A195" s="20">
        <f t="shared" si="2"/>
        <v>43613</v>
      </c>
      <c r="B195" s="21">
        <v>194</v>
      </c>
      <c r="C195" s="21">
        <v>3.0078</v>
      </c>
      <c r="D195" s="21">
        <v>0.51910000000000001</v>
      </c>
    </row>
    <row r="196" spans="1:4" ht="14.25" x14ac:dyDescent="0.2">
      <c r="A196" s="20">
        <f t="shared" ref="A196:A259" si="3">+A195+1</f>
        <v>43614</v>
      </c>
      <c r="B196" s="21">
        <v>195</v>
      </c>
      <c r="C196" s="21">
        <v>3.0089999999999999</v>
      </c>
      <c r="D196" s="21">
        <v>0.51980000000000004</v>
      </c>
    </row>
    <row r="197" spans="1:4" ht="14.25" x14ac:dyDescent="0.2">
      <c r="A197" s="20">
        <f t="shared" si="3"/>
        <v>43615</v>
      </c>
      <c r="B197" s="21">
        <v>196</v>
      </c>
      <c r="C197" s="21">
        <v>3.0102000000000002</v>
      </c>
      <c r="D197" s="21">
        <v>0.52059999999999995</v>
      </c>
    </row>
    <row r="198" spans="1:4" ht="14.25" x14ac:dyDescent="0.2">
      <c r="A198" s="20">
        <f t="shared" si="3"/>
        <v>43616</v>
      </c>
      <c r="B198" s="21">
        <v>197</v>
      </c>
      <c r="C198" s="21">
        <v>3.0112999999999999</v>
      </c>
      <c r="D198" s="21">
        <v>0.52129999999999999</v>
      </c>
    </row>
    <row r="199" spans="1:4" ht="14.25" x14ac:dyDescent="0.2">
      <c r="A199" s="20">
        <f t="shared" si="3"/>
        <v>43617</v>
      </c>
      <c r="B199" s="21">
        <v>198</v>
      </c>
      <c r="C199" s="21">
        <v>3.0125000000000002</v>
      </c>
      <c r="D199" s="21">
        <v>0.52210000000000001</v>
      </c>
    </row>
    <row r="200" spans="1:4" ht="14.25" x14ac:dyDescent="0.2">
      <c r="A200" s="20">
        <f t="shared" si="3"/>
        <v>43618</v>
      </c>
      <c r="B200" s="21">
        <v>199</v>
      </c>
      <c r="C200" s="21">
        <v>3.0137</v>
      </c>
      <c r="D200" s="21">
        <v>0.52290000000000003</v>
      </c>
    </row>
    <row r="201" spans="1:4" ht="14.25" x14ac:dyDescent="0.2">
      <c r="A201" s="20">
        <f t="shared" si="3"/>
        <v>43619</v>
      </c>
      <c r="B201" s="21">
        <v>200</v>
      </c>
      <c r="C201" s="21">
        <v>3.0148999999999999</v>
      </c>
      <c r="D201" s="21">
        <v>0.52380000000000004</v>
      </c>
    </row>
    <row r="202" spans="1:4" ht="14.25" x14ac:dyDescent="0.2">
      <c r="A202" s="20">
        <f t="shared" si="3"/>
        <v>43620</v>
      </c>
      <c r="B202" s="21">
        <v>201</v>
      </c>
      <c r="C202" s="21">
        <v>3.0160999999999998</v>
      </c>
      <c r="D202" s="21">
        <v>0.52459999999999996</v>
      </c>
    </row>
    <row r="203" spans="1:4" ht="14.25" x14ac:dyDescent="0.2">
      <c r="A203" s="20">
        <f t="shared" si="3"/>
        <v>43621</v>
      </c>
      <c r="B203" s="21">
        <v>202</v>
      </c>
      <c r="C203" s="21">
        <v>3.0171999999999999</v>
      </c>
      <c r="D203" s="21">
        <v>0.52539999999999998</v>
      </c>
    </row>
    <row r="204" spans="1:4" ht="14.25" x14ac:dyDescent="0.2">
      <c r="A204" s="20">
        <f t="shared" si="3"/>
        <v>43622</v>
      </c>
      <c r="B204" s="21">
        <v>203</v>
      </c>
      <c r="C204" s="21">
        <v>3.0184000000000002</v>
      </c>
      <c r="D204" s="21">
        <v>0.5262</v>
      </c>
    </row>
    <row r="205" spans="1:4" ht="14.25" x14ac:dyDescent="0.2">
      <c r="A205" s="20">
        <f t="shared" si="3"/>
        <v>43623</v>
      </c>
      <c r="B205" s="21">
        <v>204</v>
      </c>
      <c r="C205" s="21">
        <v>3.0196000000000001</v>
      </c>
      <c r="D205" s="21">
        <v>0.52700000000000002</v>
      </c>
    </row>
    <row r="206" spans="1:4" ht="14.25" x14ac:dyDescent="0.2">
      <c r="A206" s="20">
        <f t="shared" si="3"/>
        <v>43624</v>
      </c>
      <c r="B206" s="21">
        <v>205</v>
      </c>
      <c r="C206" s="21">
        <v>3.0207999999999999</v>
      </c>
      <c r="D206" s="21">
        <v>0.52769999999999995</v>
      </c>
    </row>
    <row r="207" spans="1:4" ht="14.25" x14ac:dyDescent="0.2">
      <c r="A207" s="20">
        <f t="shared" si="3"/>
        <v>43625</v>
      </c>
      <c r="B207" s="21">
        <v>206</v>
      </c>
      <c r="C207" s="21">
        <v>3.0219999999999998</v>
      </c>
      <c r="D207" s="21">
        <v>0.52849999999999997</v>
      </c>
    </row>
    <row r="208" spans="1:4" ht="14.25" x14ac:dyDescent="0.2">
      <c r="A208" s="20">
        <f t="shared" si="3"/>
        <v>43626</v>
      </c>
      <c r="B208" s="21">
        <v>207</v>
      </c>
      <c r="C208" s="21">
        <v>3.0232000000000001</v>
      </c>
      <c r="D208" s="21">
        <v>0.5292</v>
      </c>
    </row>
    <row r="209" spans="1:4" ht="14.25" x14ac:dyDescent="0.2">
      <c r="A209" s="20">
        <f t="shared" si="3"/>
        <v>43627</v>
      </c>
      <c r="B209" s="21">
        <v>208</v>
      </c>
      <c r="C209" s="21">
        <v>3.0244</v>
      </c>
      <c r="D209" s="21">
        <v>0.52980000000000005</v>
      </c>
    </row>
    <row r="210" spans="1:4" ht="14.25" x14ac:dyDescent="0.2">
      <c r="A210" s="20">
        <f t="shared" si="3"/>
        <v>43628</v>
      </c>
      <c r="B210" s="21">
        <v>209</v>
      </c>
      <c r="C210" s="21">
        <v>3.0255999999999998</v>
      </c>
      <c r="D210" s="21">
        <v>0.53039999999999998</v>
      </c>
    </row>
    <row r="211" spans="1:4" ht="14.25" x14ac:dyDescent="0.2">
      <c r="A211" s="20">
        <f t="shared" si="3"/>
        <v>43629</v>
      </c>
      <c r="B211" s="21">
        <v>210</v>
      </c>
      <c r="C211" s="21">
        <v>3.0268000000000002</v>
      </c>
      <c r="D211" s="21">
        <v>0.53100000000000003</v>
      </c>
    </row>
    <row r="212" spans="1:4" ht="14.25" x14ac:dyDescent="0.2">
      <c r="A212" s="20">
        <f t="shared" si="3"/>
        <v>43630</v>
      </c>
      <c r="B212" s="21">
        <v>211</v>
      </c>
      <c r="C212" s="21">
        <v>3.028</v>
      </c>
      <c r="D212" s="21">
        <v>0.53149999999999997</v>
      </c>
    </row>
    <row r="213" spans="1:4" ht="14.25" x14ac:dyDescent="0.2">
      <c r="A213" s="20">
        <f t="shared" si="3"/>
        <v>43631</v>
      </c>
      <c r="B213" s="21">
        <v>212</v>
      </c>
      <c r="C213" s="21">
        <v>3.0291999999999999</v>
      </c>
      <c r="D213" s="21">
        <v>0.53190000000000004</v>
      </c>
    </row>
    <row r="214" spans="1:4" ht="14.25" x14ac:dyDescent="0.2">
      <c r="A214" s="20">
        <f t="shared" si="3"/>
        <v>43632</v>
      </c>
      <c r="B214" s="21">
        <v>213</v>
      </c>
      <c r="C214" s="21">
        <v>3.0304000000000002</v>
      </c>
      <c r="D214" s="21">
        <v>0.53239999999999998</v>
      </c>
    </row>
    <row r="215" spans="1:4" ht="14.25" x14ac:dyDescent="0.2">
      <c r="A215" s="20">
        <f t="shared" si="3"/>
        <v>43633</v>
      </c>
      <c r="B215" s="21">
        <v>214</v>
      </c>
      <c r="C215" s="21">
        <v>3.0316000000000001</v>
      </c>
      <c r="D215" s="21">
        <v>0.53280000000000005</v>
      </c>
    </row>
    <row r="216" spans="1:4" ht="14.25" x14ac:dyDescent="0.2">
      <c r="A216" s="20">
        <f t="shared" si="3"/>
        <v>43634</v>
      </c>
      <c r="B216" s="21">
        <v>215</v>
      </c>
      <c r="C216" s="21">
        <v>3.0327999999999999</v>
      </c>
      <c r="D216" s="21">
        <v>0.53310000000000002</v>
      </c>
    </row>
    <row r="217" spans="1:4" ht="14.25" x14ac:dyDescent="0.2">
      <c r="A217" s="20">
        <f t="shared" si="3"/>
        <v>43635</v>
      </c>
      <c r="B217" s="21">
        <v>216</v>
      </c>
      <c r="C217" s="21">
        <v>3.0339999999999998</v>
      </c>
      <c r="D217" s="21">
        <v>0.53349999999999997</v>
      </c>
    </row>
    <row r="218" spans="1:4" ht="14.25" x14ac:dyDescent="0.2">
      <c r="A218" s="20">
        <f t="shared" si="3"/>
        <v>43636</v>
      </c>
      <c r="B218" s="21">
        <v>217</v>
      </c>
      <c r="C218" s="21">
        <v>3.0352000000000001</v>
      </c>
      <c r="D218" s="21">
        <v>0.53369999999999995</v>
      </c>
    </row>
    <row r="219" spans="1:4" ht="14.25" x14ac:dyDescent="0.2">
      <c r="A219" s="20">
        <f t="shared" si="3"/>
        <v>43637</v>
      </c>
      <c r="B219" s="21">
        <v>218</v>
      </c>
      <c r="C219" s="21">
        <v>3.0364</v>
      </c>
      <c r="D219" s="21">
        <v>0.53400000000000003</v>
      </c>
    </row>
    <row r="220" spans="1:4" ht="14.25" x14ac:dyDescent="0.2">
      <c r="A220" s="20">
        <f t="shared" si="3"/>
        <v>43638</v>
      </c>
      <c r="B220" s="21">
        <v>219</v>
      </c>
      <c r="C220" s="21">
        <v>3.0375999999999999</v>
      </c>
      <c r="D220" s="21">
        <v>0.53420000000000001</v>
      </c>
    </row>
    <row r="221" spans="1:4" ht="14.25" x14ac:dyDescent="0.2">
      <c r="A221" s="20">
        <f t="shared" si="3"/>
        <v>43639</v>
      </c>
      <c r="B221" s="21">
        <v>220</v>
      </c>
      <c r="C221" s="21">
        <v>3.0388999999999999</v>
      </c>
      <c r="D221" s="21">
        <v>0.53439999999999999</v>
      </c>
    </row>
    <row r="222" spans="1:4" ht="14.25" x14ac:dyDescent="0.2">
      <c r="A222" s="20">
        <f t="shared" si="3"/>
        <v>43640</v>
      </c>
      <c r="B222" s="21">
        <v>221</v>
      </c>
      <c r="C222" s="21">
        <v>3.0400999999999998</v>
      </c>
      <c r="D222" s="21">
        <v>0.53449999999999998</v>
      </c>
    </row>
    <row r="223" spans="1:4" ht="14.25" x14ac:dyDescent="0.2">
      <c r="A223" s="20">
        <f t="shared" si="3"/>
        <v>43641</v>
      </c>
      <c r="B223" s="21">
        <v>222</v>
      </c>
      <c r="C223" s="21">
        <v>3.0413000000000001</v>
      </c>
      <c r="D223" s="21">
        <v>0.53459999999999996</v>
      </c>
    </row>
    <row r="224" spans="1:4" ht="14.25" x14ac:dyDescent="0.2">
      <c r="A224" s="20">
        <f t="shared" si="3"/>
        <v>43642</v>
      </c>
      <c r="B224" s="21">
        <v>223</v>
      </c>
      <c r="C224" s="21">
        <v>3.0425</v>
      </c>
      <c r="D224" s="21">
        <v>0.53469999999999995</v>
      </c>
    </row>
    <row r="225" spans="1:4" ht="14.25" x14ac:dyDescent="0.2">
      <c r="A225" s="20">
        <f t="shared" si="3"/>
        <v>43643</v>
      </c>
      <c r="B225" s="21">
        <v>224</v>
      </c>
      <c r="C225" s="21">
        <v>3.0438000000000001</v>
      </c>
      <c r="D225" s="21">
        <v>0.53469999999999995</v>
      </c>
    </row>
    <row r="226" spans="1:4" ht="14.25" x14ac:dyDescent="0.2">
      <c r="A226" s="20">
        <f t="shared" si="3"/>
        <v>43644</v>
      </c>
      <c r="B226" s="21">
        <v>225</v>
      </c>
      <c r="C226" s="21">
        <v>3.0449999999999999</v>
      </c>
      <c r="D226" s="21">
        <v>0.53469999999999995</v>
      </c>
    </row>
    <row r="227" spans="1:4" ht="14.25" x14ac:dyDescent="0.2">
      <c r="A227" s="20">
        <f t="shared" si="3"/>
        <v>43645</v>
      </c>
      <c r="B227" s="21">
        <v>226</v>
      </c>
      <c r="C227" s="21">
        <v>3.0461999999999998</v>
      </c>
      <c r="D227" s="21">
        <v>0.53459999999999996</v>
      </c>
    </row>
    <row r="228" spans="1:4" ht="14.25" x14ac:dyDescent="0.2">
      <c r="A228" s="20">
        <f t="shared" si="3"/>
        <v>43646</v>
      </c>
      <c r="B228" s="21">
        <v>227</v>
      </c>
      <c r="C228" s="21">
        <v>3.0474999999999999</v>
      </c>
      <c r="D228" s="21">
        <v>0.53459999999999996</v>
      </c>
    </row>
    <row r="229" spans="1:4" ht="14.25" x14ac:dyDescent="0.2">
      <c r="A229" s="20">
        <f t="shared" si="3"/>
        <v>43647</v>
      </c>
      <c r="B229" s="21">
        <v>228</v>
      </c>
      <c r="C229" s="21">
        <v>3.0487000000000002</v>
      </c>
      <c r="D229" s="21">
        <v>0.53449999999999998</v>
      </c>
    </row>
    <row r="230" spans="1:4" ht="14.25" x14ac:dyDescent="0.2">
      <c r="A230" s="20">
        <f t="shared" si="3"/>
        <v>43648</v>
      </c>
      <c r="B230" s="21">
        <v>229</v>
      </c>
      <c r="C230" s="21">
        <v>3.0499000000000001</v>
      </c>
      <c r="D230" s="21">
        <v>0.5343</v>
      </c>
    </row>
    <row r="231" spans="1:4" ht="14.25" x14ac:dyDescent="0.2">
      <c r="A231" s="20">
        <f t="shared" si="3"/>
        <v>43649</v>
      </c>
      <c r="B231" s="21">
        <v>230</v>
      </c>
      <c r="C231" s="21">
        <v>3.0512000000000001</v>
      </c>
      <c r="D231" s="21">
        <v>0.53420000000000001</v>
      </c>
    </row>
    <row r="232" spans="1:4" ht="14.25" x14ac:dyDescent="0.2">
      <c r="A232" s="20">
        <f t="shared" si="3"/>
        <v>43650</v>
      </c>
      <c r="B232" s="21">
        <v>231</v>
      </c>
      <c r="C232" s="21">
        <v>3.0524</v>
      </c>
      <c r="D232" s="21">
        <v>0.53400000000000003</v>
      </c>
    </row>
    <row r="233" spans="1:4" ht="14.25" x14ac:dyDescent="0.2">
      <c r="A233" s="20">
        <f t="shared" si="3"/>
        <v>43651</v>
      </c>
      <c r="B233" s="21">
        <v>232</v>
      </c>
      <c r="C233" s="21">
        <v>3.0537000000000001</v>
      </c>
      <c r="D233" s="21">
        <v>0.53369999999999995</v>
      </c>
    </row>
    <row r="234" spans="1:4" ht="14.25" x14ac:dyDescent="0.2">
      <c r="A234" s="20">
        <f t="shared" si="3"/>
        <v>43652</v>
      </c>
      <c r="B234" s="21">
        <v>233</v>
      </c>
      <c r="C234" s="21">
        <v>3.0548999999999999</v>
      </c>
      <c r="D234" s="21">
        <v>0.53349999999999997</v>
      </c>
    </row>
    <row r="235" spans="1:4" ht="14.25" x14ac:dyDescent="0.2">
      <c r="A235" s="20">
        <f t="shared" si="3"/>
        <v>43653</v>
      </c>
      <c r="B235" s="21">
        <v>234</v>
      </c>
      <c r="C235" s="21">
        <v>3.0562</v>
      </c>
      <c r="D235" s="21">
        <v>0.53320000000000001</v>
      </c>
    </row>
    <row r="236" spans="1:4" ht="14.25" x14ac:dyDescent="0.2">
      <c r="A236" s="20">
        <f t="shared" si="3"/>
        <v>43654</v>
      </c>
      <c r="B236" s="21">
        <v>235</v>
      </c>
      <c r="C236" s="21">
        <v>3.0573999999999999</v>
      </c>
      <c r="D236" s="21">
        <v>0.53290000000000004</v>
      </c>
    </row>
    <row r="237" spans="1:4" ht="14.25" x14ac:dyDescent="0.2">
      <c r="A237" s="20">
        <f t="shared" si="3"/>
        <v>43655</v>
      </c>
      <c r="B237" s="21">
        <v>236</v>
      </c>
      <c r="C237" s="21">
        <v>3.0587</v>
      </c>
      <c r="D237" s="21">
        <v>0.53249999999999997</v>
      </c>
    </row>
    <row r="238" spans="1:4" ht="14.25" x14ac:dyDescent="0.2">
      <c r="A238" s="20">
        <f t="shared" si="3"/>
        <v>43656</v>
      </c>
      <c r="B238" s="21">
        <v>237</v>
      </c>
      <c r="C238" s="21">
        <v>3.0598999999999998</v>
      </c>
      <c r="D238" s="21">
        <v>0.53210000000000002</v>
      </c>
    </row>
    <row r="239" spans="1:4" ht="14.25" x14ac:dyDescent="0.2">
      <c r="A239" s="20">
        <f t="shared" si="3"/>
        <v>43657</v>
      </c>
      <c r="B239" s="21">
        <v>238</v>
      </c>
      <c r="C239" s="21">
        <v>3.0611999999999999</v>
      </c>
      <c r="D239" s="21">
        <v>0.53169999999999995</v>
      </c>
    </row>
    <row r="240" spans="1:4" ht="14.25" x14ac:dyDescent="0.2">
      <c r="A240" s="20">
        <f t="shared" si="3"/>
        <v>43658</v>
      </c>
      <c r="B240" s="21">
        <v>239</v>
      </c>
      <c r="C240" s="21">
        <v>3.0623999999999998</v>
      </c>
      <c r="D240" s="21">
        <v>0.53129999999999999</v>
      </c>
    </row>
    <row r="241" spans="1:4" ht="14.25" x14ac:dyDescent="0.2">
      <c r="A241" s="20">
        <f t="shared" si="3"/>
        <v>43659</v>
      </c>
      <c r="B241" s="21">
        <v>240</v>
      </c>
      <c r="C241" s="21">
        <v>3.0636999999999999</v>
      </c>
      <c r="D241" s="21">
        <v>0.53090000000000004</v>
      </c>
    </row>
    <row r="242" spans="1:4" ht="14.25" x14ac:dyDescent="0.2">
      <c r="A242" s="20">
        <f t="shared" si="3"/>
        <v>43660</v>
      </c>
      <c r="B242" s="21">
        <v>241</v>
      </c>
      <c r="C242" s="21">
        <v>3.0649999999999999</v>
      </c>
      <c r="D242" s="21">
        <v>0.53039999999999998</v>
      </c>
    </row>
    <row r="243" spans="1:4" ht="14.25" x14ac:dyDescent="0.2">
      <c r="A243" s="20">
        <f t="shared" si="3"/>
        <v>43661</v>
      </c>
      <c r="B243" s="21">
        <v>242</v>
      </c>
      <c r="C243" s="21">
        <v>3.0663</v>
      </c>
      <c r="D243" s="21">
        <v>0.52990000000000004</v>
      </c>
    </row>
    <row r="244" spans="1:4" ht="14.25" x14ac:dyDescent="0.2">
      <c r="A244" s="20">
        <f t="shared" si="3"/>
        <v>43662</v>
      </c>
      <c r="B244" s="21">
        <v>243</v>
      </c>
      <c r="C244" s="21">
        <v>3.0674999999999999</v>
      </c>
      <c r="D244" s="21">
        <v>0.52929999999999999</v>
      </c>
    </row>
    <row r="245" spans="1:4" ht="14.25" x14ac:dyDescent="0.2">
      <c r="A245" s="20">
        <f t="shared" si="3"/>
        <v>43663</v>
      </c>
      <c r="B245" s="21">
        <v>244</v>
      </c>
      <c r="C245" s="21">
        <v>3.0688</v>
      </c>
      <c r="D245" s="21">
        <v>0.52880000000000005</v>
      </c>
    </row>
    <row r="246" spans="1:4" ht="14.25" x14ac:dyDescent="0.2">
      <c r="A246" s="20">
        <f t="shared" si="3"/>
        <v>43664</v>
      </c>
      <c r="B246" s="21">
        <v>245</v>
      </c>
      <c r="C246" s="21">
        <v>3.0701000000000001</v>
      </c>
      <c r="D246" s="21">
        <v>0.5282</v>
      </c>
    </row>
    <row r="247" spans="1:4" ht="14.25" x14ac:dyDescent="0.2">
      <c r="A247" s="20">
        <f t="shared" si="3"/>
        <v>43665</v>
      </c>
      <c r="B247" s="21">
        <v>246</v>
      </c>
      <c r="C247" s="21">
        <v>3.0714000000000001</v>
      </c>
      <c r="D247" s="21">
        <v>0.52759999999999996</v>
      </c>
    </row>
    <row r="248" spans="1:4" ht="14.25" x14ac:dyDescent="0.2">
      <c r="A248" s="20">
        <f t="shared" si="3"/>
        <v>43666</v>
      </c>
      <c r="B248" s="21">
        <v>247</v>
      </c>
      <c r="C248" s="21">
        <v>3.0727000000000002</v>
      </c>
      <c r="D248" s="21">
        <v>0.52690000000000003</v>
      </c>
    </row>
    <row r="249" spans="1:4" ht="14.25" x14ac:dyDescent="0.2">
      <c r="A249" s="20">
        <f t="shared" si="3"/>
        <v>43667</v>
      </c>
      <c r="B249" s="21">
        <v>248</v>
      </c>
      <c r="C249" s="21">
        <v>3.0739999999999998</v>
      </c>
      <c r="D249" s="21">
        <v>0.52629999999999999</v>
      </c>
    </row>
    <row r="250" spans="1:4" ht="14.25" x14ac:dyDescent="0.2">
      <c r="A250" s="20">
        <f t="shared" si="3"/>
        <v>43668</v>
      </c>
      <c r="B250" s="21">
        <v>249</v>
      </c>
      <c r="C250" s="21">
        <v>3.0752000000000002</v>
      </c>
      <c r="D250" s="21">
        <v>0.52559999999999996</v>
      </c>
    </row>
    <row r="251" spans="1:4" ht="14.25" x14ac:dyDescent="0.2">
      <c r="A251" s="20">
        <f t="shared" si="3"/>
        <v>43669</v>
      </c>
      <c r="B251" s="21">
        <v>250</v>
      </c>
      <c r="C251" s="21">
        <v>3.0764999999999998</v>
      </c>
      <c r="D251" s="21">
        <v>0.52490000000000003</v>
      </c>
    </row>
    <row r="252" spans="1:4" ht="14.25" x14ac:dyDescent="0.2">
      <c r="A252" s="20">
        <f t="shared" si="3"/>
        <v>43670</v>
      </c>
      <c r="B252" s="21">
        <v>251</v>
      </c>
      <c r="C252" s="21">
        <v>3.0777999999999999</v>
      </c>
      <c r="D252" s="21">
        <v>0.5242</v>
      </c>
    </row>
    <row r="253" spans="1:4" ht="14.25" x14ac:dyDescent="0.2">
      <c r="A253" s="20">
        <f t="shared" si="3"/>
        <v>43671</v>
      </c>
      <c r="B253" s="21">
        <v>252</v>
      </c>
      <c r="C253" s="21">
        <v>3.0790999999999999</v>
      </c>
      <c r="D253" s="21">
        <v>0.52339999999999998</v>
      </c>
    </row>
    <row r="254" spans="1:4" ht="14.25" x14ac:dyDescent="0.2">
      <c r="A254" s="20">
        <f t="shared" si="3"/>
        <v>43672</v>
      </c>
      <c r="B254" s="21">
        <v>253</v>
      </c>
      <c r="C254" s="21">
        <v>3.0804</v>
      </c>
      <c r="D254" s="21">
        <v>0.52270000000000005</v>
      </c>
    </row>
    <row r="255" spans="1:4" ht="14.25" x14ac:dyDescent="0.2">
      <c r="A255" s="20">
        <f t="shared" si="3"/>
        <v>43673</v>
      </c>
      <c r="B255" s="21">
        <v>254</v>
      </c>
      <c r="C255" s="21">
        <v>3.0817999999999999</v>
      </c>
      <c r="D255" s="21">
        <v>0.52190000000000003</v>
      </c>
    </row>
    <row r="256" spans="1:4" ht="14.25" x14ac:dyDescent="0.2">
      <c r="A256" s="20">
        <f t="shared" si="3"/>
        <v>43674</v>
      </c>
      <c r="B256" s="21">
        <v>255</v>
      </c>
      <c r="C256" s="21">
        <v>3.0831</v>
      </c>
      <c r="D256" s="21">
        <v>0.52110000000000001</v>
      </c>
    </row>
    <row r="257" spans="1:4" ht="14.25" x14ac:dyDescent="0.2">
      <c r="A257" s="20">
        <f t="shared" si="3"/>
        <v>43675</v>
      </c>
      <c r="B257" s="21">
        <v>256</v>
      </c>
      <c r="C257" s="21">
        <v>3.0844</v>
      </c>
      <c r="D257" s="21">
        <v>0.52029999999999998</v>
      </c>
    </row>
    <row r="258" spans="1:4" ht="14.25" x14ac:dyDescent="0.2">
      <c r="A258" s="20">
        <f t="shared" si="3"/>
        <v>43676</v>
      </c>
      <c r="B258" s="21">
        <v>257</v>
      </c>
      <c r="C258" s="21">
        <v>3.0857000000000001</v>
      </c>
      <c r="D258" s="21">
        <v>0.51939999999999997</v>
      </c>
    </row>
    <row r="259" spans="1:4" ht="14.25" x14ac:dyDescent="0.2">
      <c r="A259" s="20">
        <f t="shared" si="3"/>
        <v>43677</v>
      </c>
      <c r="B259" s="21">
        <v>258</v>
      </c>
      <c r="C259" s="21">
        <v>3.0870000000000002</v>
      </c>
      <c r="D259" s="21">
        <v>0.51849999999999996</v>
      </c>
    </row>
    <row r="260" spans="1:4" ht="14.25" x14ac:dyDescent="0.2">
      <c r="A260" s="20">
        <f t="shared" ref="A260:A323" si="4">+A259+1</f>
        <v>43678</v>
      </c>
      <c r="B260" s="21">
        <v>259</v>
      </c>
      <c r="C260" s="21">
        <v>3.0882999999999998</v>
      </c>
      <c r="D260" s="21">
        <v>0.51770000000000005</v>
      </c>
    </row>
    <row r="261" spans="1:4" ht="14.25" x14ac:dyDescent="0.2">
      <c r="A261" s="20">
        <f t="shared" si="4"/>
        <v>43679</v>
      </c>
      <c r="B261" s="21">
        <v>260</v>
      </c>
      <c r="C261" s="21">
        <v>3.0897000000000001</v>
      </c>
      <c r="D261" s="21">
        <v>0.51680000000000004</v>
      </c>
    </row>
    <row r="262" spans="1:4" ht="14.25" x14ac:dyDescent="0.2">
      <c r="A262" s="20">
        <f t="shared" si="4"/>
        <v>43680</v>
      </c>
      <c r="B262" s="21">
        <v>261</v>
      </c>
      <c r="C262" s="21">
        <v>3.0910000000000002</v>
      </c>
      <c r="D262" s="21">
        <v>0.51580000000000004</v>
      </c>
    </row>
    <row r="263" spans="1:4" ht="14.25" x14ac:dyDescent="0.2">
      <c r="A263" s="20">
        <f t="shared" si="4"/>
        <v>43681</v>
      </c>
      <c r="B263" s="21">
        <v>262</v>
      </c>
      <c r="C263" s="21">
        <v>3.0922999999999998</v>
      </c>
      <c r="D263" s="21">
        <v>0.51490000000000002</v>
      </c>
    </row>
    <row r="264" spans="1:4" ht="14.25" x14ac:dyDescent="0.2">
      <c r="A264" s="20">
        <f t="shared" si="4"/>
        <v>43682</v>
      </c>
      <c r="B264" s="21">
        <v>263</v>
      </c>
      <c r="C264" s="21">
        <v>3.0937000000000001</v>
      </c>
      <c r="D264" s="21">
        <v>0.51400000000000001</v>
      </c>
    </row>
    <row r="265" spans="1:4" ht="14.25" x14ac:dyDescent="0.2">
      <c r="A265" s="20">
        <f t="shared" si="4"/>
        <v>43683</v>
      </c>
      <c r="B265" s="21">
        <v>264</v>
      </c>
      <c r="C265" s="21">
        <v>3.0950000000000002</v>
      </c>
      <c r="D265" s="21">
        <v>0.51300000000000001</v>
      </c>
    </row>
    <row r="266" spans="1:4" ht="14.25" x14ac:dyDescent="0.2">
      <c r="A266" s="20">
        <f t="shared" si="4"/>
        <v>43684</v>
      </c>
      <c r="B266" s="21">
        <v>265</v>
      </c>
      <c r="C266" s="21">
        <v>3.0964</v>
      </c>
      <c r="D266" s="21">
        <v>0.51200000000000001</v>
      </c>
    </row>
    <row r="267" spans="1:4" ht="14.25" x14ac:dyDescent="0.2">
      <c r="A267" s="20">
        <f t="shared" si="4"/>
        <v>43685</v>
      </c>
      <c r="B267" s="21">
        <v>266</v>
      </c>
      <c r="C267" s="21">
        <v>3.0977000000000001</v>
      </c>
      <c r="D267" s="21">
        <v>0.51100000000000001</v>
      </c>
    </row>
    <row r="268" spans="1:4" ht="14.25" x14ac:dyDescent="0.2">
      <c r="A268" s="20">
        <f t="shared" si="4"/>
        <v>43686</v>
      </c>
      <c r="B268" s="21">
        <v>267</v>
      </c>
      <c r="C268" s="21">
        <v>3.0991</v>
      </c>
      <c r="D268" s="21">
        <v>0.51</v>
      </c>
    </row>
    <row r="269" spans="1:4" ht="14.25" x14ac:dyDescent="0.2">
      <c r="A269" s="20">
        <f t="shared" si="4"/>
        <v>43687</v>
      </c>
      <c r="B269" s="21">
        <v>268</v>
      </c>
      <c r="C269" s="21">
        <v>3.1004</v>
      </c>
      <c r="D269" s="21">
        <v>0.50900000000000001</v>
      </c>
    </row>
    <row r="270" spans="1:4" ht="14.25" x14ac:dyDescent="0.2">
      <c r="A270" s="20">
        <f t="shared" si="4"/>
        <v>43688</v>
      </c>
      <c r="B270" s="21">
        <v>269</v>
      </c>
      <c r="C270" s="21">
        <v>3.1017999999999999</v>
      </c>
      <c r="D270" s="21">
        <v>0.50790000000000002</v>
      </c>
    </row>
    <row r="271" spans="1:4" ht="14.25" x14ac:dyDescent="0.2">
      <c r="A271" s="20">
        <f t="shared" si="4"/>
        <v>43689</v>
      </c>
      <c r="B271" s="21">
        <v>270</v>
      </c>
      <c r="C271" s="21">
        <v>3.1031</v>
      </c>
      <c r="D271" s="21">
        <v>0.50690000000000002</v>
      </c>
    </row>
    <row r="272" spans="1:4" ht="14.25" x14ac:dyDescent="0.2">
      <c r="A272" s="20">
        <f t="shared" si="4"/>
        <v>43690</v>
      </c>
      <c r="B272" s="21">
        <v>271</v>
      </c>
      <c r="C272" s="21">
        <v>3.1044999999999998</v>
      </c>
      <c r="D272" s="21">
        <v>0.50580000000000003</v>
      </c>
    </row>
    <row r="273" spans="1:4" ht="14.25" x14ac:dyDescent="0.2">
      <c r="A273" s="20">
        <f t="shared" si="4"/>
        <v>43691</v>
      </c>
      <c r="B273" s="21">
        <v>272</v>
      </c>
      <c r="C273" s="21">
        <v>3.1059000000000001</v>
      </c>
      <c r="D273" s="21">
        <v>0.50470000000000004</v>
      </c>
    </row>
    <row r="274" spans="1:4" ht="14.25" x14ac:dyDescent="0.2">
      <c r="A274" s="20">
        <f t="shared" si="4"/>
        <v>43692</v>
      </c>
      <c r="B274" s="21">
        <v>273</v>
      </c>
      <c r="C274" s="21">
        <v>3.1072000000000002</v>
      </c>
      <c r="D274" s="21">
        <v>0.50360000000000005</v>
      </c>
    </row>
    <row r="275" spans="1:4" ht="14.25" x14ac:dyDescent="0.2">
      <c r="A275" s="20">
        <f t="shared" si="4"/>
        <v>43693</v>
      </c>
      <c r="B275" s="21">
        <v>274</v>
      </c>
      <c r="C275" s="21">
        <v>3.1086</v>
      </c>
      <c r="D275" s="21">
        <v>0.50249999999999995</v>
      </c>
    </row>
    <row r="276" spans="1:4" ht="14.25" x14ac:dyDescent="0.2">
      <c r="A276" s="20">
        <f t="shared" si="4"/>
        <v>43694</v>
      </c>
      <c r="B276" s="21">
        <v>275</v>
      </c>
      <c r="C276" s="21">
        <v>3.11</v>
      </c>
      <c r="D276" s="21">
        <v>0.50139999999999996</v>
      </c>
    </row>
    <row r="277" spans="1:4" ht="14.25" x14ac:dyDescent="0.2">
      <c r="A277" s="20">
        <f t="shared" si="4"/>
        <v>43695</v>
      </c>
      <c r="B277" s="21">
        <v>276</v>
      </c>
      <c r="C277" s="21">
        <v>3.1114000000000002</v>
      </c>
      <c r="D277" s="21">
        <v>0.50029999999999997</v>
      </c>
    </row>
    <row r="278" spans="1:4" ht="14.25" x14ac:dyDescent="0.2">
      <c r="A278" s="20">
        <f t="shared" si="4"/>
        <v>43696</v>
      </c>
      <c r="B278" s="21">
        <v>277</v>
      </c>
      <c r="C278" s="21">
        <v>3.1128</v>
      </c>
      <c r="D278" s="21">
        <v>0.49919999999999998</v>
      </c>
    </row>
    <row r="279" spans="1:4" ht="14.25" x14ac:dyDescent="0.2">
      <c r="A279" s="20">
        <f t="shared" si="4"/>
        <v>43697</v>
      </c>
      <c r="B279" s="21">
        <v>278</v>
      </c>
      <c r="C279" s="21">
        <v>3.1141999999999999</v>
      </c>
      <c r="D279" s="21">
        <v>0.498</v>
      </c>
    </row>
    <row r="280" spans="1:4" ht="14.25" x14ac:dyDescent="0.2">
      <c r="A280" s="20">
        <f t="shared" si="4"/>
        <v>43698</v>
      </c>
      <c r="B280" s="21">
        <v>279</v>
      </c>
      <c r="C280" s="21">
        <v>3.1156000000000001</v>
      </c>
      <c r="D280" s="21">
        <v>0.49690000000000001</v>
      </c>
    </row>
    <row r="281" spans="1:4" ht="14.25" x14ac:dyDescent="0.2">
      <c r="A281" s="20">
        <f t="shared" si="4"/>
        <v>43699</v>
      </c>
      <c r="B281" s="21">
        <v>280</v>
      </c>
      <c r="C281" s="21">
        <v>3.117</v>
      </c>
      <c r="D281" s="21">
        <v>0.49569999999999997</v>
      </c>
    </row>
    <row r="282" spans="1:4" ht="14.25" x14ac:dyDescent="0.2">
      <c r="A282" s="20">
        <f t="shared" si="4"/>
        <v>43700</v>
      </c>
      <c r="B282" s="21">
        <v>281</v>
      </c>
      <c r="C282" s="21">
        <v>3.1183999999999998</v>
      </c>
      <c r="D282" s="21">
        <v>0.4945</v>
      </c>
    </row>
    <row r="283" spans="1:4" ht="14.25" x14ac:dyDescent="0.2">
      <c r="A283" s="20">
        <f t="shared" si="4"/>
        <v>43701</v>
      </c>
      <c r="B283" s="21">
        <v>282</v>
      </c>
      <c r="C283" s="21">
        <v>3.1198000000000001</v>
      </c>
      <c r="D283" s="21">
        <v>0.49330000000000002</v>
      </c>
    </row>
    <row r="284" spans="1:4" ht="14.25" x14ac:dyDescent="0.2">
      <c r="A284" s="20">
        <f t="shared" si="4"/>
        <v>43702</v>
      </c>
      <c r="B284" s="21">
        <v>283</v>
      </c>
      <c r="C284" s="21">
        <v>3.1212</v>
      </c>
      <c r="D284" s="21">
        <v>0.49209999999999998</v>
      </c>
    </row>
    <row r="285" spans="1:4" ht="14.25" x14ac:dyDescent="0.2">
      <c r="A285" s="20">
        <f t="shared" si="4"/>
        <v>43703</v>
      </c>
      <c r="B285" s="21">
        <v>284</v>
      </c>
      <c r="C285" s="21">
        <v>3.1225999999999998</v>
      </c>
      <c r="D285" s="21">
        <v>0.4909</v>
      </c>
    </row>
    <row r="286" spans="1:4" ht="14.25" x14ac:dyDescent="0.2">
      <c r="A286" s="20">
        <f t="shared" si="4"/>
        <v>43704</v>
      </c>
      <c r="B286" s="21">
        <v>285</v>
      </c>
      <c r="C286" s="21">
        <v>3.1240000000000001</v>
      </c>
      <c r="D286" s="21">
        <v>0.48970000000000002</v>
      </c>
    </row>
    <row r="287" spans="1:4" ht="14.25" x14ac:dyDescent="0.2">
      <c r="A287" s="20">
        <f t="shared" si="4"/>
        <v>43705</v>
      </c>
      <c r="B287" s="21">
        <v>286</v>
      </c>
      <c r="C287" s="21">
        <v>3.1254</v>
      </c>
      <c r="D287" s="21">
        <v>0.48849999999999999</v>
      </c>
    </row>
    <row r="288" spans="1:4" ht="14.25" x14ac:dyDescent="0.2">
      <c r="A288" s="20">
        <f t="shared" si="4"/>
        <v>43706</v>
      </c>
      <c r="B288" s="21">
        <v>287</v>
      </c>
      <c r="C288" s="21">
        <v>3.1267999999999998</v>
      </c>
      <c r="D288" s="21">
        <v>0.48730000000000001</v>
      </c>
    </row>
    <row r="289" spans="1:4" ht="14.25" x14ac:dyDescent="0.2">
      <c r="A289" s="20">
        <f t="shared" si="4"/>
        <v>43707</v>
      </c>
      <c r="B289" s="21">
        <v>288</v>
      </c>
      <c r="C289" s="21">
        <v>3.1282999999999999</v>
      </c>
      <c r="D289" s="21">
        <v>0.48609999999999998</v>
      </c>
    </row>
    <row r="290" spans="1:4" ht="14.25" x14ac:dyDescent="0.2">
      <c r="A290" s="20">
        <f t="shared" si="4"/>
        <v>43708</v>
      </c>
      <c r="B290" s="21">
        <v>289</v>
      </c>
      <c r="C290" s="21">
        <v>3.1297000000000001</v>
      </c>
      <c r="D290" s="21">
        <v>0.4849</v>
      </c>
    </row>
    <row r="291" spans="1:4" ht="14.25" x14ac:dyDescent="0.2">
      <c r="A291" s="20">
        <f t="shared" si="4"/>
        <v>43709</v>
      </c>
      <c r="B291" s="21">
        <v>290</v>
      </c>
      <c r="C291" s="21">
        <v>3.1311</v>
      </c>
      <c r="D291" s="21">
        <v>0.48359999999999997</v>
      </c>
    </row>
    <row r="292" spans="1:4" ht="14.25" x14ac:dyDescent="0.2">
      <c r="A292" s="20">
        <f t="shared" si="4"/>
        <v>43710</v>
      </c>
      <c r="B292" s="21">
        <v>291</v>
      </c>
      <c r="C292" s="21">
        <v>3.1326000000000001</v>
      </c>
      <c r="D292" s="21">
        <v>0.4824</v>
      </c>
    </row>
    <row r="293" spans="1:4" ht="14.25" x14ac:dyDescent="0.2">
      <c r="A293" s="20">
        <f t="shared" si="4"/>
        <v>43711</v>
      </c>
      <c r="B293" s="21">
        <v>292</v>
      </c>
      <c r="C293" s="21">
        <v>3.1339999999999999</v>
      </c>
      <c r="D293" s="21">
        <v>0.48110000000000003</v>
      </c>
    </row>
    <row r="294" spans="1:4" ht="14.25" x14ac:dyDescent="0.2">
      <c r="A294" s="20">
        <f t="shared" si="4"/>
        <v>43712</v>
      </c>
      <c r="B294" s="21">
        <v>293</v>
      </c>
      <c r="C294" s="21">
        <v>3.1354000000000002</v>
      </c>
      <c r="D294" s="21">
        <v>0.47989999999999999</v>
      </c>
    </row>
    <row r="295" spans="1:4" ht="14.25" x14ac:dyDescent="0.2">
      <c r="A295" s="20">
        <f t="shared" si="4"/>
        <v>43713</v>
      </c>
      <c r="B295" s="21">
        <v>294</v>
      </c>
      <c r="C295" s="21">
        <v>3.1368999999999998</v>
      </c>
      <c r="D295" s="21">
        <v>0.47860000000000003</v>
      </c>
    </row>
    <row r="296" spans="1:4" ht="14.25" x14ac:dyDescent="0.2">
      <c r="A296" s="20">
        <f t="shared" si="4"/>
        <v>43714</v>
      </c>
      <c r="B296" s="21">
        <v>295</v>
      </c>
      <c r="C296" s="21">
        <v>3.1383000000000001</v>
      </c>
      <c r="D296" s="21">
        <v>0.47739999999999999</v>
      </c>
    </row>
    <row r="297" spans="1:4" ht="14.25" x14ac:dyDescent="0.2">
      <c r="A297" s="20">
        <f t="shared" si="4"/>
        <v>43715</v>
      </c>
      <c r="B297" s="21">
        <v>296</v>
      </c>
      <c r="C297" s="21">
        <v>3.1398000000000001</v>
      </c>
      <c r="D297" s="21">
        <v>0.47610000000000002</v>
      </c>
    </row>
    <row r="298" spans="1:4" ht="14.25" x14ac:dyDescent="0.2">
      <c r="A298" s="20">
        <f t="shared" si="4"/>
        <v>43716</v>
      </c>
      <c r="B298" s="21">
        <v>297</v>
      </c>
      <c r="C298" s="21">
        <v>3.1412</v>
      </c>
      <c r="D298" s="21">
        <v>0.47489999999999999</v>
      </c>
    </row>
    <row r="299" spans="1:4" ht="14.25" x14ac:dyDescent="0.2">
      <c r="A299" s="20">
        <f t="shared" si="4"/>
        <v>43717</v>
      </c>
      <c r="B299" s="21">
        <v>298</v>
      </c>
      <c r="C299" s="21">
        <v>3.1427</v>
      </c>
      <c r="D299" s="21">
        <v>0.47360000000000002</v>
      </c>
    </row>
    <row r="300" spans="1:4" ht="14.25" x14ac:dyDescent="0.2">
      <c r="A300" s="20">
        <f t="shared" si="4"/>
        <v>43718</v>
      </c>
      <c r="B300" s="21">
        <v>299</v>
      </c>
      <c r="C300" s="21">
        <v>3.1440999999999999</v>
      </c>
      <c r="D300" s="21">
        <v>0.47239999999999999</v>
      </c>
    </row>
    <row r="301" spans="1:4" ht="14.25" x14ac:dyDescent="0.2">
      <c r="A301" s="20">
        <f t="shared" si="4"/>
        <v>43719</v>
      </c>
      <c r="B301" s="21">
        <v>300</v>
      </c>
      <c r="C301" s="21">
        <v>3.1456</v>
      </c>
      <c r="D301" s="21">
        <v>0.47110000000000002</v>
      </c>
    </row>
    <row r="302" spans="1:4" ht="14.25" x14ac:dyDescent="0.2">
      <c r="A302" s="20">
        <f t="shared" si="4"/>
        <v>43720</v>
      </c>
      <c r="B302" s="21">
        <v>301</v>
      </c>
      <c r="C302" s="21">
        <v>3.1469999999999998</v>
      </c>
      <c r="D302" s="21">
        <v>0.4698</v>
      </c>
    </row>
    <row r="303" spans="1:4" ht="14.25" x14ac:dyDescent="0.2">
      <c r="A303" s="20">
        <f t="shared" si="4"/>
        <v>43721</v>
      </c>
      <c r="B303" s="21">
        <v>302</v>
      </c>
      <c r="C303" s="21">
        <v>3.1484999999999999</v>
      </c>
      <c r="D303" s="21">
        <v>0.46860000000000002</v>
      </c>
    </row>
    <row r="304" spans="1:4" ht="14.25" x14ac:dyDescent="0.2">
      <c r="A304" s="20">
        <f t="shared" si="4"/>
        <v>43722</v>
      </c>
      <c r="B304" s="21">
        <v>303</v>
      </c>
      <c r="C304" s="21">
        <v>3.1499000000000001</v>
      </c>
      <c r="D304" s="21">
        <v>0.46729999999999999</v>
      </c>
    </row>
    <row r="305" spans="1:4" ht="14.25" x14ac:dyDescent="0.2">
      <c r="A305" s="20">
        <f t="shared" si="4"/>
        <v>43723</v>
      </c>
      <c r="B305" s="21">
        <v>304</v>
      </c>
      <c r="C305" s="21">
        <v>3.1514000000000002</v>
      </c>
      <c r="D305" s="21">
        <v>0.46610000000000001</v>
      </c>
    </row>
    <row r="306" spans="1:4" ht="14.25" x14ac:dyDescent="0.2">
      <c r="A306" s="20">
        <f t="shared" si="4"/>
        <v>43724</v>
      </c>
      <c r="B306" s="21">
        <v>305</v>
      </c>
      <c r="C306" s="21">
        <v>3.1528999999999998</v>
      </c>
      <c r="D306" s="21">
        <v>0.46479999999999999</v>
      </c>
    </row>
    <row r="307" spans="1:4" ht="14.25" x14ac:dyDescent="0.2">
      <c r="A307" s="20">
        <f t="shared" si="4"/>
        <v>43725</v>
      </c>
      <c r="B307" s="21">
        <v>306</v>
      </c>
      <c r="C307" s="21">
        <v>3.1543000000000001</v>
      </c>
      <c r="D307" s="21">
        <v>0.46350000000000002</v>
      </c>
    </row>
    <row r="308" spans="1:4" ht="14.25" x14ac:dyDescent="0.2">
      <c r="A308" s="20">
        <f t="shared" si="4"/>
        <v>43726</v>
      </c>
      <c r="B308" s="21">
        <v>307</v>
      </c>
      <c r="C308" s="21">
        <v>3.1558000000000002</v>
      </c>
      <c r="D308" s="21">
        <v>0.46229999999999999</v>
      </c>
    </row>
    <row r="309" spans="1:4" ht="14.25" x14ac:dyDescent="0.2">
      <c r="A309" s="20">
        <f t="shared" si="4"/>
        <v>43727</v>
      </c>
      <c r="B309" s="21">
        <v>308</v>
      </c>
      <c r="C309" s="21">
        <v>3.1573000000000002</v>
      </c>
      <c r="D309" s="21">
        <v>0.46100000000000002</v>
      </c>
    </row>
    <row r="310" spans="1:4" ht="14.25" x14ac:dyDescent="0.2">
      <c r="A310" s="20">
        <f t="shared" si="4"/>
        <v>43728</v>
      </c>
      <c r="B310" s="21">
        <v>309</v>
      </c>
      <c r="C310" s="21">
        <v>3.1587000000000001</v>
      </c>
      <c r="D310" s="21">
        <v>0.45979999999999999</v>
      </c>
    </row>
    <row r="311" spans="1:4" ht="14.25" x14ac:dyDescent="0.2">
      <c r="A311" s="20">
        <f t="shared" si="4"/>
        <v>43729</v>
      </c>
      <c r="B311" s="21">
        <v>310</v>
      </c>
      <c r="C311" s="21">
        <v>3.1602000000000001</v>
      </c>
      <c r="D311" s="21">
        <v>0.45850000000000002</v>
      </c>
    </row>
    <row r="312" spans="1:4" ht="14.25" x14ac:dyDescent="0.2">
      <c r="A312" s="20">
        <f t="shared" si="4"/>
        <v>43730</v>
      </c>
      <c r="B312" s="21">
        <v>311</v>
      </c>
      <c r="C312" s="21">
        <v>3.1617000000000002</v>
      </c>
      <c r="D312" s="21">
        <v>0.45729999999999998</v>
      </c>
    </row>
    <row r="313" spans="1:4" ht="14.25" x14ac:dyDescent="0.2">
      <c r="A313" s="20">
        <f t="shared" si="4"/>
        <v>43731</v>
      </c>
      <c r="B313" s="21">
        <v>312</v>
      </c>
      <c r="C313" s="21">
        <v>3.1631999999999998</v>
      </c>
      <c r="D313" s="21">
        <v>0.45610000000000001</v>
      </c>
    </row>
    <row r="314" spans="1:4" ht="14.25" x14ac:dyDescent="0.2">
      <c r="A314" s="20">
        <f t="shared" si="4"/>
        <v>43732</v>
      </c>
      <c r="B314" s="21">
        <v>313</v>
      </c>
      <c r="C314" s="21">
        <v>3.1646000000000001</v>
      </c>
      <c r="D314" s="21">
        <v>0.45479999999999998</v>
      </c>
    </row>
    <row r="315" spans="1:4" ht="14.25" x14ac:dyDescent="0.2">
      <c r="A315" s="20">
        <f t="shared" si="4"/>
        <v>43733</v>
      </c>
      <c r="B315" s="21">
        <v>314</v>
      </c>
      <c r="C315" s="21">
        <v>3.1661000000000001</v>
      </c>
      <c r="D315" s="21">
        <v>0.4536</v>
      </c>
    </row>
    <row r="316" spans="1:4" ht="14.25" x14ac:dyDescent="0.2">
      <c r="A316" s="20">
        <f t="shared" si="4"/>
        <v>43734</v>
      </c>
      <c r="B316" s="21">
        <v>315</v>
      </c>
      <c r="C316" s="21">
        <v>3.1676000000000002</v>
      </c>
      <c r="D316" s="21">
        <v>0.45240000000000002</v>
      </c>
    </row>
    <row r="317" spans="1:4" ht="14.25" x14ac:dyDescent="0.2">
      <c r="A317" s="20">
        <f t="shared" si="4"/>
        <v>43735</v>
      </c>
      <c r="B317" s="21">
        <v>316</v>
      </c>
      <c r="C317" s="21">
        <v>3.1690999999999998</v>
      </c>
      <c r="D317" s="21">
        <v>0.4511</v>
      </c>
    </row>
    <row r="318" spans="1:4" ht="14.25" x14ac:dyDescent="0.2">
      <c r="A318" s="20">
        <f t="shared" si="4"/>
        <v>43736</v>
      </c>
      <c r="B318" s="21">
        <v>317</v>
      </c>
      <c r="C318" s="21">
        <v>3.1705999999999999</v>
      </c>
      <c r="D318" s="21">
        <v>0.44990000000000002</v>
      </c>
    </row>
    <row r="319" spans="1:4" ht="14.25" x14ac:dyDescent="0.2">
      <c r="A319" s="20">
        <f t="shared" si="4"/>
        <v>43737</v>
      </c>
      <c r="B319" s="21">
        <v>318</v>
      </c>
      <c r="C319" s="21">
        <v>3.1720999999999999</v>
      </c>
      <c r="D319" s="21">
        <v>0.44869999999999999</v>
      </c>
    </row>
    <row r="320" spans="1:4" ht="14.25" x14ac:dyDescent="0.2">
      <c r="A320" s="20">
        <f t="shared" si="4"/>
        <v>43738</v>
      </c>
      <c r="B320" s="21">
        <v>319</v>
      </c>
      <c r="C320" s="21">
        <v>3.1735000000000002</v>
      </c>
      <c r="D320" s="21">
        <v>0.44750000000000001</v>
      </c>
    </row>
    <row r="321" spans="1:4" ht="14.25" x14ac:dyDescent="0.2">
      <c r="A321" s="20">
        <f t="shared" si="4"/>
        <v>43739</v>
      </c>
      <c r="B321" s="21">
        <v>320</v>
      </c>
      <c r="C321" s="21">
        <v>3.1749999999999998</v>
      </c>
      <c r="D321" s="21">
        <v>0.44629999999999997</v>
      </c>
    </row>
    <row r="322" spans="1:4" ht="14.25" x14ac:dyDescent="0.2">
      <c r="A322" s="20">
        <f t="shared" si="4"/>
        <v>43740</v>
      </c>
      <c r="B322" s="21">
        <v>321</v>
      </c>
      <c r="C322" s="21">
        <v>3.1764999999999999</v>
      </c>
      <c r="D322" s="21">
        <v>0.44519999999999998</v>
      </c>
    </row>
    <row r="323" spans="1:4" ht="14.25" x14ac:dyDescent="0.2">
      <c r="A323" s="20">
        <f t="shared" si="4"/>
        <v>43741</v>
      </c>
      <c r="B323" s="21">
        <v>322</v>
      </c>
      <c r="C323" s="21">
        <v>3.1779999999999999</v>
      </c>
      <c r="D323" s="21">
        <v>0.44400000000000001</v>
      </c>
    </row>
    <row r="324" spans="1:4" ht="14.25" x14ac:dyDescent="0.2">
      <c r="A324" s="20">
        <f t="shared" ref="A324:A387" si="5">+A323+1</f>
        <v>43742</v>
      </c>
      <c r="B324" s="21">
        <v>323</v>
      </c>
      <c r="C324" s="21">
        <v>3.1795</v>
      </c>
      <c r="D324" s="21">
        <v>0.44280000000000003</v>
      </c>
    </row>
    <row r="325" spans="1:4" ht="14.25" x14ac:dyDescent="0.2">
      <c r="A325" s="20">
        <f t="shared" si="5"/>
        <v>43743</v>
      </c>
      <c r="B325" s="21">
        <v>324</v>
      </c>
      <c r="C325" s="21">
        <v>3.181</v>
      </c>
      <c r="D325" s="21">
        <v>0.44169999999999998</v>
      </c>
    </row>
    <row r="326" spans="1:4" ht="14.25" x14ac:dyDescent="0.2">
      <c r="A326" s="20">
        <f t="shared" si="5"/>
        <v>43744</v>
      </c>
      <c r="B326" s="21">
        <v>325</v>
      </c>
      <c r="C326" s="21">
        <v>3.1825000000000001</v>
      </c>
      <c r="D326" s="21">
        <v>0.4405</v>
      </c>
    </row>
    <row r="327" spans="1:4" ht="14.25" x14ac:dyDescent="0.2">
      <c r="A327" s="20">
        <f t="shared" si="5"/>
        <v>43745</v>
      </c>
      <c r="B327" s="21">
        <v>326</v>
      </c>
      <c r="C327" s="21">
        <v>3.1840000000000002</v>
      </c>
      <c r="D327" s="21">
        <v>0.43940000000000001</v>
      </c>
    </row>
    <row r="328" spans="1:4" ht="14.25" x14ac:dyDescent="0.2">
      <c r="A328" s="20">
        <f t="shared" si="5"/>
        <v>43746</v>
      </c>
      <c r="B328" s="21">
        <v>327</v>
      </c>
      <c r="C328" s="21">
        <v>3.1855000000000002</v>
      </c>
      <c r="D328" s="21">
        <v>0.43819999999999998</v>
      </c>
    </row>
    <row r="329" spans="1:4" ht="14.25" x14ac:dyDescent="0.2">
      <c r="A329" s="20">
        <f t="shared" si="5"/>
        <v>43747</v>
      </c>
      <c r="B329" s="21">
        <v>328</v>
      </c>
      <c r="C329" s="21">
        <v>3.1869999999999998</v>
      </c>
      <c r="D329" s="21">
        <v>0.43709999999999999</v>
      </c>
    </row>
    <row r="330" spans="1:4" ht="14.25" x14ac:dyDescent="0.2">
      <c r="A330" s="20">
        <f t="shared" si="5"/>
        <v>43748</v>
      </c>
      <c r="B330" s="21">
        <v>329</v>
      </c>
      <c r="C330" s="21">
        <v>3.1884999999999999</v>
      </c>
      <c r="D330" s="21">
        <v>0.436</v>
      </c>
    </row>
    <row r="331" spans="1:4" ht="14.25" x14ac:dyDescent="0.2">
      <c r="A331" s="20">
        <f t="shared" si="5"/>
        <v>43749</v>
      </c>
      <c r="B331" s="21">
        <v>330</v>
      </c>
      <c r="C331" s="21">
        <v>3.19</v>
      </c>
      <c r="D331" s="21">
        <v>0.43490000000000001</v>
      </c>
    </row>
    <row r="332" spans="1:4" ht="14.25" x14ac:dyDescent="0.2">
      <c r="A332" s="20">
        <f t="shared" si="5"/>
        <v>43750</v>
      </c>
      <c r="B332" s="21">
        <v>331</v>
      </c>
      <c r="C332" s="21">
        <v>3.1913999999999998</v>
      </c>
      <c r="D332" s="21">
        <v>0.43380000000000002</v>
      </c>
    </row>
    <row r="333" spans="1:4" ht="14.25" x14ac:dyDescent="0.2">
      <c r="A333" s="20">
        <f t="shared" si="5"/>
        <v>43751</v>
      </c>
      <c r="B333" s="21">
        <v>332</v>
      </c>
      <c r="C333" s="21">
        <v>3.1928999999999998</v>
      </c>
      <c r="D333" s="21">
        <v>0.43280000000000002</v>
      </c>
    </row>
    <row r="334" spans="1:4" ht="14.25" x14ac:dyDescent="0.2">
      <c r="A334" s="20">
        <f t="shared" si="5"/>
        <v>43752</v>
      </c>
      <c r="B334" s="21">
        <v>333</v>
      </c>
      <c r="C334" s="21">
        <v>3.1943999999999999</v>
      </c>
      <c r="D334" s="21">
        <v>0.43169999999999997</v>
      </c>
    </row>
    <row r="335" spans="1:4" ht="14.25" x14ac:dyDescent="0.2">
      <c r="A335" s="20">
        <f t="shared" si="5"/>
        <v>43753</v>
      </c>
      <c r="B335" s="21">
        <v>334</v>
      </c>
      <c r="C335" s="21">
        <v>3.1959</v>
      </c>
      <c r="D335" s="21">
        <v>0.43070000000000003</v>
      </c>
    </row>
    <row r="336" spans="1:4" ht="14.25" x14ac:dyDescent="0.2">
      <c r="A336" s="20">
        <f t="shared" si="5"/>
        <v>43754</v>
      </c>
      <c r="B336" s="21">
        <v>335</v>
      </c>
      <c r="C336" s="21">
        <v>3.1974</v>
      </c>
      <c r="D336" s="21">
        <v>0.42959999999999998</v>
      </c>
    </row>
    <row r="337" spans="1:4" ht="14.25" x14ac:dyDescent="0.2">
      <c r="A337" s="20">
        <f t="shared" si="5"/>
        <v>43755</v>
      </c>
      <c r="B337" s="21">
        <v>336</v>
      </c>
      <c r="C337" s="21">
        <v>3.1989000000000001</v>
      </c>
      <c r="D337" s="21">
        <v>0.42859999999999998</v>
      </c>
    </row>
    <row r="338" spans="1:4" ht="14.25" x14ac:dyDescent="0.2">
      <c r="A338" s="20">
        <f t="shared" si="5"/>
        <v>43756</v>
      </c>
      <c r="B338" s="21">
        <v>337</v>
      </c>
      <c r="C338" s="21">
        <v>3.2004000000000001</v>
      </c>
      <c r="D338" s="21">
        <v>0.42759999999999998</v>
      </c>
    </row>
    <row r="339" spans="1:4" ht="14.25" x14ac:dyDescent="0.2">
      <c r="A339" s="20">
        <f t="shared" si="5"/>
        <v>43757</v>
      </c>
      <c r="B339" s="21">
        <v>338</v>
      </c>
      <c r="C339" s="21">
        <v>3.2019000000000002</v>
      </c>
      <c r="D339" s="21">
        <v>0.42659999999999998</v>
      </c>
    </row>
    <row r="340" spans="1:4" ht="14.25" x14ac:dyDescent="0.2">
      <c r="A340" s="20">
        <f t="shared" si="5"/>
        <v>43758</v>
      </c>
      <c r="B340" s="21">
        <v>339</v>
      </c>
      <c r="C340" s="21">
        <v>3.2033999999999998</v>
      </c>
      <c r="D340" s="21">
        <v>0.42570000000000002</v>
      </c>
    </row>
    <row r="341" spans="1:4" ht="14.25" x14ac:dyDescent="0.2">
      <c r="A341" s="20">
        <f t="shared" si="5"/>
        <v>43759</v>
      </c>
      <c r="B341" s="21">
        <v>340</v>
      </c>
      <c r="C341" s="21">
        <v>3.2048999999999999</v>
      </c>
      <c r="D341" s="21">
        <v>0.42470000000000002</v>
      </c>
    </row>
    <row r="342" spans="1:4" ht="14.25" x14ac:dyDescent="0.2">
      <c r="A342" s="20">
        <f t="shared" si="5"/>
        <v>43760</v>
      </c>
      <c r="B342" s="21">
        <v>341</v>
      </c>
      <c r="C342" s="21">
        <v>3.2063999999999999</v>
      </c>
      <c r="D342" s="21">
        <v>0.42380000000000001</v>
      </c>
    </row>
    <row r="343" spans="1:4" ht="14.25" x14ac:dyDescent="0.2">
      <c r="A343" s="20">
        <f t="shared" si="5"/>
        <v>43761</v>
      </c>
      <c r="B343" s="21">
        <v>342</v>
      </c>
      <c r="C343" s="21">
        <v>3.2079</v>
      </c>
      <c r="D343" s="21">
        <v>0.42280000000000001</v>
      </c>
    </row>
    <row r="344" spans="1:4" ht="14.25" x14ac:dyDescent="0.2">
      <c r="A344" s="20">
        <f t="shared" si="5"/>
        <v>43762</v>
      </c>
      <c r="B344" s="21">
        <v>343</v>
      </c>
      <c r="C344" s="21">
        <v>3.2094</v>
      </c>
      <c r="D344" s="21">
        <v>0.4219</v>
      </c>
    </row>
    <row r="345" spans="1:4" ht="14.25" x14ac:dyDescent="0.2">
      <c r="A345" s="20">
        <f t="shared" si="5"/>
        <v>43763</v>
      </c>
      <c r="B345" s="21">
        <v>344</v>
      </c>
      <c r="C345" s="21">
        <v>3.2109000000000001</v>
      </c>
      <c r="D345" s="21">
        <v>0.42099999999999999</v>
      </c>
    </row>
    <row r="346" spans="1:4" ht="14.25" x14ac:dyDescent="0.2">
      <c r="A346" s="20">
        <f t="shared" si="5"/>
        <v>43764</v>
      </c>
      <c r="B346" s="21">
        <v>345</v>
      </c>
      <c r="C346" s="21">
        <v>3.2124000000000001</v>
      </c>
      <c r="D346" s="21">
        <v>0.42020000000000002</v>
      </c>
    </row>
    <row r="347" spans="1:4" ht="14.25" x14ac:dyDescent="0.2">
      <c r="A347" s="20">
        <f t="shared" si="5"/>
        <v>43765</v>
      </c>
      <c r="B347" s="21">
        <v>346</v>
      </c>
      <c r="C347" s="21">
        <v>3.2139000000000002</v>
      </c>
      <c r="D347" s="21">
        <v>0.41930000000000001</v>
      </c>
    </row>
    <row r="348" spans="1:4" ht="14.25" x14ac:dyDescent="0.2">
      <c r="A348" s="20">
        <f t="shared" si="5"/>
        <v>43766</v>
      </c>
      <c r="B348" s="21">
        <v>347</v>
      </c>
      <c r="C348" s="21">
        <v>3.2153999999999998</v>
      </c>
      <c r="D348" s="21">
        <v>0.41849999999999998</v>
      </c>
    </row>
    <row r="349" spans="1:4" ht="14.25" x14ac:dyDescent="0.2">
      <c r="A349" s="20">
        <f t="shared" si="5"/>
        <v>43767</v>
      </c>
      <c r="B349" s="21">
        <v>348</v>
      </c>
      <c r="C349" s="21">
        <v>3.2168999999999999</v>
      </c>
      <c r="D349" s="21">
        <v>0.41770000000000002</v>
      </c>
    </row>
    <row r="350" spans="1:4" ht="14.25" x14ac:dyDescent="0.2">
      <c r="A350" s="20">
        <f t="shared" si="5"/>
        <v>43768</v>
      </c>
      <c r="B350" s="21">
        <v>349</v>
      </c>
      <c r="C350" s="21">
        <v>3.2183000000000002</v>
      </c>
      <c r="D350" s="21">
        <v>0.41689999999999999</v>
      </c>
    </row>
    <row r="351" spans="1:4" ht="14.25" x14ac:dyDescent="0.2">
      <c r="A351" s="20">
        <f t="shared" si="5"/>
        <v>43769</v>
      </c>
      <c r="B351" s="21">
        <v>350</v>
      </c>
      <c r="C351" s="21">
        <v>3.2198000000000002</v>
      </c>
      <c r="D351" s="21">
        <v>0.41610000000000003</v>
      </c>
    </row>
    <row r="352" spans="1:4" ht="14.25" x14ac:dyDescent="0.2">
      <c r="A352" s="20">
        <f t="shared" si="5"/>
        <v>43770</v>
      </c>
      <c r="B352" s="21">
        <v>351</v>
      </c>
      <c r="C352" s="21">
        <v>3.2212999999999998</v>
      </c>
      <c r="D352" s="21">
        <v>0.4153</v>
      </c>
    </row>
    <row r="353" spans="1:4" ht="14.25" x14ac:dyDescent="0.2">
      <c r="A353" s="20">
        <f t="shared" si="5"/>
        <v>43771</v>
      </c>
      <c r="B353" s="21">
        <v>352</v>
      </c>
      <c r="C353" s="21">
        <v>3.2227999999999999</v>
      </c>
      <c r="D353" s="21">
        <v>0.41460000000000002</v>
      </c>
    </row>
    <row r="354" spans="1:4" ht="14.25" x14ac:dyDescent="0.2">
      <c r="A354" s="20">
        <f t="shared" si="5"/>
        <v>43772</v>
      </c>
      <c r="B354" s="21">
        <v>353</v>
      </c>
      <c r="C354" s="21">
        <v>3.2242999999999999</v>
      </c>
      <c r="D354" s="21">
        <v>0.41389999999999999</v>
      </c>
    </row>
    <row r="355" spans="1:4" ht="14.25" x14ac:dyDescent="0.2">
      <c r="A355" s="20">
        <f t="shared" si="5"/>
        <v>43773</v>
      </c>
      <c r="B355" s="21">
        <v>354</v>
      </c>
      <c r="C355" s="21">
        <v>3.2258</v>
      </c>
      <c r="D355" s="21">
        <v>0.41320000000000001</v>
      </c>
    </row>
    <row r="356" spans="1:4" ht="14.25" x14ac:dyDescent="0.2">
      <c r="A356" s="20">
        <f t="shared" si="5"/>
        <v>43774</v>
      </c>
      <c r="B356" s="21">
        <v>355</v>
      </c>
      <c r="C356" s="21">
        <v>3.2273000000000001</v>
      </c>
      <c r="D356" s="21">
        <v>0.41249999999999998</v>
      </c>
    </row>
    <row r="357" spans="1:4" ht="14.25" x14ac:dyDescent="0.2">
      <c r="A357" s="20">
        <f t="shared" si="5"/>
        <v>43775</v>
      </c>
      <c r="B357" s="21">
        <v>356</v>
      </c>
      <c r="C357" s="21">
        <v>3.2288000000000001</v>
      </c>
      <c r="D357" s="21">
        <v>0.4118</v>
      </c>
    </row>
    <row r="358" spans="1:4" ht="14.25" x14ac:dyDescent="0.2">
      <c r="A358" s="20">
        <f t="shared" si="5"/>
        <v>43776</v>
      </c>
      <c r="B358" s="21">
        <v>357</v>
      </c>
      <c r="C358" s="21">
        <v>3.2302</v>
      </c>
      <c r="D358" s="21">
        <v>0.41120000000000001</v>
      </c>
    </row>
    <row r="359" spans="1:4" ht="14.25" x14ac:dyDescent="0.2">
      <c r="A359" s="20">
        <f t="shared" si="5"/>
        <v>43777</v>
      </c>
      <c r="B359" s="21">
        <v>358</v>
      </c>
      <c r="C359" s="21">
        <v>3.2317</v>
      </c>
      <c r="D359" s="21">
        <v>0.41060000000000002</v>
      </c>
    </row>
    <row r="360" spans="1:4" ht="14.25" x14ac:dyDescent="0.2">
      <c r="A360" s="20">
        <f t="shared" si="5"/>
        <v>43778</v>
      </c>
      <c r="B360" s="21">
        <v>359</v>
      </c>
      <c r="C360" s="21">
        <v>3.2332000000000001</v>
      </c>
      <c r="D360" s="21">
        <v>0.41</v>
      </c>
    </row>
    <row r="361" spans="1:4" ht="14.25" x14ac:dyDescent="0.2">
      <c r="A361" s="20">
        <f t="shared" si="5"/>
        <v>43779</v>
      </c>
      <c r="B361" s="21">
        <v>360</v>
      </c>
      <c r="C361" s="21">
        <v>3.2347000000000001</v>
      </c>
      <c r="D361" s="21">
        <v>0.40939999999999999</v>
      </c>
    </row>
    <row r="362" spans="1:4" ht="14.25" x14ac:dyDescent="0.2">
      <c r="A362" s="20">
        <f t="shared" si="5"/>
        <v>43780</v>
      </c>
      <c r="B362" s="21">
        <v>361</v>
      </c>
      <c r="C362" s="21">
        <v>3.2362000000000002</v>
      </c>
      <c r="D362" s="21">
        <v>0.40889999999999999</v>
      </c>
    </row>
    <row r="363" spans="1:4" ht="14.25" x14ac:dyDescent="0.2">
      <c r="A363" s="20">
        <f t="shared" si="5"/>
        <v>43781</v>
      </c>
      <c r="B363" s="21">
        <v>362</v>
      </c>
      <c r="C363" s="21">
        <v>3.2376</v>
      </c>
      <c r="D363" s="21">
        <v>0.40839999999999999</v>
      </c>
    </row>
    <row r="364" spans="1:4" ht="14.25" x14ac:dyDescent="0.2">
      <c r="A364" s="20">
        <f t="shared" si="5"/>
        <v>43782</v>
      </c>
      <c r="B364" s="21">
        <v>363</v>
      </c>
      <c r="C364" s="21">
        <v>3.2391000000000001</v>
      </c>
      <c r="D364" s="21">
        <v>0.40789999999999998</v>
      </c>
    </row>
    <row r="365" spans="1:4" ht="14.25" x14ac:dyDescent="0.2">
      <c r="A365" s="20">
        <f t="shared" si="5"/>
        <v>43783</v>
      </c>
      <c r="B365" s="21">
        <v>364</v>
      </c>
      <c r="C365" s="21">
        <v>3.2406000000000001</v>
      </c>
      <c r="D365" s="21">
        <v>0.40739999999999998</v>
      </c>
    </row>
    <row r="366" spans="1:4" ht="14.25" x14ac:dyDescent="0.2">
      <c r="A366" s="20">
        <f t="shared" si="5"/>
        <v>43784</v>
      </c>
      <c r="B366" s="21">
        <v>365</v>
      </c>
      <c r="C366" s="21">
        <v>3.2421000000000002</v>
      </c>
      <c r="D366" s="21">
        <v>0.40699999999999997</v>
      </c>
    </row>
    <row r="367" spans="1:4" ht="14.25" x14ac:dyDescent="0.2">
      <c r="A367" s="20">
        <f t="shared" si="5"/>
        <v>43785</v>
      </c>
      <c r="B367" s="21">
        <v>366</v>
      </c>
      <c r="C367" s="21">
        <v>3.2435</v>
      </c>
      <c r="D367" s="21">
        <v>0.40660000000000002</v>
      </c>
    </row>
    <row r="368" spans="1:4" ht="14.25" x14ac:dyDescent="0.2">
      <c r="A368" s="20">
        <f t="shared" si="5"/>
        <v>43786</v>
      </c>
      <c r="B368" s="21">
        <v>367</v>
      </c>
      <c r="C368" s="21">
        <v>3.2450000000000001</v>
      </c>
      <c r="D368" s="21">
        <v>0.40620000000000001</v>
      </c>
    </row>
    <row r="369" spans="1:4" ht="14.25" x14ac:dyDescent="0.2">
      <c r="A369" s="20">
        <f t="shared" si="5"/>
        <v>43787</v>
      </c>
      <c r="B369" s="21">
        <v>368</v>
      </c>
      <c r="C369" s="21">
        <v>3.2465000000000002</v>
      </c>
      <c r="D369" s="21">
        <v>0.40579999999999999</v>
      </c>
    </row>
    <row r="370" spans="1:4" ht="14.25" x14ac:dyDescent="0.2">
      <c r="A370" s="20">
        <f t="shared" si="5"/>
        <v>43788</v>
      </c>
      <c r="B370" s="21">
        <v>369</v>
      </c>
      <c r="C370" s="21">
        <v>3.2479</v>
      </c>
      <c r="D370" s="21">
        <v>0.40550000000000003</v>
      </c>
    </row>
    <row r="371" spans="1:4" ht="14.25" x14ac:dyDescent="0.2">
      <c r="A371" s="20">
        <f t="shared" si="5"/>
        <v>43789</v>
      </c>
      <c r="B371" s="21">
        <v>370</v>
      </c>
      <c r="C371" s="21">
        <v>3.2494000000000001</v>
      </c>
      <c r="D371" s="21">
        <v>0.4052</v>
      </c>
    </row>
    <row r="372" spans="1:4" ht="14.25" x14ac:dyDescent="0.2">
      <c r="A372" s="20">
        <f t="shared" si="5"/>
        <v>43790</v>
      </c>
      <c r="B372" s="21">
        <v>371</v>
      </c>
      <c r="C372" s="21">
        <v>3.2509000000000001</v>
      </c>
      <c r="D372" s="21">
        <v>0.40489999999999998</v>
      </c>
    </row>
    <row r="373" spans="1:4" ht="14.25" x14ac:dyDescent="0.2">
      <c r="A373" s="20">
        <f t="shared" si="5"/>
        <v>43791</v>
      </c>
      <c r="B373" s="21">
        <v>372</v>
      </c>
      <c r="C373" s="21">
        <v>3.2523</v>
      </c>
      <c r="D373" s="21">
        <v>0.4047</v>
      </c>
    </row>
    <row r="374" spans="1:4" ht="14.25" x14ac:dyDescent="0.2">
      <c r="A374" s="20">
        <f t="shared" si="5"/>
        <v>43792</v>
      </c>
      <c r="B374" s="21">
        <v>373</v>
      </c>
      <c r="C374" s="21">
        <v>3.2538</v>
      </c>
      <c r="D374" s="21">
        <v>0.40439999999999998</v>
      </c>
    </row>
    <row r="375" spans="1:4" ht="14.25" x14ac:dyDescent="0.2">
      <c r="A375" s="20">
        <f t="shared" si="5"/>
        <v>43793</v>
      </c>
      <c r="B375" s="21">
        <v>374</v>
      </c>
      <c r="C375" s="21">
        <v>3.2551999999999999</v>
      </c>
      <c r="D375" s="21">
        <v>0.4042</v>
      </c>
    </row>
    <row r="376" spans="1:4" ht="14.25" x14ac:dyDescent="0.2">
      <c r="A376" s="20">
        <f t="shared" si="5"/>
        <v>43794</v>
      </c>
      <c r="B376" s="21">
        <v>375</v>
      </c>
      <c r="C376" s="21">
        <v>3.2566999999999999</v>
      </c>
      <c r="D376" s="21">
        <v>0.40410000000000001</v>
      </c>
    </row>
    <row r="377" spans="1:4" ht="14.25" x14ac:dyDescent="0.2">
      <c r="A377" s="20">
        <f t="shared" si="5"/>
        <v>43795</v>
      </c>
      <c r="B377" s="21">
        <v>376</v>
      </c>
      <c r="C377" s="21">
        <v>3.2581000000000002</v>
      </c>
      <c r="D377" s="21">
        <v>0.40389999999999998</v>
      </c>
    </row>
    <row r="378" spans="1:4" ht="14.25" x14ac:dyDescent="0.2">
      <c r="A378" s="20">
        <f t="shared" si="5"/>
        <v>43796</v>
      </c>
      <c r="B378" s="21">
        <v>377</v>
      </c>
      <c r="C378" s="21">
        <v>3.2595999999999998</v>
      </c>
      <c r="D378" s="21">
        <v>0.40379999999999999</v>
      </c>
    </row>
    <row r="379" spans="1:4" ht="14.25" x14ac:dyDescent="0.2">
      <c r="A379" s="20">
        <f t="shared" si="5"/>
        <v>43797</v>
      </c>
      <c r="B379" s="21">
        <v>378</v>
      </c>
      <c r="C379" s="21">
        <v>3.2610000000000001</v>
      </c>
      <c r="D379" s="21">
        <v>0.40379999999999999</v>
      </c>
    </row>
    <row r="380" spans="1:4" ht="14.25" x14ac:dyDescent="0.2">
      <c r="A380" s="20">
        <f t="shared" si="5"/>
        <v>43798</v>
      </c>
      <c r="B380" s="21">
        <v>379</v>
      </c>
      <c r="C380" s="21">
        <v>3.2625000000000002</v>
      </c>
      <c r="D380" s="21">
        <v>0.4037</v>
      </c>
    </row>
    <row r="381" spans="1:4" ht="14.25" x14ac:dyDescent="0.2">
      <c r="A381" s="20">
        <f t="shared" si="5"/>
        <v>43799</v>
      </c>
      <c r="B381" s="21">
        <v>380</v>
      </c>
      <c r="C381" s="21">
        <v>3.2639</v>
      </c>
      <c r="D381" s="21">
        <v>0.4037</v>
      </c>
    </row>
    <row r="382" spans="1:4" ht="14.25" x14ac:dyDescent="0.2">
      <c r="A382" s="20">
        <f t="shared" si="5"/>
        <v>43800</v>
      </c>
      <c r="B382" s="21">
        <v>381</v>
      </c>
      <c r="C382" s="21">
        <v>3.2654000000000001</v>
      </c>
      <c r="D382" s="21">
        <v>0.4037</v>
      </c>
    </row>
    <row r="383" spans="1:4" ht="14.25" x14ac:dyDescent="0.2">
      <c r="A383" s="20">
        <f t="shared" si="5"/>
        <v>43801</v>
      </c>
      <c r="B383" s="21">
        <v>382</v>
      </c>
      <c r="C383" s="21">
        <v>3.2667999999999999</v>
      </c>
      <c r="D383" s="21">
        <v>0.40379999999999999</v>
      </c>
    </row>
    <row r="384" spans="1:4" ht="14.25" x14ac:dyDescent="0.2">
      <c r="A384" s="20">
        <f t="shared" si="5"/>
        <v>43802</v>
      </c>
      <c r="B384" s="21">
        <v>383</v>
      </c>
      <c r="C384" s="21">
        <v>3.2682000000000002</v>
      </c>
      <c r="D384" s="21">
        <v>0.40389999999999998</v>
      </c>
    </row>
    <row r="385" spans="1:4" ht="14.25" x14ac:dyDescent="0.2">
      <c r="A385" s="20">
        <f t="shared" si="5"/>
        <v>43803</v>
      </c>
      <c r="B385" s="21">
        <v>384</v>
      </c>
      <c r="C385" s="21">
        <v>3.2696999999999998</v>
      </c>
      <c r="D385" s="21">
        <v>0.40400000000000003</v>
      </c>
    </row>
    <row r="386" spans="1:4" ht="14.25" x14ac:dyDescent="0.2">
      <c r="A386" s="20">
        <f t="shared" si="5"/>
        <v>43804</v>
      </c>
      <c r="B386" s="21">
        <v>385</v>
      </c>
      <c r="C386" s="21">
        <v>3.2711000000000001</v>
      </c>
      <c r="D386" s="21">
        <v>0.40410000000000001</v>
      </c>
    </row>
    <row r="387" spans="1:4" ht="14.25" x14ac:dyDescent="0.2">
      <c r="A387" s="20">
        <f t="shared" si="5"/>
        <v>43805</v>
      </c>
      <c r="B387" s="21">
        <v>386</v>
      </c>
      <c r="C387" s="21">
        <v>3.2726000000000002</v>
      </c>
      <c r="D387" s="21">
        <v>0.40429999999999999</v>
      </c>
    </row>
    <row r="388" spans="1:4" ht="14.25" x14ac:dyDescent="0.2">
      <c r="A388" s="20">
        <f t="shared" ref="A388:A451" si="6">+A387+1</f>
        <v>43806</v>
      </c>
      <c r="B388" s="21">
        <v>387</v>
      </c>
      <c r="C388" s="21">
        <v>3.274</v>
      </c>
      <c r="D388" s="21">
        <v>0.40460000000000002</v>
      </c>
    </row>
    <row r="389" spans="1:4" ht="14.25" x14ac:dyDescent="0.2">
      <c r="A389" s="20">
        <f t="shared" si="6"/>
        <v>43807</v>
      </c>
      <c r="B389" s="21">
        <v>388</v>
      </c>
      <c r="C389" s="21">
        <v>3.2753999999999999</v>
      </c>
      <c r="D389" s="21">
        <v>0.40479999999999999</v>
      </c>
    </row>
    <row r="390" spans="1:4" ht="14.25" x14ac:dyDescent="0.2">
      <c r="A390" s="20">
        <f t="shared" si="6"/>
        <v>43808</v>
      </c>
      <c r="B390" s="21">
        <v>389</v>
      </c>
      <c r="C390" s="21">
        <v>3.2768000000000002</v>
      </c>
      <c r="D390" s="21">
        <v>0.40510000000000002</v>
      </c>
    </row>
    <row r="391" spans="1:4" ht="14.25" x14ac:dyDescent="0.2">
      <c r="A391" s="20">
        <f t="shared" si="6"/>
        <v>43809</v>
      </c>
      <c r="B391" s="21">
        <v>390</v>
      </c>
      <c r="C391" s="21">
        <v>3.2783000000000002</v>
      </c>
      <c r="D391" s="21">
        <v>0.40539999999999998</v>
      </c>
    </row>
    <row r="392" spans="1:4" ht="14.25" x14ac:dyDescent="0.2">
      <c r="A392" s="20">
        <f t="shared" si="6"/>
        <v>43810</v>
      </c>
      <c r="B392" s="21">
        <v>391</v>
      </c>
      <c r="C392" s="21">
        <v>3.2797000000000001</v>
      </c>
      <c r="D392" s="21">
        <v>0.40579999999999999</v>
      </c>
    </row>
    <row r="393" spans="1:4" ht="14.25" x14ac:dyDescent="0.2">
      <c r="A393" s="20">
        <f t="shared" si="6"/>
        <v>43811</v>
      </c>
      <c r="B393" s="21">
        <v>392</v>
      </c>
      <c r="C393" s="21">
        <v>3.2810999999999999</v>
      </c>
      <c r="D393" s="21">
        <v>0.40620000000000001</v>
      </c>
    </row>
    <row r="394" spans="1:4" ht="14.25" x14ac:dyDescent="0.2">
      <c r="A394" s="20">
        <f t="shared" si="6"/>
        <v>43812</v>
      </c>
      <c r="B394" s="21">
        <v>393</v>
      </c>
      <c r="C394" s="21">
        <v>3.2825000000000002</v>
      </c>
      <c r="D394" s="21">
        <v>0.40660000000000002</v>
      </c>
    </row>
    <row r="395" spans="1:4" ht="14.25" x14ac:dyDescent="0.2">
      <c r="A395" s="20">
        <f t="shared" si="6"/>
        <v>43813</v>
      </c>
      <c r="B395" s="21">
        <v>394</v>
      </c>
      <c r="C395" s="21">
        <v>3.2839999999999998</v>
      </c>
      <c r="D395" s="21">
        <v>0.40710000000000002</v>
      </c>
    </row>
    <row r="396" spans="1:4" ht="14.25" x14ac:dyDescent="0.2">
      <c r="A396" s="20">
        <f t="shared" si="6"/>
        <v>43814</v>
      </c>
      <c r="B396" s="21">
        <v>395</v>
      </c>
      <c r="C396" s="21">
        <v>3.2854000000000001</v>
      </c>
      <c r="D396" s="21">
        <v>0.40760000000000002</v>
      </c>
    </row>
    <row r="397" spans="1:4" ht="14.25" x14ac:dyDescent="0.2">
      <c r="A397" s="20">
        <f t="shared" si="6"/>
        <v>43815</v>
      </c>
      <c r="B397" s="21">
        <v>396</v>
      </c>
      <c r="C397" s="21">
        <v>3.2867999999999999</v>
      </c>
      <c r="D397" s="21">
        <v>0.40810000000000002</v>
      </c>
    </row>
    <row r="398" spans="1:4" ht="14.25" x14ac:dyDescent="0.2">
      <c r="A398" s="20">
        <f t="shared" si="6"/>
        <v>43816</v>
      </c>
      <c r="B398" s="21">
        <v>397</v>
      </c>
      <c r="C398" s="21">
        <v>3.2881999999999998</v>
      </c>
      <c r="D398" s="21">
        <v>0.40870000000000001</v>
      </c>
    </row>
    <row r="399" spans="1:4" ht="14.25" x14ac:dyDescent="0.2">
      <c r="A399" s="20">
        <f t="shared" si="6"/>
        <v>43817</v>
      </c>
      <c r="B399" s="21">
        <v>398</v>
      </c>
      <c r="C399" s="21">
        <v>3.2896000000000001</v>
      </c>
      <c r="D399" s="21">
        <v>0.4093</v>
      </c>
    </row>
    <row r="400" spans="1:4" ht="14.25" x14ac:dyDescent="0.2">
      <c r="A400" s="20">
        <f t="shared" si="6"/>
        <v>43818</v>
      </c>
      <c r="B400" s="21">
        <v>399</v>
      </c>
      <c r="C400" s="21">
        <v>3.2909999999999999</v>
      </c>
      <c r="D400" s="21">
        <v>0.40989999999999999</v>
      </c>
    </row>
    <row r="401" spans="1:4" ht="14.25" x14ac:dyDescent="0.2">
      <c r="A401" s="20">
        <f t="shared" si="6"/>
        <v>43819</v>
      </c>
      <c r="B401" s="21">
        <v>400</v>
      </c>
      <c r="C401" s="21">
        <v>3.2924000000000002</v>
      </c>
      <c r="D401" s="21">
        <v>0.41060000000000002</v>
      </c>
    </row>
    <row r="402" spans="1:4" ht="14.25" x14ac:dyDescent="0.2">
      <c r="A402" s="20">
        <f t="shared" si="6"/>
        <v>43820</v>
      </c>
      <c r="B402" s="21">
        <v>401</v>
      </c>
      <c r="C402" s="21">
        <v>3.2938000000000001</v>
      </c>
      <c r="D402" s="21">
        <v>0.4113</v>
      </c>
    </row>
    <row r="403" spans="1:4" ht="14.25" x14ac:dyDescent="0.2">
      <c r="A403" s="20">
        <f t="shared" si="6"/>
        <v>43821</v>
      </c>
      <c r="B403" s="21">
        <v>402</v>
      </c>
      <c r="C403" s="21">
        <v>3.2953000000000001</v>
      </c>
      <c r="D403" s="21">
        <v>0.41199999999999998</v>
      </c>
    </row>
    <row r="404" spans="1:4" ht="14.25" x14ac:dyDescent="0.2">
      <c r="A404" s="20">
        <f t="shared" si="6"/>
        <v>43822</v>
      </c>
      <c r="B404" s="21">
        <v>403</v>
      </c>
      <c r="C404" s="21">
        <v>3.2967</v>
      </c>
      <c r="D404" s="21">
        <v>0.41270000000000001</v>
      </c>
    </row>
    <row r="405" spans="1:4" ht="14.25" x14ac:dyDescent="0.2">
      <c r="A405" s="20">
        <f t="shared" si="6"/>
        <v>43823</v>
      </c>
      <c r="B405" s="21">
        <v>404</v>
      </c>
      <c r="C405" s="21">
        <v>3.2980999999999998</v>
      </c>
      <c r="D405" s="21">
        <v>0.41349999999999998</v>
      </c>
    </row>
    <row r="406" spans="1:4" ht="14.25" x14ac:dyDescent="0.2">
      <c r="A406" s="20">
        <f t="shared" si="6"/>
        <v>43824</v>
      </c>
      <c r="B406" s="21">
        <v>405</v>
      </c>
      <c r="C406" s="21">
        <v>3.2995000000000001</v>
      </c>
      <c r="D406" s="21">
        <v>0.4143</v>
      </c>
    </row>
    <row r="407" spans="1:4" ht="14.25" x14ac:dyDescent="0.2">
      <c r="A407" s="20">
        <f t="shared" si="6"/>
        <v>43825</v>
      </c>
      <c r="B407" s="21">
        <v>406</v>
      </c>
      <c r="C407" s="21">
        <v>3.3008999999999999</v>
      </c>
      <c r="D407" s="21">
        <v>0.41520000000000001</v>
      </c>
    </row>
    <row r="408" spans="1:4" ht="14.25" x14ac:dyDescent="0.2">
      <c r="A408" s="20">
        <f t="shared" si="6"/>
        <v>43826</v>
      </c>
      <c r="B408" s="21">
        <v>407</v>
      </c>
      <c r="C408" s="21">
        <v>3.3022</v>
      </c>
      <c r="D408" s="21">
        <v>0.41610000000000003</v>
      </c>
    </row>
    <row r="409" spans="1:4" ht="14.25" x14ac:dyDescent="0.2">
      <c r="A409" s="20">
        <f t="shared" si="6"/>
        <v>43827</v>
      </c>
      <c r="B409" s="21">
        <v>408</v>
      </c>
      <c r="C409" s="21">
        <v>3.3035999999999999</v>
      </c>
      <c r="D409" s="21">
        <v>0.41699999999999998</v>
      </c>
    </row>
    <row r="410" spans="1:4" ht="14.25" x14ac:dyDescent="0.2">
      <c r="A410" s="20">
        <f t="shared" si="6"/>
        <v>43828</v>
      </c>
      <c r="B410" s="21">
        <v>409</v>
      </c>
      <c r="C410" s="21">
        <v>3.3050000000000002</v>
      </c>
      <c r="D410" s="21">
        <v>0.41789999999999999</v>
      </c>
    </row>
    <row r="411" spans="1:4" ht="14.25" x14ac:dyDescent="0.2">
      <c r="A411" s="20">
        <f t="shared" si="6"/>
        <v>43829</v>
      </c>
      <c r="B411" s="21">
        <v>410</v>
      </c>
      <c r="C411" s="21">
        <v>3.3064</v>
      </c>
      <c r="D411" s="21">
        <v>0.41889999999999999</v>
      </c>
    </row>
    <row r="412" spans="1:4" ht="14.25" x14ac:dyDescent="0.2">
      <c r="A412" s="20">
        <f t="shared" si="6"/>
        <v>43830</v>
      </c>
      <c r="B412" s="21">
        <v>411</v>
      </c>
      <c r="C412" s="21">
        <v>3.3077999999999999</v>
      </c>
      <c r="D412" s="21">
        <v>0.4199</v>
      </c>
    </row>
    <row r="413" spans="1:4" ht="14.25" x14ac:dyDescent="0.2">
      <c r="A413" s="20">
        <f t="shared" si="6"/>
        <v>43831</v>
      </c>
      <c r="B413" s="21">
        <v>412</v>
      </c>
      <c r="C413" s="21">
        <v>3.3092000000000001</v>
      </c>
      <c r="D413" s="21">
        <v>0.4209</v>
      </c>
    </row>
    <row r="414" spans="1:4" ht="14.25" x14ac:dyDescent="0.2">
      <c r="A414" s="20">
        <f t="shared" si="6"/>
        <v>43832</v>
      </c>
      <c r="B414" s="21">
        <v>413</v>
      </c>
      <c r="C414" s="21">
        <v>3.3106</v>
      </c>
      <c r="D414" s="21">
        <v>0.42199999999999999</v>
      </c>
    </row>
    <row r="415" spans="1:4" ht="14.25" x14ac:dyDescent="0.2">
      <c r="A415" s="20">
        <f t="shared" si="6"/>
        <v>43833</v>
      </c>
      <c r="B415" s="21">
        <v>414</v>
      </c>
      <c r="C415" s="21">
        <v>3.3119999999999998</v>
      </c>
      <c r="D415" s="21">
        <v>0.42299999999999999</v>
      </c>
    </row>
    <row r="416" spans="1:4" ht="14.25" x14ac:dyDescent="0.2">
      <c r="A416" s="20">
        <f t="shared" si="6"/>
        <v>43834</v>
      </c>
      <c r="B416" s="21">
        <v>415</v>
      </c>
      <c r="C416" s="21">
        <v>3.3132999999999999</v>
      </c>
      <c r="D416" s="21">
        <v>0.42409999999999998</v>
      </c>
    </row>
    <row r="417" spans="1:4" ht="14.25" x14ac:dyDescent="0.2">
      <c r="A417" s="20">
        <f t="shared" si="6"/>
        <v>43835</v>
      </c>
      <c r="B417" s="21">
        <v>416</v>
      </c>
      <c r="C417" s="21">
        <v>3.3147000000000002</v>
      </c>
      <c r="D417" s="21">
        <v>0.42530000000000001</v>
      </c>
    </row>
    <row r="418" spans="1:4" ht="14.25" x14ac:dyDescent="0.2">
      <c r="A418" s="20">
        <f t="shared" si="6"/>
        <v>43836</v>
      </c>
      <c r="B418" s="21">
        <v>417</v>
      </c>
      <c r="C418" s="21">
        <v>3.3161</v>
      </c>
      <c r="D418" s="21">
        <v>0.4264</v>
      </c>
    </row>
    <row r="419" spans="1:4" ht="14.25" x14ac:dyDescent="0.2">
      <c r="A419" s="20">
        <f t="shared" si="6"/>
        <v>43837</v>
      </c>
      <c r="B419" s="21">
        <v>418</v>
      </c>
      <c r="C419" s="21">
        <v>3.3174999999999999</v>
      </c>
      <c r="D419" s="21">
        <v>0.42759999999999998</v>
      </c>
    </row>
    <row r="420" spans="1:4" ht="14.25" x14ac:dyDescent="0.2">
      <c r="A420" s="20">
        <f t="shared" si="6"/>
        <v>43838</v>
      </c>
      <c r="B420" s="21">
        <v>419</v>
      </c>
      <c r="C420" s="21">
        <v>3.3188</v>
      </c>
      <c r="D420" s="21">
        <v>0.42880000000000001</v>
      </c>
    </row>
    <row r="421" spans="1:4" ht="14.25" x14ac:dyDescent="0.2">
      <c r="A421" s="20">
        <f t="shared" si="6"/>
        <v>43839</v>
      </c>
      <c r="B421" s="21">
        <v>420</v>
      </c>
      <c r="C421" s="21">
        <v>3.3201999999999998</v>
      </c>
      <c r="D421" s="21">
        <v>0.43009999999999998</v>
      </c>
    </row>
    <row r="422" spans="1:4" ht="14.25" x14ac:dyDescent="0.2">
      <c r="A422" s="20">
        <f t="shared" si="6"/>
        <v>43840</v>
      </c>
      <c r="B422" s="21">
        <v>421</v>
      </c>
      <c r="C422" s="21">
        <v>3.3216000000000001</v>
      </c>
      <c r="D422" s="21">
        <v>0.43130000000000002</v>
      </c>
    </row>
    <row r="423" spans="1:4" ht="14.25" x14ac:dyDescent="0.2">
      <c r="A423" s="20">
        <f t="shared" si="6"/>
        <v>43841</v>
      </c>
      <c r="B423" s="21">
        <v>422</v>
      </c>
      <c r="C423" s="21">
        <v>3.323</v>
      </c>
      <c r="D423" s="21">
        <v>0.43259999999999998</v>
      </c>
    </row>
    <row r="424" spans="1:4" ht="14.25" x14ac:dyDescent="0.2">
      <c r="A424" s="20">
        <f t="shared" si="6"/>
        <v>43842</v>
      </c>
      <c r="B424" s="21">
        <v>423</v>
      </c>
      <c r="C424" s="21">
        <v>3.3243</v>
      </c>
      <c r="D424" s="21">
        <v>0.43390000000000001</v>
      </c>
    </row>
    <row r="425" spans="1:4" ht="14.25" x14ac:dyDescent="0.2">
      <c r="A425" s="20">
        <f t="shared" si="6"/>
        <v>43843</v>
      </c>
      <c r="B425" s="21">
        <v>424</v>
      </c>
      <c r="C425" s="21">
        <v>3.3256999999999999</v>
      </c>
      <c r="D425" s="21">
        <v>0.43530000000000002</v>
      </c>
    </row>
    <row r="426" spans="1:4" ht="14.25" x14ac:dyDescent="0.2">
      <c r="A426" s="20">
        <f t="shared" si="6"/>
        <v>43844</v>
      </c>
      <c r="B426" s="21">
        <v>425</v>
      </c>
      <c r="C426" s="21">
        <v>3.327</v>
      </c>
      <c r="D426" s="21">
        <v>0.43669999999999998</v>
      </c>
    </row>
    <row r="427" spans="1:4" ht="14.25" x14ac:dyDescent="0.2">
      <c r="A427" s="20">
        <f t="shared" si="6"/>
        <v>43845</v>
      </c>
      <c r="B427" s="21">
        <v>426</v>
      </c>
      <c r="C427" s="21">
        <v>3.3283999999999998</v>
      </c>
      <c r="D427" s="21">
        <v>0.438</v>
      </c>
    </row>
    <row r="428" spans="1:4" ht="14.25" x14ac:dyDescent="0.2">
      <c r="A428" s="20">
        <f t="shared" si="6"/>
        <v>43846</v>
      </c>
      <c r="B428" s="21">
        <v>427</v>
      </c>
      <c r="C428" s="21">
        <v>3.3298000000000001</v>
      </c>
      <c r="D428" s="21">
        <v>0.4395</v>
      </c>
    </row>
    <row r="429" spans="1:4" ht="14.25" x14ac:dyDescent="0.2">
      <c r="A429" s="20">
        <f t="shared" si="6"/>
        <v>43847</v>
      </c>
      <c r="B429" s="21">
        <v>428</v>
      </c>
      <c r="C429" s="21">
        <v>3.3311000000000002</v>
      </c>
      <c r="D429" s="21">
        <v>0.44090000000000001</v>
      </c>
    </row>
    <row r="430" spans="1:4" ht="14.25" x14ac:dyDescent="0.2">
      <c r="A430" s="20">
        <f t="shared" si="6"/>
        <v>43848</v>
      </c>
      <c r="B430" s="21">
        <v>429</v>
      </c>
      <c r="C430" s="21">
        <v>3.3325</v>
      </c>
      <c r="D430" s="21">
        <v>0.44230000000000003</v>
      </c>
    </row>
    <row r="431" spans="1:4" ht="14.25" x14ac:dyDescent="0.2">
      <c r="A431" s="20">
        <f t="shared" si="6"/>
        <v>43849</v>
      </c>
      <c r="B431" s="21">
        <v>430</v>
      </c>
      <c r="C431" s="21">
        <v>3.3338000000000001</v>
      </c>
      <c r="D431" s="21">
        <v>0.44379999999999997</v>
      </c>
    </row>
    <row r="432" spans="1:4" ht="14.25" x14ac:dyDescent="0.2">
      <c r="A432" s="20">
        <f t="shared" si="6"/>
        <v>43850</v>
      </c>
      <c r="B432" s="21">
        <v>431</v>
      </c>
      <c r="C432" s="21">
        <v>3.3351999999999999</v>
      </c>
      <c r="D432" s="21">
        <v>0.44529999999999997</v>
      </c>
    </row>
    <row r="433" spans="1:4" ht="14.25" x14ac:dyDescent="0.2">
      <c r="A433" s="20">
        <f t="shared" si="6"/>
        <v>43851</v>
      </c>
      <c r="B433" s="21">
        <v>432</v>
      </c>
      <c r="C433" s="21">
        <v>3.3365</v>
      </c>
      <c r="D433" s="21">
        <v>0.44690000000000002</v>
      </c>
    </row>
    <row r="434" spans="1:4" ht="14.25" x14ac:dyDescent="0.2">
      <c r="A434" s="20">
        <f t="shared" si="6"/>
        <v>43852</v>
      </c>
      <c r="B434" s="21">
        <v>433</v>
      </c>
      <c r="C434" s="21">
        <v>3.3378999999999999</v>
      </c>
      <c r="D434" s="21">
        <v>0.44840000000000002</v>
      </c>
    </row>
    <row r="435" spans="1:4" ht="14.25" x14ac:dyDescent="0.2">
      <c r="A435" s="20">
        <f t="shared" si="6"/>
        <v>43853</v>
      </c>
      <c r="B435" s="21">
        <v>434</v>
      </c>
      <c r="C435" s="21">
        <v>3.3391999999999999</v>
      </c>
      <c r="D435" s="21">
        <v>0.45</v>
      </c>
    </row>
    <row r="436" spans="1:4" ht="14.25" x14ac:dyDescent="0.2">
      <c r="A436" s="20">
        <f t="shared" si="6"/>
        <v>43854</v>
      </c>
      <c r="B436" s="21">
        <v>435</v>
      </c>
      <c r="C436" s="21">
        <v>3.3405999999999998</v>
      </c>
      <c r="D436" s="21">
        <v>0.4516</v>
      </c>
    </row>
    <row r="437" spans="1:4" ht="14.25" x14ac:dyDescent="0.2">
      <c r="A437" s="20">
        <f t="shared" si="6"/>
        <v>43855</v>
      </c>
      <c r="B437" s="21">
        <v>436</v>
      </c>
      <c r="C437" s="21">
        <v>3.3418999999999999</v>
      </c>
      <c r="D437" s="21">
        <v>0.45319999999999999</v>
      </c>
    </row>
    <row r="438" spans="1:4" ht="14.25" x14ac:dyDescent="0.2">
      <c r="A438" s="20">
        <f t="shared" si="6"/>
        <v>43856</v>
      </c>
      <c r="B438" s="21">
        <v>437</v>
      </c>
      <c r="C438" s="21">
        <v>3.3431999999999999</v>
      </c>
      <c r="D438" s="21">
        <v>0.45479999999999998</v>
      </c>
    </row>
    <row r="439" spans="1:4" ht="14.25" x14ac:dyDescent="0.2">
      <c r="A439" s="20">
        <f t="shared" si="6"/>
        <v>43857</v>
      </c>
      <c r="B439" s="21">
        <v>438</v>
      </c>
      <c r="C439" s="21">
        <v>3.3445999999999998</v>
      </c>
      <c r="D439" s="21">
        <v>0.45639999999999997</v>
      </c>
    </row>
    <row r="440" spans="1:4" ht="14.25" x14ac:dyDescent="0.2">
      <c r="A440" s="20">
        <f t="shared" si="6"/>
        <v>43858</v>
      </c>
      <c r="B440" s="21">
        <v>439</v>
      </c>
      <c r="C440" s="21">
        <v>3.3458999999999999</v>
      </c>
      <c r="D440" s="21">
        <v>0.45810000000000001</v>
      </c>
    </row>
    <row r="441" spans="1:4" ht="14.25" x14ac:dyDescent="0.2">
      <c r="A441" s="20">
        <f t="shared" si="6"/>
        <v>43859</v>
      </c>
      <c r="B441" s="21">
        <v>440</v>
      </c>
      <c r="C441" s="21">
        <v>3.3472</v>
      </c>
      <c r="D441" s="21">
        <v>0.45979999999999999</v>
      </c>
    </row>
    <row r="442" spans="1:4" ht="14.25" x14ac:dyDescent="0.2">
      <c r="A442" s="20">
        <f t="shared" si="6"/>
        <v>43860</v>
      </c>
      <c r="B442" s="21">
        <v>441</v>
      </c>
      <c r="C442" s="21">
        <v>3.3485999999999998</v>
      </c>
      <c r="D442" s="21">
        <v>0.46150000000000002</v>
      </c>
    </row>
    <row r="443" spans="1:4" ht="14.25" x14ac:dyDescent="0.2">
      <c r="A443" s="20">
        <f t="shared" si="6"/>
        <v>43861</v>
      </c>
      <c r="B443" s="21">
        <v>442</v>
      </c>
      <c r="C443" s="21">
        <v>3.3498999999999999</v>
      </c>
      <c r="D443" s="21">
        <v>0.4632</v>
      </c>
    </row>
    <row r="444" spans="1:4" ht="14.25" x14ac:dyDescent="0.2">
      <c r="A444" s="20">
        <f t="shared" si="6"/>
        <v>43862</v>
      </c>
      <c r="B444" s="21">
        <v>443</v>
      </c>
      <c r="C444" s="21">
        <v>3.3512</v>
      </c>
      <c r="D444" s="21">
        <v>0.46500000000000002</v>
      </c>
    </row>
    <row r="445" spans="1:4" ht="14.25" x14ac:dyDescent="0.2">
      <c r="A445" s="20">
        <f t="shared" si="6"/>
        <v>43863</v>
      </c>
      <c r="B445" s="21">
        <v>444</v>
      </c>
      <c r="C445" s="21">
        <v>3.3525</v>
      </c>
      <c r="D445" s="21">
        <v>0.4667</v>
      </c>
    </row>
    <row r="446" spans="1:4" ht="14.25" x14ac:dyDescent="0.2">
      <c r="A446" s="20">
        <f t="shared" si="6"/>
        <v>43864</v>
      </c>
      <c r="B446" s="21">
        <v>445</v>
      </c>
      <c r="C446" s="21">
        <v>3.3538999999999999</v>
      </c>
      <c r="D446" s="21">
        <v>0.46850000000000003</v>
      </c>
    </row>
    <row r="447" spans="1:4" ht="14.25" x14ac:dyDescent="0.2">
      <c r="A447" s="20">
        <f t="shared" si="6"/>
        <v>43865</v>
      </c>
      <c r="B447" s="21">
        <v>446</v>
      </c>
      <c r="C447" s="21">
        <v>3.3552</v>
      </c>
      <c r="D447" s="21">
        <v>0.4703</v>
      </c>
    </row>
    <row r="448" spans="1:4" ht="14.25" x14ac:dyDescent="0.2">
      <c r="A448" s="20">
        <f t="shared" si="6"/>
        <v>43866</v>
      </c>
      <c r="B448" s="21">
        <v>447</v>
      </c>
      <c r="C448" s="21">
        <v>3.3565</v>
      </c>
      <c r="D448" s="21">
        <v>0.47210000000000002</v>
      </c>
    </row>
    <row r="449" spans="1:4" ht="14.25" x14ac:dyDescent="0.2">
      <c r="A449" s="20">
        <f t="shared" si="6"/>
        <v>43867</v>
      </c>
      <c r="B449" s="21">
        <v>448</v>
      </c>
      <c r="C449" s="21">
        <v>3.3578000000000001</v>
      </c>
      <c r="D449" s="21">
        <v>0.47399999999999998</v>
      </c>
    </row>
    <row r="450" spans="1:4" ht="14.25" x14ac:dyDescent="0.2">
      <c r="A450" s="20">
        <f t="shared" si="6"/>
        <v>43868</v>
      </c>
      <c r="B450" s="21">
        <v>449</v>
      </c>
      <c r="C450" s="21">
        <v>3.3591000000000002</v>
      </c>
      <c r="D450" s="21">
        <v>0.4758</v>
      </c>
    </row>
    <row r="451" spans="1:4" ht="14.25" x14ac:dyDescent="0.2">
      <c r="A451" s="20">
        <f t="shared" si="6"/>
        <v>43869</v>
      </c>
      <c r="B451" s="21">
        <v>450</v>
      </c>
      <c r="C451" s="21">
        <v>3.3603999999999998</v>
      </c>
      <c r="D451" s="21">
        <v>0.47770000000000001</v>
      </c>
    </row>
    <row r="452" spans="1:4" ht="14.25" x14ac:dyDescent="0.2">
      <c r="A452" s="20">
        <f t="shared" ref="A452:A515" si="7">+A451+1</f>
        <v>43870</v>
      </c>
      <c r="B452" s="21">
        <v>451</v>
      </c>
      <c r="C452" s="21">
        <v>3.3618000000000001</v>
      </c>
      <c r="D452" s="21">
        <v>0.47960000000000003</v>
      </c>
    </row>
    <row r="453" spans="1:4" ht="14.25" x14ac:dyDescent="0.2">
      <c r="A453" s="20">
        <f t="shared" si="7"/>
        <v>43871</v>
      </c>
      <c r="B453" s="21">
        <v>452</v>
      </c>
      <c r="C453" s="21">
        <v>3.3631000000000002</v>
      </c>
      <c r="D453" s="21">
        <v>0.48149999999999998</v>
      </c>
    </row>
    <row r="454" spans="1:4" ht="14.25" x14ac:dyDescent="0.2">
      <c r="A454" s="20">
        <f t="shared" si="7"/>
        <v>43872</v>
      </c>
      <c r="B454" s="21">
        <v>453</v>
      </c>
      <c r="C454" s="21">
        <v>3.3643999999999998</v>
      </c>
      <c r="D454" s="21">
        <v>0.4834</v>
      </c>
    </row>
    <row r="455" spans="1:4" ht="14.25" x14ac:dyDescent="0.2">
      <c r="A455" s="20">
        <f t="shared" si="7"/>
        <v>43873</v>
      </c>
      <c r="B455" s="21">
        <v>454</v>
      </c>
      <c r="C455" s="21">
        <v>3.3656999999999999</v>
      </c>
      <c r="D455" s="21">
        <v>0.48530000000000001</v>
      </c>
    </row>
    <row r="456" spans="1:4" ht="14.25" x14ac:dyDescent="0.2">
      <c r="A456" s="20">
        <f t="shared" si="7"/>
        <v>43874</v>
      </c>
      <c r="B456" s="21">
        <v>455</v>
      </c>
      <c r="C456" s="21">
        <v>3.367</v>
      </c>
      <c r="D456" s="21">
        <v>0.48720000000000002</v>
      </c>
    </row>
    <row r="457" spans="1:4" ht="14.25" x14ac:dyDescent="0.2">
      <c r="A457" s="20">
        <f t="shared" si="7"/>
        <v>43875</v>
      </c>
      <c r="B457" s="21">
        <v>456</v>
      </c>
      <c r="C457" s="21">
        <v>3.3683000000000001</v>
      </c>
      <c r="D457" s="21">
        <v>0.48920000000000002</v>
      </c>
    </row>
    <row r="458" spans="1:4" ht="14.25" x14ac:dyDescent="0.2">
      <c r="A458" s="20">
        <f t="shared" si="7"/>
        <v>43876</v>
      </c>
      <c r="B458" s="21">
        <v>457</v>
      </c>
      <c r="C458" s="21">
        <v>3.3696000000000002</v>
      </c>
      <c r="D458" s="21">
        <v>0.49120000000000003</v>
      </c>
    </row>
    <row r="459" spans="1:4" ht="14.25" x14ac:dyDescent="0.2">
      <c r="A459" s="20">
        <f t="shared" si="7"/>
        <v>43877</v>
      </c>
      <c r="B459" s="21">
        <v>458</v>
      </c>
      <c r="C459" s="21">
        <v>3.3708999999999998</v>
      </c>
      <c r="D459" s="21">
        <v>0.49309999999999998</v>
      </c>
    </row>
    <row r="460" spans="1:4" ht="14.25" x14ac:dyDescent="0.2">
      <c r="A460" s="20">
        <f t="shared" si="7"/>
        <v>43878</v>
      </c>
      <c r="B460" s="21">
        <v>459</v>
      </c>
      <c r="C460" s="21">
        <v>3.3721999999999999</v>
      </c>
      <c r="D460" s="21">
        <v>0.49509999999999998</v>
      </c>
    </row>
    <row r="461" spans="1:4" ht="14.25" x14ac:dyDescent="0.2">
      <c r="A461" s="20">
        <f t="shared" si="7"/>
        <v>43879</v>
      </c>
      <c r="B461" s="21">
        <v>460</v>
      </c>
      <c r="C461" s="21">
        <v>3.3734999999999999</v>
      </c>
      <c r="D461" s="21">
        <v>0.49709999999999999</v>
      </c>
    </row>
    <row r="462" spans="1:4" ht="14.25" x14ac:dyDescent="0.2">
      <c r="A462" s="20">
        <f t="shared" si="7"/>
        <v>43880</v>
      </c>
      <c r="B462" s="21">
        <v>461</v>
      </c>
      <c r="C462" s="21">
        <v>3.3746999999999998</v>
      </c>
      <c r="D462" s="21">
        <v>0.49909999999999999</v>
      </c>
    </row>
    <row r="463" spans="1:4" ht="14.25" x14ac:dyDescent="0.2">
      <c r="A463" s="20">
        <f t="shared" si="7"/>
        <v>43881</v>
      </c>
      <c r="B463" s="21">
        <v>462</v>
      </c>
      <c r="C463" s="21">
        <v>3.3759999999999999</v>
      </c>
      <c r="D463" s="21">
        <v>0.50119999999999998</v>
      </c>
    </row>
    <row r="464" spans="1:4" ht="14.25" x14ac:dyDescent="0.2">
      <c r="A464" s="20">
        <f t="shared" si="7"/>
        <v>43882</v>
      </c>
      <c r="B464" s="21">
        <v>463</v>
      </c>
      <c r="C464" s="21">
        <v>3.3773</v>
      </c>
      <c r="D464" s="21">
        <v>0.50319999999999998</v>
      </c>
    </row>
    <row r="465" spans="1:4" ht="14.25" x14ac:dyDescent="0.2">
      <c r="A465" s="20">
        <f t="shared" si="7"/>
        <v>43883</v>
      </c>
      <c r="B465" s="21">
        <v>464</v>
      </c>
      <c r="C465" s="21">
        <v>3.3786</v>
      </c>
      <c r="D465" s="21">
        <v>0.50529999999999997</v>
      </c>
    </row>
    <row r="466" spans="1:4" ht="14.25" x14ac:dyDescent="0.2">
      <c r="A466" s="20">
        <f t="shared" si="7"/>
        <v>43884</v>
      </c>
      <c r="B466" s="21">
        <v>465</v>
      </c>
      <c r="C466" s="21">
        <v>3.3799000000000001</v>
      </c>
      <c r="D466" s="21">
        <v>0.50729999999999997</v>
      </c>
    </row>
    <row r="467" spans="1:4" ht="14.25" x14ac:dyDescent="0.2">
      <c r="A467" s="20">
        <f t="shared" si="7"/>
        <v>43885</v>
      </c>
      <c r="B467" s="21">
        <v>466</v>
      </c>
      <c r="C467" s="21">
        <v>3.3812000000000002</v>
      </c>
      <c r="D467" s="21">
        <v>0.50939999999999996</v>
      </c>
    </row>
    <row r="468" spans="1:4" ht="14.25" x14ac:dyDescent="0.2">
      <c r="A468" s="20">
        <f t="shared" si="7"/>
        <v>43886</v>
      </c>
      <c r="B468" s="21">
        <v>467</v>
      </c>
      <c r="C468" s="21">
        <v>3.3824000000000001</v>
      </c>
      <c r="D468" s="21">
        <v>0.51149999999999995</v>
      </c>
    </row>
    <row r="469" spans="1:4" ht="14.25" x14ac:dyDescent="0.2">
      <c r="A469" s="20">
        <f t="shared" si="7"/>
        <v>43887</v>
      </c>
      <c r="B469" s="21">
        <v>468</v>
      </c>
      <c r="C469" s="21">
        <v>3.3837000000000002</v>
      </c>
      <c r="D469" s="21">
        <v>0.51359999999999995</v>
      </c>
    </row>
    <row r="470" spans="1:4" ht="14.25" x14ac:dyDescent="0.2">
      <c r="A470" s="20">
        <f t="shared" si="7"/>
        <v>43888</v>
      </c>
      <c r="B470" s="21">
        <v>469</v>
      </c>
      <c r="C470" s="21">
        <v>3.3849999999999998</v>
      </c>
      <c r="D470" s="21">
        <v>0.51570000000000005</v>
      </c>
    </row>
    <row r="471" spans="1:4" ht="14.25" x14ac:dyDescent="0.2">
      <c r="A471" s="20">
        <f t="shared" si="7"/>
        <v>43889</v>
      </c>
      <c r="B471" s="21">
        <v>470</v>
      </c>
      <c r="C471" s="21">
        <v>3.3862999999999999</v>
      </c>
      <c r="D471" s="21">
        <v>0.51780000000000004</v>
      </c>
    </row>
    <row r="472" spans="1:4" ht="14.25" x14ac:dyDescent="0.2">
      <c r="A472" s="20">
        <f t="shared" si="7"/>
        <v>43890</v>
      </c>
      <c r="B472" s="21">
        <v>471</v>
      </c>
      <c r="C472" s="21">
        <v>3.3875000000000002</v>
      </c>
      <c r="D472" s="21">
        <v>0.51990000000000003</v>
      </c>
    </row>
    <row r="473" spans="1:4" ht="14.25" x14ac:dyDescent="0.2">
      <c r="A473" s="20">
        <f t="shared" si="7"/>
        <v>43891</v>
      </c>
      <c r="B473" s="21">
        <v>472</v>
      </c>
      <c r="C473" s="21">
        <v>3.3887999999999998</v>
      </c>
      <c r="D473" s="21">
        <v>0.52210000000000001</v>
      </c>
    </row>
    <row r="474" spans="1:4" ht="14.25" x14ac:dyDescent="0.2">
      <c r="A474" s="20">
        <f t="shared" si="7"/>
        <v>43892</v>
      </c>
      <c r="B474" s="21">
        <v>473</v>
      </c>
      <c r="C474" s="21">
        <v>3.3900999999999999</v>
      </c>
      <c r="D474" s="21">
        <v>0.5242</v>
      </c>
    </row>
    <row r="475" spans="1:4" ht="14.25" x14ac:dyDescent="0.2">
      <c r="A475" s="20">
        <f t="shared" si="7"/>
        <v>43893</v>
      </c>
      <c r="B475" s="21">
        <v>474</v>
      </c>
      <c r="C475" s="21">
        <v>3.3913000000000002</v>
      </c>
      <c r="D475" s="21">
        <v>0.52629999999999999</v>
      </c>
    </row>
    <row r="476" spans="1:4" ht="14.25" x14ac:dyDescent="0.2">
      <c r="A476" s="20">
        <f t="shared" si="7"/>
        <v>43894</v>
      </c>
      <c r="B476" s="21">
        <v>475</v>
      </c>
      <c r="C476" s="21">
        <v>3.3925999999999998</v>
      </c>
      <c r="D476" s="21">
        <v>0.52849999999999997</v>
      </c>
    </row>
    <row r="477" spans="1:4" ht="14.25" x14ac:dyDescent="0.2">
      <c r="A477" s="20">
        <f t="shared" si="7"/>
        <v>43895</v>
      </c>
      <c r="B477" s="21">
        <v>476</v>
      </c>
      <c r="C477" s="21">
        <v>3.3938999999999999</v>
      </c>
      <c r="D477" s="21">
        <v>0.53069999999999995</v>
      </c>
    </row>
    <row r="478" spans="1:4" ht="14.25" x14ac:dyDescent="0.2">
      <c r="A478" s="20">
        <f t="shared" si="7"/>
        <v>43896</v>
      </c>
      <c r="B478" s="21">
        <v>477</v>
      </c>
      <c r="C478" s="21">
        <v>3.3950999999999998</v>
      </c>
      <c r="D478" s="21">
        <v>0.53280000000000005</v>
      </c>
    </row>
    <row r="479" spans="1:4" ht="14.25" x14ac:dyDescent="0.2">
      <c r="A479" s="20">
        <f t="shared" si="7"/>
        <v>43897</v>
      </c>
      <c r="B479" s="21">
        <v>478</v>
      </c>
      <c r="C479" s="21">
        <v>3.3963999999999999</v>
      </c>
      <c r="D479" s="21">
        <v>0.53500000000000003</v>
      </c>
    </row>
    <row r="480" spans="1:4" ht="14.25" x14ac:dyDescent="0.2">
      <c r="A480" s="20">
        <f t="shared" si="7"/>
        <v>43898</v>
      </c>
      <c r="B480" s="21">
        <v>479</v>
      </c>
      <c r="C480" s="21">
        <v>3.3976000000000002</v>
      </c>
      <c r="D480" s="21">
        <v>0.53720000000000001</v>
      </c>
    </row>
    <row r="481" spans="1:4" ht="14.25" x14ac:dyDescent="0.2">
      <c r="A481" s="20">
        <f t="shared" si="7"/>
        <v>43899</v>
      </c>
      <c r="B481" s="21">
        <v>480</v>
      </c>
      <c r="C481" s="21">
        <v>3.3988999999999998</v>
      </c>
      <c r="D481" s="21">
        <v>0.53939999999999999</v>
      </c>
    </row>
    <row r="482" spans="1:4" ht="14.25" x14ac:dyDescent="0.2">
      <c r="A482" s="20">
        <f t="shared" si="7"/>
        <v>43900</v>
      </c>
      <c r="B482" s="21">
        <v>481</v>
      </c>
      <c r="C482" s="21">
        <v>3.4001000000000001</v>
      </c>
      <c r="D482" s="21">
        <v>0.54159999999999997</v>
      </c>
    </row>
    <row r="483" spans="1:4" ht="14.25" x14ac:dyDescent="0.2">
      <c r="A483" s="20">
        <f t="shared" si="7"/>
        <v>43901</v>
      </c>
      <c r="B483" s="21">
        <v>482</v>
      </c>
      <c r="C483" s="21">
        <v>3.4014000000000002</v>
      </c>
      <c r="D483" s="21">
        <v>0.54379999999999995</v>
      </c>
    </row>
    <row r="484" spans="1:4" ht="14.25" x14ac:dyDescent="0.2">
      <c r="A484" s="20">
        <f t="shared" si="7"/>
        <v>43902</v>
      </c>
      <c r="B484" s="21">
        <v>483</v>
      </c>
      <c r="C484" s="21">
        <v>3.4026000000000001</v>
      </c>
      <c r="D484" s="21">
        <v>0.54600000000000004</v>
      </c>
    </row>
    <row r="485" spans="1:4" ht="14.25" x14ac:dyDescent="0.2">
      <c r="A485" s="20">
        <f t="shared" si="7"/>
        <v>43903</v>
      </c>
      <c r="B485" s="21">
        <v>484</v>
      </c>
      <c r="C485" s="21">
        <v>3.4039000000000001</v>
      </c>
      <c r="D485" s="21">
        <v>0.54820000000000002</v>
      </c>
    </row>
    <row r="486" spans="1:4" ht="14.25" x14ac:dyDescent="0.2">
      <c r="A486" s="20">
        <f t="shared" si="7"/>
        <v>43904</v>
      </c>
      <c r="B486" s="21">
        <v>485</v>
      </c>
      <c r="C486" s="21">
        <v>3.4051</v>
      </c>
      <c r="D486" s="21">
        <v>0.5504</v>
      </c>
    </row>
    <row r="487" spans="1:4" ht="14.25" x14ac:dyDescent="0.2">
      <c r="A487" s="20">
        <f t="shared" si="7"/>
        <v>43905</v>
      </c>
      <c r="B487" s="21">
        <v>486</v>
      </c>
      <c r="C487" s="21">
        <v>3.4062999999999999</v>
      </c>
      <c r="D487" s="21">
        <v>0.55259999999999998</v>
      </c>
    </row>
    <row r="488" spans="1:4" ht="14.25" x14ac:dyDescent="0.2">
      <c r="A488" s="20">
        <f t="shared" si="7"/>
        <v>43906</v>
      </c>
      <c r="B488" s="21">
        <v>487</v>
      </c>
      <c r="C488" s="21">
        <v>3.4076</v>
      </c>
      <c r="D488" s="21">
        <v>0.55479999999999996</v>
      </c>
    </row>
    <row r="489" spans="1:4" ht="14.25" x14ac:dyDescent="0.2">
      <c r="A489" s="20">
        <f t="shared" si="7"/>
        <v>43907</v>
      </c>
      <c r="B489" s="21">
        <v>488</v>
      </c>
      <c r="C489" s="21">
        <v>3.4087999999999998</v>
      </c>
      <c r="D489" s="21">
        <v>0.55700000000000005</v>
      </c>
    </row>
    <row r="490" spans="1:4" ht="14.25" x14ac:dyDescent="0.2">
      <c r="A490" s="20">
        <f t="shared" si="7"/>
        <v>43908</v>
      </c>
      <c r="B490" s="21">
        <v>489</v>
      </c>
      <c r="C490" s="21">
        <v>3.41</v>
      </c>
      <c r="D490" s="21">
        <v>0.55920000000000003</v>
      </c>
    </row>
    <row r="491" spans="1:4" ht="14.25" x14ac:dyDescent="0.2">
      <c r="A491" s="20">
        <f t="shared" si="7"/>
        <v>43909</v>
      </c>
      <c r="B491" s="21">
        <v>490</v>
      </c>
      <c r="C491" s="21">
        <v>3.4113000000000002</v>
      </c>
      <c r="D491" s="21">
        <v>0.5615</v>
      </c>
    </row>
    <row r="492" spans="1:4" ht="14.25" x14ac:dyDescent="0.2">
      <c r="A492" s="20">
        <f t="shared" si="7"/>
        <v>43910</v>
      </c>
      <c r="B492" s="21">
        <v>491</v>
      </c>
      <c r="C492" s="21">
        <v>3.4125000000000001</v>
      </c>
      <c r="D492" s="21">
        <v>0.56369999999999998</v>
      </c>
    </row>
    <row r="493" spans="1:4" ht="14.25" x14ac:dyDescent="0.2">
      <c r="A493" s="20">
        <f t="shared" si="7"/>
        <v>43911</v>
      </c>
      <c r="B493" s="21">
        <v>492</v>
      </c>
      <c r="C493" s="21">
        <v>3.4137</v>
      </c>
      <c r="D493" s="21">
        <v>0.56589999999999996</v>
      </c>
    </row>
    <row r="494" spans="1:4" ht="14.25" x14ac:dyDescent="0.2">
      <c r="A494" s="20">
        <f t="shared" si="7"/>
        <v>43912</v>
      </c>
      <c r="B494" s="21">
        <v>493</v>
      </c>
      <c r="C494" s="21">
        <v>3.4148999999999998</v>
      </c>
      <c r="D494" s="21">
        <v>0.56820000000000004</v>
      </c>
    </row>
    <row r="495" spans="1:4" ht="14.25" x14ac:dyDescent="0.2">
      <c r="A495" s="20">
        <f t="shared" si="7"/>
        <v>43913</v>
      </c>
      <c r="B495" s="21">
        <v>494</v>
      </c>
      <c r="C495" s="21">
        <v>3.4161999999999999</v>
      </c>
      <c r="D495" s="21">
        <v>0.57040000000000002</v>
      </c>
    </row>
    <row r="496" spans="1:4" ht="14.25" x14ac:dyDescent="0.2">
      <c r="A496" s="20">
        <f t="shared" si="7"/>
        <v>43914</v>
      </c>
      <c r="B496" s="21">
        <v>495</v>
      </c>
      <c r="C496" s="21">
        <v>3.4174000000000002</v>
      </c>
      <c r="D496" s="21">
        <v>0.5726</v>
      </c>
    </row>
    <row r="497" spans="1:4" ht="14.25" x14ac:dyDescent="0.2">
      <c r="A497" s="20">
        <f t="shared" si="7"/>
        <v>43915</v>
      </c>
      <c r="B497" s="21">
        <v>496</v>
      </c>
      <c r="C497" s="21">
        <v>3.4186000000000001</v>
      </c>
      <c r="D497" s="21">
        <v>0.57489999999999997</v>
      </c>
    </row>
    <row r="498" spans="1:4" ht="14.25" x14ac:dyDescent="0.2">
      <c r="A498" s="20">
        <f t="shared" si="7"/>
        <v>43916</v>
      </c>
      <c r="B498" s="21">
        <v>497</v>
      </c>
      <c r="C498" s="21">
        <v>3.4198</v>
      </c>
      <c r="D498" s="21">
        <v>0.57709999999999995</v>
      </c>
    </row>
    <row r="499" spans="1:4" ht="14.25" x14ac:dyDescent="0.2">
      <c r="A499" s="20">
        <f t="shared" si="7"/>
        <v>43917</v>
      </c>
      <c r="B499" s="21">
        <v>498</v>
      </c>
      <c r="C499" s="21">
        <v>3.4209999999999998</v>
      </c>
      <c r="D499" s="21">
        <v>0.57930000000000004</v>
      </c>
    </row>
    <row r="500" spans="1:4" ht="14.25" x14ac:dyDescent="0.2">
      <c r="A500" s="20">
        <f t="shared" si="7"/>
        <v>43918</v>
      </c>
      <c r="B500" s="21">
        <v>499</v>
      </c>
      <c r="C500" s="21">
        <v>3.4222000000000001</v>
      </c>
      <c r="D500" s="21">
        <v>0.58160000000000001</v>
      </c>
    </row>
    <row r="501" spans="1:4" ht="14.25" x14ac:dyDescent="0.2">
      <c r="A501" s="20">
        <f t="shared" si="7"/>
        <v>43919</v>
      </c>
      <c r="B501" s="21">
        <v>500</v>
      </c>
      <c r="C501" s="21">
        <v>3.4235000000000002</v>
      </c>
      <c r="D501" s="21">
        <v>0.58379999999999999</v>
      </c>
    </row>
    <row r="502" spans="1:4" ht="14.25" x14ac:dyDescent="0.2">
      <c r="A502" s="20">
        <f t="shared" si="7"/>
        <v>43920</v>
      </c>
      <c r="B502" s="21">
        <v>501</v>
      </c>
      <c r="C502" s="21">
        <v>3.4247000000000001</v>
      </c>
      <c r="D502" s="21">
        <v>0.58599999999999997</v>
      </c>
    </row>
    <row r="503" spans="1:4" ht="14.25" x14ac:dyDescent="0.2">
      <c r="A503" s="20">
        <f t="shared" si="7"/>
        <v>43921</v>
      </c>
      <c r="B503" s="21">
        <v>502</v>
      </c>
      <c r="C503" s="21">
        <v>3.4258999999999999</v>
      </c>
      <c r="D503" s="21">
        <v>0.58819999999999995</v>
      </c>
    </row>
    <row r="504" spans="1:4" ht="14.25" x14ac:dyDescent="0.2">
      <c r="A504" s="20">
        <f t="shared" si="7"/>
        <v>43922</v>
      </c>
      <c r="B504" s="21">
        <v>503</v>
      </c>
      <c r="C504" s="21">
        <v>3.4270999999999998</v>
      </c>
      <c r="D504" s="21">
        <v>0.59050000000000002</v>
      </c>
    </row>
    <row r="505" spans="1:4" ht="14.25" x14ac:dyDescent="0.2">
      <c r="A505" s="20">
        <f t="shared" si="7"/>
        <v>43923</v>
      </c>
      <c r="B505" s="21">
        <v>504</v>
      </c>
      <c r="C505" s="21">
        <v>3.4283000000000001</v>
      </c>
      <c r="D505" s="21">
        <v>0.5927</v>
      </c>
    </row>
    <row r="506" spans="1:4" ht="14.25" x14ac:dyDescent="0.2">
      <c r="A506" s="20">
        <f t="shared" si="7"/>
        <v>43924</v>
      </c>
      <c r="B506" s="21">
        <v>505</v>
      </c>
      <c r="C506" s="21">
        <v>3.4295</v>
      </c>
      <c r="D506" s="21">
        <v>0.59489999999999998</v>
      </c>
    </row>
    <row r="507" spans="1:4" ht="14.25" x14ac:dyDescent="0.2">
      <c r="A507" s="20">
        <f t="shared" si="7"/>
        <v>43925</v>
      </c>
      <c r="B507" s="21">
        <v>506</v>
      </c>
      <c r="C507" s="21">
        <v>3.4306999999999999</v>
      </c>
      <c r="D507" s="21">
        <v>0.59709999999999996</v>
      </c>
    </row>
    <row r="508" spans="1:4" ht="14.25" x14ac:dyDescent="0.2">
      <c r="A508" s="20">
        <f t="shared" si="7"/>
        <v>43926</v>
      </c>
      <c r="B508" s="21">
        <v>507</v>
      </c>
      <c r="C508" s="21">
        <v>3.4319000000000002</v>
      </c>
      <c r="D508" s="21">
        <v>0.59930000000000005</v>
      </c>
    </row>
    <row r="509" spans="1:4" ht="14.25" x14ac:dyDescent="0.2">
      <c r="A509" s="20">
        <f t="shared" si="7"/>
        <v>43927</v>
      </c>
      <c r="B509" s="21">
        <v>508</v>
      </c>
      <c r="C509" s="21">
        <v>3.4329999999999998</v>
      </c>
      <c r="D509" s="21">
        <v>0.60160000000000002</v>
      </c>
    </row>
    <row r="510" spans="1:4" ht="14.25" x14ac:dyDescent="0.2">
      <c r="A510" s="20">
        <f t="shared" si="7"/>
        <v>43928</v>
      </c>
      <c r="B510" s="21">
        <v>509</v>
      </c>
      <c r="C510" s="21">
        <v>3.4342000000000001</v>
      </c>
      <c r="D510" s="21">
        <v>0.6038</v>
      </c>
    </row>
    <row r="511" spans="1:4" ht="14.25" x14ac:dyDescent="0.2">
      <c r="A511" s="20">
        <f t="shared" si="7"/>
        <v>43929</v>
      </c>
      <c r="B511" s="21">
        <v>510</v>
      </c>
      <c r="C511" s="21">
        <v>3.4354</v>
      </c>
      <c r="D511" s="21">
        <v>0.60599999999999998</v>
      </c>
    </row>
    <row r="512" spans="1:4" ht="14.25" x14ac:dyDescent="0.2">
      <c r="A512" s="20">
        <f t="shared" si="7"/>
        <v>43930</v>
      </c>
      <c r="B512" s="21">
        <v>511</v>
      </c>
      <c r="C512" s="21">
        <v>3.4365999999999999</v>
      </c>
      <c r="D512" s="21">
        <v>0.60819999999999996</v>
      </c>
    </row>
    <row r="513" spans="1:4" ht="14.25" x14ac:dyDescent="0.2">
      <c r="A513" s="20">
        <f t="shared" si="7"/>
        <v>43931</v>
      </c>
      <c r="B513" s="21">
        <v>512</v>
      </c>
      <c r="C513" s="21">
        <v>3.4378000000000002</v>
      </c>
      <c r="D513" s="21">
        <v>0.61029999999999995</v>
      </c>
    </row>
    <row r="514" spans="1:4" ht="14.25" x14ac:dyDescent="0.2">
      <c r="A514" s="20">
        <f t="shared" si="7"/>
        <v>43932</v>
      </c>
      <c r="B514" s="21">
        <v>513</v>
      </c>
      <c r="C514" s="21">
        <v>3.4390000000000001</v>
      </c>
      <c r="D514" s="21">
        <v>0.61250000000000004</v>
      </c>
    </row>
    <row r="515" spans="1:4" ht="14.25" x14ac:dyDescent="0.2">
      <c r="A515" s="20">
        <f t="shared" si="7"/>
        <v>43933</v>
      </c>
      <c r="B515" s="21">
        <v>514</v>
      </c>
      <c r="C515" s="21">
        <v>3.4401999999999999</v>
      </c>
      <c r="D515" s="21">
        <v>0.61470000000000002</v>
      </c>
    </row>
    <row r="516" spans="1:4" ht="14.25" x14ac:dyDescent="0.2">
      <c r="A516" s="20">
        <f t="shared" ref="A516:A579" si="8">+A515+1</f>
        <v>43934</v>
      </c>
      <c r="B516" s="21">
        <v>515</v>
      </c>
      <c r="C516" s="21">
        <v>3.4413</v>
      </c>
      <c r="D516" s="21">
        <v>0.6169</v>
      </c>
    </row>
    <row r="517" spans="1:4" ht="14.25" x14ac:dyDescent="0.2">
      <c r="A517" s="20">
        <f t="shared" si="8"/>
        <v>43935</v>
      </c>
      <c r="B517" s="21">
        <v>516</v>
      </c>
      <c r="C517" s="21">
        <v>3.4424999999999999</v>
      </c>
      <c r="D517" s="21">
        <v>0.61909999999999998</v>
      </c>
    </row>
    <row r="518" spans="1:4" ht="14.25" x14ac:dyDescent="0.2">
      <c r="A518" s="20">
        <f t="shared" si="8"/>
        <v>43936</v>
      </c>
      <c r="B518" s="21">
        <v>517</v>
      </c>
      <c r="C518" s="21">
        <v>3.4437000000000002</v>
      </c>
      <c r="D518" s="21">
        <v>0.62119999999999997</v>
      </c>
    </row>
    <row r="519" spans="1:4" ht="14.25" x14ac:dyDescent="0.2">
      <c r="A519" s="20">
        <f t="shared" si="8"/>
        <v>43937</v>
      </c>
      <c r="B519" s="21">
        <v>518</v>
      </c>
      <c r="C519" s="21">
        <v>3.4447999999999999</v>
      </c>
      <c r="D519" s="21">
        <v>0.62339999999999995</v>
      </c>
    </row>
    <row r="520" spans="1:4" ht="14.25" x14ac:dyDescent="0.2">
      <c r="A520" s="20">
        <f t="shared" si="8"/>
        <v>43938</v>
      </c>
      <c r="B520" s="21">
        <v>519</v>
      </c>
      <c r="C520" s="21">
        <v>3.4460000000000002</v>
      </c>
      <c r="D520" s="21">
        <v>0.62549999999999994</v>
      </c>
    </row>
    <row r="521" spans="1:4" ht="14.25" x14ac:dyDescent="0.2">
      <c r="A521" s="20">
        <f t="shared" si="8"/>
        <v>43939</v>
      </c>
      <c r="B521" s="21">
        <v>520</v>
      </c>
      <c r="C521" s="21">
        <v>3.4472</v>
      </c>
      <c r="D521" s="21">
        <v>0.62760000000000005</v>
      </c>
    </row>
    <row r="522" spans="1:4" ht="14.25" x14ac:dyDescent="0.2">
      <c r="A522" s="20">
        <f t="shared" si="8"/>
        <v>43940</v>
      </c>
      <c r="B522" s="21">
        <v>521</v>
      </c>
      <c r="C522" s="21">
        <v>3.4483000000000001</v>
      </c>
      <c r="D522" s="21">
        <v>0.62980000000000003</v>
      </c>
    </row>
    <row r="523" spans="1:4" ht="14.25" x14ac:dyDescent="0.2">
      <c r="A523" s="20">
        <f t="shared" si="8"/>
        <v>43941</v>
      </c>
      <c r="B523" s="21">
        <v>522</v>
      </c>
      <c r="C523" s="21">
        <v>3.4495</v>
      </c>
      <c r="D523" s="21">
        <v>0.63190000000000002</v>
      </c>
    </row>
    <row r="524" spans="1:4" ht="14.25" x14ac:dyDescent="0.2">
      <c r="A524" s="20">
        <f t="shared" si="8"/>
        <v>43942</v>
      </c>
      <c r="B524" s="21">
        <v>523</v>
      </c>
      <c r="C524" s="21">
        <v>3.4506999999999999</v>
      </c>
      <c r="D524" s="21">
        <v>0.63400000000000001</v>
      </c>
    </row>
    <row r="525" spans="1:4" ht="14.25" x14ac:dyDescent="0.2">
      <c r="A525" s="20">
        <f t="shared" si="8"/>
        <v>43943</v>
      </c>
      <c r="B525" s="21">
        <v>524</v>
      </c>
      <c r="C525" s="21">
        <v>3.4518</v>
      </c>
      <c r="D525" s="21">
        <v>0.6361</v>
      </c>
    </row>
    <row r="526" spans="1:4" ht="14.25" x14ac:dyDescent="0.2">
      <c r="A526" s="20">
        <f t="shared" si="8"/>
        <v>43944</v>
      </c>
      <c r="B526" s="21">
        <v>525</v>
      </c>
      <c r="C526" s="21">
        <v>3.4529999999999998</v>
      </c>
      <c r="D526" s="21">
        <v>0.63819999999999999</v>
      </c>
    </row>
    <row r="527" spans="1:4" ht="14.25" x14ac:dyDescent="0.2">
      <c r="A527" s="20">
        <f t="shared" si="8"/>
        <v>43945</v>
      </c>
      <c r="B527" s="21">
        <v>526</v>
      </c>
      <c r="C527" s="21">
        <v>3.4540999999999999</v>
      </c>
      <c r="D527" s="21">
        <v>0.64029999999999998</v>
      </c>
    </row>
    <row r="528" spans="1:4" ht="14.25" x14ac:dyDescent="0.2">
      <c r="A528" s="20">
        <f t="shared" si="8"/>
        <v>43946</v>
      </c>
      <c r="B528" s="21">
        <v>527</v>
      </c>
      <c r="C528" s="21">
        <v>3.4552999999999998</v>
      </c>
      <c r="D528" s="21">
        <v>0.64229999999999998</v>
      </c>
    </row>
    <row r="529" spans="1:4" ht="14.25" x14ac:dyDescent="0.2">
      <c r="A529" s="20">
        <f t="shared" si="8"/>
        <v>43947</v>
      </c>
      <c r="B529" s="21">
        <v>528</v>
      </c>
      <c r="C529" s="21">
        <v>3.4563999999999999</v>
      </c>
      <c r="D529" s="21">
        <v>0.64439999999999997</v>
      </c>
    </row>
    <row r="530" spans="1:4" ht="14.25" x14ac:dyDescent="0.2">
      <c r="A530" s="20">
        <f t="shared" si="8"/>
        <v>43948</v>
      </c>
      <c r="B530" s="21">
        <v>529</v>
      </c>
      <c r="C530" s="21">
        <v>3.4575999999999998</v>
      </c>
      <c r="D530" s="21">
        <v>0.64639999999999997</v>
      </c>
    </row>
    <row r="531" spans="1:4" ht="14.25" x14ac:dyDescent="0.2">
      <c r="A531" s="20">
        <f t="shared" si="8"/>
        <v>43949</v>
      </c>
      <c r="B531" s="21">
        <v>530</v>
      </c>
      <c r="C531" s="21">
        <v>3.4586999999999999</v>
      </c>
      <c r="D531" s="21">
        <v>0.64849999999999997</v>
      </c>
    </row>
    <row r="532" spans="1:4" ht="14.25" x14ac:dyDescent="0.2">
      <c r="A532" s="20">
        <f t="shared" si="8"/>
        <v>43950</v>
      </c>
      <c r="B532" s="21">
        <v>531</v>
      </c>
      <c r="C532" s="21">
        <v>3.4598</v>
      </c>
      <c r="D532" s="21">
        <v>0.65049999999999997</v>
      </c>
    </row>
    <row r="533" spans="1:4" ht="14.25" x14ac:dyDescent="0.2">
      <c r="A533" s="20">
        <f t="shared" si="8"/>
        <v>43951</v>
      </c>
      <c r="B533" s="21">
        <v>532</v>
      </c>
      <c r="C533" s="21">
        <v>3.4609999999999999</v>
      </c>
      <c r="D533" s="21">
        <v>0.65249999999999997</v>
      </c>
    </row>
    <row r="534" spans="1:4" ht="14.25" x14ac:dyDescent="0.2">
      <c r="A534" s="20">
        <f t="shared" si="8"/>
        <v>43952</v>
      </c>
      <c r="B534" s="21">
        <v>533</v>
      </c>
      <c r="C534" s="21">
        <v>3.4621</v>
      </c>
      <c r="D534" s="21">
        <v>0.65449999999999997</v>
      </c>
    </row>
    <row r="535" spans="1:4" ht="14.25" x14ac:dyDescent="0.2">
      <c r="A535" s="20">
        <f t="shared" si="8"/>
        <v>43953</v>
      </c>
      <c r="B535" s="21">
        <v>534</v>
      </c>
      <c r="C535" s="21">
        <v>3.4632999999999998</v>
      </c>
      <c r="D535" s="21">
        <v>0.65649999999999997</v>
      </c>
    </row>
    <row r="536" spans="1:4" ht="14.25" x14ac:dyDescent="0.2">
      <c r="A536" s="20">
        <f t="shared" si="8"/>
        <v>43954</v>
      </c>
      <c r="B536" s="21">
        <v>535</v>
      </c>
      <c r="C536" s="21">
        <v>3.4643999999999999</v>
      </c>
      <c r="D536" s="21">
        <v>0.65849999999999997</v>
      </c>
    </row>
    <row r="537" spans="1:4" ht="14.25" x14ac:dyDescent="0.2">
      <c r="A537" s="20">
        <f t="shared" si="8"/>
        <v>43955</v>
      </c>
      <c r="B537" s="21">
        <v>536</v>
      </c>
      <c r="C537" s="21">
        <v>3.4655</v>
      </c>
      <c r="D537" s="21">
        <v>0.66039999999999999</v>
      </c>
    </row>
    <row r="538" spans="1:4" ht="14.25" x14ac:dyDescent="0.2">
      <c r="A538" s="20">
        <f t="shared" si="8"/>
        <v>43956</v>
      </c>
      <c r="B538" s="21">
        <v>537</v>
      </c>
      <c r="C538" s="21">
        <v>3.4666000000000001</v>
      </c>
      <c r="D538" s="21">
        <v>0.66239999999999999</v>
      </c>
    </row>
    <row r="539" spans="1:4" ht="14.25" x14ac:dyDescent="0.2">
      <c r="A539" s="20">
        <f t="shared" si="8"/>
        <v>43957</v>
      </c>
      <c r="B539" s="21">
        <v>538</v>
      </c>
      <c r="C539" s="21">
        <v>3.4678</v>
      </c>
      <c r="D539" s="21">
        <v>0.6643</v>
      </c>
    </row>
    <row r="540" spans="1:4" ht="14.25" x14ac:dyDescent="0.2">
      <c r="A540" s="20">
        <f t="shared" si="8"/>
        <v>43958</v>
      </c>
      <c r="B540" s="21">
        <v>539</v>
      </c>
      <c r="C540" s="21">
        <v>3.4689000000000001</v>
      </c>
      <c r="D540" s="21">
        <v>0.66620000000000001</v>
      </c>
    </row>
    <row r="541" spans="1:4" ht="14.25" x14ac:dyDescent="0.2">
      <c r="A541" s="20">
        <f t="shared" si="8"/>
        <v>43959</v>
      </c>
      <c r="B541" s="21">
        <v>540</v>
      </c>
      <c r="C541" s="21">
        <v>3.47</v>
      </c>
      <c r="D541" s="21">
        <v>0.66810000000000003</v>
      </c>
    </row>
    <row r="542" spans="1:4" ht="14.25" x14ac:dyDescent="0.2">
      <c r="A542" s="20">
        <f t="shared" si="8"/>
        <v>43960</v>
      </c>
      <c r="B542" s="21">
        <v>541</v>
      </c>
      <c r="C542" s="21">
        <v>3.4710999999999999</v>
      </c>
      <c r="D542" s="21">
        <v>0.67</v>
      </c>
    </row>
    <row r="543" spans="1:4" ht="14.25" x14ac:dyDescent="0.2">
      <c r="A543" s="20">
        <f t="shared" si="8"/>
        <v>43961</v>
      </c>
      <c r="B543" s="21">
        <v>542</v>
      </c>
      <c r="C543" s="21">
        <v>3.4723000000000002</v>
      </c>
      <c r="D543" s="21">
        <v>0.67190000000000005</v>
      </c>
    </row>
    <row r="544" spans="1:4" ht="14.25" x14ac:dyDescent="0.2">
      <c r="A544" s="20">
        <f t="shared" si="8"/>
        <v>43962</v>
      </c>
      <c r="B544" s="21">
        <v>543</v>
      </c>
      <c r="C544" s="21">
        <v>3.4733999999999998</v>
      </c>
      <c r="D544" s="21">
        <v>0.67369999999999997</v>
      </c>
    </row>
    <row r="545" spans="1:4" ht="14.25" x14ac:dyDescent="0.2">
      <c r="A545" s="20">
        <f t="shared" si="8"/>
        <v>43963</v>
      </c>
      <c r="B545" s="21">
        <v>544</v>
      </c>
      <c r="C545" s="21">
        <v>3.4744999999999999</v>
      </c>
      <c r="D545" s="21">
        <v>0.67559999999999998</v>
      </c>
    </row>
    <row r="546" spans="1:4" ht="14.25" x14ac:dyDescent="0.2">
      <c r="A546" s="20">
        <f t="shared" si="8"/>
        <v>43964</v>
      </c>
      <c r="B546" s="21">
        <v>545</v>
      </c>
      <c r="C546" s="21">
        <v>3.4756</v>
      </c>
      <c r="D546" s="21">
        <v>0.6774</v>
      </c>
    </row>
    <row r="547" spans="1:4" ht="14.25" x14ac:dyDescent="0.2">
      <c r="A547" s="20">
        <f t="shared" si="8"/>
        <v>43965</v>
      </c>
      <c r="B547" s="21">
        <v>546</v>
      </c>
      <c r="C547" s="21">
        <v>3.4767000000000001</v>
      </c>
      <c r="D547" s="21">
        <v>0.67920000000000003</v>
      </c>
    </row>
    <row r="548" spans="1:4" ht="14.25" x14ac:dyDescent="0.2">
      <c r="A548" s="20">
        <f t="shared" si="8"/>
        <v>43966</v>
      </c>
      <c r="B548" s="21">
        <v>547</v>
      </c>
      <c r="C548" s="21">
        <v>3.4777999999999998</v>
      </c>
      <c r="D548" s="21">
        <v>0.68100000000000005</v>
      </c>
    </row>
    <row r="549" spans="1:4" ht="14.25" x14ac:dyDescent="0.2">
      <c r="A549" s="20">
        <f t="shared" si="8"/>
        <v>43967</v>
      </c>
      <c r="B549" s="21">
        <v>548</v>
      </c>
      <c r="C549" s="21">
        <v>3.4788999999999999</v>
      </c>
      <c r="D549" s="21">
        <v>0.68269999999999997</v>
      </c>
    </row>
    <row r="550" spans="1:4" ht="14.25" x14ac:dyDescent="0.2">
      <c r="A550" s="20">
        <f t="shared" si="8"/>
        <v>43968</v>
      </c>
      <c r="B550" s="21">
        <v>549</v>
      </c>
      <c r="C550" s="21">
        <v>3.48</v>
      </c>
      <c r="D550" s="21">
        <v>0.6845</v>
      </c>
    </row>
    <row r="551" spans="1:4" ht="14.25" x14ac:dyDescent="0.2">
      <c r="A551" s="20">
        <f t="shared" si="8"/>
        <v>43969</v>
      </c>
      <c r="B551" s="21">
        <v>550</v>
      </c>
      <c r="C551" s="21">
        <v>3.4811000000000001</v>
      </c>
      <c r="D551" s="21">
        <v>0.68620000000000003</v>
      </c>
    </row>
    <row r="552" spans="1:4" ht="14.25" x14ac:dyDescent="0.2">
      <c r="A552" s="20">
        <f t="shared" si="8"/>
        <v>43970</v>
      </c>
      <c r="B552" s="21">
        <v>551</v>
      </c>
      <c r="C552" s="21">
        <v>3.4822000000000002</v>
      </c>
      <c r="D552" s="21">
        <v>0.68789999999999996</v>
      </c>
    </row>
    <row r="553" spans="1:4" ht="14.25" x14ac:dyDescent="0.2">
      <c r="A553" s="20">
        <f t="shared" si="8"/>
        <v>43971</v>
      </c>
      <c r="B553" s="21">
        <v>552</v>
      </c>
      <c r="C553" s="21">
        <v>3.4832999999999998</v>
      </c>
      <c r="D553" s="21">
        <v>0.68959999999999999</v>
      </c>
    </row>
    <row r="554" spans="1:4" ht="14.25" x14ac:dyDescent="0.2">
      <c r="A554" s="20">
        <f t="shared" si="8"/>
        <v>43972</v>
      </c>
      <c r="B554" s="21">
        <v>553</v>
      </c>
      <c r="C554" s="21">
        <v>3.4843999999999999</v>
      </c>
      <c r="D554" s="21">
        <v>0.69130000000000003</v>
      </c>
    </row>
    <row r="555" spans="1:4" ht="14.25" x14ac:dyDescent="0.2">
      <c r="A555" s="20">
        <f t="shared" si="8"/>
        <v>43973</v>
      </c>
      <c r="B555" s="21">
        <v>554</v>
      </c>
      <c r="C555" s="21">
        <v>3.4855</v>
      </c>
      <c r="D555" s="21">
        <v>0.69289999999999996</v>
      </c>
    </row>
    <row r="556" spans="1:4" ht="14.25" x14ac:dyDescent="0.2">
      <c r="A556" s="20">
        <f t="shared" si="8"/>
        <v>43974</v>
      </c>
      <c r="B556" s="21">
        <v>555</v>
      </c>
      <c r="C556" s="21">
        <v>3.4866000000000001</v>
      </c>
      <c r="D556" s="21">
        <v>0.69450000000000001</v>
      </c>
    </row>
    <row r="557" spans="1:4" ht="14.25" x14ac:dyDescent="0.2">
      <c r="A557" s="20">
        <f t="shared" si="8"/>
        <v>43975</v>
      </c>
      <c r="B557" s="21">
        <v>556</v>
      </c>
      <c r="C557" s="21">
        <v>3.4876</v>
      </c>
      <c r="D557" s="21">
        <v>0.69620000000000004</v>
      </c>
    </row>
    <row r="558" spans="1:4" ht="14.25" x14ac:dyDescent="0.2">
      <c r="A558" s="20">
        <f t="shared" si="8"/>
        <v>43976</v>
      </c>
      <c r="B558" s="21">
        <v>557</v>
      </c>
      <c r="C558" s="21">
        <v>3.4887000000000001</v>
      </c>
      <c r="D558" s="21">
        <v>0.69769999999999999</v>
      </c>
    </row>
    <row r="559" spans="1:4" ht="14.25" x14ac:dyDescent="0.2">
      <c r="A559" s="20">
        <f t="shared" si="8"/>
        <v>43977</v>
      </c>
      <c r="B559" s="21">
        <v>558</v>
      </c>
      <c r="C559" s="21">
        <v>3.4897999999999998</v>
      </c>
      <c r="D559" s="21">
        <v>0.69930000000000003</v>
      </c>
    </row>
    <row r="560" spans="1:4" ht="14.25" x14ac:dyDescent="0.2">
      <c r="A560" s="20">
        <f t="shared" si="8"/>
        <v>43978</v>
      </c>
      <c r="B560" s="21">
        <v>559</v>
      </c>
      <c r="C560" s="21">
        <v>3.4908999999999999</v>
      </c>
      <c r="D560" s="21">
        <v>0.70089999999999997</v>
      </c>
    </row>
    <row r="561" spans="1:4" ht="14.25" x14ac:dyDescent="0.2">
      <c r="A561" s="20">
        <f t="shared" si="8"/>
        <v>43979</v>
      </c>
      <c r="B561" s="21">
        <v>560</v>
      </c>
      <c r="C561" s="21">
        <v>3.492</v>
      </c>
      <c r="D561" s="21">
        <v>0.70240000000000002</v>
      </c>
    </row>
    <row r="562" spans="1:4" ht="14.25" x14ac:dyDescent="0.2">
      <c r="A562" s="20">
        <f t="shared" si="8"/>
        <v>43980</v>
      </c>
      <c r="B562" s="21">
        <v>561</v>
      </c>
      <c r="C562" s="21">
        <v>3.4929999999999999</v>
      </c>
      <c r="D562" s="21">
        <v>0.70389999999999997</v>
      </c>
    </row>
    <row r="563" spans="1:4" ht="14.25" x14ac:dyDescent="0.2">
      <c r="A563" s="20">
        <f t="shared" si="8"/>
        <v>43981</v>
      </c>
      <c r="B563" s="21">
        <v>562</v>
      </c>
      <c r="C563" s="21">
        <v>3.4941</v>
      </c>
      <c r="D563" s="21">
        <v>0.70530000000000004</v>
      </c>
    </row>
    <row r="564" spans="1:4" ht="14.25" x14ac:dyDescent="0.2">
      <c r="A564" s="20">
        <f t="shared" si="8"/>
        <v>43982</v>
      </c>
      <c r="B564" s="21">
        <v>563</v>
      </c>
      <c r="C564" s="21">
        <v>3.4952000000000001</v>
      </c>
      <c r="D564" s="21">
        <v>0.70679999999999998</v>
      </c>
    </row>
    <row r="565" spans="1:4" ht="14.25" x14ac:dyDescent="0.2">
      <c r="A565" s="20">
        <f t="shared" si="8"/>
        <v>43983</v>
      </c>
      <c r="B565" s="21">
        <v>564</v>
      </c>
      <c r="C565" s="21">
        <v>3.4962</v>
      </c>
      <c r="D565" s="21">
        <v>0.70820000000000005</v>
      </c>
    </row>
    <row r="566" spans="1:4" ht="14.25" x14ac:dyDescent="0.2">
      <c r="A566" s="20">
        <f t="shared" si="8"/>
        <v>43984</v>
      </c>
      <c r="B566" s="21">
        <v>565</v>
      </c>
      <c r="C566" s="21">
        <v>3.4973000000000001</v>
      </c>
      <c r="D566" s="21">
        <v>0.70960000000000001</v>
      </c>
    </row>
    <row r="567" spans="1:4" ht="14.25" x14ac:dyDescent="0.2">
      <c r="A567" s="20">
        <f t="shared" si="8"/>
        <v>43985</v>
      </c>
      <c r="B567" s="21">
        <v>566</v>
      </c>
      <c r="C567" s="21">
        <v>3.4984000000000002</v>
      </c>
      <c r="D567" s="21">
        <v>0.71099999999999997</v>
      </c>
    </row>
    <row r="568" spans="1:4" ht="14.25" x14ac:dyDescent="0.2">
      <c r="A568" s="20">
        <f t="shared" si="8"/>
        <v>43986</v>
      </c>
      <c r="B568" s="21">
        <v>567</v>
      </c>
      <c r="C568" s="21">
        <v>3.4994000000000001</v>
      </c>
      <c r="D568" s="21">
        <v>0.71240000000000003</v>
      </c>
    </row>
    <row r="569" spans="1:4" ht="14.25" x14ac:dyDescent="0.2">
      <c r="A569" s="20">
        <f t="shared" si="8"/>
        <v>43987</v>
      </c>
      <c r="B569" s="21">
        <v>568</v>
      </c>
      <c r="C569" s="21">
        <v>3.5005000000000002</v>
      </c>
      <c r="D569" s="21">
        <v>0.7137</v>
      </c>
    </row>
    <row r="570" spans="1:4" ht="14.25" x14ac:dyDescent="0.2">
      <c r="A570" s="20">
        <f t="shared" si="8"/>
        <v>43988</v>
      </c>
      <c r="B570" s="21">
        <v>569</v>
      </c>
      <c r="C570" s="21">
        <v>3.5015000000000001</v>
      </c>
      <c r="D570" s="21">
        <v>0.71499999999999997</v>
      </c>
    </row>
    <row r="571" spans="1:4" ht="14.25" x14ac:dyDescent="0.2">
      <c r="A571" s="20">
        <f t="shared" si="8"/>
        <v>43989</v>
      </c>
      <c r="B571" s="21">
        <v>570</v>
      </c>
      <c r="C571" s="21">
        <v>3.5026000000000002</v>
      </c>
      <c r="D571" s="21">
        <v>0.71630000000000005</v>
      </c>
    </row>
    <row r="572" spans="1:4" ht="14.25" x14ac:dyDescent="0.2">
      <c r="A572" s="20">
        <f t="shared" si="8"/>
        <v>43990</v>
      </c>
      <c r="B572" s="21">
        <v>571</v>
      </c>
      <c r="C572" s="21">
        <v>3.5036</v>
      </c>
      <c r="D572" s="21">
        <v>0.71750000000000003</v>
      </c>
    </row>
    <row r="573" spans="1:4" ht="14.25" x14ac:dyDescent="0.2">
      <c r="A573" s="20">
        <f t="shared" si="8"/>
        <v>43991</v>
      </c>
      <c r="B573" s="21">
        <v>572</v>
      </c>
      <c r="C573" s="21">
        <v>3.5047000000000001</v>
      </c>
      <c r="D573" s="21">
        <v>0.71879999999999999</v>
      </c>
    </row>
    <row r="574" spans="1:4" ht="14.25" x14ac:dyDescent="0.2">
      <c r="A574" s="20">
        <f t="shared" si="8"/>
        <v>43992</v>
      </c>
      <c r="B574" s="21">
        <v>573</v>
      </c>
      <c r="C574" s="21">
        <v>3.5057</v>
      </c>
      <c r="D574" s="21">
        <v>0.71989999999999998</v>
      </c>
    </row>
    <row r="575" spans="1:4" ht="14.25" x14ac:dyDescent="0.2">
      <c r="A575" s="20">
        <f t="shared" si="8"/>
        <v>43993</v>
      </c>
      <c r="B575" s="21">
        <v>574</v>
      </c>
      <c r="C575" s="21">
        <v>3.5068000000000001</v>
      </c>
      <c r="D575" s="21">
        <v>0.72109999999999996</v>
      </c>
    </row>
    <row r="576" spans="1:4" ht="14.25" x14ac:dyDescent="0.2">
      <c r="A576" s="20">
        <f t="shared" si="8"/>
        <v>43994</v>
      </c>
      <c r="B576" s="21">
        <v>575</v>
      </c>
      <c r="C576" s="21">
        <v>3.5078</v>
      </c>
      <c r="D576" s="21">
        <v>0.72230000000000005</v>
      </c>
    </row>
    <row r="577" spans="1:4" ht="14.25" x14ac:dyDescent="0.2">
      <c r="A577" s="20">
        <f t="shared" si="8"/>
        <v>43995</v>
      </c>
      <c r="B577" s="21">
        <v>576</v>
      </c>
      <c r="C577" s="21">
        <v>3.5089000000000001</v>
      </c>
      <c r="D577" s="21">
        <v>0.72340000000000004</v>
      </c>
    </row>
    <row r="578" spans="1:4" ht="14.25" x14ac:dyDescent="0.2">
      <c r="A578" s="20">
        <f t="shared" si="8"/>
        <v>43996</v>
      </c>
      <c r="B578" s="21">
        <v>577</v>
      </c>
      <c r="C578" s="21">
        <v>3.5099</v>
      </c>
      <c r="D578" s="21">
        <v>0.72450000000000003</v>
      </c>
    </row>
    <row r="579" spans="1:4" ht="14.25" x14ac:dyDescent="0.2">
      <c r="A579" s="20">
        <f t="shared" si="8"/>
        <v>43997</v>
      </c>
      <c r="B579" s="21">
        <v>578</v>
      </c>
      <c r="C579" s="21">
        <v>3.5110000000000001</v>
      </c>
      <c r="D579" s="21">
        <v>0.72550000000000003</v>
      </c>
    </row>
    <row r="580" spans="1:4" ht="14.25" x14ac:dyDescent="0.2">
      <c r="A580" s="20">
        <f t="shared" ref="A580:A643" si="9">+A579+1</f>
        <v>43998</v>
      </c>
      <c r="B580" s="21">
        <v>579</v>
      </c>
      <c r="C580" s="21">
        <v>3.512</v>
      </c>
      <c r="D580" s="21">
        <v>0.72660000000000002</v>
      </c>
    </row>
    <row r="581" spans="1:4" ht="14.25" x14ac:dyDescent="0.2">
      <c r="A581" s="20">
        <f t="shared" si="9"/>
        <v>43999</v>
      </c>
      <c r="B581" s="21">
        <v>580</v>
      </c>
      <c r="C581" s="21">
        <v>3.5129999999999999</v>
      </c>
      <c r="D581" s="21">
        <v>0.72760000000000002</v>
      </c>
    </row>
    <row r="582" spans="1:4" ht="14.25" x14ac:dyDescent="0.2">
      <c r="A582" s="20">
        <f t="shared" si="9"/>
        <v>44000</v>
      </c>
      <c r="B582" s="21">
        <v>581</v>
      </c>
      <c r="C582" s="21">
        <v>3.5141</v>
      </c>
      <c r="D582" s="21">
        <v>0.72860000000000003</v>
      </c>
    </row>
    <row r="583" spans="1:4" ht="14.25" x14ac:dyDescent="0.2">
      <c r="A583" s="20">
        <f t="shared" si="9"/>
        <v>44001</v>
      </c>
      <c r="B583" s="21">
        <v>582</v>
      </c>
      <c r="C583" s="21">
        <v>3.5150999999999999</v>
      </c>
      <c r="D583" s="21">
        <v>0.72960000000000003</v>
      </c>
    </row>
    <row r="584" spans="1:4" ht="14.25" x14ac:dyDescent="0.2">
      <c r="A584" s="20">
        <f t="shared" si="9"/>
        <v>44002</v>
      </c>
      <c r="B584" s="21">
        <v>583</v>
      </c>
      <c r="C584" s="21">
        <v>3.5160999999999998</v>
      </c>
      <c r="D584" s="21">
        <v>0.73050000000000004</v>
      </c>
    </row>
    <row r="585" spans="1:4" ht="14.25" x14ac:dyDescent="0.2">
      <c r="A585" s="20">
        <f t="shared" si="9"/>
        <v>44003</v>
      </c>
      <c r="B585" s="21">
        <v>584</v>
      </c>
      <c r="C585" s="21">
        <v>3.5171999999999999</v>
      </c>
      <c r="D585" s="21">
        <v>0.73140000000000005</v>
      </c>
    </row>
    <row r="586" spans="1:4" ht="14.25" x14ac:dyDescent="0.2">
      <c r="A586" s="20">
        <f t="shared" si="9"/>
        <v>44004</v>
      </c>
      <c r="B586" s="21">
        <v>585</v>
      </c>
      <c r="C586" s="21">
        <v>3.5182000000000002</v>
      </c>
      <c r="D586" s="21">
        <v>0.73229999999999995</v>
      </c>
    </row>
    <row r="587" spans="1:4" ht="14.25" x14ac:dyDescent="0.2">
      <c r="A587" s="20">
        <f t="shared" si="9"/>
        <v>44005</v>
      </c>
      <c r="B587" s="21">
        <v>586</v>
      </c>
      <c r="C587" s="21">
        <v>3.5192000000000001</v>
      </c>
      <c r="D587" s="21">
        <v>0.73319999999999996</v>
      </c>
    </row>
    <row r="588" spans="1:4" ht="14.25" x14ac:dyDescent="0.2">
      <c r="A588" s="20">
        <f t="shared" si="9"/>
        <v>44006</v>
      </c>
      <c r="B588" s="21">
        <v>587</v>
      </c>
      <c r="C588" s="21">
        <v>3.5202</v>
      </c>
      <c r="D588" s="21">
        <v>0.73399999999999999</v>
      </c>
    </row>
    <row r="589" spans="1:4" ht="14.25" x14ac:dyDescent="0.2">
      <c r="A589" s="20">
        <f t="shared" si="9"/>
        <v>44007</v>
      </c>
      <c r="B589" s="21">
        <v>588</v>
      </c>
      <c r="C589" s="21">
        <v>3.5211999999999999</v>
      </c>
      <c r="D589" s="21">
        <v>0.73480000000000001</v>
      </c>
    </row>
    <row r="590" spans="1:4" ht="14.25" x14ac:dyDescent="0.2">
      <c r="A590" s="20">
        <f t="shared" si="9"/>
        <v>44008</v>
      </c>
      <c r="B590" s="21">
        <v>589</v>
      </c>
      <c r="C590" s="21">
        <v>3.5223</v>
      </c>
      <c r="D590" s="21">
        <v>0.73560000000000003</v>
      </c>
    </row>
    <row r="591" spans="1:4" ht="14.25" x14ac:dyDescent="0.2">
      <c r="A591" s="20">
        <f t="shared" si="9"/>
        <v>44009</v>
      </c>
      <c r="B591" s="21">
        <v>590</v>
      </c>
      <c r="C591" s="21">
        <v>3.5232999999999999</v>
      </c>
      <c r="D591" s="21">
        <v>0.73640000000000005</v>
      </c>
    </row>
    <row r="592" spans="1:4" ht="14.25" x14ac:dyDescent="0.2">
      <c r="A592" s="20">
        <f t="shared" si="9"/>
        <v>44010</v>
      </c>
      <c r="B592" s="21">
        <v>591</v>
      </c>
      <c r="C592" s="21">
        <v>3.5243000000000002</v>
      </c>
      <c r="D592" s="21">
        <v>0.73719999999999997</v>
      </c>
    </row>
    <row r="593" spans="1:4" ht="14.25" x14ac:dyDescent="0.2">
      <c r="A593" s="20">
        <f t="shared" si="9"/>
        <v>44011</v>
      </c>
      <c r="B593" s="21">
        <v>592</v>
      </c>
      <c r="C593" s="21">
        <v>3.5253000000000001</v>
      </c>
      <c r="D593" s="21">
        <v>0.7379</v>
      </c>
    </row>
    <row r="594" spans="1:4" ht="14.25" x14ac:dyDescent="0.2">
      <c r="A594" s="20">
        <f t="shared" si="9"/>
        <v>44012</v>
      </c>
      <c r="B594" s="21">
        <v>593</v>
      </c>
      <c r="C594" s="21">
        <v>3.5263</v>
      </c>
      <c r="D594" s="21">
        <v>0.73860000000000003</v>
      </c>
    </row>
    <row r="595" spans="1:4" ht="14.25" x14ac:dyDescent="0.2">
      <c r="A595" s="20">
        <f t="shared" si="9"/>
        <v>44013</v>
      </c>
      <c r="B595" s="21">
        <v>594</v>
      </c>
      <c r="C595" s="21">
        <v>3.5272999999999999</v>
      </c>
      <c r="D595" s="21">
        <v>0.73929999999999996</v>
      </c>
    </row>
    <row r="596" spans="1:4" ht="14.25" x14ac:dyDescent="0.2">
      <c r="A596" s="20">
        <f t="shared" si="9"/>
        <v>44014</v>
      </c>
      <c r="B596" s="21">
        <v>595</v>
      </c>
      <c r="C596" s="21">
        <v>3.5283000000000002</v>
      </c>
      <c r="D596" s="21">
        <v>0.7399</v>
      </c>
    </row>
    <row r="597" spans="1:4" ht="14.25" x14ac:dyDescent="0.2">
      <c r="A597" s="20">
        <f t="shared" si="9"/>
        <v>44015</v>
      </c>
      <c r="B597" s="21">
        <v>596</v>
      </c>
      <c r="C597" s="21">
        <v>3.5293000000000001</v>
      </c>
      <c r="D597" s="21">
        <v>0.74060000000000004</v>
      </c>
    </row>
    <row r="598" spans="1:4" ht="14.25" x14ac:dyDescent="0.2">
      <c r="A598" s="20">
        <f t="shared" si="9"/>
        <v>44016</v>
      </c>
      <c r="B598" s="21">
        <v>597</v>
      </c>
      <c r="C598" s="21">
        <v>3.5303</v>
      </c>
      <c r="D598" s="21">
        <v>0.74119999999999997</v>
      </c>
    </row>
    <row r="599" spans="1:4" ht="14.25" x14ac:dyDescent="0.2">
      <c r="A599" s="20">
        <f t="shared" si="9"/>
        <v>44017</v>
      </c>
      <c r="B599" s="21">
        <v>598</v>
      </c>
      <c r="C599" s="21">
        <v>3.5312999999999999</v>
      </c>
      <c r="D599" s="21">
        <v>0.74180000000000001</v>
      </c>
    </row>
    <row r="600" spans="1:4" ht="14.25" x14ac:dyDescent="0.2">
      <c r="A600" s="20">
        <f t="shared" si="9"/>
        <v>44018</v>
      </c>
      <c r="B600" s="21">
        <v>599</v>
      </c>
      <c r="C600" s="21">
        <v>3.5323000000000002</v>
      </c>
      <c r="D600" s="21">
        <v>0.74229999999999996</v>
      </c>
    </row>
    <row r="601" spans="1:4" ht="14.25" x14ac:dyDescent="0.2">
      <c r="A601" s="20">
        <f t="shared" si="9"/>
        <v>44019</v>
      </c>
      <c r="B601" s="21">
        <v>600</v>
      </c>
      <c r="C601" s="21">
        <v>3.5333000000000001</v>
      </c>
      <c r="D601" s="21">
        <v>0.7429</v>
      </c>
    </row>
    <row r="602" spans="1:4" ht="14.25" x14ac:dyDescent="0.2">
      <c r="A602" s="20">
        <f t="shared" si="9"/>
        <v>44020</v>
      </c>
      <c r="B602" s="21">
        <v>601</v>
      </c>
      <c r="C602" s="21">
        <v>3.5343</v>
      </c>
      <c r="D602" s="21">
        <v>0.74339999999999995</v>
      </c>
    </row>
    <row r="603" spans="1:4" ht="14.25" x14ac:dyDescent="0.2">
      <c r="A603" s="20">
        <f t="shared" si="9"/>
        <v>44021</v>
      </c>
      <c r="B603" s="21">
        <v>602</v>
      </c>
      <c r="C603" s="21">
        <v>3.5352999999999999</v>
      </c>
      <c r="D603" s="21">
        <v>0.74390000000000001</v>
      </c>
    </row>
    <row r="604" spans="1:4" ht="14.25" x14ac:dyDescent="0.2">
      <c r="A604" s="20">
        <f t="shared" si="9"/>
        <v>44022</v>
      </c>
      <c r="B604" s="21">
        <v>603</v>
      </c>
      <c r="C604" s="21">
        <v>3.5363000000000002</v>
      </c>
      <c r="D604" s="21">
        <v>0.74439999999999995</v>
      </c>
    </row>
    <row r="605" spans="1:4" ht="14.25" x14ac:dyDescent="0.2">
      <c r="A605" s="20">
        <f t="shared" si="9"/>
        <v>44023</v>
      </c>
      <c r="B605" s="21">
        <v>604</v>
      </c>
      <c r="C605" s="21">
        <v>3.5373000000000001</v>
      </c>
      <c r="D605" s="21">
        <v>0.74490000000000001</v>
      </c>
    </row>
    <row r="606" spans="1:4" ht="14.25" x14ac:dyDescent="0.2">
      <c r="A606" s="20">
        <f t="shared" si="9"/>
        <v>44024</v>
      </c>
      <c r="B606" s="21">
        <v>605</v>
      </c>
      <c r="C606" s="21">
        <v>3.5383</v>
      </c>
      <c r="D606" s="21">
        <v>0.74529999999999996</v>
      </c>
    </row>
    <row r="607" spans="1:4" ht="14.25" x14ac:dyDescent="0.2">
      <c r="A607" s="20">
        <f t="shared" si="9"/>
        <v>44025</v>
      </c>
      <c r="B607" s="21">
        <v>606</v>
      </c>
      <c r="C607" s="21">
        <v>3.5392999999999999</v>
      </c>
      <c r="D607" s="21">
        <v>0.74570000000000003</v>
      </c>
    </row>
    <row r="608" spans="1:4" ht="14.25" x14ac:dyDescent="0.2">
      <c r="A608" s="20">
        <f t="shared" si="9"/>
        <v>44026</v>
      </c>
      <c r="B608" s="21">
        <v>607</v>
      </c>
      <c r="C608" s="21">
        <v>3.5402999999999998</v>
      </c>
      <c r="D608" s="21">
        <v>0.74609999999999999</v>
      </c>
    </row>
    <row r="609" spans="1:4" ht="14.25" x14ac:dyDescent="0.2">
      <c r="A609" s="20">
        <f t="shared" si="9"/>
        <v>44027</v>
      </c>
      <c r="B609" s="21">
        <v>608</v>
      </c>
      <c r="C609" s="21">
        <v>3.5413000000000001</v>
      </c>
      <c r="D609" s="21">
        <v>0.74650000000000005</v>
      </c>
    </row>
    <row r="610" spans="1:4" ht="14.25" x14ac:dyDescent="0.2">
      <c r="A610" s="20">
        <f t="shared" si="9"/>
        <v>44028</v>
      </c>
      <c r="B610" s="21">
        <v>609</v>
      </c>
      <c r="C610" s="21">
        <v>3.5421999999999998</v>
      </c>
      <c r="D610" s="21">
        <v>0.74690000000000001</v>
      </c>
    </row>
    <row r="611" spans="1:4" ht="14.25" x14ac:dyDescent="0.2">
      <c r="A611" s="20">
        <f t="shared" si="9"/>
        <v>44029</v>
      </c>
      <c r="B611" s="21">
        <v>610</v>
      </c>
      <c r="C611" s="21">
        <v>3.5432000000000001</v>
      </c>
      <c r="D611" s="21">
        <v>0.74719999999999998</v>
      </c>
    </row>
    <row r="612" spans="1:4" ht="14.25" x14ac:dyDescent="0.2">
      <c r="A612" s="20">
        <f t="shared" si="9"/>
        <v>44030</v>
      </c>
      <c r="B612" s="21">
        <v>611</v>
      </c>
      <c r="C612" s="21">
        <v>3.5442</v>
      </c>
      <c r="D612" s="21">
        <v>0.74750000000000005</v>
      </c>
    </row>
    <row r="613" spans="1:4" ht="14.25" x14ac:dyDescent="0.2">
      <c r="A613" s="20">
        <f t="shared" si="9"/>
        <v>44031</v>
      </c>
      <c r="B613" s="21">
        <v>612</v>
      </c>
      <c r="C613" s="21">
        <v>3.5451999999999999</v>
      </c>
      <c r="D613" s="21">
        <v>0.74780000000000002</v>
      </c>
    </row>
    <row r="614" spans="1:4" ht="14.25" x14ac:dyDescent="0.2">
      <c r="A614" s="20">
        <f t="shared" si="9"/>
        <v>44032</v>
      </c>
      <c r="B614" s="21">
        <v>613</v>
      </c>
      <c r="C614" s="21">
        <v>3.5461999999999998</v>
      </c>
      <c r="D614" s="21">
        <v>0.74809999999999999</v>
      </c>
    </row>
    <row r="615" spans="1:4" ht="14.25" x14ac:dyDescent="0.2">
      <c r="A615" s="20">
        <f t="shared" si="9"/>
        <v>44033</v>
      </c>
      <c r="B615" s="21">
        <v>614</v>
      </c>
      <c r="C615" s="21">
        <v>3.5470999999999999</v>
      </c>
      <c r="D615" s="21">
        <v>0.74839999999999995</v>
      </c>
    </row>
    <row r="616" spans="1:4" ht="14.25" x14ac:dyDescent="0.2">
      <c r="A616" s="20">
        <f t="shared" si="9"/>
        <v>44034</v>
      </c>
      <c r="B616" s="21">
        <v>615</v>
      </c>
      <c r="C616" s="21">
        <v>3.5480999999999998</v>
      </c>
      <c r="D616" s="21">
        <v>0.74870000000000003</v>
      </c>
    </row>
    <row r="617" spans="1:4" ht="14.25" x14ac:dyDescent="0.2">
      <c r="A617" s="20">
        <f t="shared" si="9"/>
        <v>44035</v>
      </c>
      <c r="B617" s="21">
        <v>616</v>
      </c>
      <c r="C617" s="21">
        <v>3.5491000000000001</v>
      </c>
      <c r="D617" s="21">
        <v>0.74890000000000001</v>
      </c>
    </row>
    <row r="618" spans="1:4" ht="14.25" x14ac:dyDescent="0.2">
      <c r="A618" s="20">
        <f t="shared" si="9"/>
        <v>44036</v>
      </c>
      <c r="B618" s="21">
        <v>617</v>
      </c>
      <c r="C618" s="21">
        <v>3.55</v>
      </c>
      <c r="D618" s="21">
        <v>0.74909999999999999</v>
      </c>
    </row>
    <row r="619" spans="1:4" ht="14.25" x14ac:dyDescent="0.2">
      <c r="A619" s="20">
        <f t="shared" si="9"/>
        <v>44037</v>
      </c>
      <c r="B619" s="21">
        <v>618</v>
      </c>
      <c r="C619" s="21">
        <v>3.5510000000000002</v>
      </c>
      <c r="D619" s="21">
        <v>0.74929999999999997</v>
      </c>
    </row>
    <row r="620" spans="1:4" ht="14.25" x14ac:dyDescent="0.2">
      <c r="A620" s="20">
        <f t="shared" si="9"/>
        <v>44038</v>
      </c>
      <c r="B620" s="21">
        <v>619</v>
      </c>
      <c r="C620" s="21">
        <v>3.552</v>
      </c>
      <c r="D620" s="21">
        <v>0.74950000000000006</v>
      </c>
    </row>
    <row r="621" spans="1:4" ht="14.25" x14ac:dyDescent="0.2">
      <c r="A621" s="20">
        <f t="shared" si="9"/>
        <v>44039</v>
      </c>
      <c r="B621" s="21">
        <v>620</v>
      </c>
      <c r="C621" s="21">
        <v>3.5529999999999999</v>
      </c>
      <c r="D621" s="21">
        <v>0.74960000000000004</v>
      </c>
    </row>
    <row r="622" spans="1:4" ht="14.25" x14ac:dyDescent="0.2">
      <c r="A622" s="20">
        <f t="shared" si="9"/>
        <v>44040</v>
      </c>
      <c r="B622" s="21">
        <v>621</v>
      </c>
      <c r="C622" s="21">
        <v>3.5539000000000001</v>
      </c>
      <c r="D622" s="21">
        <v>0.74980000000000002</v>
      </c>
    </row>
    <row r="623" spans="1:4" ht="14.25" x14ac:dyDescent="0.2">
      <c r="A623" s="20">
        <f t="shared" si="9"/>
        <v>44041</v>
      </c>
      <c r="B623" s="21">
        <v>622</v>
      </c>
      <c r="C623" s="21">
        <v>3.5548999999999999</v>
      </c>
      <c r="D623" s="21">
        <v>0.74990000000000001</v>
      </c>
    </row>
    <row r="624" spans="1:4" ht="14.25" x14ac:dyDescent="0.2">
      <c r="A624" s="20">
        <f t="shared" si="9"/>
        <v>44042</v>
      </c>
      <c r="B624" s="21">
        <v>623</v>
      </c>
      <c r="C624" s="21">
        <v>3.5558000000000001</v>
      </c>
      <c r="D624" s="21">
        <v>0.75</v>
      </c>
    </row>
    <row r="625" spans="1:4" ht="14.25" x14ac:dyDescent="0.2">
      <c r="A625" s="20">
        <f t="shared" si="9"/>
        <v>44043</v>
      </c>
      <c r="B625" s="21">
        <v>624</v>
      </c>
      <c r="C625" s="21">
        <v>3.5568</v>
      </c>
      <c r="D625" s="21">
        <v>0.75009999999999999</v>
      </c>
    </row>
    <row r="626" spans="1:4" ht="14.25" x14ac:dyDescent="0.2">
      <c r="A626" s="20">
        <f t="shared" si="9"/>
        <v>44044</v>
      </c>
      <c r="B626" s="21">
        <v>625</v>
      </c>
      <c r="C626" s="21">
        <v>3.5577999999999999</v>
      </c>
      <c r="D626" s="21">
        <v>0.75009999999999999</v>
      </c>
    </row>
    <row r="627" spans="1:4" ht="14.25" x14ac:dyDescent="0.2">
      <c r="A627" s="20">
        <f t="shared" si="9"/>
        <v>44045</v>
      </c>
      <c r="B627" s="21">
        <v>626</v>
      </c>
      <c r="C627" s="21">
        <v>3.5587</v>
      </c>
      <c r="D627" s="21">
        <v>0.75019999999999998</v>
      </c>
    </row>
    <row r="628" spans="1:4" ht="14.25" x14ac:dyDescent="0.2">
      <c r="A628" s="20">
        <f t="shared" si="9"/>
        <v>44046</v>
      </c>
      <c r="B628" s="21">
        <v>627</v>
      </c>
      <c r="C628" s="21">
        <v>3.5596999999999999</v>
      </c>
      <c r="D628" s="21">
        <v>0.75019999999999998</v>
      </c>
    </row>
    <row r="629" spans="1:4" ht="14.25" x14ac:dyDescent="0.2">
      <c r="A629" s="20">
        <f t="shared" si="9"/>
        <v>44047</v>
      </c>
      <c r="B629" s="21">
        <v>628</v>
      </c>
      <c r="C629" s="21">
        <v>3.5606</v>
      </c>
      <c r="D629" s="21">
        <v>0.75029999999999997</v>
      </c>
    </row>
    <row r="630" spans="1:4" ht="14.25" x14ac:dyDescent="0.2">
      <c r="A630" s="20">
        <f t="shared" si="9"/>
        <v>44048</v>
      </c>
      <c r="B630" s="21">
        <v>629</v>
      </c>
      <c r="C630" s="21">
        <v>3.5615999999999999</v>
      </c>
      <c r="D630" s="21">
        <v>0.75029999999999997</v>
      </c>
    </row>
    <row r="631" spans="1:4" ht="14.25" x14ac:dyDescent="0.2">
      <c r="A631" s="20">
        <f t="shared" si="9"/>
        <v>44049</v>
      </c>
      <c r="B631" s="21">
        <v>630</v>
      </c>
      <c r="C631" s="21">
        <v>3.5625</v>
      </c>
      <c r="D631" s="21">
        <v>0.75029999999999997</v>
      </c>
    </row>
    <row r="632" spans="1:4" ht="14.25" x14ac:dyDescent="0.2">
      <c r="A632" s="20">
        <f t="shared" si="9"/>
        <v>44050</v>
      </c>
      <c r="B632" s="21">
        <v>631</v>
      </c>
      <c r="C632" s="21">
        <v>3.5634999999999999</v>
      </c>
      <c r="D632" s="21">
        <v>0.75019999999999998</v>
      </c>
    </row>
    <row r="633" spans="1:4" ht="14.25" x14ac:dyDescent="0.2">
      <c r="A633" s="20">
        <f t="shared" si="9"/>
        <v>44051</v>
      </c>
      <c r="B633" s="21">
        <v>632</v>
      </c>
      <c r="C633" s="21">
        <v>3.5644</v>
      </c>
      <c r="D633" s="21">
        <v>0.75019999999999998</v>
      </c>
    </row>
    <row r="634" spans="1:4" ht="14.25" x14ac:dyDescent="0.2">
      <c r="A634" s="20">
        <f t="shared" si="9"/>
        <v>44052</v>
      </c>
      <c r="B634" s="21">
        <v>633</v>
      </c>
      <c r="C634" s="21">
        <v>3.5653999999999999</v>
      </c>
      <c r="D634" s="21">
        <v>0.75019999999999998</v>
      </c>
    </row>
    <row r="635" spans="1:4" ht="14.25" x14ac:dyDescent="0.2">
      <c r="A635" s="20">
        <f t="shared" si="9"/>
        <v>44053</v>
      </c>
      <c r="B635" s="21">
        <v>634</v>
      </c>
      <c r="C635" s="21">
        <v>3.5663</v>
      </c>
      <c r="D635" s="21">
        <v>0.75009999999999999</v>
      </c>
    </row>
    <row r="636" spans="1:4" ht="14.25" x14ac:dyDescent="0.2">
      <c r="A636" s="20">
        <f t="shared" si="9"/>
        <v>44054</v>
      </c>
      <c r="B636" s="21">
        <v>635</v>
      </c>
      <c r="C636" s="21">
        <v>3.5672999999999999</v>
      </c>
      <c r="D636" s="21">
        <v>0.75</v>
      </c>
    </row>
    <row r="637" spans="1:4" ht="14.25" x14ac:dyDescent="0.2">
      <c r="A637" s="20">
        <f t="shared" si="9"/>
        <v>44055</v>
      </c>
      <c r="B637" s="21">
        <v>636</v>
      </c>
      <c r="C637" s="21">
        <v>3.5682</v>
      </c>
      <c r="D637" s="21">
        <v>0.74990000000000001</v>
      </c>
    </row>
    <row r="638" spans="1:4" ht="14.25" x14ac:dyDescent="0.2">
      <c r="A638" s="20">
        <f t="shared" si="9"/>
        <v>44056</v>
      </c>
      <c r="B638" s="21">
        <v>637</v>
      </c>
      <c r="C638" s="21">
        <v>3.5691999999999999</v>
      </c>
      <c r="D638" s="21">
        <v>0.74980000000000002</v>
      </c>
    </row>
    <row r="639" spans="1:4" ht="14.25" x14ac:dyDescent="0.2">
      <c r="A639" s="20">
        <f t="shared" si="9"/>
        <v>44057</v>
      </c>
      <c r="B639" s="21">
        <v>638</v>
      </c>
      <c r="C639" s="21">
        <v>3.5701000000000001</v>
      </c>
      <c r="D639" s="21">
        <v>0.74970000000000003</v>
      </c>
    </row>
    <row r="640" spans="1:4" ht="14.25" x14ac:dyDescent="0.2">
      <c r="A640" s="20">
        <f t="shared" si="9"/>
        <v>44058</v>
      </c>
      <c r="B640" s="21">
        <v>639</v>
      </c>
      <c r="C640" s="21">
        <v>3.5710000000000002</v>
      </c>
      <c r="D640" s="21">
        <v>0.74950000000000006</v>
      </c>
    </row>
    <row r="641" spans="1:4" ht="14.25" x14ac:dyDescent="0.2">
      <c r="A641" s="20">
        <f t="shared" si="9"/>
        <v>44059</v>
      </c>
      <c r="B641" s="21">
        <v>640</v>
      </c>
      <c r="C641" s="21">
        <v>3.5720000000000001</v>
      </c>
      <c r="D641" s="21">
        <v>0.74939999999999996</v>
      </c>
    </row>
    <row r="642" spans="1:4" ht="14.25" x14ac:dyDescent="0.2">
      <c r="A642" s="20">
        <f t="shared" si="9"/>
        <v>44060</v>
      </c>
      <c r="B642" s="21">
        <v>641</v>
      </c>
      <c r="C642" s="21">
        <v>3.5729000000000002</v>
      </c>
      <c r="D642" s="21">
        <v>0.74919999999999998</v>
      </c>
    </row>
    <row r="643" spans="1:4" ht="14.25" x14ac:dyDescent="0.2">
      <c r="A643" s="20">
        <f t="shared" si="9"/>
        <v>44061</v>
      </c>
      <c r="B643" s="21">
        <v>642</v>
      </c>
      <c r="C643" s="21">
        <v>3.5737999999999999</v>
      </c>
      <c r="D643" s="21">
        <v>0.749</v>
      </c>
    </row>
    <row r="644" spans="1:4" ht="14.25" x14ac:dyDescent="0.2">
      <c r="A644" s="20">
        <f t="shared" ref="A644:A707" si="10">+A643+1</f>
        <v>44062</v>
      </c>
      <c r="B644" s="21">
        <v>643</v>
      </c>
      <c r="C644" s="21">
        <v>3.5748000000000002</v>
      </c>
      <c r="D644" s="21">
        <v>0.74880000000000002</v>
      </c>
    </row>
    <row r="645" spans="1:4" ht="14.25" x14ac:dyDescent="0.2">
      <c r="A645" s="20">
        <f t="shared" si="10"/>
        <v>44063</v>
      </c>
      <c r="B645" s="21">
        <v>644</v>
      </c>
      <c r="C645" s="21">
        <v>3.5756999999999999</v>
      </c>
      <c r="D645" s="21">
        <v>0.74860000000000004</v>
      </c>
    </row>
    <row r="646" spans="1:4" ht="14.25" x14ac:dyDescent="0.2">
      <c r="A646" s="20">
        <f t="shared" si="10"/>
        <v>44064</v>
      </c>
      <c r="B646" s="21">
        <v>645</v>
      </c>
      <c r="C646" s="21">
        <v>3.5766</v>
      </c>
      <c r="D646" s="21">
        <v>0.74839999999999995</v>
      </c>
    </row>
    <row r="647" spans="1:4" ht="14.25" x14ac:dyDescent="0.2">
      <c r="A647" s="20">
        <f t="shared" si="10"/>
        <v>44065</v>
      </c>
      <c r="B647" s="21">
        <v>646</v>
      </c>
      <c r="C647" s="21">
        <v>3.5775999999999999</v>
      </c>
      <c r="D647" s="21">
        <v>0.74819999999999998</v>
      </c>
    </row>
    <row r="648" spans="1:4" ht="14.25" x14ac:dyDescent="0.2">
      <c r="A648" s="20">
        <f t="shared" si="10"/>
        <v>44066</v>
      </c>
      <c r="B648" s="21">
        <v>647</v>
      </c>
      <c r="C648" s="21">
        <v>3.5785</v>
      </c>
      <c r="D648" s="21">
        <v>0.74790000000000001</v>
      </c>
    </row>
    <row r="649" spans="1:4" ht="14.25" x14ac:dyDescent="0.2">
      <c r="A649" s="20">
        <f t="shared" si="10"/>
        <v>44067</v>
      </c>
      <c r="B649" s="21">
        <v>648</v>
      </c>
      <c r="C649" s="21">
        <v>3.5794000000000001</v>
      </c>
      <c r="D649" s="21">
        <v>0.74770000000000003</v>
      </c>
    </row>
    <row r="650" spans="1:4" ht="14.25" x14ac:dyDescent="0.2">
      <c r="A650" s="20">
        <f t="shared" si="10"/>
        <v>44068</v>
      </c>
      <c r="B650" s="21">
        <v>649</v>
      </c>
      <c r="C650" s="21">
        <v>3.5804</v>
      </c>
      <c r="D650" s="21">
        <v>0.74739999999999995</v>
      </c>
    </row>
    <row r="651" spans="1:4" ht="14.25" x14ac:dyDescent="0.2">
      <c r="A651" s="20">
        <f t="shared" si="10"/>
        <v>44069</v>
      </c>
      <c r="B651" s="21">
        <v>650</v>
      </c>
      <c r="C651" s="21">
        <v>3.5813000000000001</v>
      </c>
      <c r="D651" s="21">
        <v>0.74709999999999999</v>
      </c>
    </row>
    <row r="652" spans="1:4" ht="14.25" x14ac:dyDescent="0.2">
      <c r="A652" s="20">
        <f t="shared" si="10"/>
        <v>44070</v>
      </c>
      <c r="B652" s="21">
        <v>651</v>
      </c>
      <c r="C652" s="21">
        <v>3.5821999999999998</v>
      </c>
      <c r="D652" s="21">
        <v>0.74680000000000002</v>
      </c>
    </row>
    <row r="653" spans="1:4" ht="14.25" x14ac:dyDescent="0.2">
      <c r="A653" s="20">
        <f t="shared" si="10"/>
        <v>44071</v>
      </c>
      <c r="B653" s="21">
        <v>652</v>
      </c>
      <c r="C653" s="21">
        <v>3.5831</v>
      </c>
      <c r="D653" s="21">
        <v>0.74650000000000005</v>
      </c>
    </row>
    <row r="654" spans="1:4" ht="14.25" x14ac:dyDescent="0.2">
      <c r="A654" s="20">
        <f t="shared" si="10"/>
        <v>44072</v>
      </c>
      <c r="B654" s="21">
        <v>653</v>
      </c>
      <c r="C654" s="21">
        <v>3.5840999999999998</v>
      </c>
      <c r="D654" s="21">
        <v>0.74619999999999997</v>
      </c>
    </row>
    <row r="655" spans="1:4" ht="14.25" x14ac:dyDescent="0.2">
      <c r="A655" s="20">
        <f t="shared" si="10"/>
        <v>44073</v>
      </c>
      <c r="B655" s="21">
        <v>654</v>
      </c>
      <c r="C655" s="21">
        <v>3.585</v>
      </c>
      <c r="D655" s="21">
        <v>0.74590000000000001</v>
      </c>
    </row>
    <row r="656" spans="1:4" ht="14.25" x14ac:dyDescent="0.2">
      <c r="A656" s="20">
        <f t="shared" si="10"/>
        <v>44074</v>
      </c>
      <c r="B656" s="21">
        <v>655</v>
      </c>
      <c r="C656" s="21">
        <v>3.5859000000000001</v>
      </c>
      <c r="D656" s="21">
        <v>0.74550000000000005</v>
      </c>
    </row>
    <row r="657" spans="1:4" ht="14.25" x14ac:dyDescent="0.2">
      <c r="A657" s="20">
        <f t="shared" si="10"/>
        <v>44075</v>
      </c>
      <c r="B657" s="21">
        <v>656</v>
      </c>
      <c r="C657" s="21">
        <v>3.5868000000000002</v>
      </c>
      <c r="D657" s="21">
        <v>0.74519999999999997</v>
      </c>
    </row>
    <row r="658" spans="1:4" ht="14.25" x14ac:dyDescent="0.2">
      <c r="A658" s="20">
        <f t="shared" si="10"/>
        <v>44076</v>
      </c>
      <c r="B658" s="21">
        <v>657</v>
      </c>
      <c r="C658" s="21">
        <v>3.5876999999999999</v>
      </c>
      <c r="D658" s="21">
        <v>0.74480000000000002</v>
      </c>
    </row>
    <row r="659" spans="1:4" ht="14.25" x14ac:dyDescent="0.2">
      <c r="A659" s="20">
        <f t="shared" si="10"/>
        <v>44077</v>
      </c>
      <c r="B659" s="21">
        <v>658</v>
      </c>
      <c r="C659" s="21">
        <v>3.5886999999999998</v>
      </c>
      <c r="D659" s="21">
        <v>0.74450000000000005</v>
      </c>
    </row>
    <row r="660" spans="1:4" ht="14.25" x14ac:dyDescent="0.2">
      <c r="A660" s="20">
        <f t="shared" si="10"/>
        <v>44078</v>
      </c>
      <c r="B660" s="21">
        <v>659</v>
      </c>
      <c r="C660" s="21">
        <v>3.5895999999999999</v>
      </c>
      <c r="D660" s="21">
        <v>0.74409999999999998</v>
      </c>
    </row>
    <row r="661" spans="1:4" ht="14.25" x14ac:dyDescent="0.2">
      <c r="A661" s="20">
        <f t="shared" si="10"/>
        <v>44079</v>
      </c>
      <c r="B661" s="21">
        <v>660</v>
      </c>
      <c r="C661" s="21">
        <v>3.5905</v>
      </c>
      <c r="D661" s="21">
        <v>0.74370000000000003</v>
      </c>
    </row>
    <row r="662" spans="1:4" ht="14.25" x14ac:dyDescent="0.2">
      <c r="A662" s="20">
        <f t="shared" si="10"/>
        <v>44080</v>
      </c>
      <c r="B662" s="21">
        <v>661</v>
      </c>
      <c r="C662" s="21">
        <v>3.5914000000000001</v>
      </c>
      <c r="D662" s="21">
        <v>0.74329999999999996</v>
      </c>
    </row>
    <row r="663" spans="1:4" ht="14.25" x14ac:dyDescent="0.2">
      <c r="A663" s="20">
        <f t="shared" si="10"/>
        <v>44081</v>
      </c>
      <c r="B663" s="21">
        <v>662</v>
      </c>
      <c r="C663" s="21">
        <v>3.5922999999999998</v>
      </c>
      <c r="D663" s="21">
        <v>0.7429</v>
      </c>
    </row>
    <row r="664" spans="1:4" ht="14.25" x14ac:dyDescent="0.2">
      <c r="A664" s="20">
        <f t="shared" si="10"/>
        <v>44082</v>
      </c>
      <c r="B664" s="21">
        <v>663</v>
      </c>
      <c r="C664" s="21">
        <v>3.5931999999999999</v>
      </c>
      <c r="D664" s="21">
        <v>0.74250000000000005</v>
      </c>
    </row>
    <row r="665" spans="1:4" ht="14.25" x14ac:dyDescent="0.2">
      <c r="A665" s="20">
        <f t="shared" si="10"/>
        <v>44083</v>
      </c>
      <c r="B665" s="21">
        <v>664</v>
      </c>
      <c r="C665" s="21">
        <v>3.5941000000000001</v>
      </c>
      <c r="D665" s="21">
        <v>0.74209999999999998</v>
      </c>
    </row>
    <row r="666" spans="1:4" ht="14.25" x14ac:dyDescent="0.2">
      <c r="A666" s="20">
        <f t="shared" si="10"/>
        <v>44084</v>
      </c>
      <c r="B666" s="21">
        <v>665</v>
      </c>
      <c r="C666" s="21">
        <v>3.5950000000000002</v>
      </c>
      <c r="D666" s="21">
        <v>0.74160000000000004</v>
      </c>
    </row>
    <row r="667" spans="1:4" ht="14.25" x14ac:dyDescent="0.2">
      <c r="A667" s="20">
        <f t="shared" si="10"/>
        <v>44085</v>
      </c>
      <c r="B667" s="21">
        <v>666</v>
      </c>
      <c r="C667" s="21">
        <v>3.5960000000000001</v>
      </c>
      <c r="D667" s="21">
        <v>0.74119999999999997</v>
      </c>
    </row>
    <row r="668" spans="1:4" ht="14.25" x14ac:dyDescent="0.2">
      <c r="A668" s="20">
        <f t="shared" si="10"/>
        <v>44086</v>
      </c>
      <c r="B668" s="21">
        <v>667</v>
      </c>
      <c r="C668" s="21">
        <v>3.5969000000000002</v>
      </c>
      <c r="D668" s="21">
        <v>0.74070000000000003</v>
      </c>
    </row>
    <row r="669" spans="1:4" ht="14.25" x14ac:dyDescent="0.2">
      <c r="A669" s="20">
        <f t="shared" si="10"/>
        <v>44087</v>
      </c>
      <c r="B669" s="21">
        <v>668</v>
      </c>
      <c r="C669" s="21">
        <v>3.5977999999999999</v>
      </c>
      <c r="D669" s="21">
        <v>0.74029999999999996</v>
      </c>
    </row>
    <row r="670" spans="1:4" ht="14.25" x14ac:dyDescent="0.2">
      <c r="A670" s="20">
        <f t="shared" si="10"/>
        <v>44088</v>
      </c>
      <c r="B670" s="21">
        <v>669</v>
      </c>
      <c r="C670" s="21">
        <v>3.5987</v>
      </c>
      <c r="D670" s="21">
        <v>0.73980000000000001</v>
      </c>
    </row>
    <row r="671" spans="1:4" ht="14.25" x14ac:dyDescent="0.2">
      <c r="A671" s="20">
        <f t="shared" si="10"/>
        <v>44089</v>
      </c>
      <c r="B671" s="21">
        <v>670</v>
      </c>
      <c r="C671" s="21">
        <v>3.5996000000000001</v>
      </c>
      <c r="D671" s="21">
        <v>0.73929999999999996</v>
      </c>
    </row>
    <row r="672" spans="1:4" ht="14.25" x14ac:dyDescent="0.2">
      <c r="A672" s="20">
        <f t="shared" si="10"/>
        <v>44090</v>
      </c>
      <c r="B672" s="21">
        <v>671</v>
      </c>
      <c r="C672" s="21">
        <v>3.6004999999999998</v>
      </c>
      <c r="D672" s="21">
        <v>0.7389</v>
      </c>
    </row>
    <row r="673" spans="1:4" ht="14.25" x14ac:dyDescent="0.2">
      <c r="A673" s="20">
        <f t="shared" si="10"/>
        <v>44091</v>
      </c>
      <c r="B673" s="21">
        <v>672</v>
      </c>
      <c r="C673" s="21">
        <v>3.6013999999999999</v>
      </c>
      <c r="D673" s="21">
        <v>0.73839999999999995</v>
      </c>
    </row>
    <row r="674" spans="1:4" ht="14.25" x14ac:dyDescent="0.2">
      <c r="A674" s="20">
        <f t="shared" si="10"/>
        <v>44092</v>
      </c>
      <c r="B674" s="21">
        <v>673</v>
      </c>
      <c r="C674" s="21">
        <v>3.6023000000000001</v>
      </c>
      <c r="D674" s="21">
        <v>0.7379</v>
      </c>
    </row>
    <row r="675" spans="1:4" ht="14.25" x14ac:dyDescent="0.2">
      <c r="A675" s="20">
        <f t="shared" si="10"/>
        <v>44093</v>
      </c>
      <c r="B675" s="21">
        <v>674</v>
      </c>
      <c r="C675" s="21">
        <v>3.6032000000000002</v>
      </c>
      <c r="D675" s="21">
        <v>0.73740000000000006</v>
      </c>
    </row>
    <row r="676" spans="1:4" ht="14.25" x14ac:dyDescent="0.2">
      <c r="A676" s="20">
        <f t="shared" si="10"/>
        <v>44094</v>
      </c>
      <c r="B676" s="21">
        <v>675</v>
      </c>
      <c r="C676" s="21">
        <v>3.6040999999999999</v>
      </c>
      <c r="D676" s="21">
        <v>0.7369</v>
      </c>
    </row>
    <row r="677" spans="1:4" ht="14.25" x14ac:dyDescent="0.2">
      <c r="A677" s="20">
        <f t="shared" si="10"/>
        <v>44095</v>
      </c>
      <c r="B677" s="21">
        <v>676</v>
      </c>
      <c r="C677" s="21">
        <v>3.605</v>
      </c>
      <c r="D677" s="21">
        <v>0.73629999999999995</v>
      </c>
    </row>
    <row r="678" spans="1:4" ht="14.25" x14ac:dyDescent="0.2">
      <c r="A678" s="20">
        <f t="shared" si="10"/>
        <v>44096</v>
      </c>
      <c r="B678" s="21">
        <v>677</v>
      </c>
      <c r="C678" s="21">
        <v>3.6059000000000001</v>
      </c>
      <c r="D678" s="21">
        <v>0.73580000000000001</v>
      </c>
    </row>
    <row r="679" spans="1:4" ht="14.25" x14ac:dyDescent="0.2">
      <c r="A679" s="20">
        <f t="shared" si="10"/>
        <v>44097</v>
      </c>
      <c r="B679" s="21">
        <v>678</v>
      </c>
      <c r="C679" s="21">
        <v>3.6067999999999998</v>
      </c>
      <c r="D679" s="21">
        <v>0.73529999999999995</v>
      </c>
    </row>
    <row r="680" spans="1:4" ht="14.25" x14ac:dyDescent="0.2">
      <c r="A680" s="20">
        <f t="shared" si="10"/>
        <v>44098</v>
      </c>
      <c r="B680" s="21">
        <v>679</v>
      </c>
      <c r="C680" s="21">
        <v>3.6076999999999999</v>
      </c>
      <c r="D680" s="21">
        <v>0.73480000000000001</v>
      </c>
    </row>
    <row r="681" spans="1:4" ht="14.25" x14ac:dyDescent="0.2">
      <c r="A681" s="20">
        <f t="shared" si="10"/>
        <v>44099</v>
      </c>
      <c r="B681" s="21">
        <v>680</v>
      </c>
      <c r="C681" s="21">
        <v>3.6086</v>
      </c>
      <c r="D681" s="21">
        <v>0.73419999999999996</v>
      </c>
    </row>
    <row r="682" spans="1:4" ht="14.25" x14ac:dyDescent="0.2">
      <c r="A682" s="20">
        <f t="shared" si="10"/>
        <v>44100</v>
      </c>
      <c r="B682" s="21">
        <v>681</v>
      </c>
      <c r="C682" s="21">
        <v>3.6095000000000002</v>
      </c>
      <c r="D682" s="21">
        <v>0.73370000000000002</v>
      </c>
    </row>
    <row r="683" spans="1:4" ht="14.25" x14ac:dyDescent="0.2">
      <c r="A683" s="20">
        <f t="shared" si="10"/>
        <v>44101</v>
      </c>
      <c r="B683" s="21">
        <v>682</v>
      </c>
      <c r="C683" s="21">
        <v>3.6103999999999998</v>
      </c>
      <c r="D683" s="21">
        <v>0.73309999999999997</v>
      </c>
    </row>
    <row r="684" spans="1:4" ht="14.25" x14ac:dyDescent="0.2">
      <c r="A684" s="20">
        <f t="shared" si="10"/>
        <v>44102</v>
      </c>
      <c r="B684" s="21">
        <v>683</v>
      </c>
      <c r="C684" s="21">
        <v>3.6113</v>
      </c>
      <c r="D684" s="21">
        <v>0.73260000000000003</v>
      </c>
    </row>
    <row r="685" spans="1:4" ht="14.25" x14ac:dyDescent="0.2">
      <c r="A685" s="20">
        <f t="shared" si="10"/>
        <v>44103</v>
      </c>
      <c r="B685" s="21">
        <v>684</v>
      </c>
      <c r="C685" s="21">
        <v>3.6122000000000001</v>
      </c>
      <c r="D685" s="21">
        <v>0.73199999999999998</v>
      </c>
    </row>
    <row r="686" spans="1:4" ht="14.25" x14ac:dyDescent="0.2">
      <c r="A686" s="20">
        <f t="shared" si="10"/>
        <v>44104</v>
      </c>
      <c r="B686" s="21">
        <v>685</v>
      </c>
      <c r="C686" s="21">
        <v>3.6131000000000002</v>
      </c>
      <c r="D686" s="21">
        <v>0.73140000000000005</v>
      </c>
    </row>
    <row r="687" spans="1:4" ht="14.25" x14ac:dyDescent="0.2">
      <c r="A687" s="20">
        <f t="shared" si="10"/>
        <v>44105</v>
      </c>
      <c r="B687" s="21">
        <v>686</v>
      </c>
      <c r="C687" s="21">
        <v>3.6139999999999999</v>
      </c>
      <c r="D687" s="21">
        <v>0.73089999999999999</v>
      </c>
    </row>
    <row r="688" spans="1:4" ht="14.25" x14ac:dyDescent="0.2">
      <c r="A688" s="20">
        <f t="shared" si="10"/>
        <v>44106</v>
      </c>
      <c r="B688" s="21">
        <v>687</v>
      </c>
      <c r="C688" s="21">
        <v>3.6147999999999998</v>
      </c>
      <c r="D688" s="21">
        <v>0.73029999999999995</v>
      </c>
    </row>
    <row r="689" spans="1:4" ht="14.25" x14ac:dyDescent="0.2">
      <c r="A689" s="20">
        <f t="shared" si="10"/>
        <v>44107</v>
      </c>
      <c r="B689" s="21">
        <v>688</v>
      </c>
      <c r="C689" s="21">
        <v>3.6156999999999999</v>
      </c>
      <c r="D689" s="21">
        <v>0.72970000000000002</v>
      </c>
    </row>
    <row r="690" spans="1:4" ht="14.25" x14ac:dyDescent="0.2">
      <c r="A690" s="20">
        <f t="shared" si="10"/>
        <v>44108</v>
      </c>
      <c r="B690" s="21">
        <v>689</v>
      </c>
      <c r="C690" s="21">
        <v>3.6166</v>
      </c>
      <c r="D690" s="21">
        <v>0.72909999999999997</v>
      </c>
    </row>
    <row r="691" spans="1:4" ht="14.25" x14ac:dyDescent="0.2">
      <c r="A691" s="20">
        <f t="shared" si="10"/>
        <v>44109</v>
      </c>
      <c r="B691" s="21">
        <v>690</v>
      </c>
      <c r="C691" s="21">
        <v>3.6175000000000002</v>
      </c>
      <c r="D691" s="21">
        <v>0.72850000000000004</v>
      </c>
    </row>
    <row r="692" spans="1:4" ht="14.25" x14ac:dyDescent="0.2">
      <c r="A692" s="20">
        <f t="shared" si="10"/>
        <v>44110</v>
      </c>
      <c r="B692" s="21">
        <v>691</v>
      </c>
      <c r="C692" s="21">
        <v>3.6183999999999998</v>
      </c>
      <c r="D692" s="21">
        <v>0.72789999999999999</v>
      </c>
    </row>
    <row r="693" spans="1:4" ht="14.25" x14ac:dyDescent="0.2">
      <c r="A693" s="20">
        <f t="shared" si="10"/>
        <v>44111</v>
      </c>
      <c r="B693" s="21">
        <v>692</v>
      </c>
      <c r="C693" s="21">
        <v>3.6193</v>
      </c>
      <c r="D693" s="21">
        <v>0.72740000000000005</v>
      </c>
    </row>
    <row r="694" spans="1:4" ht="14.25" x14ac:dyDescent="0.2">
      <c r="A694" s="20">
        <f t="shared" si="10"/>
        <v>44112</v>
      </c>
      <c r="B694" s="21">
        <v>693</v>
      </c>
      <c r="C694" s="21">
        <v>3.6202000000000001</v>
      </c>
      <c r="D694" s="21">
        <v>0.7268</v>
      </c>
    </row>
    <row r="695" spans="1:4" ht="14.25" x14ac:dyDescent="0.2">
      <c r="A695" s="20">
        <f t="shared" si="10"/>
        <v>44113</v>
      </c>
      <c r="B695" s="21">
        <v>694</v>
      </c>
      <c r="C695" s="21">
        <v>3.6211000000000002</v>
      </c>
      <c r="D695" s="21">
        <v>0.72619999999999996</v>
      </c>
    </row>
    <row r="696" spans="1:4" ht="14.25" x14ac:dyDescent="0.2">
      <c r="A696" s="20">
        <f t="shared" si="10"/>
        <v>44114</v>
      </c>
      <c r="B696" s="21">
        <v>695</v>
      </c>
      <c r="C696" s="21">
        <v>3.6219000000000001</v>
      </c>
      <c r="D696" s="21">
        <v>0.72550000000000003</v>
      </c>
    </row>
    <row r="697" spans="1:4" ht="14.25" x14ac:dyDescent="0.2">
      <c r="A697" s="20">
        <f t="shared" si="10"/>
        <v>44115</v>
      </c>
      <c r="B697" s="21">
        <v>696</v>
      </c>
      <c r="C697" s="21">
        <v>3.6227999999999998</v>
      </c>
      <c r="D697" s="21">
        <v>0.72489999999999999</v>
      </c>
    </row>
    <row r="698" spans="1:4" ht="14.25" x14ac:dyDescent="0.2">
      <c r="A698" s="20">
        <f t="shared" si="10"/>
        <v>44116</v>
      </c>
      <c r="B698" s="21">
        <v>697</v>
      </c>
      <c r="C698" s="21">
        <v>3.6236999999999999</v>
      </c>
      <c r="D698" s="21">
        <v>0.72430000000000005</v>
      </c>
    </row>
    <row r="699" spans="1:4" ht="14.25" x14ac:dyDescent="0.2">
      <c r="A699" s="20">
        <f t="shared" si="10"/>
        <v>44117</v>
      </c>
      <c r="B699" s="21">
        <v>698</v>
      </c>
      <c r="C699" s="21">
        <v>3.6246</v>
      </c>
      <c r="D699" s="21">
        <v>0.72370000000000001</v>
      </c>
    </row>
    <row r="700" spans="1:4" ht="14.25" x14ac:dyDescent="0.2">
      <c r="A700" s="20">
        <f t="shared" si="10"/>
        <v>44118</v>
      </c>
      <c r="B700" s="21">
        <v>699</v>
      </c>
      <c r="C700" s="21">
        <v>3.6255000000000002</v>
      </c>
      <c r="D700" s="21">
        <v>0.72309999999999997</v>
      </c>
    </row>
    <row r="701" spans="1:4" ht="14.25" x14ac:dyDescent="0.2">
      <c r="A701" s="20">
        <f t="shared" si="10"/>
        <v>44119</v>
      </c>
      <c r="B701" s="21">
        <v>700</v>
      </c>
      <c r="C701" s="21">
        <v>3.6263999999999998</v>
      </c>
      <c r="D701" s="21">
        <v>0.72250000000000003</v>
      </c>
    </row>
    <row r="702" spans="1:4" ht="14.25" x14ac:dyDescent="0.2">
      <c r="A702" s="20">
        <f t="shared" si="10"/>
        <v>44120</v>
      </c>
      <c r="B702" s="21">
        <v>701</v>
      </c>
      <c r="C702" s="21">
        <v>3.6272000000000002</v>
      </c>
      <c r="D702" s="21">
        <v>0.72189999999999999</v>
      </c>
    </row>
    <row r="703" spans="1:4" ht="14.25" x14ac:dyDescent="0.2">
      <c r="A703" s="20">
        <f t="shared" si="10"/>
        <v>44121</v>
      </c>
      <c r="B703" s="21">
        <v>702</v>
      </c>
      <c r="C703" s="21">
        <v>3.6280999999999999</v>
      </c>
      <c r="D703" s="21">
        <v>0.72130000000000005</v>
      </c>
    </row>
    <row r="704" spans="1:4" ht="14.25" x14ac:dyDescent="0.2">
      <c r="A704" s="20">
        <f t="shared" si="10"/>
        <v>44122</v>
      </c>
      <c r="B704" s="21">
        <v>703</v>
      </c>
      <c r="C704" s="21">
        <v>3.629</v>
      </c>
      <c r="D704" s="21">
        <v>0.72060000000000002</v>
      </c>
    </row>
    <row r="705" spans="1:4" ht="14.25" x14ac:dyDescent="0.2">
      <c r="A705" s="20">
        <f t="shared" si="10"/>
        <v>44123</v>
      </c>
      <c r="B705" s="21">
        <v>704</v>
      </c>
      <c r="C705" s="21">
        <v>3.6299000000000001</v>
      </c>
      <c r="D705" s="21">
        <v>0.72</v>
      </c>
    </row>
    <row r="706" spans="1:4" ht="14.25" x14ac:dyDescent="0.2">
      <c r="A706" s="20">
        <f t="shared" si="10"/>
        <v>44124</v>
      </c>
      <c r="B706" s="21">
        <v>705</v>
      </c>
      <c r="C706" s="21">
        <v>3.6307999999999998</v>
      </c>
      <c r="D706" s="21">
        <v>0.71940000000000004</v>
      </c>
    </row>
    <row r="707" spans="1:4" ht="14.25" x14ac:dyDescent="0.2">
      <c r="A707" s="20">
        <f t="shared" si="10"/>
        <v>44125</v>
      </c>
      <c r="B707" s="21">
        <v>706</v>
      </c>
      <c r="C707" s="21">
        <v>3.6316000000000002</v>
      </c>
      <c r="D707" s="21">
        <v>0.71879999999999999</v>
      </c>
    </row>
    <row r="708" spans="1:4" ht="14.25" x14ac:dyDescent="0.2">
      <c r="A708" s="20">
        <f t="shared" ref="A708:A771" si="11">+A707+1</f>
        <v>44126</v>
      </c>
      <c r="B708" s="21">
        <v>707</v>
      </c>
      <c r="C708" s="21">
        <v>3.6324999999999998</v>
      </c>
      <c r="D708" s="21">
        <v>0.71819999999999995</v>
      </c>
    </row>
    <row r="709" spans="1:4" ht="14.25" x14ac:dyDescent="0.2">
      <c r="A709" s="20">
        <f t="shared" si="11"/>
        <v>44127</v>
      </c>
      <c r="B709" s="21">
        <v>708</v>
      </c>
      <c r="C709" s="21">
        <v>3.6334</v>
      </c>
      <c r="D709" s="21">
        <v>0.71750000000000003</v>
      </c>
    </row>
    <row r="710" spans="1:4" ht="14.25" x14ac:dyDescent="0.2">
      <c r="A710" s="20">
        <f t="shared" si="11"/>
        <v>44128</v>
      </c>
      <c r="B710" s="21">
        <v>709</v>
      </c>
      <c r="C710" s="21">
        <v>3.6343000000000001</v>
      </c>
      <c r="D710" s="21">
        <v>0.71689999999999998</v>
      </c>
    </row>
    <row r="711" spans="1:4" ht="14.25" x14ac:dyDescent="0.2">
      <c r="A711" s="20">
        <f t="shared" si="11"/>
        <v>44129</v>
      </c>
      <c r="B711" s="21">
        <v>710</v>
      </c>
      <c r="C711" s="21">
        <v>3.6352000000000002</v>
      </c>
      <c r="D711" s="21">
        <v>0.71630000000000005</v>
      </c>
    </row>
    <row r="712" spans="1:4" ht="14.25" x14ac:dyDescent="0.2">
      <c r="A712" s="20">
        <f t="shared" si="11"/>
        <v>44130</v>
      </c>
      <c r="B712" s="21">
        <v>711</v>
      </c>
      <c r="C712" s="21">
        <v>3.6360000000000001</v>
      </c>
      <c r="D712" s="21">
        <v>0.7157</v>
      </c>
    </row>
    <row r="713" spans="1:4" ht="14.25" x14ac:dyDescent="0.2">
      <c r="A713" s="20">
        <f t="shared" si="11"/>
        <v>44131</v>
      </c>
      <c r="B713" s="21">
        <v>712</v>
      </c>
      <c r="C713" s="21">
        <v>3.6368999999999998</v>
      </c>
      <c r="D713" s="21">
        <v>0.71509999999999996</v>
      </c>
    </row>
    <row r="714" spans="1:4" ht="14.25" x14ac:dyDescent="0.2">
      <c r="A714" s="20">
        <f t="shared" si="11"/>
        <v>44132</v>
      </c>
      <c r="B714" s="21">
        <v>713</v>
      </c>
      <c r="C714" s="21">
        <v>3.6377999999999999</v>
      </c>
      <c r="D714" s="21">
        <v>0.71440000000000003</v>
      </c>
    </row>
    <row r="715" spans="1:4" ht="14.25" x14ac:dyDescent="0.2">
      <c r="A715" s="20">
        <f t="shared" si="11"/>
        <v>44133</v>
      </c>
      <c r="B715" s="21">
        <v>714</v>
      </c>
      <c r="C715" s="21">
        <v>3.6387</v>
      </c>
      <c r="D715" s="21">
        <v>0.71379999999999999</v>
      </c>
    </row>
    <row r="716" spans="1:4" ht="14.25" x14ac:dyDescent="0.2">
      <c r="A716" s="20">
        <f t="shared" si="11"/>
        <v>44134</v>
      </c>
      <c r="B716" s="21">
        <v>715</v>
      </c>
      <c r="C716" s="21">
        <v>3.6395</v>
      </c>
      <c r="D716" s="21">
        <v>0.71319999999999995</v>
      </c>
    </row>
    <row r="717" spans="1:4" ht="14.25" x14ac:dyDescent="0.2">
      <c r="A717" s="20">
        <f t="shared" si="11"/>
        <v>44135</v>
      </c>
      <c r="B717" s="21">
        <v>716</v>
      </c>
      <c r="C717" s="21">
        <v>3.6404000000000001</v>
      </c>
      <c r="D717" s="21">
        <v>0.71260000000000001</v>
      </c>
    </row>
    <row r="718" spans="1:4" ht="14.25" x14ac:dyDescent="0.2">
      <c r="A718" s="20">
        <f t="shared" si="11"/>
        <v>44136</v>
      </c>
      <c r="B718" s="21">
        <v>717</v>
      </c>
      <c r="C718" s="21">
        <v>3.6413000000000002</v>
      </c>
      <c r="D718" s="21">
        <v>0.71199999999999997</v>
      </c>
    </row>
    <row r="719" spans="1:4" ht="14.25" x14ac:dyDescent="0.2">
      <c r="A719" s="20">
        <f t="shared" si="11"/>
        <v>44137</v>
      </c>
      <c r="B719" s="21">
        <v>718</v>
      </c>
      <c r="C719" s="21">
        <v>3.6421999999999999</v>
      </c>
      <c r="D719" s="21">
        <v>0.71140000000000003</v>
      </c>
    </row>
    <row r="720" spans="1:4" ht="14.25" x14ac:dyDescent="0.2">
      <c r="A720" s="20">
        <f t="shared" si="11"/>
        <v>44138</v>
      </c>
      <c r="B720" s="21">
        <v>719</v>
      </c>
      <c r="C720" s="21">
        <v>3.6429999999999998</v>
      </c>
      <c r="D720" s="21">
        <v>0.71079999999999999</v>
      </c>
    </row>
    <row r="721" spans="1:4" ht="14.25" x14ac:dyDescent="0.2">
      <c r="A721" s="20">
        <f t="shared" si="11"/>
        <v>44139</v>
      </c>
      <c r="B721" s="21">
        <v>720</v>
      </c>
      <c r="C721" s="21">
        <v>3.6438999999999999</v>
      </c>
      <c r="D721" s="21">
        <v>0.71020000000000005</v>
      </c>
    </row>
    <row r="722" spans="1:4" ht="14.25" x14ac:dyDescent="0.2">
      <c r="A722" s="20">
        <f t="shared" si="11"/>
        <v>44140</v>
      </c>
      <c r="B722" s="21">
        <v>721</v>
      </c>
      <c r="C722" s="21">
        <v>3.6448</v>
      </c>
      <c r="D722" s="21">
        <v>0.70950000000000002</v>
      </c>
    </row>
    <row r="723" spans="1:4" ht="14.25" x14ac:dyDescent="0.2">
      <c r="A723" s="20">
        <f t="shared" si="11"/>
        <v>44141</v>
      </c>
      <c r="B723" s="21">
        <v>722</v>
      </c>
      <c r="C723" s="21">
        <v>3.6457000000000002</v>
      </c>
      <c r="D723" s="21">
        <v>0.70889999999999997</v>
      </c>
    </row>
    <row r="724" spans="1:4" ht="14.25" x14ac:dyDescent="0.2">
      <c r="A724" s="20">
        <f t="shared" si="11"/>
        <v>44142</v>
      </c>
      <c r="B724" s="21">
        <v>723</v>
      </c>
      <c r="C724" s="21">
        <v>3.6465000000000001</v>
      </c>
      <c r="D724" s="21">
        <v>0.70830000000000004</v>
      </c>
    </row>
    <row r="725" spans="1:4" ht="14.25" x14ac:dyDescent="0.2">
      <c r="A725" s="20">
        <f t="shared" si="11"/>
        <v>44143</v>
      </c>
      <c r="B725" s="21">
        <v>724</v>
      </c>
      <c r="C725" s="21">
        <v>3.6474000000000002</v>
      </c>
      <c r="D725" s="21">
        <v>0.7077</v>
      </c>
    </row>
    <row r="726" spans="1:4" ht="14.25" x14ac:dyDescent="0.2">
      <c r="A726" s="20">
        <f t="shared" si="11"/>
        <v>44144</v>
      </c>
      <c r="B726" s="21">
        <v>725</v>
      </c>
      <c r="C726" s="21">
        <v>3.6482999999999999</v>
      </c>
      <c r="D726" s="21">
        <v>0.70720000000000005</v>
      </c>
    </row>
    <row r="727" spans="1:4" ht="14.25" x14ac:dyDescent="0.2">
      <c r="A727" s="20">
        <f t="shared" si="11"/>
        <v>44145</v>
      </c>
      <c r="B727" s="21">
        <v>726</v>
      </c>
      <c r="C727" s="21">
        <v>3.6490999999999998</v>
      </c>
      <c r="D727" s="21">
        <v>0.70660000000000001</v>
      </c>
    </row>
    <row r="728" spans="1:4" ht="14.25" x14ac:dyDescent="0.2">
      <c r="A728" s="20">
        <f t="shared" si="11"/>
        <v>44146</v>
      </c>
      <c r="B728" s="21">
        <v>727</v>
      </c>
      <c r="C728" s="21">
        <v>3.65</v>
      </c>
      <c r="D728" s="21">
        <v>0.70599999999999996</v>
      </c>
    </row>
    <row r="729" spans="1:4" ht="14.25" x14ac:dyDescent="0.2">
      <c r="A729" s="20">
        <f t="shared" si="11"/>
        <v>44147</v>
      </c>
      <c r="B729" s="21">
        <v>728</v>
      </c>
      <c r="C729" s="21">
        <v>3.6509</v>
      </c>
      <c r="D729" s="21">
        <v>0.70540000000000003</v>
      </c>
    </row>
    <row r="730" spans="1:4" ht="14.25" x14ac:dyDescent="0.2">
      <c r="A730" s="20">
        <f t="shared" si="11"/>
        <v>44148</v>
      </c>
      <c r="B730" s="21">
        <v>729</v>
      </c>
      <c r="C730" s="21">
        <v>3.6518000000000002</v>
      </c>
      <c r="D730" s="21">
        <v>0.70479999999999998</v>
      </c>
    </row>
    <row r="731" spans="1:4" ht="14.25" x14ac:dyDescent="0.2">
      <c r="A731" s="20">
        <f t="shared" si="11"/>
        <v>44149</v>
      </c>
      <c r="B731" s="21">
        <v>730</v>
      </c>
      <c r="C731" s="21">
        <v>3.6526000000000001</v>
      </c>
      <c r="D731" s="21">
        <v>0.70420000000000005</v>
      </c>
    </row>
    <row r="732" spans="1:4" ht="14.25" x14ac:dyDescent="0.2">
      <c r="A732" s="20">
        <f t="shared" si="11"/>
        <v>44150</v>
      </c>
      <c r="B732" s="21">
        <v>731</v>
      </c>
      <c r="C732" s="21">
        <v>3.6535000000000002</v>
      </c>
      <c r="D732" s="21">
        <v>0.70369999999999999</v>
      </c>
    </row>
    <row r="733" spans="1:4" ht="14.25" x14ac:dyDescent="0.2">
      <c r="A733" s="20">
        <f t="shared" si="11"/>
        <v>44151</v>
      </c>
      <c r="B733" s="21">
        <v>732</v>
      </c>
      <c r="C733" s="21">
        <v>3.6543999999999999</v>
      </c>
      <c r="D733" s="21">
        <v>0.70309999999999995</v>
      </c>
    </row>
    <row r="734" spans="1:4" ht="14.25" x14ac:dyDescent="0.2">
      <c r="A734" s="20">
        <f t="shared" si="11"/>
        <v>44152</v>
      </c>
      <c r="B734" s="21">
        <v>733</v>
      </c>
      <c r="C734" s="21">
        <v>3.6551999999999998</v>
      </c>
      <c r="D734" s="21">
        <v>0.70250000000000001</v>
      </c>
    </row>
    <row r="735" spans="1:4" ht="14.25" x14ac:dyDescent="0.2">
      <c r="A735" s="20">
        <f t="shared" si="11"/>
        <v>44153</v>
      </c>
      <c r="B735" s="21">
        <v>734</v>
      </c>
      <c r="C735" s="21">
        <v>3.6560999999999999</v>
      </c>
      <c r="D735" s="21">
        <v>0.70199999999999996</v>
      </c>
    </row>
    <row r="736" spans="1:4" ht="14.25" x14ac:dyDescent="0.2">
      <c r="A736" s="20">
        <f t="shared" si="11"/>
        <v>44154</v>
      </c>
      <c r="B736" s="21">
        <v>735</v>
      </c>
      <c r="C736" s="21">
        <v>3.657</v>
      </c>
      <c r="D736" s="21">
        <v>0.70140000000000002</v>
      </c>
    </row>
    <row r="737" spans="1:4" ht="14.25" x14ac:dyDescent="0.2">
      <c r="A737" s="20">
        <f t="shared" si="11"/>
        <v>44155</v>
      </c>
      <c r="B737" s="21">
        <v>736</v>
      </c>
      <c r="C737" s="21">
        <v>3.6577999999999999</v>
      </c>
      <c r="D737" s="21">
        <v>0.70089999999999997</v>
      </c>
    </row>
    <row r="738" spans="1:4" ht="14.25" x14ac:dyDescent="0.2">
      <c r="A738" s="20">
        <f t="shared" si="11"/>
        <v>44156</v>
      </c>
      <c r="B738" s="21">
        <v>737</v>
      </c>
      <c r="C738" s="21">
        <v>3.6587000000000001</v>
      </c>
      <c r="D738" s="21">
        <v>0.70040000000000002</v>
      </c>
    </row>
    <row r="739" spans="1:4" ht="14.25" x14ac:dyDescent="0.2">
      <c r="A739" s="20">
        <f t="shared" si="11"/>
        <v>44157</v>
      </c>
      <c r="B739" s="21">
        <v>738</v>
      </c>
      <c r="C739" s="21">
        <v>3.6596000000000002</v>
      </c>
      <c r="D739" s="21">
        <v>0.69979999999999998</v>
      </c>
    </row>
    <row r="740" spans="1:4" ht="14.25" x14ac:dyDescent="0.2">
      <c r="A740" s="20">
        <f t="shared" si="11"/>
        <v>44158</v>
      </c>
      <c r="B740" s="21">
        <v>739</v>
      </c>
      <c r="C740" s="21">
        <v>3.6604000000000001</v>
      </c>
      <c r="D740" s="21">
        <v>0.69930000000000003</v>
      </c>
    </row>
    <row r="741" spans="1:4" ht="14.25" x14ac:dyDescent="0.2">
      <c r="A741" s="20">
        <f t="shared" si="11"/>
        <v>44159</v>
      </c>
      <c r="B741" s="21">
        <v>740</v>
      </c>
      <c r="C741" s="21">
        <v>3.6613000000000002</v>
      </c>
      <c r="D741" s="21">
        <v>0.69879999999999998</v>
      </c>
    </row>
    <row r="742" spans="1:4" ht="14.25" x14ac:dyDescent="0.2">
      <c r="A742" s="20">
        <f t="shared" si="11"/>
        <v>44160</v>
      </c>
      <c r="B742" s="21">
        <v>741</v>
      </c>
      <c r="C742" s="21">
        <v>3.6621999999999999</v>
      </c>
      <c r="D742" s="21">
        <v>0.69830000000000003</v>
      </c>
    </row>
    <row r="743" spans="1:4" ht="14.25" x14ac:dyDescent="0.2">
      <c r="A743" s="20">
        <f t="shared" si="11"/>
        <v>44161</v>
      </c>
      <c r="B743" s="21">
        <v>742</v>
      </c>
      <c r="C743" s="21">
        <v>3.6631</v>
      </c>
      <c r="D743" s="21">
        <v>0.69779999999999998</v>
      </c>
    </row>
    <row r="744" spans="1:4" ht="14.25" x14ac:dyDescent="0.2">
      <c r="A744" s="20">
        <f t="shared" si="11"/>
        <v>44162</v>
      </c>
      <c r="B744" s="21">
        <v>743</v>
      </c>
      <c r="C744" s="21">
        <v>3.6638999999999999</v>
      </c>
      <c r="D744" s="21">
        <v>0.69730000000000003</v>
      </c>
    </row>
    <row r="745" spans="1:4" ht="14.25" x14ac:dyDescent="0.2">
      <c r="A745" s="20">
        <f t="shared" si="11"/>
        <v>44163</v>
      </c>
      <c r="B745" s="21">
        <v>744</v>
      </c>
      <c r="C745" s="21">
        <v>3.6648000000000001</v>
      </c>
      <c r="D745" s="21">
        <v>0.69679999999999997</v>
      </c>
    </row>
    <row r="746" spans="1:4" ht="14.25" x14ac:dyDescent="0.2">
      <c r="A746" s="20">
        <f t="shared" si="11"/>
        <v>44164</v>
      </c>
      <c r="B746" s="21">
        <v>745</v>
      </c>
      <c r="C746" s="21">
        <v>3.6657000000000002</v>
      </c>
      <c r="D746" s="21">
        <v>0.69630000000000003</v>
      </c>
    </row>
    <row r="747" spans="1:4" ht="14.25" x14ac:dyDescent="0.2">
      <c r="A747" s="20">
        <f t="shared" si="11"/>
        <v>44165</v>
      </c>
      <c r="B747" s="21">
        <v>746</v>
      </c>
      <c r="C747" s="21">
        <v>3.6665000000000001</v>
      </c>
      <c r="D747" s="21">
        <v>0.69579999999999997</v>
      </c>
    </row>
    <row r="748" spans="1:4" ht="14.25" x14ac:dyDescent="0.2">
      <c r="A748" s="20">
        <f t="shared" si="11"/>
        <v>44166</v>
      </c>
      <c r="B748" s="21">
        <v>747</v>
      </c>
      <c r="C748" s="21">
        <v>3.6674000000000002</v>
      </c>
      <c r="D748" s="21">
        <v>0.69530000000000003</v>
      </c>
    </row>
    <row r="749" spans="1:4" ht="14.25" x14ac:dyDescent="0.2">
      <c r="A749" s="20">
        <f t="shared" si="11"/>
        <v>44167</v>
      </c>
      <c r="B749" s="21">
        <v>748</v>
      </c>
      <c r="C749" s="21">
        <v>3.6682999999999999</v>
      </c>
      <c r="D749" s="21">
        <v>0.69489999999999996</v>
      </c>
    </row>
    <row r="750" spans="1:4" ht="14.25" x14ac:dyDescent="0.2">
      <c r="A750" s="20">
        <f t="shared" si="11"/>
        <v>44168</v>
      </c>
      <c r="B750" s="21">
        <v>749</v>
      </c>
      <c r="C750" s="21">
        <v>3.6690999999999998</v>
      </c>
      <c r="D750" s="21">
        <v>0.69440000000000002</v>
      </c>
    </row>
    <row r="751" spans="1:4" ht="14.25" x14ac:dyDescent="0.2">
      <c r="A751" s="20">
        <f t="shared" si="11"/>
        <v>44169</v>
      </c>
      <c r="B751" s="21">
        <v>750</v>
      </c>
      <c r="C751" s="21">
        <v>3.67</v>
      </c>
      <c r="D751" s="21">
        <v>0.69399999999999995</v>
      </c>
    </row>
    <row r="752" spans="1:4" ht="14.25" x14ac:dyDescent="0.2">
      <c r="A752" s="20">
        <f t="shared" si="11"/>
        <v>44170</v>
      </c>
      <c r="B752" s="21">
        <v>751</v>
      </c>
      <c r="C752" s="21">
        <v>3.6707999999999998</v>
      </c>
      <c r="D752" s="21">
        <v>0.69350000000000001</v>
      </c>
    </row>
    <row r="753" spans="1:4" ht="14.25" x14ac:dyDescent="0.2">
      <c r="A753" s="20">
        <f t="shared" si="11"/>
        <v>44171</v>
      </c>
      <c r="B753" s="21">
        <v>752</v>
      </c>
      <c r="C753" s="21">
        <v>3.6717</v>
      </c>
      <c r="D753" s="21">
        <v>0.69310000000000005</v>
      </c>
    </row>
    <row r="754" spans="1:4" ht="14.25" x14ac:dyDescent="0.2">
      <c r="A754" s="20">
        <f t="shared" si="11"/>
        <v>44172</v>
      </c>
      <c r="B754" s="21">
        <v>753</v>
      </c>
      <c r="C754" s="21">
        <v>3.6726000000000001</v>
      </c>
      <c r="D754" s="21">
        <v>0.69269999999999998</v>
      </c>
    </row>
    <row r="755" spans="1:4" ht="14.25" x14ac:dyDescent="0.2">
      <c r="A755" s="20">
        <f t="shared" si="11"/>
        <v>44173</v>
      </c>
      <c r="B755" s="21">
        <v>754</v>
      </c>
      <c r="C755" s="21">
        <v>3.6734</v>
      </c>
      <c r="D755" s="21">
        <v>0.69230000000000003</v>
      </c>
    </row>
    <row r="756" spans="1:4" ht="14.25" x14ac:dyDescent="0.2">
      <c r="A756" s="20">
        <f t="shared" si="11"/>
        <v>44174</v>
      </c>
      <c r="B756" s="21">
        <v>755</v>
      </c>
      <c r="C756" s="21">
        <v>3.6743000000000001</v>
      </c>
      <c r="D756" s="21">
        <v>0.69189999999999996</v>
      </c>
    </row>
    <row r="757" spans="1:4" ht="14.25" x14ac:dyDescent="0.2">
      <c r="A757" s="20">
        <f t="shared" si="11"/>
        <v>44175</v>
      </c>
      <c r="B757" s="21">
        <v>756</v>
      </c>
      <c r="C757" s="21">
        <v>3.6751999999999998</v>
      </c>
      <c r="D757" s="21">
        <v>0.6915</v>
      </c>
    </row>
    <row r="758" spans="1:4" ht="14.25" x14ac:dyDescent="0.2">
      <c r="A758" s="20">
        <f t="shared" si="11"/>
        <v>44176</v>
      </c>
      <c r="B758" s="21">
        <v>757</v>
      </c>
      <c r="C758" s="21">
        <v>3.6760000000000002</v>
      </c>
      <c r="D758" s="21">
        <v>0.69110000000000005</v>
      </c>
    </row>
    <row r="759" spans="1:4" ht="14.25" x14ac:dyDescent="0.2">
      <c r="A759" s="20">
        <f t="shared" si="11"/>
        <v>44177</v>
      </c>
      <c r="B759" s="21">
        <v>758</v>
      </c>
      <c r="C759" s="21">
        <v>3.6768999999999998</v>
      </c>
      <c r="D759" s="21">
        <v>0.69069999999999998</v>
      </c>
    </row>
    <row r="760" spans="1:4" ht="14.25" x14ac:dyDescent="0.2">
      <c r="A760" s="20">
        <f t="shared" si="11"/>
        <v>44178</v>
      </c>
      <c r="B760" s="21">
        <v>759</v>
      </c>
      <c r="C760" s="21">
        <v>3.6778</v>
      </c>
      <c r="D760" s="21">
        <v>0.69040000000000001</v>
      </c>
    </row>
    <row r="761" spans="1:4" ht="14.25" x14ac:dyDescent="0.2">
      <c r="A761" s="20">
        <f t="shared" si="11"/>
        <v>44179</v>
      </c>
      <c r="B761" s="21">
        <v>760</v>
      </c>
      <c r="C761" s="21">
        <v>3.6785999999999999</v>
      </c>
      <c r="D761" s="21">
        <v>0.69</v>
      </c>
    </row>
    <row r="762" spans="1:4" ht="14.25" x14ac:dyDescent="0.2">
      <c r="A762" s="20">
        <f t="shared" si="11"/>
        <v>44180</v>
      </c>
      <c r="B762" s="21">
        <v>761</v>
      </c>
      <c r="C762" s="21">
        <v>3.6795</v>
      </c>
      <c r="D762" s="21">
        <v>0.68959999999999999</v>
      </c>
    </row>
    <row r="763" spans="1:4" ht="14.25" x14ac:dyDescent="0.2">
      <c r="A763" s="20">
        <f t="shared" si="11"/>
        <v>44181</v>
      </c>
      <c r="B763" s="21">
        <v>762</v>
      </c>
      <c r="C763" s="21">
        <v>3.6802999999999999</v>
      </c>
      <c r="D763" s="21">
        <v>0.68930000000000002</v>
      </c>
    </row>
    <row r="764" spans="1:4" ht="14.25" x14ac:dyDescent="0.2">
      <c r="A764" s="20">
        <f t="shared" si="11"/>
        <v>44182</v>
      </c>
      <c r="B764" s="21">
        <v>763</v>
      </c>
      <c r="C764" s="21">
        <v>3.6812</v>
      </c>
      <c r="D764" s="21">
        <v>0.68899999999999995</v>
      </c>
    </row>
    <row r="765" spans="1:4" ht="14.25" x14ac:dyDescent="0.2">
      <c r="A765" s="20">
        <f t="shared" si="11"/>
        <v>44183</v>
      </c>
      <c r="B765" s="21">
        <v>764</v>
      </c>
      <c r="C765" s="21">
        <v>3.6821000000000002</v>
      </c>
      <c r="D765" s="21">
        <v>0.68869999999999998</v>
      </c>
    </row>
    <row r="766" spans="1:4" ht="14.25" x14ac:dyDescent="0.2">
      <c r="A766" s="20">
        <f t="shared" si="11"/>
        <v>44184</v>
      </c>
      <c r="B766" s="21">
        <v>765</v>
      </c>
      <c r="C766" s="21">
        <v>3.6829000000000001</v>
      </c>
      <c r="D766" s="21">
        <v>0.68840000000000001</v>
      </c>
    </row>
    <row r="767" spans="1:4" ht="14.25" x14ac:dyDescent="0.2">
      <c r="A767" s="20">
        <f t="shared" si="11"/>
        <v>44185</v>
      </c>
      <c r="B767" s="21">
        <v>766</v>
      </c>
      <c r="C767" s="21">
        <v>3.6838000000000002</v>
      </c>
      <c r="D767" s="21">
        <v>0.68810000000000004</v>
      </c>
    </row>
    <row r="768" spans="1:4" ht="14.25" x14ac:dyDescent="0.2">
      <c r="A768" s="20">
        <f t="shared" si="11"/>
        <v>44186</v>
      </c>
      <c r="B768" s="21">
        <v>767</v>
      </c>
      <c r="C768" s="21">
        <v>3.6846999999999999</v>
      </c>
      <c r="D768" s="21">
        <v>0.68779999999999997</v>
      </c>
    </row>
    <row r="769" spans="1:4" ht="14.25" x14ac:dyDescent="0.2">
      <c r="A769" s="20">
        <f t="shared" si="11"/>
        <v>44187</v>
      </c>
      <c r="B769" s="21">
        <v>768</v>
      </c>
      <c r="C769" s="21">
        <v>3.6855000000000002</v>
      </c>
      <c r="D769" s="21">
        <v>0.6875</v>
      </c>
    </row>
    <row r="770" spans="1:4" ht="14.25" x14ac:dyDescent="0.2">
      <c r="A770" s="20">
        <f t="shared" si="11"/>
        <v>44188</v>
      </c>
      <c r="B770" s="21">
        <v>769</v>
      </c>
      <c r="C770" s="21">
        <v>3.6863999999999999</v>
      </c>
      <c r="D770" s="21">
        <v>0.68720000000000003</v>
      </c>
    </row>
    <row r="771" spans="1:4" ht="14.25" x14ac:dyDescent="0.2">
      <c r="A771" s="20">
        <f t="shared" si="11"/>
        <v>44189</v>
      </c>
      <c r="B771" s="21">
        <v>770</v>
      </c>
      <c r="C771" s="21">
        <v>3.6871999999999998</v>
      </c>
      <c r="D771" s="21">
        <v>0.68689999999999996</v>
      </c>
    </row>
    <row r="772" spans="1:4" ht="14.25" x14ac:dyDescent="0.2">
      <c r="A772" s="20">
        <f t="shared" ref="A772:A835" si="12">+A771+1</f>
        <v>44190</v>
      </c>
      <c r="B772" s="21">
        <v>771</v>
      </c>
      <c r="C772" s="21">
        <v>3.6880999999999999</v>
      </c>
      <c r="D772" s="21">
        <v>0.68669999999999998</v>
      </c>
    </row>
    <row r="773" spans="1:4" ht="14.25" x14ac:dyDescent="0.2">
      <c r="A773" s="20">
        <f t="shared" si="12"/>
        <v>44191</v>
      </c>
      <c r="B773" s="21">
        <v>772</v>
      </c>
      <c r="C773" s="21">
        <v>3.6890000000000001</v>
      </c>
      <c r="D773" s="21">
        <v>0.68640000000000001</v>
      </c>
    </row>
    <row r="774" spans="1:4" ht="14.25" x14ac:dyDescent="0.2">
      <c r="A774" s="20">
        <f t="shared" si="12"/>
        <v>44192</v>
      </c>
      <c r="B774" s="21">
        <v>773</v>
      </c>
      <c r="C774" s="21">
        <v>3.6898</v>
      </c>
      <c r="D774" s="21">
        <v>0.68620000000000003</v>
      </c>
    </row>
    <row r="775" spans="1:4" ht="14.25" x14ac:dyDescent="0.2">
      <c r="A775" s="20">
        <f t="shared" si="12"/>
        <v>44193</v>
      </c>
      <c r="B775" s="21">
        <v>774</v>
      </c>
      <c r="C775" s="21">
        <v>3.6907000000000001</v>
      </c>
      <c r="D775" s="21">
        <v>0.68600000000000005</v>
      </c>
    </row>
    <row r="776" spans="1:4" ht="14.25" x14ac:dyDescent="0.2">
      <c r="A776" s="20">
        <f t="shared" si="12"/>
        <v>44194</v>
      </c>
      <c r="B776" s="21">
        <v>775</v>
      </c>
      <c r="C776" s="21">
        <v>3.6915</v>
      </c>
      <c r="D776" s="21">
        <v>0.68569999999999998</v>
      </c>
    </row>
    <row r="777" spans="1:4" ht="14.25" x14ac:dyDescent="0.2">
      <c r="A777" s="20">
        <f t="shared" si="12"/>
        <v>44195</v>
      </c>
      <c r="B777" s="21">
        <v>776</v>
      </c>
      <c r="C777" s="21">
        <v>3.6924000000000001</v>
      </c>
      <c r="D777" s="21">
        <v>0.6855</v>
      </c>
    </row>
    <row r="778" spans="1:4" ht="14.25" x14ac:dyDescent="0.2">
      <c r="A778" s="20">
        <f t="shared" si="12"/>
        <v>44196</v>
      </c>
      <c r="B778" s="21">
        <v>777</v>
      </c>
      <c r="C778" s="21">
        <v>3.6932</v>
      </c>
      <c r="D778" s="21">
        <v>0.68530000000000002</v>
      </c>
    </row>
    <row r="779" spans="1:4" ht="14.25" x14ac:dyDescent="0.2">
      <c r="A779" s="20">
        <f t="shared" si="12"/>
        <v>44197</v>
      </c>
      <c r="B779" s="21">
        <v>778</v>
      </c>
      <c r="C779" s="21">
        <v>3.6941000000000002</v>
      </c>
      <c r="D779" s="21">
        <v>0.68510000000000004</v>
      </c>
    </row>
    <row r="780" spans="1:4" ht="14.25" x14ac:dyDescent="0.2">
      <c r="A780" s="20">
        <f t="shared" si="12"/>
        <v>44198</v>
      </c>
      <c r="B780" s="21">
        <v>779</v>
      </c>
      <c r="C780" s="21">
        <v>3.6949999999999998</v>
      </c>
      <c r="D780" s="21">
        <v>0.68489999999999995</v>
      </c>
    </row>
    <row r="781" spans="1:4" ht="14.25" x14ac:dyDescent="0.2">
      <c r="A781" s="20">
        <f t="shared" si="12"/>
        <v>44199</v>
      </c>
      <c r="B781" s="21">
        <v>780</v>
      </c>
      <c r="C781" s="21">
        <v>3.6958000000000002</v>
      </c>
      <c r="D781" s="21">
        <v>0.68469999999999998</v>
      </c>
    </row>
    <row r="782" spans="1:4" ht="14.25" x14ac:dyDescent="0.2">
      <c r="A782" s="20">
        <f t="shared" si="12"/>
        <v>44200</v>
      </c>
      <c r="B782" s="21">
        <v>781</v>
      </c>
      <c r="C782" s="21">
        <v>3.6966999999999999</v>
      </c>
      <c r="D782" s="21">
        <v>0.68459999999999999</v>
      </c>
    </row>
    <row r="783" spans="1:4" ht="14.25" x14ac:dyDescent="0.2">
      <c r="A783" s="20">
        <f t="shared" si="12"/>
        <v>44201</v>
      </c>
      <c r="B783" s="21">
        <v>782</v>
      </c>
      <c r="C783" s="21">
        <v>3.6974999999999998</v>
      </c>
      <c r="D783" s="21">
        <v>0.68440000000000001</v>
      </c>
    </row>
    <row r="784" spans="1:4" ht="14.25" x14ac:dyDescent="0.2">
      <c r="A784" s="20">
        <f t="shared" si="12"/>
        <v>44202</v>
      </c>
      <c r="B784" s="21">
        <v>783</v>
      </c>
      <c r="C784" s="21">
        <v>3.6983999999999999</v>
      </c>
      <c r="D784" s="21">
        <v>0.68430000000000002</v>
      </c>
    </row>
    <row r="785" spans="1:4" ht="14.25" x14ac:dyDescent="0.2">
      <c r="A785" s="20">
        <f t="shared" si="12"/>
        <v>44203</v>
      </c>
      <c r="B785" s="21">
        <v>784</v>
      </c>
      <c r="C785" s="21">
        <v>3.6991999999999998</v>
      </c>
      <c r="D785" s="21">
        <v>0.68410000000000004</v>
      </c>
    </row>
    <row r="786" spans="1:4" ht="14.25" x14ac:dyDescent="0.2">
      <c r="A786" s="20">
        <f t="shared" si="12"/>
        <v>44204</v>
      </c>
      <c r="B786" s="21">
        <v>785</v>
      </c>
      <c r="C786" s="21">
        <v>3.7000999999999999</v>
      </c>
      <c r="D786" s="21">
        <v>0.68400000000000005</v>
      </c>
    </row>
    <row r="787" spans="1:4" ht="14.25" x14ac:dyDescent="0.2">
      <c r="A787" s="20">
        <f t="shared" si="12"/>
        <v>44205</v>
      </c>
      <c r="B787" s="21">
        <v>786</v>
      </c>
      <c r="C787" s="21">
        <v>3.7010000000000001</v>
      </c>
      <c r="D787" s="21">
        <v>0.68379999999999996</v>
      </c>
    </row>
    <row r="788" spans="1:4" ht="14.25" x14ac:dyDescent="0.2">
      <c r="A788" s="20">
        <f t="shared" si="12"/>
        <v>44206</v>
      </c>
      <c r="B788" s="21">
        <v>787</v>
      </c>
      <c r="C788" s="21">
        <v>3.7018</v>
      </c>
      <c r="D788" s="21">
        <v>0.68369999999999997</v>
      </c>
    </row>
    <row r="789" spans="1:4" ht="14.25" x14ac:dyDescent="0.2">
      <c r="A789" s="20">
        <f t="shared" si="12"/>
        <v>44207</v>
      </c>
      <c r="B789" s="21">
        <v>788</v>
      </c>
      <c r="C789" s="21">
        <v>3.7027000000000001</v>
      </c>
      <c r="D789" s="21">
        <v>0.68359999999999999</v>
      </c>
    </row>
    <row r="790" spans="1:4" ht="14.25" x14ac:dyDescent="0.2">
      <c r="A790" s="20">
        <f t="shared" si="12"/>
        <v>44208</v>
      </c>
      <c r="B790" s="21">
        <v>789</v>
      </c>
      <c r="C790" s="21">
        <v>3.7035</v>
      </c>
      <c r="D790" s="21">
        <v>0.6835</v>
      </c>
    </row>
    <row r="791" spans="1:4" ht="14.25" x14ac:dyDescent="0.2">
      <c r="A791" s="20">
        <f t="shared" si="12"/>
        <v>44209</v>
      </c>
      <c r="B791" s="21">
        <v>790</v>
      </c>
      <c r="C791" s="21">
        <v>3.7044000000000001</v>
      </c>
      <c r="D791" s="21">
        <v>0.68340000000000001</v>
      </c>
    </row>
    <row r="792" spans="1:4" ht="14.25" x14ac:dyDescent="0.2">
      <c r="A792" s="20">
        <f t="shared" si="12"/>
        <v>44210</v>
      </c>
      <c r="B792" s="21">
        <v>791</v>
      </c>
      <c r="C792" s="21">
        <v>3.7052</v>
      </c>
      <c r="D792" s="21">
        <v>0.68330000000000002</v>
      </c>
    </row>
    <row r="793" spans="1:4" ht="14.25" x14ac:dyDescent="0.2">
      <c r="A793" s="20">
        <f t="shared" si="12"/>
        <v>44211</v>
      </c>
      <c r="B793" s="21">
        <v>792</v>
      </c>
      <c r="C793" s="21">
        <v>3.7061000000000002</v>
      </c>
      <c r="D793" s="21">
        <v>0.68320000000000003</v>
      </c>
    </row>
    <row r="794" spans="1:4" ht="14.25" x14ac:dyDescent="0.2">
      <c r="A794" s="20">
        <f t="shared" si="12"/>
        <v>44212</v>
      </c>
      <c r="B794" s="21">
        <v>793</v>
      </c>
      <c r="C794" s="21">
        <v>3.7069000000000001</v>
      </c>
      <c r="D794" s="21">
        <v>0.68320000000000003</v>
      </c>
    </row>
    <row r="795" spans="1:4" ht="14.25" x14ac:dyDescent="0.2">
      <c r="A795" s="20">
        <f t="shared" si="12"/>
        <v>44213</v>
      </c>
      <c r="B795" s="21">
        <v>794</v>
      </c>
      <c r="C795" s="21">
        <v>3.7078000000000002</v>
      </c>
      <c r="D795" s="21">
        <v>0.68310000000000004</v>
      </c>
    </row>
    <row r="796" spans="1:4" ht="14.25" x14ac:dyDescent="0.2">
      <c r="A796" s="20">
        <f t="shared" si="12"/>
        <v>44214</v>
      </c>
      <c r="B796" s="21">
        <v>795</v>
      </c>
      <c r="C796" s="21">
        <v>3.7086000000000001</v>
      </c>
      <c r="D796" s="21">
        <v>0.68300000000000005</v>
      </c>
    </row>
    <row r="797" spans="1:4" ht="14.25" x14ac:dyDescent="0.2">
      <c r="A797" s="20">
        <f t="shared" si="12"/>
        <v>44215</v>
      </c>
      <c r="B797" s="21">
        <v>796</v>
      </c>
      <c r="C797" s="21">
        <v>3.7094999999999998</v>
      </c>
      <c r="D797" s="21">
        <v>0.68300000000000005</v>
      </c>
    </row>
    <row r="798" spans="1:4" ht="14.25" x14ac:dyDescent="0.2">
      <c r="A798" s="20">
        <f t="shared" si="12"/>
        <v>44216</v>
      </c>
      <c r="B798" s="21">
        <v>797</v>
      </c>
      <c r="C798" s="21">
        <v>3.7103000000000002</v>
      </c>
      <c r="D798" s="21">
        <v>0.68289999999999995</v>
      </c>
    </row>
    <row r="799" spans="1:4" ht="14.25" x14ac:dyDescent="0.2">
      <c r="A799" s="20">
        <f t="shared" si="12"/>
        <v>44217</v>
      </c>
      <c r="B799" s="21">
        <v>798</v>
      </c>
      <c r="C799" s="21">
        <v>3.7111999999999998</v>
      </c>
      <c r="D799" s="21">
        <v>0.68289999999999995</v>
      </c>
    </row>
    <row r="800" spans="1:4" ht="14.25" x14ac:dyDescent="0.2">
      <c r="A800" s="20">
        <f t="shared" si="12"/>
        <v>44218</v>
      </c>
      <c r="B800" s="21">
        <v>799</v>
      </c>
      <c r="C800" s="21">
        <v>3.7120000000000002</v>
      </c>
      <c r="D800" s="21">
        <v>0.68289999999999995</v>
      </c>
    </row>
    <row r="801" spans="1:4" ht="14.25" x14ac:dyDescent="0.2">
      <c r="A801" s="20">
        <f t="shared" si="12"/>
        <v>44219</v>
      </c>
      <c r="B801" s="21">
        <v>800</v>
      </c>
      <c r="C801" s="21">
        <v>3.7128999999999999</v>
      </c>
      <c r="D801" s="21">
        <v>0.68289999999999995</v>
      </c>
    </row>
    <row r="802" spans="1:4" ht="14.25" x14ac:dyDescent="0.2">
      <c r="A802" s="20">
        <f t="shared" si="12"/>
        <v>44220</v>
      </c>
      <c r="B802" s="21">
        <v>801</v>
      </c>
      <c r="C802" s="21">
        <v>3.7138</v>
      </c>
      <c r="D802" s="21">
        <v>0.68289999999999995</v>
      </c>
    </row>
    <row r="803" spans="1:4" ht="14.25" x14ac:dyDescent="0.2">
      <c r="A803" s="20">
        <f t="shared" si="12"/>
        <v>44221</v>
      </c>
      <c r="B803" s="21">
        <v>802</v>
      </c>
      <c r="C803" s="21">
        <v>3.7145999999999999</v>
      </c>
      <c r="D803" s="21">
        <v>0.68289999999999995</v>
      </c>
    </row>
    <row r="804" spans="1:4" ht="14.25" x14ac:dyDescent="0.2">
      <c r="A804" s="20">
        <f t="shared" si="12"/>
        <v>44222</v>
      </c>
      <c r="B804" s="21">
        <v>803</v>
      </c>
      <c r="C804" s="21">
        <v>3.7155</v>
      </c>
      <c r="D804" s="21">
        <v>0.68289999999999995</v>
      </c>
    </row>
    <row r="805" spans="1:4" ht="14.25" x14ac:dyDescent="0.2">
      <c r="A805" s="20">
        <f t="shared" si="12"/>
        <v>44223</v>
      </c>
      <c r="B805" s="21">
        <v>804</v>
      </c>
      <c r="C805" s="21">
        <v>3.7162999999999999</v>
      </c>
      <c r="D805" s="21">
        <v>0.68289999999999995</v>
      </c>
    </row>
    <row r="806" spans="1:4" ht="14.25" x14ac:dyDescent="0.2">
      <c r="A806" s="20">
        <f t="shared" si="12"/>
        <v>44224</v>
      </c>
      <c r="B806" s="21">
        <v>805</v>
      </c>
      <c r="C806" s="21">
        <v>3.7170999999999998</v>
      </c>
      <c r="D806" s="21">
        <v>0.68289999999999995</v>
      </c>
    </row>
    <row r="807" spans="1:4" ht="14.25" x14ac:dyDescent="0.2">
      <c r="A807" s="20">
        <f t="shared" si="12"/>
        <v>44225</v>
      </c>
      <c r="B807" s="21">
        <v>806</v>
      </c>
      <c r="C807" s="21">
        <v>3.718</v>
      </c>
      <c r="D807" s="21">
        <v>0.68289999999999995</v>
      </c>
    </row>
    <row r="808" spans="1:4" ht="14.25" x14ac:dyDescent="0.2">
      <c r="A808" s="20">
        <f t="shared" si="12"/>
        <v>44226</v>
      </c>
      <c r="B808" s="21">
        <v>807</v>
      </c>
      <c r="C808" s="21">
        <v>3.7187999999999999</v>
      </c>
      <c r="D808" s="21">
        <v>0.68300000000000005</v>
      </c>
    </row>
    <row r="809" spans="1:4" ht="14.25" x14ac:dyDescent="0.2">
      <c r="A809" s="20">
        <f t="shared" si="12"/>
        <v>44227</v>
      </c>
      <c r="B809" s="21">
        <v>808</v>
      </c>
      <c r="C809" s="21">
        <v>3.7197</v>
      </c>
      <c r="D809" s="21">
        <v>0.68300000000000005</v>
      </c>
    </row>
    <row r="810" spans="1:4" ht="14.25" x14ac:dyDescent="0.2">
      <c r="A810" s="20">
        <f t="shared" si="12"/>
        <v>44228</v>
      </c>
      <c r="B810" s="21">
        <v>809</v>
      </c>
      <c r="C810" s="21">
        <v>3.7204999999999999</v>
      </c>
      <c r="D810" s="21">
        <v>0.68310000000000004</v>
      </c>
    </row>
    <row r="811" spans="1:4" ht="14.25" x14ac:dyDescent="0.2">
      <c r="A811" s="20">
        <f t="shared" si="12"/>
        <v>44229</v>
      </c>
      <c r="B811" s="21">
        <v>810</v>
      </c>
      <c r="C811" s="21">
        <v>3.7214</v>
      </c>
      <c r="D811" s="21">
        <v>0.68310000000000004</v>
      </c>
    </row>
    <row r="812" spans="1:4" ht="14.25" x14ac:dyDescent="0.2">
      <c r="A812" s="20">
        <f t="shared" si="12"/>
        <v>44230</v>
      </c>
      <c r="B812" s="21">
        <v>811</v>
      </c>
      <c r="C812" s="21">
        <v>3.7222</v>
      </c>
      <c r="D812" s="21">
        <v>0.68320000000000003</v>
      </c>
    </row>
    <row r="813" spans="1:4" ht="14.25" x14ac:dyDescent="0.2">
      <c r="A813" s="20">
        <f t="shared" si="12"/>
        <v>44231</v>
      </c>
      <c r="B813" s="21">
        <v>812</v>
      </c>
      <c r="C813" s="21">
        <v>3.7231000000000001</v>
      </c>
      <c r="D813" s="21">
        <v>0.68330000000000002</v>
      </c>
    </row>
    <row r="814" spans="1:4" ht="14.25" x14ac:dyDescent="0.2">
      <c r="A814" s="20">
        <f t="shared" si="12"/>
        <v>44232</v>
      </c>
      <c r="B814" s="21">
        <v>813</v>
      </c>
      <c r="C814" s="21">
        <v>3.7239</v>
      </c>
      <c r="D814" s="21">
        <v>0.68330000000000002</v>
      </c>
    </row>
    <row r="815" spans="1:4" ht="14.25" x14ac:dyDescent="0.2">
      <c r="A815" s="20">
        <f t="shared" si="12"/>
        <v>44233</v>
      </c>
      <c r="B815" s="21">
        <v>814</v>
      </c>
      <c r="C815" s="21">
        <v>3.7248000000000001</v>
      </c>
      <c r="D815" s="21">
        <v>0.68340000000000001</v>
      </c>
    </row>
    <row r="816" spans="1:4" ht="14.25" x14ac:dyDescent="0.2">
      <c r="A816" s="20">
        <f t="shared" si="12"/>
        <v>44234</v>
      </c>
      <c r="B816" s="21">
        <v>815</v>
      </c>
      <c r="C816" s="21">
        <v>3.7256</v>
      </c>
      <c r="D816" s="21">
        <v>0.6835</v>
      </c>
    </row>
    <row r="817" spans="1:4" ht="14.25" x14ac:dyDescent="0.2">
      <c r="A817" s="20">
        <f t="shared" si="12"/>
        <v>44235</v>
      </c>
      <c r="B817" s="21">
        <v>816</v>
      </c>
      <c r="C817" s="21">
        <v>3.7265000000000001</v>
      </c>
      <c r="D817" s="21">
        <v>0.68359999999999999</v>
      </c>
    </row>
    <row r="818" spans="1:4" ht="14.25" x14ac:dyDescent="0.2">
      <c r="A818" s="20">
        <f t="shared" si="12"/>
        <v>44236</v>
      </c>
      <c r="B818" s="21">
        <v>817</v>
      </c>
      <c r="C818" s="21">
        <v>3.7273000000000001</v>
      </c>
      <c r="D818" s="21">
        <v>0.68369999999999997</v>
      </c>
    </row>
    <row r="819" spans="1:4" ht="14.25" x14ac:dyDescent="0.2">
      <c r="A819" s="20">
        <f t="shared" si="12"/>
        <v>44237</v>
      </c>
      <c r="B819" s="21">
        <v>818</v>
      </c>
      <c r="C819" s="21">
        <v>3.7282000000000002</v>
      </c>
      <c r="D819" s="21">
        <v>0.68389999999999995</v>
      </c>
    </row>
    <row r="820" spans="1:4" ht="14.25" x14ac:dyDescent="0.2">
      <c r="A820" s="20">
        <f t="shared" si="12"/>
        <v>44238</v>
      </c>
      <c r="B820" s="21">
        <v>819</v>
      </c>
      <c r="C820" s="21">
        <v>3.7290000000000001</v>
      </c>
      <c r="D820" s="21">
        <v>0.68400000000000005</v>
      </c>
    </row>
    <row r="821" spans="1:4" ht="14.25" x14ac:dyDescent="0.2">
      <c r="A821" s="20">
        <f t="shared" si="12"/>
        <v>44239</v>
      </c>
      <c r="B821" s="21">
        <v>820</v>
      </c>
      <c r="C821" s="21">
        <v>3.7298</v>
      </c>
      <c r="D821" s="21">
        <v>0.68410000000000004</v>
      </c>
    </row>
    <row r="822" spans="1:4" ht="14.25" x14ac:dyDescent="0.2">
      <c r="A822" s="20">
        <f t="shared" si="12"/>
        <v>44240</v>
      </c>
      <c r="B822" s="21">
        <v>821</v>
      </c>
      <c r="C822" s="21">
        <v>3.7307000000000001</v>
      </c>
      <c r="D822" s="21">
        <v>0.68420000000000003</v>
      </c>
    </row>
    <row r="823" spans="1:4" ht="14.25" x14ac:dyDescent="0.2">
      <c r="A823" s="20">
        <f t="shared" si="12"/>
        <v>44241</v>
      </c>
      <c r="B823" s="21">
        <v>822</v>
      </c>
      <c r="C823" s="21">
        <v>3.7315</v>
      </c>
      <c r="D823" s="21">
        <v>0.68440000000000001</v>
      </c>
    </row>
    <row r="824" spans="1:4" ht="14.25" x14ac:dyDescent="0.2">
      <c r="A824" s="20">
        <f t="shared" si="12"/>
        <v>44242</v>
      </c>
      <c r="B824" s="21">
        <v>823</v>
      </c>
      <c r="C824" s="21">
        <v>3.7324000000000002</v>
      </c>
      <c r="D824" s="21">
        <v>0.6845</v>
      </c>
    </row>
    <row r="825" spans="1:4" ht="14.25" x14ac:dyDescent="0.2">
      <c r="A825" s="20">
        <f t="shared" si="12"/>
        <v>44243</v>
      </c>
      <c r="B825" s="21">
        <v>824</v>
      </c>
      <c r="C825" s="21">
        <v>3.7332000000000001</v>
      </c>
      <c r="D825" s="21">
        <v>0.68469999999999998</v>
      </c>
    </row>
    <row r="826" spans="1:4" ht="14.25" x14ac:dyDescent="0.2">
      <c r="A826" s="20">
        <f t="shared" si="12"/>
        <v>44244</v>
      </c>
      <c r="B826" s="21">
        <v>825</v>
      </c>
      <c r="C826" s="21">
        <v>3.7341000000000002</v>
      </c>
      <c r="D826" s="21">
        <v>0.68489999999999995</v>
      </c>
    </row>
    <row r="827" spans="1:4" ht="14.25" x14ac:dyDescent="0.2">
      <c r="A827" s="20">
        <f t="shared" si="12"/>
        <v>44245</v>
      </c>
      <c r="B827" s="21">
        <v>826</v>
      </c>
      <c r="C827" s="21">
        <v>3.7349000000000001</v>
      </c>
      <c r="D827" s="21">
        <v>0.68500000000000005</v>
      </c>
    </row>
    <row r="828" spans="1:4" ht="14.25" x14ac:dyDescent="0.2">
      <c r="A828" s="20">
        <f t="shared" si="12"/>
        <v>44246</v>
      </c>
      <c r="B828" s="21">
        <v>827</v>
      </c>
      <c r="C828" s="21">
        <v>3.7357</v>
      </c>
      <c r="D828" s="21">
        <v>0.68520000000000003</v>
      </c>
    </row>
    <row r="829" spans="1:4" ht="14.25" x14ac:dyDescent="0.2">
      <c r="A829" s="20">
        <f t="shared" si="12"/>
        <v>44247</v>
      </c>
      <c r="B829" s="21">
        <v>828</v>
      </c>
      <c r="C829" s="21">
        <v>3.7366000000000001</v>
      </c>
      <c r="D829" s="21">
        <v>0.68540000000000001</v>
      </c>
    </row>
    <row r="830" spans="1:4" ht="14.25" x14ac:dyDescent="0.2">
      <c r="A830" s="20">
        <f t="shared" si="12"/>
        <v>44248</v>
      </c>
      <c r="B830" s="21">
        <v>829</v>
      </c>
      <c r="C830" s="21">
        <v>3.7374000000000001</v>
      </c>
      <c r="D830" s="21">
        <v>0.68559999999999999</v>
      </c>
    </row>
    <row r="831" spans="1:4" ht="14.25" x14ac:dyDescent="0.2">
      <c r="A831" s="20">
        <f t="shared" si="12"/>
        <v>44249</v>
      </c>
      <c r="B831" s="21">
        <v>830</v>
      </c>
      <c r="C831" s="21">
        <v>3.7383000000000002</v>
      </c>
      <c r="D831" s="21">
        <v>0.68579999999999997</v>
      </c>
    </row>
    <row r="832" spans="1:4" ht="14.25" x14ac:dyDescent="0.2">
      <c r="A832" s="20">
        <f t="shared" si="12"/>
        <v>44250</v>
      </c>
      <c r="B832" s="21">
        <v>831</v>
      </c>
      <c r="C832" s="21">
        <v>3.7391000000000001</v>
      </c>
      <c r="D832" s="21">
        <v>0.68600000000000005</v>
      </c>
    </row>
    <row r="833" spans="1:4" ht="14.25" x14ac:dyDescent="0.2">
      <c r="A833" s="20">
        <f t="shared" si="12"/>
        <v>44251</v>
      </c>
      <c r="B833" s="21">
        <v>832</v>
      </c>
      <c r="C833" s="21">
        <v>3.74</v>
      </c>
      <c r="D833" s="21">
        <v>0.68620000000000003</v>
      </c>
    </row>
    <row r="834" spans="1:4" ht="14.25" x14ac:dyDescent="0.2">
      <c r="A834" s="20">
        <f t="shared" si="12"/>
        <v>44252</v>
      </c>
      <c r="B834" s="21">
        <v>833</v>
      </c>
      <c r="C834" s="21">
        <v>3.7408000000000001</v>
      </c>
      <c r="D834" s="21">
        <v>0.68640000000000001</v>
      </c>
    </row>
    <row r="835" spans="1:4" ht="14.25" x14ac:dyDescent="0.2">
      <c r="A835" s="20">
        <f t="shared" si="12"/>
        <v>44253</v>
      </c>
      <c r="B835" s="21">
        <v>834</v>
      </c>
      <c r="C835" s="21">
        <v>3.7416</v>
      </c>
      <c r="D835" s="21">
        <v>0.68669999999999998</v>
      </c>
    </row>
    <row r="836" spans="1:4" ht="14.25" x14ac:dyDescent="0.2">
      <c r="A836" s="20">
        <f t="shared" ref="A836:A899" si="13">+A835+1</f>
        <v>44254</v>
      </c>
      <c r="B836" s="21">
        <v>835</v>
      </c>
      <c r="C836" s="21">
        <v>3.7425000000000002</v>
      </c>
      <c r="D836" s="21">
        <v>0.68689999999999996</v>
      </c>
    </row>
    <row r="837" spans="1:4" ht="14.25" x14ac:dyDescent="0.2">
      <c r="A837" s="20">
        <f t="shared" si="13"/>
        <v>44255</v>
      </c>
      <c r="B837" s="21">
        <v>836</v>
      </c>
      <c r="C837" s="21">
        <v>3.7433000000000001</v>
      </c>
      <c r="D837" s="21">
        <v>0.68710000000000004</v>
      </c>
    </row>
    <row r="838" spans="1:4" ht="14.25" x14ac:dyDescent="0.2">
      <c r="A838" s="20">
        <f t="shared" si="13"/>
        <v>44256</v>
      </c>
      <c r="B838" s="21">
        <v>837</v>
      </c>
      <c r="C838" s="21">
        <v>3.7441</v>
      </c>
      <c r="D838" s="21">
        <v>0.68740000000000001</v>
      </c>
    </row>
    <row r="839" spans="1:4" ht="14.25" x14ac:dyDescent="0.2">
      <c r="A839" s="20">
        <f t="shared" si="13"/>
        <v>44257</v>
      </c>
      <c r="B839" s="21">
        <v>838</v>
      </c>
      <c r="C839" s="21">
        <v>3.7450000000000001</v>
      </c>
      <c r="D839" s="21">
        <v>0.68759999999999999</v>
      </c>
    </row>
    <row r="840" spans="1:4" ht="14.25" x14ac:dyDescent="0.2">
      <c r="A840" s="20">
        <f t="shared" si="13"/>
        <v>44258</v>
      </c>
      <c r="B840" s="21">
        <v>839</v>
      </c>
      <c r="C840" s="21">
        <v>3.7458</v>
      </c>
      <c r="D840" s="21">
        <v>0.68789999999999996</v>
      </c>
    </row>
    <row r="841" spans="1:4" ht="14.25" x14ac:dyDescent="0.2">
      <c r="A841" s="20">
        <f t="shared" si="13"/>
        <v>44259</v>
      </c>
      <c r="B841" s="21">
        <v>840</v>
      </c>
      <c r="C841" s="21">
        <v>3.7467000000000001</v>
      </c>
      <c r="D841" s="21">
        <v>0.68820000000000003</v>
      </c>
    </row>
    <row r="842" spans="1:4" ht="14.25" x14ac:dyDescent="0.2">
      <c r="A842" s="20">
        <f t="shared" si="13"/>
        <v>44260</v>
      </c>
      <c r="B842" s="21">
        <v>841</v>
      </c>
      <c r="C842" s="21">
        <v>3.7475000000000001</v>
      </c>
      <c r="D842" s="21">
        <v>0.68840000000000001</v>
      </c>
    </row>
    <row r="843" spans="1:4" ht="14.25" x14ac:dyDescent="0.2">
      <c r="A843" s="20">
        <f t="shared" si="13"/>
        <v>44261</v>
      </c>
      <c r="B843" s="21">
        <v>842</v>
      </c>
      <c r="C843" s="21">
        <v>3.7483</v>
      </c>
      <c r="D843" s="21">
        <v>0.68869999999999998</v>
      </c>
    </row>
    <row r="844" spans="1:4" ht="14.25" x14ac:dyDescent="0.2">
      <c r="A844" s="20">
        <f t="shared" si="13"/>
        <v>44262</v>
      </c>
      <c r="B844" s="21">
        <v>843</v>
      </c>
      <c r="C844" s="21">
        <v>3.7492000000000001</v>
      </c>
      <c r="D844" s="21">
        <v>0.68899999999999995</v>
      </c>
    </row>
    <row r="845" spans="1:4" ht="14.25" x14ac:dyDescent="0.2">
      <c r="A845" s="20">
        <f t="shared" si="13"/>
        <v>44263</v>
      </c>
      <c r="B845" s="21">
        <v>844</v>
      </c>
      <c r="C845" s="21">
        <v>3.75</v>
      </c>
      <c r="D845" s="21">
        <v>0.68930000000000002</v>
      </c>
    </row>
    <row r="846" spans="1:4" ht="14.25" x14ac:dyDescent="0.2">
      <c r="A846" s="20">
        <f t="shared" si="13"/>
        <v>44264</v>
      </c>
      <c r="B846" s="21">
        <v>845</v>
      </c>
      <c r="C846" s="21">
        <v>3.7507999999999999</v>
      </c>
      <c r="D846" s="21">
        <v>0.68959999999999999</v>
      </c>
    </row>
    <row r="847" spans="1:4" ht="14.25" x14ac:dyDescent="0.2">
      <c r="A847" s="20">
        <f t="shared" si="13"/>
        <v>44265</v>
      </c>
      <c r="B847" s="21">
        <v>846</v>
      </c>
      <c r="C847" s="21">
        <v>3.7517</v>
      </c>
      <c r="D847" s="21">
        <v>0.68989999999999996</v>
      </c>
    </row>
    <row r="848" spans="1:4" ht="14.25" x14ac:dyDescent="0.2">
      <c r="A848" s="20">
        <f t="shared" si="13"/>
        <v>44266</v>
      </c>
      <c r="B848" s="21">
        <v>847</v>
      </c>
      <c r="C848" s="21">
        <v>3.7524999999999999</v>
      </c>
      <c r="D848" s="21">
        <v>0.69020000000000004</v>
      </c>
    </row>
    <row r="849" spans="1:4" ht="14.25" x14ac:dyDescent="0.2">
      <c r="A849" s="20">
        <f t="shared" si="13"/>
        <v>44267</v>
      </c>
      <c r="B849" s="21">
        <v>848</v>
      </c>
      <c r="C849" s="21">
        <v>3.7532999999999999</v>
      </c>
      <c r="D849" s="21">
        <v>0.6905</v>
      </c>
    </row>
    <row r="850" spans="1:4" ht="14.25" x14ac:dyDescent="0.2">
      <c r="A850" s="20">
        <f t="shared" si="13"/>
        <v>44268</v>
      </c>
      <c r="B850" s="21">
        <v>849</v>
      </c>
      <c r="C850" s="21">
        <v>3.7542</v>
      </c>
      <c r="D850" s="21">
        <v>0.69089999999999996</v>
      </c>
    </row>
    <row r="851" spans="1:4" ht="14.25" x14ac:dyDescent="0.2">
      <c r="A851" s="20">
        <f t="shared" si="13"/>
        <v>44269</v>
      </c>
      <c r="B851" s="21">
        <v>850</v>
      </c>
      <c r="C851" s="21">
        <v>3.7549999999999999</v>
      </c>
      <c r="D851" s="21">
        <v>0.69120000000000004</v>
      </c>
    </row>
    <row r="852" spans="1:4" ht="14.25" x14ac:dyDescent="0.2">
      <c r="A852" s="20">
        <f t="shared" si="13"/>
        <v>44270</v>
      </c>
      <c r="B852" s="21">
        <v>851</v>
      </c>
      <c r="C852" s="21">
        <v>3.7557999999999998</v>
      </c>
      <c r="D852" s="21">
        <v>0.6915</v>
      </c>
    </row>
    <row r="853" spans="1:4" ht="14.25" x14ac:dyDescent="0.2">
      <c r="A853" s="20">
        <f t="shared" si="13"/>
        <v>44271</v>
      </c>
      <c r="B853" s="21">
        <v>852</v>
      </c>
      <c r="C853" s="21">
        <v>3.7566999999999999</v>
      </c>
      <c r="D853" s="21">
        <v>0.69189999999999996</v>
      </c>
    </row>
    <row r="854" spans="1:4" ht="14.25" x14ac:dyDescent="0.2">
      <c r="A854" s="20">
        <f t="shared" si="13"/>
        <v>44272</v>
      </c>
      <c r="B854" s="21">
        <v>853</v>
      </c>
      <c r="C854" s="21">
        <v>3.7574999999999998</v>
      </c>
      <c r="D854" s="21">
        <v>0.69220000000000004</v>
      </c>
    </row>
    <row r="855" spans="1:4" ht="14.25" x14ac:dyDescent="0.2">
      <c r="A855" s="20">
        <f t="shared" si="13"/>
        <v>44273</v>
      </c>
      <c r="B855" s="21">
        <v>854</v>
      </c>
      <c r="C855" s="21">
        <v>3.7583000000000002</v>
      </c>
      <c r="D855" s="21">
        <v>0.69259999999999999</v>
      </c>
    </row>
    <row r="856" spans="1:4" ht="14.25" x14ac:dyDescent="0.2">
      <c r="A856" s="20">
        <f t="shared" si="13"/>
        <v>44274</v>
      </c>
      <c r="B856" s="21">
        <v>855</v>
      </c>
      <c r="C856" s="21">
        <v>3.7591999999999999</v>
      </c>
      <c r="D856" s="21">
        <v>0.69289999999999996</v>
      </c>
    </row>
    <row r="857" spans="1:4" ht="14.25" x14ac:dyDescent="0.2">
      <c r="A857" s="20">
        <f t="shared" si="13"/>
        <v>44275</v>
      </c>
      <c r="B857" s="21">
        <v>856</v>
      </c>
      <c r="C857" s="21">
        <v>3.76</v>
      </c>
      <c r="D857" s="21">
        <v>0.69330000000000003</v>
      </c>
    </row>
    <row r="858" spans="1:4" ht="14.25" x14ac:dyDescent="0.2">
      <c r="A858" s="20">
        <f t="shared" si="13"/>
        <v>44276</v>
      </c>
      <c r="B858" s="21">
        <v>857</v>
      </c>
      <c r="C858" s="21">
        <v>3.7608000000000001</v>
      </c>
      <c r="D858" s="21">
        <v>0.69369999999999998</v>
      </c>
    </row>
    <row r="859" spans="1:4" ht="14.25" x14ac:dyDescent="0.2">
      <c r="A859" s="20">
        <f t="shared" si="13"/>
        <v>44277</v>
      </c>
      <c r="B859" s="21">
        <v>858</v>
      </c>
      <c r="C859" s="21">
        <v>3.7616999999999998</v>
      </c>
      <c r="D859" s="21">
        <v>0.69399999999999995</v>
      </c>
    </row>
    <row r="860" spans="1:4" ht="14.25" x14ac:dyDescent="0.2">
      <c r="A860" s="20">
        <f t="shared" si="13"/>
        <v>44278</v>
      </c>
      <c r="B860" s="21">
        <v>859</v>
      </c>
      <c r="C860" s="21">
        <v>3.7625000000000002</v>
      </c>
      <c r="D860" s="21">
        <v>0.69440000000000002</v>
      </c>
    </row>
    <row r="861" spans="1:4" ht="14.25" x14ac:dyDescent="0.2">
      <c r="A861" s="20">
        <f t="shared" si="13"/>
        <v>44279</v>
      </c>
      <c r="B861" s="21">
        <v>860</v>
      </c>
      <c r="C861" s="21">
        <v>3.7633000000000001</v>
      </c>
      <c r="D861" s="21">
        <v>0.69479999999999997</v>
      </c>
    </row>
    <row r="862" spans="1:4" ht="14.25" x14ac:dyDescent="0.2">
      <c r="A862" s="20">
        <f t="shared" si="13"/>
        <v>44280</v>
      </c>
      <c r="B862" s="21">
        <v>861</v>
      </c>
      <c r="C862" s="21">
        <v>3.7641</v>
      </c>
      <c r="D862" s="21">
        <v>0.69520000000000004</v>
      </c>
    </row>
    <row r="863" spans="1:4" ht="14.25" x14ac:dyDescent="0.2">
      <c r="A863" s="20">
        <f t="shared" si="13"/>
        <v>44281</v>
      </c>
      <c r="B863" s="21">
        <v>862</v>
      </c>
      <c r="C863" s="21">
        <v>3.7650000000000001</v>
      </c>
      <c r="D863" s="21">
        <v>0.6956</v>
      </c>
    </row>
    <row r="864" spans="1:4" ht="14.25" x14ac:dyDescent="0.2">
      <c r="A864" s="20">
        <f t="shared" si="13"/>
        <v>44282</v>
      </c>
      <c r="B864" s="21">
        <v>863</v>
      </c>
      <c r="C864" s="21">
        <v>3.7658</v>
      </c>
      <c r="D864" s="21">
        <v>0.69599999999999995</v>
      </c>
    </row>
    <row r="865" spans="1:4" ht="14.25" x14ac:dyDescent="0.2">
      <c r="A865" s="20">
        <f t="shared" si="13"/>
        <v>44283</v>
      </c>
      <c r="B865" s="21">
        <v>864</v>
      </c>
      <c r="C865" s="21">
        <v>3.7665999999999999</v>
      </c>
      <c r="D865" s="21">
        <v>0.69640000000000002</v>
      </c>
    </row>
    <row r="866" spans="1:4" ht="14.25" x14ac:dyDescent="0.2">
      <c r="A866" s="20">
        <f t="shared" si="13"/>
        <v>44284</v>
      </c>
      <c r="B866" s="21">
        <v>865</v>
      </c>
      <c r="C866" s="21">
        <v>3.7673999999999999</v>
      </c>
      <c r="D866" s="21">
        <v>0.69679999999999997</v>
      </c>
    </row>
    <row r="867" spans="1:4" ht="14.25" x14ac:dyDescent="0.2">
      <c r="A867" s="20">
        <f t="shared" si="13"/>
        <v>44285</v>
      </c>
      <c r="B867" s="21">
        <v>866</v>
      </c>
      <c r="C867" s="21">
        <v>3.7683</v>
      </c>
      <c r="D867" s="21">
        <v>0.69720000000000004</v>
      </c>
    </row>
    <row r="868" spans="1:4" ht="14.25" x14ac:dyDescent="0.2">
      <c r="A868" s="20">
        <f t="shared" si="13"/>
        <v>44286</v>
      </c>
      <c r="B868" s="21">
        <v>867</v>
      </c>
      <c r="C868" s="21">
        <v>3.7690999999999999</v>
      </c>
      <c r="D868" s="21">
        <v>0.69769999999999999</v>
      </c>
    </row>
    <row r="869" spans="1:4" ht="14.25" x14ac:dyDescent="0.2">
      <c r="A869" s="20">
        <f t="shared" si="13"/>
        <v>44287</v>
      </c>
      <c r="B869" s="21">
        <v>868</v>
      </c>
      <c r="C869" s="21">
        <v>3.7698999999999998</v>
      </c>
      <c r="D869" s="21">
        <v>0.69810000000000005</v>
      </c>
    </row>
    <row r="870" spans="1:4" ht="14.25" x14ac:dyDescent="0.2">
      <c r="A870" s="20">
        <f t="shared" si="13"/>
        <v>44288</v>
      </c>
      <c r="B870" s="21">
        <v>869</v>
      </c>
      <c r="C870" s="21">
        <v>3.7707000000000002</v>
      </c>
      <c r="D870" s="21">
        <v>0.69850000000000001</v>
      </c>
    </row>
    <row r="871" spans="1:4" ht="14.25" x14ac:dyDescent="0.2">
      <c r="A871" s="20">
        <f t="shared" si="13"/>
        <v>44289</v>
      </c>
      <c r="B871" s="21">
        <v>870</v>
      </c>
      <c r="C871" s="21">
        <v>3.7715999999999998</v>
      </c>
      <c r="D871" s="21">
        <v>0.69899999999999995</v>
      </c>
    </row>
    <row r="872" spans="1:4" ht="14.25" x14ac:dyDescent="0.2">
      <c r="A872" s="20">
        <f t="shared" si="13"/>
        <v>44290</v>
      </c>
      <c r="B872" s="21">
        <v>871</v>
      </c>
      <c r="C872" s="21">
        <v>3.7724000000000002</v>
      </c>
      <c r="D872" s="21">
        <v>0.69940000000000002</v>
      </c>
    </row>
    <row r="873" spans="1:4" ht="14.25" x14ac:dyDescent="0.2">
      <c r="A873" s="20">
        <f t="shared" si="13"/>
        <v>44291</v>
      </c>
      <c r="B873" s="21">
        <v>872</v>
      </c>
      <c r="C873" s="21">
        <v>3.7732000000000001</v>
      </c>
      <c r="D873" s="21">
        <v>0.69989999999999997</v>
      </c>
    </row>
    <row r="874" spans="1:4" ht="14.25" x14ac:dyDescent="0.2">
      <c r="A874" s="20">
        <f t="shared" si="13"/>
        <v>44292</v>
      </c>
      <c r="B874" s="21">
        <v>873</v>
      </c>
      <c r="C874" s="21">
        <v>3.774</v>
      </c>
      <c r="D874" s="21">
        <v>0.70030000000000003</v>
      </c>
    </row>
    <row r="875" spans="1:4" ht="14.25" x14ac:dyDescent="0.2">
      <c r="A875" s="20">
        <f t="shared" si="13"/>
        <v>44293</v>
      </c>
      <c r="B875" s="21">
        <v>874</v>
      </c>
      <c r="C875" s="21">
        <v>3.7749000000000001</v>
      </c>
      <c r="D875" s="21">
        <v>0.70079999999999998</v>
      </c>
    </row>
    <row r="876" spans="1:4" ht="14.25" x14ac:dyDescent="0.2">
      <c r="A876" s="20">
        <f t="shared" si="13"/>
        <v>44294</v>
      </c>
      <c r="B876" s="21">
        <v>875</v>
      </c>
      <c r="C876" s="21">
        <v>3.7757000000000001</v>
      </c>
      <c r="D876" s="21">
        <v>0.70130000000000003</v>
      </c>
    </row>
    <row r="877" spans="1:4" ht="14.25" x14ac:dyDescent="0.2">
      <c r="A877" s="20">
        <f t="shared" si="13"/>
        <v>44295</v>
      </c>
      <c r="B877" s="21">
        <v>876</v>
      </c>
      <c r="C877" s="21">
        <v>3.7765</v>
      </c>
      <c r="D877" s="21">
        <v>0.70179999999999998</v>
      </c>
    </row>
    <row r="878" spans="1:4" ht="14.25" x14ac:dyDescent="0.2">
      <c r="A878" s="20">
        <f t="shared" si="13"/>
        <v>44296</v>
      </c>
      <c r="B878" s="21">
        <v>877</v>
      </c>
      <c r="C878" s="21">
        <v>3.7772999999999999</v>
      </c>
      <c r="D878" s="21">
        <v>0.70220000000000005</v>
      </c>
    </row>
    <row r="879" spans="1:4" ht="14.25" x14ac:dyDescent="0.2">
      <c r="A879" s="20">
        <f t="shared" si="13"/>
        <v>44297</v>
      </c>
      <c r="B879" s="21">
        <v>878</v>
      </c>
      <c r="C879" s="21">
        <v>3.7782</v>
      </c>
      <c r="D879" s="21">
        <v>0.70269999999999999</v>
      </c>
    </row>
    <row r="880" spans="1:4" ht="14.25" x14ac:dyDescent="0.2">
      <c r="A880" s="20">
        <f t="shared" si="13"/>
        <v>44298</v>
      </c>
      <c r="B880" s="21">
        <v>879</v>
      </c>
      <c r="C880" s="21">
        <v>3.7789999999999999</v>
      </c>
      <c r="D880" s="21">
        <v>0.70320000000000005</v>
      </c>
    </row>
    <row r="881" spans="1:4" ht="14.25" x14ac:dyDescent="0.2">
      <c r="A881" s="20">
        <f t="shared" si="13"/>
        <v>44299</v>
      </c>
      <c r="B881" s="21">
        <v>880</v>
      </c>
      <c r="C881" s="21">
        <v>3.7797999999999998</v>
      </c>
      <c r="D881" s="21">
        <v>0.70369999999999999</v>
      </c>
    </row>
    <row r="882" spans="1:4" ht="14.25" x14ac:dyDescent="0.2">
      <c r="A882" s="20">
        <f t="shared" si="13"/>
        <v>44300</v>
      </c>
      <c r="B882" s="21">
        <v>881</v>
      </c>
      <c r="C882" s="21">
        <v>3.7806000000000002</v>
      </c>
      <c r="D882" s="21">
        <v>0.70420000000000005</v>
      </c>
    </row>
    <row r="883" spans="1:4" ht="14.25" x14ac:dyDescent="0.2">
      <c r="A883" s="20">
        <f t="shared" si="13"/>
        <v>44301</v>
      </c>
      <c r="B883" s="21">
        <v>882</v>
      </c>
      <c r="C883" s="21">
        <v>3.7814000000000001</v>
      </c>
      <c r="D883" s="21">
        <v>0.70469999999999999</v>
      </c>
    </row>
    <row r="884" spans="1:4" ht="14.25" x14ac:dyDescent="0.2">
      <c r="A884" s="20">
        <f t="shared" si="13"/>
        <v>44302</v>
      </c>
      <c r="B884" s="21">
        <v>883</v>
      </c>
      <c r="C884" s="21">
        <v>3.7823000000000002</v>
      </c>
      <c r="D884" s="21">
        <v>0.70520000000000005</v>
      </c>
    </row>
    <row r="885" spans="1:4" ht="14.25" x14ac:dyDescent="0.2">
      <c r="A885" s="20">
        <f t="shared" si="13"/>
        <v>44303</v>
      </c>
      <c r="B885" s="21">
        <v>884</v>
      </c>
      <c r="C885" s="21">
        <v>3.7831000000000001</v>
      </c>
      <c r="D885" s="21">
        <v>0.70569999999999999</v>
      </c>
    </row>
    <row r="886" spans="1:4" ht="14.25" x14ac:dyDescent="0.2">
      <c r="A886" s="20">
        <f t="shared" si="13"/>
        <v>44304</v>
      </c>
      <c r="B886" s="21">
        <v>885</v>
      </c>
      <c r="C886" s="21">
        <v>3.7839</v>
      </c>
      <c r="D886" s="21">
        <v>0.70630000000000004</v>
      </c>
    </row>
    <row r="887" spans="1:4" ht="14.25" x14ac:dyDescent="0.2">
      <c r="A887" s="20">
        <f t="shared" si="13"/>
        <v>44305</v>
      </c>
      <c r="B887" s="21">
        <v>886</v>
      </c>
      <c r="C887" s="21">
        <v>3.7847</v>
      </c>
      <c r="D887" s="21">
        <v>0.70679999999999998</v>
      </c>
    </row>
    <row r="888" spans="1:4" ht="14.25" x14ac:dyDescent="0.2">
      <c r="A888" s="20">
        <f t="shared" si="13"/>
        <v>44306</v>
      </c>
      <c r="B888" s="21">
        <v>887</v>
      </c>
      <c r="C888" s="21">
        <v>3.7854999999999999</v>
      </c>
      <c r="D888" s="21">
        <v>0.70730000000000004</v>
      </c>
    </row>
    <row r="889" spans="1:4" ht="14.25" x14ac:dyDescent="0.2">
      <c r="A889" s="20">
        <f t="shared" si="13"/>
        <v>44307</v>
      </c>
      <c r="B889" s="21">
        <v>888</v>
      </c>
      <c r="C889" s="21">
        <v>3.7863000000000002</v>
      </c>
      <c r="D889" s="21">
        <v>0.70789999999999997</v>
      </c>
    </row>
    <row r="890" spans="1:4" ht="14.25" x14ac:dyDescent="0.2">
      <c r="A890" s="20">
        <f t="shared" si="13"/>
        <v>44308</v>
      </c>
      <c r="B890" s="21">
        <v>889</v>
      </c>
      <c r="C890" s="21">
        <v>3.7871999999999999</v>
      </c>
      <c r="D890" s="21">
        <v>0.70840000000000003</v>
      </c>
    </row>
    <row r="891" spans="1:4" ht="14.25" x14ac:dyDescent="0.2">
      <c r="A891" s="20">
        <f t="shared" si="13"/>
        <v>44309</v>
      </c>
      <c r="B891" s="21">
        <v>890</v>
      </c>
      <c r="C891" s="21">
        <v>3.7879999999999998</v>
      </c>
      <c r="D891" s="21">
        <v>0.70889999999999997</v>
      </c>
    </row>
    <row r="892" spans="1:4" ht="14.25" x14ac:dyDescent="0.2">
      <c r="A892" s="20">
        <f t="shared" si="13"/>
        <v>44310</v>
      </c>
      <c r="B892" s="21">
        <v>891</v>
      </c>
      <c r="C892" s="21">
        <v>3.7888000000000002</v>
      </c>
      <c r="D892" s="21">
        <v>0.70950000000000002</v>
      </c>
    </row>
    <row r="893" spans="1:4" ht="14.25" x14ac:dyDescent="0.2">
      <c r="A893" s="20">
        <f t="shared" si="13"/>
        <v>44311</v>
      </c>
      <c r="B893" s="21">
        <v>892</v>
      </c>
      <c r="C893" s="21">
        <v>3.7896000000000001</v>
      </c>
      <c r="D893" s="21">
        <v>0.71</v>
      </c>
    </row>
    <row r="894" spans="1:4" ht="14.25" x14ac:dyDescent="0.2">
      <c r="A894" s="20">
        <f t="shared" si="13"/>
        <v>44312</v>
      </c>
      <c r="B894" s="21">
        <v>893</v>
      </c>
      <c r="C894" s="21">
        <v>3.7904</v>
      </c>
      <c r="D894" s="21">
        <v>0.71060000000000001</v>
      </c>
    </row>
    <row r="895" spans="1:4" ht="14.25" x14ac:dyDescent="0.2">
      <c r="A895" s="20">
        <f t="shared" si="13"/>
        <v>44313</v>
      </c>
      <c r="B895" s="21">
        <v>894</v>
      </c>
      <c r="C895" s="21">
        <v>3.7911999999999999</v>
      </c>
      <c r="D895" s="21">
        <v>0.71120000000000005</v>
      </c>
    </row>
    <row r="896" spans="1:4" ht="14.25" x14ac:dyDescent="0.2">
      <c r="A896" s="20">
        <f t="shared" si="13"/>
        <v>44314</v>
      </c>
      <c r="B896" s="21">
        <v>895</v>
      </c>
      <c r="C896" s="21">
        <v>3.7919999999999998</v>
      </c>
      <c r="D896" s="21">
        <v>0.7117</v>
      </c>
    </row>
    <row r="897" spans="1:4" ht="14.25" x14ac:dyDescent="0.2">
      <c r="A897" s="20">
        <f t="shared" si="13"/>
        <v>44315</v>
      </c>
      <c r="B897" s="21">
        <v>896</v>
      </c>
      <c r="C897" s="21">
        <v>3.7928999999999999</v>
      </c>
      <c r="D897" s="21">
        <v>0.71230000000000004</v>
      </c>
    </row>
    <row r="898" spans="1:4" ht="14.25" x14ac:dyDescent="0.2">
      <c r="A898" s="20">
        <f t="shared" si="13"/>
        <v>44316</v>
      </c>
      <c r="B898" s="21">
        <v>897</v>
      </c>
      <c r="C898" s="21">
        <v>3.7936999999999999</v>
      </c>
      <c r="D898" s="21">
        <v>0.71289999999999998</v>
      </c>
    </row>
    <row r="899" spans="1:4" ht="14.25" x14ac:dyDescent="0.2">
      <c r="A899" s="20">
        <f t="shared" si="13"/>
        <v>44317</v>
      </c>
      <c r="B899" s="21">
        <v>898</v>
      </c>
      <c r="C899" s="21">
        <v>3.7945000000000002</v>
      </c>
      <c r="D899" s="21">
        <v>0.71350000000000002</v>
      </c>
    </row>
    <row r="900" spans="1:4" ht="14.25" x14ac:dyDescent="0.2">
      <c r="A900" s="20">
        <f t="shared" ref="A900:A963" si="14">+A899+1</f>
        <v>44318</v>
      </c>
      <c r="B900" s="21">
        <v>899</v>
      </c>
      <c r="C900" s="21">
        <v>3.7953000000000001</v>
      </c>
      <c r="D900" s="21">
        <v>0.71399999999999997</v>
      </c>
    </row>
    <row r="901" spans="1:4" ht="14.25" x14ac:dyDescent="0.2">
      <c r="A901" s="20">
        <f t="shared" si="14"/>
        <v>44319</v>
      </c>
      <c r="B901" s="21">
        <v>900</v>
      </c>
      <c r="C901" s="21">
        <v>3.7961</v>
      </c>
      <c r="D901" s="21">
        <v>0.71460000000000001</v>
      </c>
    </row>
    <row r="902" spans="1:4" ht="14.25" x14ac:dyDescent="0.2">
      <c r="A902" s="20">
        <f t="shared" si="14"/>
        <v>44320</v>
      </c>
      <c r="B902" s="21">
        <v>901</v>
      </c>
      <c r="C902" s="21">
        <v>3.7968999999999999</v>
      </c>
      <c r="D902" s="21">
        <v>0.71519999999999995</v>
      </c>
    </row>
    <row r="903" spans="1:4" ht="14.25" x14ac:dyDescent="0.2">
      <c r="A903" s="20">
        <f t="shared" si="14"/>
        <v>44321</v>
      </c>
      <c r="B903" s="21">
        <v>902</v>
      </c>
      <c r="C903" s="21">
        <v>3.7976999999999999</v>
      </c>
      <c r="D903" s="21">
        <v>0.71579999999999999</v>
      </c>
    </row>
    <row r="904" spans="1:4" ht="14.25" x14ac:dyDescent="0.2">
      <c r="A904" s="20">
        <f t="shared" si="14"/>
        <v>44322</v>
      </c>
      <c r="B904" s="21">
        <v>903</v>
      </c>
      <c r="C904" s="21">
        <v>3.7985000000000002</v>
      </c>
      <c r="D904" s="21">
        <v>0.71640000000000004</v>
      </c>
    </row>
    <row r="905" spans="1:4" ht="14.25" x14ac:dyDescent="0.2">
      <c r="A905" s="20">
        <f t="shared" si="14"/>
        <v>44323</v>
      </c>
      <c r="B905" s="21">
        <v>904</v>
      </c>
      <c r="C905" s="21">
        <v>3.7993000000000001</v>
      </c>
      <c r="D905" s="21">
        <v>0.71699999999999997</v>
      </c>
    </row>
    <row r="906" spans="1:4" ht="14.25" x14ac:dyDescent="0.2">
      <c r="A906" s="20">
        <f t="shared" si="14"/>
        <v>44324</v>
      </c>
      <c r="B906" s="21">
        <v>905</v>
      </c>
      <c r="C906" s="21">
        <v>3.8001999999999998</v>
      </c>
      <c r="D906" s="21">
        <v>0.71760000000000002</v>
      </c>
    </row>
    <row r="907" spans="1:4" ht="14.25" x14ac:dyDescent="0.2">
      <c r="A907" s="20">
        <f t="shared" si="14"/>
        <v>44325</v>
      </c>
      <c r="B907" s="21">
        <v>906</v>
      </c>
      <c r="C907" s="21">
        <v>3.8010000000000002</v>
      </c>
      <c r="D907" s="21">
        <v>0.71830000000000005</v>
      </c>
    </row>
    <row r="908" spans="1:4" ht="14.25" x14ac:dyDescent="0.2">
      <c r="A908" s="20">
        <f t="shared" si="14"/>
        <v>44326</v>
      </c>
      <c r="B908" s="21">
        <v>907</v>
      </c>
      <c r="C908" s="21">
        <v>3.8018000000000001</v>
      </c>
      <c r="D908" s="21">
        <v>0.71889999999999998</v>
      </c>
    </row>
    <row r="909" spans="1:4" ht="14.25" x14ac:dyDescent="0.2">
      <c r="A909" s="20">
        <f t="shared" si="14"/>
        <v>44327</v>
      </c>
      <c r="B909" s="21">
        <v>908</v>
      </c>
      <c r="C909" s="21">
        <v>3.8026</v>
      </c>
      <c r="D909" s="21">
        <v>0.71950000000000003</v>
      </c>
    </row>
    <row r="910" spans="1:4" ht="14.25" x14ac:dyDescent="0.2">
      <c r="A910" s="20">
        <f t="shared" si="14"/>
        <v>44328</v>
      </c>
      <c r="B910" s="21">
        <v>909</v>
      </c>
      <c r="C910" s="21">
        <v>3.8033999999999999</v>
      </c>
      <c r="D910" s="21">
        <v>0.72009999999999996</v>
      </c>
    </row>
    <row r="911" spans="1:4" ht="14.25" x14ac:dyDescent="0.2">
      <c r="A911" s="20">
        <f t="shared" si="14"/>
        <v>44329</v>
      </c>
      <c r="B911" s="21">
        <v>910</v>
      </c>
      <c r="C911" s="21">
        <v>3.8041999999999998</v>
      </c>
      <c r="D911" s="21">
        <v>0.7208</v>
      </c>
    </row>
    <row r="912" spans="1:4" ht="14.25" x14ac:dyDescent="0.2">
      <c r="A912" s="20">
        <f t="shared" si="14"/>
        <v>44330</v>
      </c>
      <c r="B912" s="21">
        <v>911</v>
      </c>
      <c r="C912" s="21">
        <v>3.8050000000000002</v>
      </c>
      <c r="D912" s="21">
        <v>0.72140000000000004</v>
      </c>
    </row>
    <row r="913" spans="1:4" ht="14.25" x14ac:dyDescent="0.2">
      <c r="A913" s="20">
        <f t="shared" si="14"/>
        <v>44331</v>
      </c>
      <c r="B913" s="21">
        <v>912</v>
      </c>
      <c r="C913" s="21">
        <v>3.8058000000000001</v>
      </c>
      <c r="D913" s="21">
        <v>0.72199999999999998</v>
      </c>
    </row>
    <row r="914" spans="1:4" ht="14.25" x14ac:dyDescent="0.2">
      <c r="A914" s="20">
        <f t="shared" si="14"/>
        <v>44332</v>
      </c>
      <c r="B914" s="21">
        <v>913</v>
      </c>
      <c r="C914" s="21">
        <v>3.8066</v>
      </c>
      <c r="D914" s="21">
        <v>0.72270000000000001</v>
      </c>
    </row>
    <row r="915" spans="1:4" ht="14.25" x14ac:dyDescent="0.2">
      <c r="A915" s="20">
        <f t="shared" si="14"/>
        <v>44333</v>
      </c>
      <c r="B915" s="21">
        <v>914</v>
      </c>
      <c r="C915" s="21">
        <v>3.8073999999999999</v>
      </c>
      <c r="D915" s="21">
        <v>0.72330000000000005</v>
      </c>
    </row>
    <row r="916" spans="1:4" ht="14.25" x14ac:dyDescent="0.2">
      <c r="A916" s="20">
        <f t="shared" si="14"/>
        <v>44334</v>
      </c>
      <c r="B916" s="21">
        <v>915</v>
      </c>
      <c r="C916" s="21">
        <v>3.8081999999999998</v>
      </c>
      <c r="D916" s="21">
        <v>0.72399999999999998</v>
      </c>
    </row>
    <row r="917" spans="1:4" ht="14.25" x14ac:dyDescent="0.2">
      <c r="A917" s="20">
        <f t="shared" si="14"/>
        <v>44335</v>
      </c>
      <c r="B917" s="21">
        <v>916</v>
      </c>
      <c r="C917" s="21">
        <v>3.8090000000000002</v>
      </c>
      <c r="D917" s="21">
        <v>0.72460000000000002</v>
      </c>
    </row>
    <row r="918" spans="1:4" ht="14.25" x14ac:dyDescent="0.2">
      <c r="A918" s="20">
        <f t="shared" si="14"/>
        <v>44336</v>
      </c>
      <c r="B918" s="21">
        <v>917</v>
      </c>
      <c r="C918" s="21">
        <v>3.8098000000000001</v>
      </c>
      <c r="D918" s="21">
        <v>0.72529999999999994</v>
      </c>
    </row>
    <row r="919" spans="1:4" ht="14.25" x14ac:dyDescent="0.2">
      <c r="A919" s="20">
        <f t="shared" si="14"/>
        <v>44337</v>
      </c>
      <c r="B919" s="21">
        <v>918</v>
      </c>
      <c r="C919" s="21">
        <v>3.8106</v>
      </c>
      <c r="D919" s="21">
        <v>0.72589999999999999</v>
      </c>
    </row>
    <row r="920" spans="1:4" ht="14.25" x14ac:dyDescent="0.2">
      <c r="A920" s="20">
        <f t="shared" si="14"/>
        <v>44338</v>
      </c>
      <c r="B920" s="21">
        <v>919</v>
      </c>
      <c r="C920" s="21">
        <v>3.8113999999999999</v>
      </c>
      <c r="D920" s="21">
        <v>0.72660000000000002</v>
      </c>
    </row>
    <row r="921" spans="1:4" ht="14.25" x14ac:dyDescent="0.2">
      <c r="A921" s="20">
        <f t="shared" si="14"/>
        <v>44339</v>
      </c>
      <c r="B921" s="21">
        <v>920</v>
      </c>
      <c r="C921" s="21">
        <v>3.8121999999999998</v>
      </c>
      <c r="D921" s="21">
        <v>0.72729999999999995</v>
      </c>
    </row>
    <row r="922" spans="1:4" ht="14.25" x14ac:dyDescent="0.2">
      <c r="A922" s="20">
        <f t="shared" si="14"/>
        <v>44340</v>
      </c>
      <c r="B922" s="21">
        <v>921</v>
      </c>
      <c r="C922" s="21">
        <v>3.8130000000000002</v>
      </c>
      <c r="D922" s="21">
        <v>0.72789999999999999</v>
      </c>
    </row>
    <row r="923" spans="1:4" ht="14.25" x14ac:dyDescent="0.2">
      <c r="A923" s="20">
        <f t="shared" si="14"/>
        <v>44341</v>
      </c>
      <c r="B923" s="21">
        <v>922</v>
      </c>
      <c r="C923" s="21">
        <v>3.8138000000000001</v>
      </c>
      <c r="D923" s="21">
        <v>0.72860000000000003</v>
      </c>
    </row>
    <row r="924" spans="1:4" ht="14.25" x14ac:dyDescent="0.2">
      <c r="A924" s="20">
        <f t="shared" si="14"/>
        <v>44342</v>
      </c>
      <c r="B924" s="21">
        <v>923</v>
      </c>
      <c r="C924" s="21">
        <v>3.8146</v>
      </c>
      <c r="D924" s="21">
        <v>0.72929999999999995</v>
      </c>
    </row>
    <row r="925" spans="1:4" ht="14.25" x14ac:dyDescent="0.2">
      <c r="A925" s="20">
        <f t="shared" si="14"/>
        <v>44343</v>
      </c>
      <c r="B925" s="21">
        <v>924</v>
      </c>
      <c r="C925" s="21">
        <v>3.8153999999999999</v>
      </c>
      <c r="D925" s="21">
        <v>0.73</v>
      </c>
    </row>
    <row r="926" spans="1:4" ht="14.25" x14ac:dyDescent="0.2">
      <c r="A926" s="20">
        <f t="shared" si="14"/>
        <v>44344</v>
      </c>
      <c r="B926" s="21">
        <v>925</v>
      </c>
      <c r="C926" s="21">
        <v>3.8161999999999998</v>
      </c>
      <c r="D926" s="21">
        <v>0.73070000000000002</v>
      </c>
    </row>
    <row r="927" spans="1:4" ht="14.25" x14ac:dyDescent="0.2">
      <c r="A927" s="20">
        <f t="shared" si="14"/>
        <v>44345</v>
      </c>
      <c r="B927" s="21">
        <v>926</v>
      </c>
      <c r="C927" s="21">
        <v>3.8170000000000002</v>
      </c>
      <c r="D927" s="21">
        <v>0.73140000000000005</v>
      </c>
    </row>
    <row r="928" spans="1:4" ht="14.25" x14ac:dyDescent="0.2">
      <c r="A928" s="20">
        <f t="shared" si="14"/>
        <v>44346</v>
      </c>
      <c r="B928" s="21">
        <v>927</v>
      </c>
      <c r="C928" s="21">
        <v>3.8178000000000001</v>
      </c>
      <c r="D928" s="21">
        <v>0.73209999999999997</v>
      </c>
    </row>
    <row r="929" spans="1:4" ht="14.25" x14ac:dyDescent="0.2">
      <c r="A929" s="20">
        <f t="shared" si="14"/>
        <v>44347</v>
      </c>
      <c r="B929" s="21">
        <v>928</v>
      </c>
      <c r="C929" s="21">
        <v>3.8186</v>
      </c>
      <c r="D929" s="21">
        <v>0.73270000000000002</v>
      </c>
    </row>
    <row r="930" spans="1:4" ht="14.25" x14ac:dyDescent="0.2">
      <c r="A930" s="20">
        <f t="shared" si="14"/>
        <v>44348</v>
      </c>
      <c r="B930" s="21">
        <v>929</v>
      </c>
      <c r="C930" s="21">
        <v>3.8193999999999999</v>
      </c>
      <c r="D930" s="21">
        <v>0.73340000000000005</v>
      </c>
    </row>
    <row r="931" spans="1:4" ht="14.25" x14ac:dyDescent="0.2">
      <c r="A931" s="20">
        <f t="shared" si="14"/>
        <v>44349</v>
      </c>
      <c r="B931" s="21">
        <v>930</v>
      </c>
      <c r="C931" s="21">
        <v>3.8201999999999998</v>
      </c>
      <c r="D931" s="21">
        <v>0.73419999999999996</v>
      </c>
    </row>
    <row r="932" spans="1:4" ht="14.25" x14ac:dyDescent="0.2">
      <c r="A932" s="20">
        <f t="shared" si="14"/>
        <v>44350</v>
      </c>
      <c r="B932" s="21">
        <v>931</v>
      </c>
      <c r="C932" s="21">
        <v>3.8210000000000002</v>
      </c>
      <c r="D932" s="21">
        <v>0.7349</v>
      </c>
    </row>
    <row r="933" spans="1:4" ht="14.25" x14ac:dyDescent="0.2">
      <c r="A933" s="20">
        <f t="shared" si="14"/>
        <v>44351</v>
      </c>
      <c r="B933" s="21">
        <v>932</v>
      </c>
      <c r="C933" s="21">
        <v>3.8218000000000001</v>
      </c>
      <c r="D933" s="21">
        <v>0.73560000000000003</v>
      </c>
    </row>
    <row r="934" spans="1:4" ht="14.25" x14ac:dyDescent="0.2">
      <c r="A934" s="20">
        <f t="shared" si="14"/>
        <v>44352</v>
      </c>
      <c r="B934" s="21">
        <v>933</v>
      </c>
      <c r="C934" s="21">
        <v>3.8226</v>
      </c>
      <c r="D934" s="21">
        <v>0.73629999999999995</v>
      </c>
    </row>
    <row r="935" spans="1:4" ht="14.25" x14ac:dyDescent="0.2">
      <c r="A935" s="20">
        <f t="shared" si="14"/>
        <v>44353</v>
      </c>
      <c r="B935" s="21">
        <v>934</v>
      </c>
      <c r="C935" s="21">
        <v>3.8233999999999999</v>
      </c>
      <c r="D935" s="21">
        <v>0.73699999999999999</v>
      </c>
    </row>
    <row r="936" spans="1:4" ht="14.25" x14ac:dyDescent="0.2">
      <c r="A936" s="20">
        <f t="shared" si="14"/>
        <v>44354</v>
      </c>
      <c r="B936" s="21">
        <v>935</v>
      </c>
      <c r="C936" s="21">
        <v>3.8241999999999998</v>
      </c>
      <c r="D936" s="21">
        <v>0.73770000000000002</v>
      </c>
    </row>
    <row r="937" spans="1:4" ht="14.25" x14ac:dyDescent="0.2">
      <c r="A937" s="20">
        <f t="shared" si="14"/>
        <v>44355</v>
      </c>
      <c r="B937" s="21">
        <v>936</v>
      </c>
      <c r="C937" s="21">
        <v>3.8250000000000002</v>
      </c>
      <c r="D937" s="21">
        <v>0.73839999999999995</v>
      </c>
    </row>
    <row r="938" spans="1:4" ht="14.25" x14ac:dyDescent="0.2">
      <c r="A938" s="20">
        <f t="shared" si="14"/>
        <v>44356</v>
      </c>
      <c r="B938" s="21">
        <v>937</v>
      </c>
      <c r="C938" s="21">
        <v>3.8258000000000001</v>
      </c>
      <c r="D938" s="21">
        <v>0.73919999999999997</v>
      </c>
    </row>
    <row r="939" spans="1:4" ht="14.25" x14ac:dyDescent="0.2">
      <c r="A939" s="20">
        <f t="shared" si="14"/>
        <v>44357</v>
      </c>
      <c r="B939" s="21">
        <v>938</v>
      </c>
      <c r="C939" s="21">
        <v>3.8266</v>
      </c>
      <c r="D939" s="21">
        <v>0.7399</v>
      </c>
    </row>
    <row r="940" spans="1:4" ht="14.25" x14ac:dyDescent="0.2">
      <c r="A940" s="20">
        <f t="shared" si="14"/>
        <v>44358</v>
      </c>
      <c r="B940" s="21">
        <v>939</v>
      </c>
      <c r="C940" s="21">
        <v>3.8273999999999999</v>
      </c>
      <c r="D940" s="21">
        <v>0.74060000000000004</v>
      </c>
    </row>
    <row r="941" spans="1:4" ht="14.25" x14ac:dyDescent="0.2">
      <c r="A941" s="20">
        <f t="shared" si="14"/>
        <v>44359</v>
      </c>
      <c r="B941" s="21">
        <v>940</v>
      </c>
      <c r="C941" s="21">
        <v>3.8281000000000001</v>
      </c>
      <c r="D941" s="21">
        <v>0.74139999999999995</v>
      </c>
    </row>
    <row r="942" spans="1:4" ht="14.25" x14ac:dyDescent="0.2">
      <c r="A942" s="20">
        <f t="shared" si="14"/>
        <v>44360</v>
      </c>
      <c r="B942" s="21">
        <v>941</v>
      </c>
      <c r="C942" s="21">
        <v>3.8289</v>
      </c>
      <c r="D942" s="21">
        <v>0.74209999999999998</v>
      </c>
    </row>
    <row r="943" spans="1:4" ht="14.25" x14ac:dyDescent="0.2">
      <c r="A943" s="20">
        <f t="shared" si="14"/>
        <v>44361</v>
      </c>
      <c r="B943" s="21">
        <v>942</v>
      </c>
      <c r="C943" s="21">
        <v>3.8296999999999999</v>
      </c>
      <c r="D943" s="21">
        <v>0.74280000000000002</v>
      </c>
    </row>
    <row r="944" spans="1:4" ht="14.25" x14ac:dyDescent="0.2">
      <c r="A944" s="20">
        <f t="shared" si="14"/>
        <v>44362</v>
      </c>
      <c r="B944" s="21">
        <v>943</v>
      </c>
      <c r="C944" s="21">
        <v>3.8304999999999998</v>
      </c>
      <c r="D944" s="21">
        <v>0.74360000000000004</v>
      </c>
    </row>
    <row r="945" spans="1:4" ht="14.25" x14ac:dyDescent="0.2">
      <c r="A945" s="20">
        <f t="shared" si="14"/>
        <v>44363</v>
      </c>
      <c r="B945" s="21">
        <v>944</v>
      </c>
      <c r="C945" s="21">
        <v>3.8313000000000001</v>
      </c>
      <c r="D945" s="21">
        <v>0.74429999999999996</v>
      </c>
    </row>
    <row r="946" spans="1:4" ht="14.25" x14ac:dyDescent="0.2">
      <c r="A946" s="20">
        <f t="shared" si="14"/>
        <v>44364</v>
      </c>
      <c r="B946" s="21">
        <v>945</v>
      </c>
      <c r="C946" s="21">
        <v>3.8321000000000001</v>
      </c>
      <c r="D946" s="21">
        <v>0.74509999999999998</v>
      </c>
    </row>
    <row r="947" spans="1:4" ht="14.25" x14ac:dyDescent="0.2">
      <c r="A947" s="20">
        <f t="shared" si="14"/>
        <v>44365</v>
      </c>
      <c r="B947" s="21">
        <v>946</v>
      </c>
      <c r="C947" s="21">
        <v>3.8329</v>
      </c>
      <c r="D947" s="21">
        <v>0.74580000000000002</v>
      </c>
    </row>
    <row r="948" spans="1:4" ht="14.25" x14ac:dyDescent="0.2">
      <c r="A948" s="20">
        <f t="shared" si="14"/>
        <v>44366</v>
      </c>
      <c r="B948" s="21">
        <v>947</v>
      </c>
      <c r="C948" s="21">
        <v>3.8336999999999999</v>
      </c>
      <c r="D948" s="21">
        <v>0.74660000000000004</v>
      </c>
    </row>
    <row r="949" spans="1:4" ht="14.25" x14ac:dyDescent="0.2">
      <c r="A949" s="20">
        <f t="shared" si="14"/>
        <v>44367</v>
      </c>
      <c r="B949" s="21">
        <v>948</v>
      </c>
      <c r="C949" s="21">
        <v>3.8344999999999998</v>
      </c>
      <c r="D949" s="21">
        <v>0.74729999999999996</v>
      </c>
    </row>
    <row r="950" spans="1:4" ht="14.25" x14ac:dyDescent="0.2">
      <c r="A950" s="20">
        <f t="shared" si="14"/>
        <v>44368</v>
      </c>
      <c r="B950" s="21">
        <v>949</v>
      </c>
      <c r="C950" s="21">
        <v>3.8351999999999999</v>
      </c>
      <c r="D950" s="21">
        <v>0.74809999999999999</v>
      </c>
    </row>
    <row r="951" spans="1:4" ht="14.25" x14ac:dyDescent="0.2">
      <c r="A951" s="20">
        <f t="shared" si="14"/>
        <v>44369</v>
      </c>
      <c r="B951" s="21">
        <v>950</v>
      </c>
      <c r="C951" s="21">
        <v>3.8359999999999999</v>
      </c>
      <c r="D951" s="21">
        <v>0.74890000000000001</v>
      </c>
    </row>
    <row r="952" spans="1:4" ht="14.25" x14ac:dyDescent="0.2">
      <c r="A952" s="20">
        <f t="shared" si="14"/>
        <v>44370</v>
      </c>
      <c r="B952" s="21">
        <v>951</v>
      </c>
      <c r="C952" s="21">
        <v>3.8368000000000002</v>
      </c>
      <c r="D952" s="21">
        <v>0.74960000000000004</v>
      </c>
    </row>
    <row r="953" spans="1:4" ht="14.25" x14ac:dyDescent="0.2">
      <c r="A953" s="20">
        <f t="shared" si="14"/>
        <v>44371</v>
      </c>
      <c r="B953" s="21">
        <v>952</v>
      </c>
      <c r="C953" s="21">
        <v>3.8376000000000001</v>
      </c>
      <c r="D953" s="21">
        <v>0.75039999999999996</v>
      </c>
    </row>
    <row r="954" spans="1:4" ht="14.25" x14ac:dyDescent="0.2">
      <c r="A954" s="20">
        <f t="shared" si="14"/>
        <v>44372</v>
      </c>
      <c r="B954" s="21">
        <v>953</v>
      </c>
      <c r="C954" s="21">
        <v>3.8384</v>
      </c>
      <c r="D954" s="21">
        <v>0.75119999999999998</v>
      </c>
    </row>
    <row r="955" spans="1:4" ht="14.25" x14ac:dyDescent="0.2">
      <c r="A955" s="20">
        <f t="shared" si="14"/>
        <v>44373</v>
      </c>
      <c r="B955" s="21">
        <v>954</v>
      </c>
      <c r="C955" s="21">
        <v>3.8391999999999999</v>
      </c>
      <c r="D955" s="21">
        <v>0.75190000000000001</v>
      </c>
    </row>
    <row r="956" spans="1:4" ht="14.25" x14ac:dyDescent="0.2">
      <c r="A956" s="20">
        <f t="shared" si="14"/>
        <v>44374</v>
      </c>
      <c r="B956" s="21">
        <v>955</v>
      </c>
      <c r="C956" s="21">
        <v>3.8399000000000001</v>
      </c>
      <c r="D956" s="21">
        <v>0.75270000000000004</v>
      </c>
    </row>
    <row r="957" spans="1:4" ht="14.25" x14ac:dyDescent="0.2">
      <c r="A957" s="20">
        <f t="shared" si="14"/>
        <v>44375</v>
      </c>
      <c r="B957" s="21">
        <v>956</v>
      </c>
      <c r="C957" s="21">
        <v>3.8407</v>
      </c>
      <c r="D957" s="21">
        <v>0.75349999999999995</v>
      </c>
    </row>
    <row r="958" spans="1:4" ht="14.25" x14ac:dyDescent="0.2">
      <c r="A958" s="20">
        <f t="shared" si="14"/>
        <v>44376</v>
      </c>
      <c r="B958" s="21">
        <v>957</v>
      </c>
      <c r="C958" s="21">
        <v>3.8414999999999999</v>
      </c>
      <c r="D958" s="21">
        <v>0.75429999999999997</v>
      </c>
    </row>
    <row r="959" spans="1:4" ht="14.25" x14ac:dyDescent="0.2">
      <c r="A959" s="20">
        <f t="shared" si="14"/>
        <v>44377</v>
      </c>
      <c r="B959" s="21">
        <v>958</v>
      </c>
      <c r="C959" s="21">
        <v>3.8422999999999998</v>
      </c>
      <c r="D959" s="21">
        <v>0.755</v>
      </c>
    </row>
    <row r="960" spans="1:4" ht="14.25" x14ac:dyDescent="0.2">
      <c r="A960" s="20">
        <f t="shared" si="14"/>
        <v>44378</v>
      </c>
      <c r="B960" s="21">
        <v>959</v>
      </c>
      <c r="C960" s="21">
        <v>3.8431000000000002</v>
      </c>
      <c r="D960" s="21">
        <v>0.75580000000000003</v>
      </c>
    </row>
    <row r="961" spans="1:4" ht="14.25" x14ac:dyDescent="0.2">
      <c r="A961" s="20">
        <f t="shared" si="14"/>
        <v>44379</v>
      </c>
      <c r="B961" s="21">
        <v>960</v>
      </c>
      <c r="C961" s="21">
        <v>3.8439000000000001</v>
      </c>
      <c r="D961" s="21">
        <v>0.75660000000000005</v>
      </c>
    </row>
    <row r="962" spans="1:4" ht="14.25" x14ac:dyDescent="0.2">
      <c r="A962" s="20">
        <f t="shared" si="14"/>
        <v>44380</v>
      </c>
      <c r="B962" s="21">
        <v>961</v>
      </c>
      <c r="C962" s="21">
        <v>3.8445999999999998</v>
      </c>
      <c r="D962" s="21">
        <v>0.75739999999999996</v>
      </c>
    </row>
    <row r="963" spans="1:4" ht="14.25" x14ac:dyDescent="0.2">
      <c r="A963" s="20">
        <f t="shared" si="14"/>
        <v>44381</v>
      </c>
      <c r="B963" s="21">
        <v>962</v>
      </c>
      <c r="C963" s="21">
        <v>3.8454000000000002</v>
      </c>
      <c r="D963" s="21">
        <v>0.75819999999999999</v>
      </c>
    </row>
    <row r="964" spans="1:4" ht="14.25" x14ac:dyDescent="0.2">
      <c r="A964" s="20">
        <f t="shared" ref="A964:A1027" si="15">+A963+1</f>
        <v>44382</v>
      </c>
      <c r="B964" s="21">
        <v>963</v>
      </c>
      <c r="C964" s="21">
        <v>3.8462000000000001</v>
      </c>
      <c r="D964" s="21">
        <v>0.75900000000000001</v>
      </c>
    </row>
    <row r="965" spans="1:4" ht="14.25" x14ac:dyDescent="0.2">
      <c r="A965" s="20">
        <f t="shared" si="15"/>
        <v>44383</v>
      </c>
      <c r="B965" s="21">
        <v>964</v>
      </c>
      <c r="C965" s="21">
        <v>3.847</v>
      </c>
      <c r="D965" s="21">
        <v>0.75980000000000003</v>
      </c>
    </row>
    <row r="966" spans="1:4" ht="14.25" x14ac:dyDescent="0.2">
      <c r="A966" s="20">
        <f t="shared" si="15"/>
        <v>44384</v>
      </c>
      <c r="B966" s="21">
        <v>965</v>
      </c>
      <c r="C966" s="21">
        <v>3.8477000000000001</v>
      </c>
      <c r="D966" s="21">
        <v>0.76060000000000005</v>
      </c>
    </row>
    <row r="967" spans="1:4" ht="14.25" x14ac:dyDescent="0.2">
      <c r="A967" s="20">
        <f t="shared" si="15"/>
        <v>44385</v>
      </c>
      <c r="B967" s="21">
        <v>966</v>
      </c>
      <c r="C967" s="21">
        <v>3.8485</v>
      </c>
      <c r="D967" s="21">
        <v>0.76139999999999997</v>
      </c>
    </row>
    <row r="968" spans="1:4" ht="14.25" x14ac:dyDescent="0.2">
      <c r="A968" s="20">
        <f t="shared" si="15"/>
        <v>44386</v>
      </c>
      <c r="B968" s="21">
        <v>967</v>
      </c>
      <c r="C968" s="21">
        <v>3.8492999999999999</v>
      </c>
      <c r="D968" s="21">
        <v>0.76219999999999999</v>
      </c>
    </row>
    <row r="969" spans="1:4" ht="14.25" x14ac:dyDescent="0.2">
      <c r="A969" s="20">
        <f t="shared" si="15"/>
        <v>44387</v>
      </c>
      <c r="B969" s="21">
        <v>968</v>
      </c>
      <c r="C969" s="21">
        <v>3.8500999999999999</v>
      </c>
      <c r="D969" s="21">
        <v>0.76300000000000001</v>
      </c>
    </row>
    <row r="970" spans="1:4" ht="14.25" x14ac:dyDescent="0.2">
      <c r="A970" s="20">
        <f t="shared" si="15"/>
        <v>44388</v>
      </c>
      <c r="B970" s="21">
        <v>969</v>
      </c>
      <c r="C970" s="21">
        <v>3.8508</v>
      </c>
      <c r="D970" s="21">
        <v>0.76380000000000003</v>
      </c>
    </row>
    <row r="971" spans="1:4" ht="14.25" x14ac:dyDescent="0.2">
      <c r="A971" s="20">
        <f t="shared" si="15"/>
        <v>44389</v>
      </c>
      <c r="B971" s="21">
        <v>970</v>
      </c>
      <c r="C971" s="21">
        <v>3.8515999999999999</v>
      </c>
      <c r="D971" s="21">
        <v>0.76459999999999995</v>
      </c>
    </row>
    <row r="972" spans="1:4" ht="14.25" x14ac:dyDescent="0.2">
      <c r="A972" s="20">
        <f t="shared" si="15"/>
        <v>44390</v>
      </c>
      <c r="B972" s="21">
        <v>971</v>
      </c>
      <c r="C972" s="21">
        <v>3.8523999999999998</v>
      </c>
      <c r="D972" s="21">
        <v>0.76539999999999997</v>
      </c>
    </row>
    <row r="973" spans="1:4" ht="14.25" x14ac:dyDescent="0.2">
      <c r="A973" s="20">
        <f t="shared" si="15"/>
        <v>44391</v>
      </c>
      <c r="B973" s="21">
        <v>972</v>
      </c>
      <c r="C973" s="21">
        <v>3.8532000000000002</v>
      </c>
      <c r="D973" s="21">
        <v>0.76619999999999999</v>
      </c>
    </row>
    <row r="974" spans="1:4" ht="14.25" x14ac:dyDescent="0.2">
      <c r="A974" s="20">
        <f t="shared" si="15"/>
        <v>44392</v>
      </c>
      <c r="B974" s="21">
        <v>973</v>
      </c>
      <c r="C974" s="21">
        <v>3.8538999999999999</v>
      </c>
      <c r="D974" s="21">
        <v>0.76700000000000002</v>
      </c>
    </row>
    <row r="975" spans="1:4" ht="14.25" x14ac:dyDescent="0.2">
      <c r="A975" s="20">
        <f t="shared" si="15"/>
        <v>44393</v>
      </c>
      <c r="B975" s="21">
        <v>974</v>
      </c>
      <c r="C975" s="21">
        <v>3.8546999999999998</v>
      </c>
      <c r="D975" s="21">
        <v>0.76780000000000004</v>
      </c>
    </row>
    <row r="976" spans="1:4" ht="14.25" x14ac:dyDescent="0.2">
      <c r="A976" s="20">
        <f t="shared" si="15"/>
        <v>44394</v>
      </c>
      <c r="B976" s="21">
        <v>975</v>
      </c>
      <c r="C976" s="21">
        <v>3.8555000000000001</v>
      </c>
      <c r="D976" s="21">
        <v>0.76859999999999995</v>
      </c>
    </row>
    <row r="977" spans="1:4" ht="14.25" x14ac:dyDescent="0.2">
      <c r="A977" s="20">
        <f t="shared" si="15"/>
        <v>44395</v>
      </c>
      <c r="B977" s="21">
        <v>976</v>
      </c>
      <c r="C977" s="21">
        <v>3.8563000000000001</v>
      </c>
      <c r="D977" s="21">
        <v>0.76939999999999997</v>
      </c>
    </row>
    <row r="978" spans="1:4" ht="14.25" x14ac:dyDescent="0.2">
      <c r="A978" s="20">
        <f t="shared" si="15"/>
        <v>44396</v>
      </c>
      <c r="B978" s="21">
        <v>977</v>
      </c>
      <c r="C978" s="21">
        <v>3.8570000000000002</v>
      </c>
      <c r="D978" s="21">
        <v>0.77029999999999998</v>
      </c>
    </row>
    <row r="979" spans="1:4" ht="14.25" x14ac:dyDescent="0.2">
      <c r="A979" s="20">
        <f t="shared" si="15"/>
        <v>44397</v>
      </c>
      <c r="B979" s="21">
        <v>978</v>
      </c>
      <c r="C979" s="21">
        <v>3.8578000000000001</v>
      </c>
      <c r="D979" s="21">
        <v>0.77110000000000001</v>
      </c>
    </row>
    <row r="980" spans="1:4" ht="14.25" x14ac:dyDescent="0.2">
      <c r="A980" s="20">
        <f t="shared" si="15"/>
        <v>44398</v>
      </c>
      <c r="B980" s="21">
        <v>979</v>
      </c>
      <c r="C980" s="21">
        <v>3.8586</v>
      </c>
      <c r="D980" s="21">
        <v>0.77190000000000003</v>
      </c>
    </row>
    <row r="981" spans="1:4" ht="14.25" x14ac:dyDescent="0.2">
      <c r="A981" s="20">
        <f t="shared" si="15"/>
        <v>44399</v>
      </c>
      <c r="B981" s="21">
        <v>980</v>
      </c>
      <c r="C981" s="21">
        <v>3.8593000000000002</v>
      </c>
      <c r="D981" s="21">
        <v>0.77270000000000005</v>
      </c>
    </row>
    <row r="982" spans="1:4" ht="14.25" x14ac:dyDescent="0.2">
      <c r="A982" s="20">
        <f t="shared" si="15"/>
        <v>44400</v>
      </c>
      <c r="B982" s="21">
        <v>981</v>
      </c>
      <c r="C982" s="21">
        <v>3.8601000000000001</v>
      </c>
      <c r="D982" s="21">
        <v>0.77359999999999995</v>
      </c>
    </row>
    <row r="983" spans="1:4" ht="14.25" x14ac:dyDescent="0.2">
      <c r="A983" s="20">
        <f t="shared" si="15"/>
        <v>44401</v>
      </c>
      <c r="B983" s="21">
        <v>982</v>
      </c>
      <c r="C983" s="21">
        <v>3.8609</v>
      </c>
      <c r="D983" s="21">
        <v>0.77439999999999998</v>
      </c>
    </row>
    <row r="984" spans="1:4" ht="14.25" x14ac:dyDescent="0.2">
      <c r="A984" s="20">
        <f t="shared" si="15"/>
        <v>44402</v>
      </c>
      <c r="B984" s="21">
        <v>983</v>
      </c>
      <c r="C984" s="21">
        <v>3.8616000000000001</v>
      </c>
      <c r="D984" s="21">
        <v>0.7752</v>
      </c>
    </row>
    <row r="985" spans="1:4" ht="14.25" x14ac:dyDescent="0.2">
      <c r="A985" s="20">
        <f t="shared" si="15"/>
        <v>44403</v>
      </c>
      <c r="B985" s="21">
        <v>984</v>
      </c>
      <c r="C985" s="21">
        <v>3.8624000000000001</v>
      </c>
      <c r="D985" s="21">
        <v>0.77600000000000002</v>
      </c>
    </row>
    <row r="986" spans="1:4" ht="14.25" x14ac:dyDescent="0.2">
      <c r="A986" s="20">
        <f t="shared" si="15"/>
        <v>44404</v>
      </c>
      <c r="B986" s="21">
        <v>985</v>
      </c>
      <c r="C986" s="21">
        <v>3.8632</v>
      </c>
      <c r="D986" s="21">
        <v>0.77690000000000003</v>
      </c>
    </row>
    <row r="987" spans="1:4" ht="14.25" x14ac:dyDescent="0.2">
      <c r="A987" s="20">
        <f t="shared" si="15"/>
        <v>44405</v>
      </c>
      <c r="B987" s="21">
        <v>986</v>
      </c>
      <c r="C987" s="21">
        <v>3.8639000000000001</v>
      </c>
      <c r="D987" s="21">
        <v>0.77769999999999995</v>
      </c>
    </row>
    <row r="988" spans="1:4" ht="14.25" x14ac:dyDescent="0.2">
      <c r="A988" s="20">
        <f t="shared" si="15"/>
        <v>44406</v>
      </c>
      <c r="B988" s="21">
        <v>987</v>
      </c>
      <c r="C988" s="21">
        <v>3.8647</v>
      </c>
      <c r="D988" s="21">
        <v>0.77849999999999997</v>
      </c>
    </row>
    <row r="989" spans="1:4" ht="14.25" x14ac:dyDescent="0.2">
      <c r="A989" s="20">
        <f t="shared" si="15"/>
        <v>44407</v>
      </c>
      <c r="B989" s="21">
        <v>988</v>
      </c>
      <c r="C989" s="21">
        <v>3.8654999999999999</v>
      </c>
      <c r="D989" s="21">
        <v>0.77939999999999998</v>
      </c>
    </row>
    <row r="990" spans="1:4" ht="14.25" x14ac:dyDescent="0.2">
      <c r="A990" s="20">
        <f t="shared" si="15"/>
        <v>44408</v>
      </c>
      <c r="B990" s="21">
        <v>989</v>
      </c>
      <c r="C990" s="21">
        <v>3.8662000000000001</v>
      </c>
      <c r="D990" s="21">
        <v>0.7802</v>
      </c>
    </row>
    <row r="991" spans="1:4" ht="14.25" x14ac:dyDescent="0.2">
      <c r="A991" s="20">
        <f t="shared" si="15"/>
        <v>44409</v>
      </c>
      <c r="B991" s="21">
        <v>990</v>
      </c>
      <c r="C991" s="21">
        <v>3.867</v>
      </c>
      <c r="D991" s="21">
        <v>0.78100000000000003</v>
      </c>
    </row>
    <row r="992" spans="1:4" ht="14.25" x14ac:dyDescent="0.2">
      <c r="A992" s="20">
        <f t="shared" si="15"/>
        <v>44410</v>
      </c>
      <c r="B992" s="21">
        <v>991</v>
      </c>
      <c r="C992" s="21">
        <v>3.8677000000000001</v>
      </c>
      <c r="D992" s="21">
        <v>0.78190000000000004</v>
      </c>
    </row>
    <row r="993" spans="1:4" ht="14.25" x14ac:dyDescent="0.2">
      <c r="A993" s="20">
        <f t="shared" si="15"/>
        <v>44411</v>
      </c>
      <c r="B993" s="21">
        <v>992</v>
      </c>
      <c r="C993" s="21">
        <v>3.8685</v>
      </c>
      <c r="D993" s="21">
        <v>0.78269999999999995</v>
      </c>
    </row>
    <row r="994" spans="1:4" ht="14.25" x14ac:dyDescent="0.2">
      <c r="A994" s="20">
        <f t="shared" si="15"/>
        <v>44412</v>
      </c>
      <c r="B994" s="21">
        <v>993</v>
      </c>
      <c r="C994" s="21">
        <v>3.8693</v>
      </c>
      <c r="D994" s="21">
        <v>0.78349999999999997</v>
      </c>
    </row>
    <row r="995" spans="1:4" ht="14.25" x14ac:dyDescent="0.2">
      <c r="A995" s="20">
        <f t="shared" si="15"/>
        <v>44413</v>
      </c>
      <c r="B995" s="21">
        <v>994</v>
      </c>
      <c r="C995" s="21">
        <v>3.87</v>
      </c>
      <c r="D995" s="21">
        <v>0.78439999999999999</v>
      </c>
    </row>
    <row r="996" spans="1:4" ht="14.25" x14ac:dyDescent="0.2">
      <c r="A996" s="20">
        <f t="shared" si="15"/>
        <v>44414</v>
      </c>
      <c r="B996" s="21">
        <v>995</v>
      </c>
      <c r="C996" s="21">
        <v>3.8708</v>
      </c>
      <c r="D996" s="21">
        <v>0.78520000000000001</v>
      </c>
    </row>
    <row r="997" spans="1:4" ht="14.25" x14ac:dyDescent="0.2">
      <c r="A997" s="20">
        <f t="shared" si="15"/>
        <v>44415</v>
      </c>
      <c r="B997" s="21">
        <v>996</v>
      </c>
      <c r="C997" s="21">
        <v>3.8715000000000002</v>
      </c>
      <c r="D997" s="21">
        <v>0.78610000000000002</v>
      </c>
    </row>
    <row r="998" spans="1:4" ht="14.25" x14ac:dyDescent="0.2">
      <c r="A998" s="20">
        <f t="shared" si="15"/>
        <v>44416</v>
      </c>
      <c r="B998" s="21">
        <v>997</v>
      </c>
      <c r="C998" s="21">
        <v>3.8723000000000001</v>
      </c>
      <c r="D998" s="21">
        <v>0.78690000000000004</v>
      </c>
    </row>
    <row r="999" spans="1:4" ht="14.25" x14ac:dyDescent="0.2">
      <c r="A999" s="20">
        <f t="shared" si="15"/>
        <v>44417</v>
      </c>
      <c r="B999" s="21">
        <v>998</v>
      </c>
      <c r="C999" s="21">
        <v>3.8731</v>
      </c>
      <c r="D999" s="21">
        <v>0.78779999999999994</v>
      </c>
    </row>
    <row r="1000" spans="1:4" ht="14.25" x14ac:dyDescent="0.2">
      <c r="A1000" s="20">
        <f t="shared" si="15"/>
        <v>44418</v>
      </c>
      <c r="B1000" s="21">
        <v>999</v>
      </c>
      <c r="C1000" s="21">
        <v>3.8738000000000001</v>
      </c>
      <c r="D1000" s="21">
        <v>0.78859999999999997</v>
      </c>
    </row>
    <row r="1001" spans="1:4" ht="14.25" x14ac:dyDescent="0.2">
      <c r="A1001" s="20">
        <f t="shared" si="15"/>
        <v>44419</v>
      </c>
      <c r="B1001" s="21">
        <v>1000</v>
      </c>
      <c r="C1001" s="21">
        <v>3.8746</v>
      </c>
      <c r="D1001" s="21">
        <v>0.78939999999999999</v>
      </c>
    </row>
    <row r="1002" spans="1:4" ht="14.25" x14ac:dyDescent="0.2">
      <c r="A1002" s="20">
        <f t="shared" si="15"/>
        <v>44420</v>
      </c>
      <c r="B1002" s="21">
        <v>1001</v>
      </c>
      <c r="C1002" s="21">
        <v>3.8753000000000002</v>
      </c>
      <c r="D1002" s="21">
        <v>0.7903</v>
      </c>
    </row>
    <row r="1003" spans="1:4" ht="14.25" x14ac:dyDescent="0.2">
      <c r="A1003" s="20">
        <f t="shared" si="15"/>
        <v>44421</v>
      </c>
      <c r="B1003" s="21">
        <v>1002</v>
      </c>
      <c r="C1003" s="21">
        <v>3.8761000000000001</v>
      </c>
      <c r="D1003" s="21">
        <v>0.79110000000000003</v>
      </c>
    </row>
    <row r="1004" spans="1:4" ht="14.25" x14ac:dyDescent="0.2">
      <c r="A1004" s="20">
        <f t="shared" si="15"/>
        <v>44422</v>
      </c>
      <c r="B1004" s="21">
        <v>1003</v>
      </c>
      <c r="C1004" s="21">
        <v>3.8767999999999998</v>
      </c>
      <c r="D1004" s="21">
        <v>0.79200000000000004</v>
      </c>
    </row>
    <row r="1005" spans="1:4" ht="14.25" x14ac:dyDescent="0.2">
      <c r="A1005" s="20">
        <f t="shared" si="15"/>
        <v>44423</v>
      </c>
      <c r="B1005" s="21">
        <v>1004</v>
      </c>
      <c r="C1005" s="21">
        <v>3.8776000000000002</v>
      </c>
      <c r="D1005" s="21">
        <v>0.79279999999999995</v>
      </c>
    </row>
    <row r="1006" spans="1:4" ht="14.25" x14ac:dyDescent="0.2">
      <c r="A1006" s="20">
        <f t="shared" si="15"/>
        <v>44424</v>
      </c>
      <c r="B1006" s="21">
        <v>1005</v>
      </c>
      <c r="C1006" s="21">
        <v>3.8782999999999999</v>
      </c>
      <c r="D1006" s="21">
        <v>0.79369999999999996</v>
      </c>
    </row>
    <row r="1007" spans="1:4" ht="14.25" x14ac:dyDescent="0.2">
      <c r="A1007" s="20">
        <f t="shared" si="15"/>
        <v>44425</v>
      </c>
      <c r="B1007" s="21">
        <v>1006</v>
      </c>
      <c r="C1007" s="21">
        <v>3.8791000000000002</v>
      </c>
      <c r="D1007" s="21">
        <v>0.79449999999999998</v>
      </c>
    </row>
    <row r="1008" spans="1:4" ht="14.25" x14ac:dyDescent="0.2">
      <c r="A1008" s="20">
        <f t="shared" si="15"/>
        <v>44426</v>
      </c>
      <c r="B1008" s="21">
        <v>1007</v>
      </c>
      <c r="C1008" s="21">
        <v>3.8799000000000001</v>
      </c>
      <c r="D1008" s="21">
        <v>0.7954</v>
      </c>
    </row>
    <row r="1009" spans="1:4" ht="14.25" x14ac:dyDescent="0.2">
      <c r="A1009" s="20">
        <f t="shared" si="15"/>
        <v>44427</v>
      </c>
      <c r="B1009" s="21">
        <v>1008</v>
      </c>
      <c r="C1009" s="21">
        <v>3.8805999999999998</v>
      </c>
      <c r="D1009" s="21">
        <v>0.79620000000000002</v>
      </c>
    </row>
    <row r="1010" spans="1:4" ht="14.25" x14ac:dyDescent="0.2">
      <c r="A1010" s="20">
        <f t="shared" si="15"/>
        <v>44428</v>
      </c>
      <c r="B1010" s="21">
        <v>1009</v>
      </c>
      <c r="C1010" s="21">
        <v>3.8814000000000002</v>
      </c>
      <c r="D1010" s="21">
        <v>0.79710000000000003</v>
      </c>
    </row>
    <row r="1011" spans="1:4" ht="14.25" x14ac:dyDescent="0.2">
      <c r="A1011" s="20">
        <f t="shared" si="15"/>
        <v>44429</v>
      </c>
      <c r="B1011" s="21">
        <v>1010</v>
      </c>
      <c r="C1011" s="21">
        <v>3.8820999999999999</v>
      </c>
      <c r="D1011" s="21">
        <v>0.79790000000000005</v>
      </c>
    </row>
    <row r="1012" spans="1:4" ht="14.25" x14ac:dyDescent="0.2">
      <c r="A1012" s="20">
        <f t="shared" si="15"/>
        <v>44430</v>
      </c>
      <c r="B1012" s="21">
        <v>1011</v>
      </c>
      <c r="C1012" s="21">
        <v>3.8828999999999998</v>
      </c>
      <c r="D1012" s="21">
        <v>0.79879999999999995</v>
      </c>
    </row>
    <row r="1013" spans="1:4" ht="14.25" x14ac:dyDescent="0.2">
      <c r="A1013" s="20">
        <f t="shared" si="15"/>
        <v>44431</v>
      </c>
      <c r="B1013" s="21">
        <v>1012</v>
      </c>
      <c r="C1013" s="21">
        <v>3.8835999999999999</v>
      </c>
      <c r="D1013" s="21">
        <v>0.79959999999999998</v>
      </c>
    </row>
    <row r="1014" spans="1:4" ht="14.25" x14ac:dyDescent="0.2">
      <c r="A1014" s="20">
        <f t="shared" si="15"/>
        <v>44432</v>
      </c>
      <c r="B1014" s="21">
        <v>1013</v>
      </c>
      <c r="C1014" s="21">
        <v>3.8843000000000001</v>
      </c>
      <c r="D1014" s="21">
        <v>0.80049999999999999</v>
      </c>
    </row>
    <row r="1015" spans="1:4" ht="14.25" x14ac:dyDescent="0.2">
      <c r="A1015" s="20">
        <f t="shared" si="15"/>
        <v>44433</v>
      </c>
      <c r="B1015" s="21">
        <v>1014</v>
      </c>
      <c r="C1015" s="21">
        <v>3.8851</v>
      </c>
      <c r="D1015" s="21">
        <v>0.80130000000000001</v>
      </c>
    </row>
    <row r="1016" spans="1:4" ht="14.25" x14ac:dyDescent="0.2">
      <c r="A1016" s="20">
        <f t="shared" si="15"/>
        <v>44434</v>
      </c>
      <c r="B1016" s="21">
        <v>1015</v>
      </c>
      <c r="C1016" s="21">
        <v>3.8858000000000001</v>
      </c>
      <c r="D1016" s="21">
        <v>0.80220000000000002</v>
      </c>
    </row>
    <row r="1017" spans="1:4" ht="14.25" x14ac:dyDescent="0.2">
      <c r="A1017" s="20">
        <f t="shared" si="15"/>
        <v>44435</v>
      </c>
      <c r="B1017" s="21">
        <v>1016</v>
      </c>
      <c r="C1017" s="21">
        <v>3.8866000000000001</v>
      </c>
      <c r="D1017" s="21">
        <v>0.80300000000000005</v>
      </c>
    </row>
    <row r="1018" spans="1:4" ht="14.25" x14ac:dyDescent="0.2">
      <c r="A1018" s="20">
        <f t="shared" si="15"/>
        <v>44436</v>
      </c>
      <c r="B1018" s="21">
        <v>1017</v>
      </c>
      <c r="C1018" s="21">
        <v>3.8873000000000002</v>
      </c>
      <c r="D1018" s="21">
        <v>0.80389999999999995</v>
      </c>
    </row>
    <row r="1019" spans="1:4" ht="14.25" x14ac:dyDescent="0.2">
      <c r="A1019" s="20">
        <f t="shared" si="15"/>
        <v>44437</v>
      </c>
      <c r="B1019" s="21">
        <v>1018</v>
      </c>
      <c r="C1019" s="21">
        <v>3.8881000000000001</v>
      </c>
      <c r="D1019" s="21">
        <v>0.80469999999999997</v>
      </c>
    </row>
    <row r="1020" spans="1:4" ht="14.25" x14ac:dyDescent="0.2">
      <c r="A1020" s="20">
        <f t="shared" si="15"/>
        <v>44438</v>
      </c>
      <c r="B1020" s="21">
        <v>1019</v>
      </c>
      <c r="C1020" s="21">
        <v>3.8887999999999998</v>
      </c>
      <c r="D1020" s="21">
        <v>0.80559999999999998</v>
      </c>
    </row>
    <row r="1021" spans="1:4" ht="14.25" x14ac:dyDescent="0.2">
      <c r="A1021" s="20">
        <f t="shared" si="15"/>
        <v>44439</v>
      </c>
      <c r="B1021" s="21">
        <v>1020</v>
      </c>
      <c r="C1021" s="21">
        <v>3.8896000000000002</v>
      </c>
      <c r="D1021" s="21">
        <v>0.80649999999999999</v>
      </c>
    </row>
    <row r="1022" spans="1:4" ht="14.25" x14ac:dyDescent="0.2">
      <c r="A1022" s="20">
        <f t="shared" si="15"/>
        <v>44440</v>
      </c>
      <c r="B1022" s="21">
        <v>1021</v>
      </c>
      <c r="C1022" s="21">
        <v>3.8902999999999999</v>
      </c>
      <c r="D1022" s="21">
        <v>0.80730000000000002</v>
      </c>
    </row>
    <row r="1023" spans="1:4" ht="14.25" x14ac:dyDescent="0.2">
      <c r="A1023" s="20">
        <f t="shared" si="15"/>
        <v>44441</v>
      </c>
      <c r="B1023" s="21">
        <v>1022</v>
      </c>
      <c r="C1023" s="21">
        <v>3.8910999999999998</v>
      </c>
      <c r="D1023" s="21">
        <v>0.80820000000000003</v>
      </c>
    </row>
    <row r="1024" spans="1:4" ht="14.25" x14ac:dyDescent="0.2">
      <c r="A1024" s="20">
        <f t="shared" si="15"/>
        <v>44442</v>
      </c>
      <c r="B1024" s="21">
        <v>1023</v>
      </c>
      <c r="C1024" s="21">
        <v>3.8917999999999999</v>
      </c>
      <c r="D1024" s="21">
        <v>0.80900000000000005</v>
      </c>
    </row>
    <row r="1025" spans="1:4" ht="14.25" x14ac:dyDescent="0.2">
      <c r="A1025" s="20">
        <f t="shared" si="15"/>
        <v>44443</v>
      </c>
      <c r="B1025" s="21">
        <v>1024</v>
      </c>
      <c r="C1025" s="21">
        <v>3.8925000000000001</v>
      </c>
      <c r="D1025" s="21">
        <v>0.80989999999999995</v>
      </c>
    </row>
    <row r="1026" spans="1:4" ht="14.25" x14ac:dyDescent="0.2">
      <c r="A1026" s="20">
        <f t="shared" si="15"/>
        <v>44444</v>
      </c>
      <c r="B1026" s="21">
        <v>1025</v>
      </c>
      <c r="C1026" s="21">
        <v>3.8933</v>
      </c>
      <c r="D1026" s="21">
        <v>0.81069999999999998</v>
      </c>
    </row>
    <row r="1027" spans="1:4" ht="14.25" x14ac:dyDescent="0.2">
      <c r="A1027" s="20">
        <f t="shared" si="15"/>
        <v>44445</v>
      </c>
      <c r="B1027" s="21">
        <v>1026</v>
      </c>
      <c r="C1027" s="21">
        <v>3.8940000000000001</v>
      </c>
      <c r="D1027" s="21">
        <v>0.81159999999999999</v>
      </c>
    </row>
    <row r="1028" spans="1:4" ht="14.25" x14ac:dyDescent="0.2">
      <c r="A1028" s="20">
        <f t="shared" ref="A1028:A1091" si="16">+A1027+1</f>
        <v>44446</v>
      </c>
      <c r="B1028" s="21">
        <v>1027</v>
      </c>
      <c r="C1028" s="21">
        <v>3.8948</v>
      </c>
      <c r="D1028" s="21">
        <v>0.81240000000000001</v>
      </c>
    </row>
    <row r="1029" spans="1:4" ht="14.25" x14ac:dyDescent="0.2">
      <c r="A1029" s="20">
        <f t="shared" si="16"/>
        <v>44447</v>
      </c>
      <c r="B1029" s="21">
        <v>1028</v>
      </c>
      <c r="C1029" s="21">
        <v>3.8955000000000002</v>
      </c>
      <c r="D1029" s="21">
        <v>0.81330000000000002</v>
      </c>
    </row>
    <row r="1030" spans="1:4" ht="14.25" x14ac:dyDescent="0.2">
      <c r="A1030" s="20">
        <f t="shared" si="16"/>
        <v>44448</v>
      </c>
      <c r="B1030" s="21">
        <v>1029</v>
      </c>
      <c r="C1030" s="21">
        <v>3.8961999999999999</v>
      </c>
      <c r="D1030" s="21">
        <v>0.81410000000000005</v>
      </c>
    </row>
    <row r="1031" spans="1:4" ht="14.25" x14ac:dyDescent="0.2">
      <c r="A1031" s="20">
        <f t="shared" si="16"/>
        <v>44449</v>
      </c>
      <c r="B1031" s="21">
        <v>1030</v>
      </c>
      <c r="C1031" s="21">
        <v>3.8969999999999998</v>
      </c>
      <c r="D1031" s="21">
        <v>0.81499999999999995</v>
      </c>
    </row>
    <row r="1032" spans="1:4" ht="14.25" x14ac:dyDescent="0.2">
      <c r="A1032" s="20">
        <f t="shared" si="16"/>
        <v>44450</v>
      </c>
      <c r="B1032" s="21">
        <v>1031</v>
      </c>
      <c r="C1032" s="21">
        <v>3.8976999999999999</v>
      </c>
      <c r="D1032" s="21">
        <v>0.81579999999999997</v>
      </c>
    </row>
    <row r="1033" spans="1:4" ht="14.25" x14ac:dyDescent="0.2">
      <c r="A1033" s="20">
        <f t="shared" si="16"/>
        <v>44451</v>
      </c>
      <c r="B1033" s="21">
        <v>1032</v>
      </c>
      <c r="C1033" s="21">
        <v>3.8984000000000001</v>
      </c>
      <c r="D1033" s="21">
        <v>0.81669999999999998</v>
      </c>
    </row>
    <row r="1034" spans="1:4" ht="14.25" x14ac:dyDescent="0.2">
      <c r="A1034" s="20">
        <f t="shared" si="16"/>
        <v>44452</v>
      </c>
      <c r="B1034" s="21">
        <v>1033</v>
      </c>
      <c r="C1034" s="21">
        <v>3.8992</v>
      </c>
      <c r="D1034" s="21">
        <v>0.8175</v>
      </c>
    </row>
    <row r="1035" spans="1:4" ht="14.25" x14ac:dyDescent="0.2">
      <c r="A1035" s="20">
        <f t="shared" si="16"/>
        <v>44453</v>
      </c>
      <c r="B1035" s="21">
        <v>1034</v>
      </c>
      <c r="C1035" s="21">
        <v>3.8999000000000001</v>
      </c>
      <c r="D1035" s="21">
        <v>0.81840000000000002</v>
      </c>
    </row>
    <row r="1036" spans="1:4" ht="14.25" x14ac:dyDescent="0.2">
      <c r="A1036" s="20">
        <f t="shared" si="16"/>
        <v>44454</v>
      </c>
      <c r="B1036" s="21">
        <v>1035</v>
      </c>
      <c r="C1036" s="21">
        <v>3.9005999999999998</v>
      </c>
      <c r="D1036" s="21">
        <v>0.81920000000000004</v>
      </c>
    </row>
    <row r="1037" spans="1:4" ht="14.25" x14ac:dyDescent="0.2">
      <c r="A1037" s="20">
        <f t="shared" si="16"/>
        <v>44455</v>
      </c>
      <c r="B1037" s="21">
        <v>1036</v>
      </c>
      <c r="C1037" s="21">
        <v>3.9014000000000002</v>
      </c>
      <c r="D1037" s="21">
        <v>0.82010000000000005</v>
      </c>
    </row>
    <row r="1038" spans="1:4" ht="14.25" x14ac:dyDescent="0.2">
      <c r="A1038" s="20">
        <f t="shared" si="16"/>
        <v>44456</v>
      </c>
      <c r="B1038" s="21">
        <v>1037</v>
      </c>
      <c r="C1038" s="21">
        <v>3.9020999999999999</v>
      </c>
      <c r="D1038" s="21">
        <v>0.82089999999999996</v>
      </c>
    </row>
    <row r="1039" spans="1:4" ht="14.25" x14ac:dyDescent="0.2">
      <c r="A1039" s="20">
        <f t="shared" si="16"/>
        <v>44457</v>
      </c>
      <c r="B1039" s="21">
        <v>1038</v>
      </c>
      <c r="C1039" s="21">
        <v>3.9028</v>
      </c>
      <c r="D1039" s="21">
        <v>0.82179999999999997</v>
      </c>
    </row>
    <row r="1040" spans="1:4" ht="14.25" x14ac:dyDescent="0.2">
      <c r="A1040" s="20">
        <f t="shared" si="16"/>
        <v>44458</v>
      </c>
      <c r="B1040" s="21">
        <v>1039</v>
      </c>
      <c r="C1040" s="21">
        <v>3.9036</v>
      </c>
      <c r="D1040" s="21">
        <v>0.8226</v>
      </c>
    </row>
    <row r="1041" spans="1:4" ht="14.25" x14ac:dyDescent="0.2">
      <c r="A1041" s="20">
        <f t="shared" si="16"/>
        <v>44459</v>
      </c>
      <c r="B1041" s="21">
        <v>1040</v>
      </c>
      <c r="C1041" s="21">
        <v>3.9043000000000001</v>
      </c>
      <c r="D1041" s="21">
        <v>0.82350000000000001</v>
      </c>
    </row>
    <row r="1042" spans="1:4" ht="14.25" x14ac:dyDescent="0.2">
      <c r="A1042" s="20">
        <f t="shared" si="16"/>
        <v>44460</v>
      </c>
      <c r="B1042" s="21">
        <v>1041</v>
      </c>
      <c r="C1042" s="21">
        <v>3.9049999999999998</v>
      </c>
      <c r="D1042" s="21">
        <v>0.82430000000000003</v>
      </c>
    </row>
    <row r="1043" spans="1:4" ht="14.25" x14ac:dyDescent="0.2">
      <c r="A1043" s="20">
        <f t="shared" si="16"/>
        <v>44461</v>
      </c>
      <c r="B1043" s="21">
        <v>1042</v>
      </c>
      <c r="C1043" s="21">
        <v>3.9058000000000002</v>
      </c>
      <c r="D1043" s="21">
        <v>0.82520000000000004</v>
      </c>
    </row>
    <row r="1044" spans="1:4" ht="14.25" x14ac:dyDescent="0.2">
      <c r="A1044" s="20">
        <f t="shared" si="16"/>
        <v>44462</v>
      </c>
      <c r="B1044" s="21">
        <v>1043</v>
      </c>
      <c r="C1044" s="21">
        <v>3.9064999999999999</v>
      </c>
      <c r="D1044" s="21">
        <v>0.82599999999999996</v>
      </c>
    </row>
    <row r="1045" spans="1:4" ht="14.25" x14ac:dyDescent="0.2">
      <c r="A1045" s="20">
        <f t="shared" si="16"/>
        <v>44463</v>
      </c>
      <c r="B1045" s="21">
        <v>1044</v>
      </c>
      <c r="C1045" s="21">
        <v>3.9072</v>
      </c>
      <c r="D1045" s="21">
        <v>0.82689999999999997</v>
      </c>
    </row>
    <row r="1046" spans="1:4" ht="14.25" x14ac:dyDescent="0.2">
      <c r="A1046" s="20">
        <f t="shared" si="16"/>
        <v>44464</v>
      </c>
      <c r="B1046" s="21">
        <v>1045</v>
      </c>
      <c r="C1046" s="21">
        <v>3.9079000000000002</v>
      </c>
      <c r="D1046" s="21">
        <v>0.82769999999999999</v>
      </c>
    </row>
    <row r="1047" spans="1:4" ht="14.25" x14ac:dyDescent="0.2">
      <c r="A1047" s="20">
        <f t="shared" si="16"/>
        <v>44465</v>
      </c>
      <c r="B1047" s="21">
        <v>1046</v>
      </c>
      <c r="C1047" s="21">
        <v>3.9087000000000001</v>
      </c>
      <c r="D1047" s="21">
        <v>0.82850000000000001</v>
      </c>
    </row>
    <row r="1048" spans="1:4" ht="14.25" x14ac:dyDescent="0.2">
      <c r="A1048" s="20">
        <f t="shared" si="16"/>
        <v>44466</v>
      </c>
      <c r="B1048" s="21">
        <v>1047</v>
      </c>
      <c r="C1048" s="21">
        <v>3.9094000000000002</v>
      </c>
      <c r="D1048" s="21">
        <v>0.82940000000000003</v>
      </c>
    </row>
    <row r="1049" spans="1:4" ht="14.25" x14ac:dyDescent="0.2">
      <c r="A1049" s="20">
        <f t="shared" si="16"/>
        <v>44467</v>
      </c>
      <c r="B1049" s="21">
        <v>1048</v>
      </c>
      <c r="C1049" s="21">
        <v>3.9100999999999999</v>
      </c>
      <c r="D1049" s="21">
        <v>0.83020000000000005</v>
      </c>
    </row>
    <row r="1050" spans="1:4" ht="14.25" x14ac:dyDescent="0.2">
      <c r="A1050" s="20">
        <f t="shared" si="16"/>
        <v>44468</v>
      </c>
      <c r="B1050" s="21">
        <v>1049</v>
      </c>
      <c r="C1050" s="21">
        <v>3.9108000000000001</v>
      </c>
      <c r="D1050" s="21">
        <v>0.83109999999999995</v>
      </c>
    </row>
    <row r="1051" spans="1:4" ht="14.25" x14ac:dyDescent="0.2">
      <c r="A1051" s="20">
        <f t="shared" si="16"/>
        <v>44469</v>
      </c>
      <c r="B1051" s="21">
        <v>1050</v>
      </c>
      <c r="C1051" s="21">
        <v>3.9116</v>
      </c>
      <c r="D1051" s="21">
        <v>0.83189999999999997</v>
      </c>
    </row>
    <row r="1052" spans="1:4" ht="14.25" x14ac:dyDescent="0.2">
      <c r="A1052" s="20">
        <f t="shared" si="16"/>
        <v>44470</v>
      </c>
      <c r="B1052" s="21">
        <v>1051</v>
      </c>
      <c r="C1052" s="21">
        <v>3.9123000000000001</v>
      </c>
      <c r="D1052" s="21">
        <v>0.8327</v>
      </c>
    </row>
    <row r="1053" spans="1:4" ht="14.25" x14ac:dyDescent="0.2">
      <c r="A1053" s="20">
        <f t="shared" si="16"/>
        <v>44471</v>
      </c>
      <c r="B1053" s="21">
        <v>1052</v>
      </c>
      <c r="C1053" s="21">
        <v>3.9129999999999998</v>
      </c>
      <c r="D1053" s="21">
        <v>0.83360000000000001</v>
      </c>
    </row>
    <row r="1054" spans="1:4" ht="14.25" x14ac:dyDescent="0.2">
      <c r="A1054" s="20">
        <f t="shared" si="16"/>
        <v>44472</v>
      </c>
      <c r="B1054" s="21">
        <v>1053</v>
      </c>
      <c r="C1054" s="21">
        <v>3.9137</v>
      </c>
      <c r="D1054" s="21">
        <v>0.83440000000000003</v>
      </c>
    </row>
    <row r="1055" spans="1:4" ht="14.25" x14ac:dyDescent="0.2">
      <c r="A1055" s="20">
        <f t="shared" si="16"/>
        <v>44473</v>
      </c>
      <c r="B1055" s="21">
        <v>1054</v>
      </c>
      <c r="C1055" s="21">
        <v>3.9144000000000001</v>
      </c>
      <c r="D1055" s="21">
        <v>0.83520000000000005</v>
      </c>
    </row>
    <row r="1056" spans="1:4" ht="14.25" x14ac:dyDescent="0.2">
      <c r="A1056" s="20">
        <f t="shared" si="16"/>
        <v>44474</v>
      </c>
      <c r="B1056" s="21">
        <v>1055</v>
      </c>
      <c r="C1056" s="21">
        <v>3.9152</v>
      </c>
      <c r="D1056" s="21">
        <v>0.83609999999999995</v>
      </c>
    </row>
    <row r="1057" spans="1:4" ht="14.25" x14ac:dyDescent="0.2">
      <c r="A1057" s="20">
        <f t="shared" si="16"/>
        <v>44475</v>
      </c>
      <c r="B1057" s="21">
        <v>1056</v>
      </c>
      <c r="C1057" s="21">
        <v>3.9159000000000002</v>
      </c>
      <c r="D1057" s="21">
        <v>0.83689999999999998</v>
      </c>
    </row>
    <row r="1058" spans="1:4" ht="14.25" x14ac:dyDescent="0.2">
      <c r="A1058" s="20">
        <f t="shared" si="16"/>
        <v>44476</v>
      </c>
      <c r="B1058" s="21">
        <v>1057</v>
      </c>
      <c r="C1058" s="21">
        <v>3.9165999999999999</v>
      </c>
      <c r="D1058" s="21">
        <v>0.8377</v>
      </c>
    </row>
    <row r="1059" spans="1:4" ht="14.25" x14ac:dyDescent="0.2">
      <c r="A1059" s="20">
        <f t="shared" si="16"/>
        <v>44477</v>
      </c>
      <c r="B1059" s="21">
        <v>1058</v>
      </c>
      <c r="C1059" s="21">
        <v>3.9173</v>
      </c>
      <c r="D1059" s="21">
        <v>0.83860000000000001</v>
      </c>
    </row>
    <row r="1060" spans="1:4" ht="14.25" x14ac:dyDescent="0.2">
      <c r="A1060" s="20">
        <f t="shared" si="16"/>
        <v>44478</v>
      </c>
      <c r="B1060" s="21">
        <v>1059</v>
      </c>
      <c r="C1060" s="21">
        <v>3.9180000000000001</v>
      </c>
      <c r="D1060" s="21">
        <v>0.83940000000000003</v>
      </c>
    </row>
    <row r="1061" spans="1:4" ht="14.25" x14ac:dyDescent="0.2">
      <c r="A1061" s="20">
        <f t="shared" si="16"/>
        <v>44479</v>
      </c>
      <c r="B1061" s="21">
        <v>1060</v>
      </c>
      <c r="C1061" s="21">
        <v>3.9186999999999999</v>
      </c>
      <c r="D1061" s="21">
        <v>0.84019999999999995</v>
      </c>
    </row>
    <row r="1062" spans="1:4" ht="14.25" x14ac:dyDescent="0.2">
      <c r="A1062" s="20">
        <f t="shared" si="16"/>
        <v>44480</v>
      </c>
      <c r="B1062" s="21">
        <v>1061</v>
      </c>
      <c r="C1062" s="21">
        <v>3.9195000000000002</v>
      </c>
      <c r="D1062" s="21">
        <v>0.84099999999999997</v>
      </c>
    </row>
    <row r="1063" spans="1:4" ht="14.25" x14ac:dyDescent="0.2">
      <c r="A1063" s="20">
        <f t="shared" si="16"/>
        <v>44481</v>
      </c>
      <c r="B1063" s="21">
        <v>1062</v>
      </c>
      <c r="C1063" s="21">
        <v>3.9201999999999999</v>
      </c>
      <c r="D1063" s="21">
        <v>0.84189999999999998</v>
      </c>
    </row>
    <row r="1064" spans="1:4" ht="14.25" x14ac:dyDescent="0.2">
      <c r="A1064" s="20">
        <f t="shared" si="16"/>
        <v>44482</v>
      </c>
      <c r="B1064" s="21">
        <v>1063</v>
      </c>
      <c r="C1064" s="21">
        <v>3.9209000000000001</v>
      </c>
      <c r="D1064" s="21">
        <v>0.8427</v>
      </c>
    </row>
    <row r="1065" spans="1:4" ht="14.25" x14ac:dyDescent="0.2">
      <c r="A1065" s="20">
        <f t="shared" si="16"/>
        <v>44483</v>
      </c>
      <c r="B1065" s="21">
        <v>1064</v>
      </c>
      <c r="C1065" s="21">
        <v>3.9216000000000002</v>
      </c>
      <c r="D1065" s="21">
        <v>0.84350000000000003</v>
      </c>
    </row>
    <row r="1066" spans="1:4" ht="14.25" x14ac:dyDescent="0.2">
      <c r="A1066" s="20">
        <f t="shared" si="16"/>
        <v>44484</v>
      </c>
      <c r="B1066" s="21">
        <v>1065</v>
      </c>
      <c r="C1066" s="21">
        <v>3.9222999999999999</v>
      </c>
      <c r="D1066" s="21">
        <v>0.84430000000000005</v>
      </c>
    </row>
    <row r="1067" spans="1:4" ht="14.25" x14ac:dyDescent="0.2">
      <c r="A1067" s="20">
        <f t="shared" si="16"/>
        <v>44485</v>
      </c>
      <c r="B1067" s="21">
        <v>1066</v>
      </c>
      <c r="C1067" s="21">
        <v>3.923</v>
      </c>
      <c r="D1067" s="21">
        <v>0.84509999999999996</v>
      </c>
    </row>
    <row r="1068" spans="1:4" ht="14.25" x14ac:dyDescent="0.2">
      <c r="A1068" s="20">
        <f t="shared" si="16"/>
        <v>44486</v>
      </c>
      <c r="B1068" s="21">
        <v>1067</v>
      </c>
      <c r="C1068" s="21">
        <v>3.9237000000000002</v>
      </c>
      <c r="D1068" s="21">
        <v>0.84589999999999999</v>
      </c>
    </row>
    <row r="1069" spans="1:4" ht="14.25" x14ac:dyDescent="0.2">
      <c r="A1069" s="20">
        <f t="shared" si="16"/>
        <v>44487</v>
      </c>
      <c r="B1069" s="21">
        <v>1068</v>
      </c>
      <c r="C1069" s="21">
        <v>3.9243999999999999</v>
      </c>
      <c r="D1069" s="21">
        <v>0.8468</v>
      </c>
    </row>
    <row r="1070" spans="1:4" ht="14.25" x14ac:dyDescent="0.2">
      <c r="A1070" s="20">
        <f t="shared" si="16"/>
        <v>44488</v>
      </c>
      <c r="B1070" s="21">
        <v>1069</v>
      </c>
      <c r="C1070" s="21">
        <v>3.9251999999999998</v>
      </c>
      <c r="D1070" s="21">
        <v>0.84760000000000002</v>
      </c>
    </row>
    <row r="1071" spans="1:4" ht="14.25" x14ac:dyDescent="0.2">
      <c r="A1071" s="20">
        <f t="shared" si="16"/>
        <v>44489</v>
      </c>
      <c r="B1071" s="21">
        <v>1070</v>
      </c>
      <c r="C1071" s="21">
        <v>3.9258999999999999</v>
      </c>
      <c r="D1071" s="21">
        <v>0.84840000000000004</v>
      </c>
    </row>
    <row r="1072" spans="1:4" ht="14.25" x14ac:dyDescent="0.2">
      <c r="A1072" s="20">
        <f t="shared" si="16"/>
        <v>44490</v>
      </c>
      <c r="B1072" s="21">
        <v>1071</v>
      </c>
      <c r="C1072" s="21">
        <v>3.9266000000000001</v>
      </c>
      <c r="D1072" s="21">
        <v>0.84919999999999995</v>
      </c>
    </row>
    <row r="1073" spans="1:4" ht="14.25" x14ac:dyDescent="0.2">
      <c r="A1073" s="20">
        <f t="shared" si="16"/>
        <v>44491</v>
      </c>
      <c r="B1073" s="21">
        <v>1072</v>
      </c>
      <c r="C1073" s="21">
        <v>3.9272999999999998</v>
      </c>
      <c r="D1073" s="21">
        <v>0.85</v>
      </c>
    </row>
    <row r="1074" spans="1:4" ht="14.25" x14ac:dyDescent="0.2">
      <c r="A1074" s="20">
        <f t="shared" si="16"/>
        <v>44492</v>
      </c>
      <c r="B1074" s="21">
        <v>1073</v>
      </c>
      <c r="C1074" s="21">
        <v>3.9279999999999999</v>
      </c>
      <c r="D1074" s="21">
        <v>0.8508</v>
      </c>
    </row>
    <row r="1075" spans="1:4" ht="14.25" x14ac:dyDescent="0.2">
      <c r="A1075" s="20">
        <f t="shared" si="16"/>
        <v>44493</v>
      </c>
      <c r="B1075" s="21">
        <v>1074</v>
      </c>
      <c r="C1075" s="21">
        <v>3.9287000000000001</v>
      </c>
      <c r="D1075" s="21">
        <v>0.85160000000000002</v>
      </c>
    </row>
    <row r="1076" spans="1:4" ht="14.25" x14ac:dyDescent="0.2">
      <c r="A1076" s="20">
        <f t="shared" si="16"/>
        <v>44494</v>
      </c>
      <c r="B1076" s="21">
        <v>1075</v>
      </c>
      <c r="C1076" s="21">
        <v>3.9293999999999998</v>
      </c>
      <c r="D1076" s="21">
        <v>0.85240000000000005</v>
      </c>
    </row>
    <row r="1077" spans="1:4" ht="14.25" x14ac:dyDescent="0.2">
      <c r="A1077" s="20">
        <f t="shared" si="16"/>
        <v>44495</v>
      </c>
      <c r="B1077" s="21">
        <v>1076</v>
      </c>
      <c r="C1077" s="21">
        <v>3.9300999999999999</v>
      </c>
      <c r="D1077" s="21">
        <v>0.85319999999999996</v>
      </c>
    </row>
    <row r="1078" spans="1:4" ht="14.25" x14ac:dyDescent="0.2">
      <c r="A1078" s="20">
        <f t="shared" si="16"/>
        <v>44496</v>
      </c>
      <c r="B1078" s="21">
        <v>1077</v>
      </c>
      <c r="C1078" s="21">
        <v>3.9308000000000001</v>
      </c>
      <c r="D1078" s="21">
        <v>0.85399999999999998</v>
      </c>
    </row>
    <row r="1079" spans="1:4" ht="14.25" x14ac:dyDescent="0.2">
      <c r="A1079" s="20">
        <f t="shared" si="16"/>
        <v>44497</v>
      </c>
      <c r="B1079" s="21">
        <v>1078</v>
      </c>
      <c r="C1079" s="21">
        <v>3.9315000000000002</v>
      </c>
      <c r="D1079" s="21">
        <v>0.8548</v>
      </c>
    </row>
    <row r="1080" spans="1:4" ht="14.25" x14ac:dyDescent="0.2">
      <c r="A1080" s="20">
        <f t="shared" si="16"/>
        <v>44498</v>
      </c>
      <c r="B1080" s="21">
        <v>1079</v>
      </c>
      <c r="C1080" s="21">
        <v>3.9321999999999999</v>
      </c>
      <c r="D1080" s="21">
        <v>0.85560000000000003</v>
      </c>
    </row>
    <row r="1081" spans="1:4" ht="14.25" x14ac:dyDescent="0.2">
      <c r="A1081" s="20">
        <f t="shared" si="16"/>
        <v>44499</v>
      </c>
      <c r="B1081" s="21">
        <v>1080</v>
      </c>
      <c r="C1081" s="21">
        <v>3.9329000000000001</v>
      </c>
      <c r="D1081" s="21">
        <v>0.85640000000000005</v>
      </c>
    </row>
    <row r="1082" spans="1:4" ht="14.25" x14ac:dyDescent="0.2">
      <c r="A1082" s="20">
        <f t="shared" si="16"/>
        <v>44500</v>
      </c>
      <c r="B1082" s="21">
        <v>1081</v>
      </c>
      <c r="C1082" s="21">
        <v>3.9336000000000002</v>
      </c>
      <c r="D1082" s="21">
        <v>0.85719999999999996</v>
      </c>
    </row>
    <row r="1083" spans="1:4" ht="14.25" x14ac:dyDescent="0.2">
      <c r="A1083" s="20">
        <f t="shared" si="16"/>
        <v>44501</v>
      </c>
      <c r="B1083" s="21">
        <v>1082</v>
      </c>
      <c r="C1083" s="21">
        <v>3.9342999999999999</v>
      </c>
      <c r="D1083" s="21">
        <v>0.8579</v>
      </c>
    </row>
    <row r="1084" spans="1:4" ht="14.25" x14ac:dyDescent="0.2">
      <c r="A1084" s="20">
        <f t="shared" si="16"/>
        <v>44502</v>
      </c>
      <c r="B1084" s="21">
        <v>1083</v>
      </c>
      <c r="C1084" s="21">
        <v>3.9350000000000001</v>
      </c>
      <c r="D1084" s="21">
        <v>0.85870000000000002</v>
      </c>
    </row>
    <row r="1085" spans="1:4" ht="14.25" x14ac:dyDescent="0.2">
      <c r="A1085" s="20">
        <f t="shared" si="16"/>
        <v>44503</v>
      </c>
      <c r="B1085" s="21">
        <v>1084</v>
      </c>
      <c r="C1085" s="21">
        <v>3.9357000000000002</v>
      </c>
      <c r="D1085" s="21">
        <v>0.85950000000000004</v>
      </c>
    </row>
    <row r="1086" spans="1:4" ht="14.25" x14ac:dyDescent="0.2">
      <c r="A1086" s="20">
        <f t="shared" si="16"/>
        <v>44504</v>
      </c>
      <c r="B1086" s="21">
        <v>1085</v>
      </c>
      <c r="C1086" s="21">
        <v>3.9363999999999999</v>
      </c>
      <c r="D1086" s="21">
        <v>0.86029999999999995</v>
      </c>
    </row>
    <row r="1087" spans="1:4" ht="14.25" x14ac:dyDescent="0.2">
      <c r="A1087" s="20">
        <f t="shared" si="16"/>
        <v>44505</v>
      </c>
      <c r="B1087" s="21">
        <v>1086</v>
      </c>
      <c r="C1087" s="21">
        <v>3.9371</v>
      </c>
      <c r="D1087" s="21">
        <v>0.86109999999999998</v>
      </c>
    </row>
    <row r="1088" spans="1:4" ht="14.25" x14ac:dyDescent="0.2">
      <c r="A1088" s="20">
        <f t="shared" si="16"/>
        <v>44506</v>
      </c>
      <c r="B1088" s="21">
        <v>1087</v>
      </c>
      <c r="C1088" s="21">
        <v>3.9378000000000002</v>
      </c>
      <c r="D1088" s="21">
        <v>0.86180000000000001</v>
      </c>
    </row>
    <row r="1089" spans="1:4" ht="14.25" x14ac:dyDescent="0.2">
      <c r="A1089" s="20">
        <f t="shared" si="16"/>
        <v>44507</v>
      </c>
      <c r="B1089" s="21">
        <v>1088</v>
      </c>
      <c r="C1089" s="21">
        <v>3.9384999999999999</v>
      </c>
      <c r="D1089" s="21">
        <v>0.86260000000000003</v>
      </c>
    </row>
    <row r="1090" spans="1:4" ht="14.25" x14ac:dyDescent="0.2">
      <c r="A1090" s="20">
        <f t="shared" si="16"/>
        <v>44508</v>
      </c>
      <c r="B1090" s="21">
        <v>1089</v>
      </c>
      <c r="C1090" s="21">
        <v>3.9392</v>
      </c>
      <c r="D1090" s="21">
        <v>0.86339999999999995</v>
      </c>
    </row>
    <row r="1091" spans="1:4" ht="14.25" x14ac:dyDescent="0.2">
      <c r="A1091" s="20">
        <f t="shared" si="16"/>
        <v>44509</v>
      </c>
      <c r="B1091" s="21">
        <v>1090</v>
      </c>
      <c r="C1091" s="21">
        <v>3.9399000000000002</v>
      </c>
      <c r="D1091" s="21">
        <v>0.86409999999999998</v>
      </c>
    </row>
    <row r="1092" spans="1:4" ht="14.25" x14ac:dyDescent="0.2">
      <c r="A1092" s="20">
        <f t="shared" ref="A1092:A1155" si="17">+A1091+1</f>
        <v>44510</v>
      </c>
      <c r="B1092" s="21">
        <v>1091</v>
      </c>
      <c r="C1092" s="21">
        <v>3.9405999999999999</v>
      </c>
      <c r="D1092" s="21">
        <v>0.8649</v>
      </c>
    </row>
    <row r="1093" spans="1:4" ht="14.25" x14ac:dyDescent="0.2">
      <c r="A1093" s="20">
        <f t="shared" si="17"/>
        <v>44511</v>
      </c>
      <c r="B1093" s="21">
        <v>1092</v>
      </c>
      <c r="C1093" s="21">
        <v>3.9413</v>
      </c>
      <c r="D1093" s="21">
        <v>0.86570000000000003</v>
      </c>
    </row>
    <row r="1094" spans="1:4" ht="14.25" x14ac:dyDescent="0.2">
      <c r="A1094" s="20">
        <f t="shared" si="17"/>
        <v>44512</v>
      </c>
      <c r="B1094" s="21">
        <v>1093</v>
      </c>
      <c r="C1094" s="21">
        <v>3.9420000000000002</v>
      </c>
      <c r="D1094" s="21">
        <v>0.86639999999999995</v>
      </c>
    </row>
    <row r="1095" spans="1:4" ht="14.25" x14ac:dyDescent="0.2">
      <c r="A1095" s="20">
        <f t="shared" si="17"/>
        <v>44513</v>
      </c>
      <c r="B1095" s="21">
        <v>1094</v>
      </c>
      <c r="C1095" s="21">
        <v>3.9426000000000001</v>
      </c>
      <c r="D1095" s="21">
        <v>0.86719999999999997</v>
      </c>
    </row>
    <row r="1096" spans="1:4" ht="14.25" x14ac:dyDescent="0.2">
      <c r="A1096" s="20">
        <f t="shared" si="17"/>
        <v>44514</v>
      </c>
      <c r="B1096" s="21">
        <v>1095</v>
      </c>
      <c r="C1096" s="21">
        <v>3.9432999999999998</v>
      </c>
      <c r="D1096" s="21">
        <v>0.8679</v>
      </c>
    </row>
    <row r="1097" spans="1:4" ht="14.25" x14ac:dyDescent="0.2">
      <c r="A1097" s="20">
        <f t="shared" si="17"/>
        <v>44515</v>
      </c>
      <c r="B1097" s="21">
        <v>1096</v>
      </c>
      <c r="C1097" s="21">
        <v>3.944</v>
      </c>
      <c r="D1097" s="21">
        <v>0.86870000000000003</v>
      </c>
    </row>
    <row r="1098" spans="1:4" ht="14.25" x14ac:dyDescent="0.2">
      <c r="A1098" s="20">
        <f t="shared" si="17"/>
        <v>44516</v>
      </c>
      <c r="B1098" s="21">
        <v>1097</v>
      </c>
      <c r="C1098" s="21">
        <v>3.9447000000000001</v>
      </c>
      <c r="D1098" s="21">
        <v>0.86939999999999995</v>
      </c>
    </row>
    <row r="1099" spans="1:4" ht="14.25" x14ac:dyDescent="0.2">
      <c r="A1099" s="20">
        <f t="shared" si="17"/>
        <v>44517</v>
      </c>
      <c r="B1099" s="21">
        <v>1098</v>
      </c>
      <c r="C1099" s="21">
        <v>3.9453999999999998</v>
      </c>
      <c r="D1099" s="21">
        <v>0.87019999999999997</v>
      </c>
    </row>
    <row r="1100" spans="1:4" ht="14.25" x14ac:dyDescent="0.2">
      <c r="A1100" s="20">
        <f t="shared" si="17"/>
        <v>44518</v>
      </c>
      <c r="B1100" s="21">
        <v>1099</v>
      </c>
      <c r="C1100" s="21">
        <v>3.9460999999999999</v>
      </c>
      <c r="D1100" s="21">
        <v>0.87090000000000001</v>
      </c>
    </row>
    <row r="1101" spans="1:4" ht="14.25" x14ac:dyDescent="0.2">
      <c r="A1101" s="20">
        <f t="shared" si="17"/>
        <v>44519</v>
      </c>
      <c r="B1101" s="21">
        <v>1100</v>
      </c>
      <c r="C1101" s="21">
        <v>3.9468000000000001</v>
      </c>
      <c r="D1101" s="21">
        <v>0.87170000000000003</v>
      </c>
    </row>
    <row r="1102" spans="1:4" ht="14.25" x14ac:dyDescent="0.2">
      <c r="A1102" s="20">
        <f t="shared" si="17"/>
        <v>44520</v>
      </c>
      <c r="B1102" s="21">
        <v>1101</v>
      </c>
      <c r="C1102" s="21">
        <v>3.9474999999999998</v>
      </c>
      <c r="D1102" s="21">
        <v>0.87239999999999995</v>
      </c>
    </row>
    <row r="1103" spans="1:4" ht="14.25" x14ac:dyDescent="0.2">
      <c r="A1103" s="20">
        <f t="shared" si="17"/>
        <v>44521</v>
      </c>
      <c r="B1103" s="21">
        <v>1102</v>
      </c>
      <c r="C1103" s="21">
        <v>3.9481000000000002</v>
      </c>
      <c r="D1103" s="21">
        <v>0.87309999999999999</v>
      </c>
    </row>
    <row r="1104" spans="1:4" ht="14.25" x14ac:dyDescent="0.2">
      <c r="A1104" s="20">
        <f t="shared" si="17"/>
        <v>44522</v>
      </c>
      <c r="B1104" s="21">
        <v>1103</v>
      </c>
      <c r="C1104" s="21">
        <v>3.9487999999999999</v>
      </c>
      <c r="D1104" s="21">
        <v>0.87390000000000001</v>
      </c>
    </row>
    <row r="1105" spans="1:4" ht="14.25" x14ac:dyDescent="0.2">
      <c r="A1105" s="20">
        <f t="shared" si="17"/>
        <v>44523</v>
      </c>
      <c r="B1105" s="21">
        <v>1104</v>
      </c>
      <c r="C1105" s="21">
        <v>3.9495</v>
      </c>
      <c r="D1105" s="21">
        <v>0.87460000000000004</v>
      </c>
    </row>
    <row r="1106" spans="1:4" ht="14.25" x14ac:dyDescent="0.2">
      <c r="A1106" s="20">
        <f t="shared" si="17"/>
        <v>44524</v>
      </c>
      <c r="B1106" s="21">
        <v>1105</v>
      </c>
      <c r="C1106" s="21">
        <v>3.9502000000000002</v>
      </c>
      <c r="D1106" s="21">
        <v>0.87529999999999997</v>
      </c>
    </row>
    <row r="1107" spans="1:4" ht="14.25" x14ac:dyDescent="0.2">
      <c r="A1107" s="20">
        <f t="shared" si="17"/>
        <v>44525</v>
      </c>
      <c r="B1107" s="21">
        <v>1106</v>
      </c>
      <c r="C1107" s="21">
        <v>3.9508999999999999</v>
      </c>
      <c r="D1107" s="21">
        <v>0.876</v>
      </c>
    </row>
    <row r="1108" spans="1:4" ht="14.25" x14ac:dyDescent="0.2">
      <c r="A1108" s="20">
        <f t="shared" si="17"/>
        <v>44526</v>
      </c>
      <c r="B1108" s="21">
        <v>1107</v>
      </c>
      <c r="C1108" s="21">
        <v>3.9514999999999998</v>
      </c>
      <c r="D1108" s="21">
        <v>0.87670000000000003</v>
      </c>
    </row>
    <row r="1109" spans="1:4" ht="14.25" x14ac:dyDescent="0.2">
      <c r="A1109" s="20">
        <f t="shared" si="17"/>
        <v>44527</v>
      </c>
      <c r="B1109" s="21">
        <v>1108</v>
      </c>
      <c r="C1109" s="21">
        <v>3.9521999999999999</v>
      </c>
      <c r="D1109" s="21">
        <v>0.87749999999999995</v>
      </c>
    </row>
    <row r="1110" spans="1:4" ht="14.25" x14ac:dyDescent="0.2">
      <c r="A1110" s="20">
        <f t="shared" si="17"/>
        <v>44528</v>
      </c>
      <c r="B1110" s="21">
        <v>1109</v>
      </c>
      <c r="C1110" s="21">
        <v>3.9529000000000001</v>
      </c>
      <c r="D1110" s="21">
        <v>0.87819999999999998</v>
      </c>
    </row>
    <row r="1111" spans="1:4" ht="14.25" x14ac:dyDescent="0.2">
      <c r="A1111" s="20">
        <f t="shared" si="17"/>
        <v>44529</v>
      </c>
      <c r="B1111" s="21">
        <v>1110</v>
      </c>
      <c r="C1111" s="21">
        <v>3.9535999999999998</v>
      </c>
      <c r="D1111" s="21">
        <v>0.87890000000000001</v>
      </c>
    </row>
    <row r="1112" spans="1:4" ht="14.25" x14ac:dyDescent="0.2">
      <c r="A1112" s="20">
        <f t="shared" si="17"/>
        <v>44530</v>
      </c>
      <c r="B1112" s="21">
        <v>1111</v>
      </c>
      <c r="C1112" s="21">
        <v>3.9542999999999999</v>
      </c>
      <c r="D1112" s="21">
        <v>0.87960000000000005</v>
      </c>
    </row>
    <row r="1113" spans="1:4" ht="14.25" x14ac:dyDescent="0.2">
      <c r="A1113" s="20">
        <f t="shared" si="17"/>
        <v>44531</v>
      </c>
      <c r="B1113" s="21">
        <v>1112</v>
      </c>
      <c r="C1113" s="21">
        <v>3.9548999999999999</v>
      </c>
      <c r="D1113" s="21">
        <v>0.88029999999999997</v>
      </c>
    </row>
    <row r="1114" spans="1:4" ht="14.25" x14ac:dyDescent="0.2">
      <c r="A1114" s="20">
        <f t="shared" si="17"/>
        <v>44532</v>
      </c>
      <c r="B1114" s="21">
        <v>1113</v>
      </c>
      <c r="C1114" s="21">
        <v>3.9556</v>
      </c>
      <c r="D1114" s="21">
        <v>0.88100000000000001</v>
      </c>
    </row>
    <row r="1115" spans="1:4" ht="14.25" x14ac:dyDescent="0.2">
      <c r="A1115" s="20">
        <f t="shared" si="17"/>
        <v>44533</v>
      </c>
      <c r="B1115" s="21">
        <v>1114</v>
      </c>
      <c r="C1115" s="21">
        <v>3.9563000000000001</v>
      </c>
      <c r="D1115" s="21">
        <v>0.88170000000000004</v>
      </c>
    </row>
    <row r="1116" spans="1:4" ht="14.25" x14ac:dyDescent="0.2">
      <c r="A1116" s="20">
        <f t="shared" si="17"/>
        <v>44534</v>
      </c>
      <c r="B1116" s="21">
        <v>1115</v>
      </c>
      <c r="C1116" s="21">
        <v>3.9569999999999999</v>
      </c>
      <c r="D1116" s="21">
        <v>0.88239999999999996</v>
      </c>
    </row>
    <row r="1117" spans="1:4" ht="14.25" x14ac:dyDescent="0.2">
      <c r="A1117" s="20">
        <f t="shared" si="17"/>
        <v>44535</v>
      </c>
      <c r="B1117" s="21">
        <v>1116</v>
      </c>
      <c r="C1117" s="21">
        <v>3.9575999999999998</v>
      </c>
      <c r="D1117" s="21">
        <v>0.8831</v>
      </c>
    </row>
    <row r="1118" spans="1:4" ht="14.25" x14ac:dyDescent="0.2">
      <c r="A1118" s="20">
        <f t="shared" si="17"/>
        <v>44536</v>
      </c>
      <c r="B1118" s="21">
        <v>1117</v>
      </c>
      <c r="C1118" s="21">
        <v>3.9582999999999999</v>
      </c>
      <c r="D1118" s="21">
        <v>0.88370000000000004</v>
      </c>
    </row>
    <row r="1119" spans="1:4" ht="14.25" x14ac:dyDescent="0.2">
      <c r="A1119" s="20">
        <f t="shared" si="17"/>
        <v>44537</v>
      </c>
      <c r="B1119" s="21">
        <v>1118</v>
      </c>
      <c r="C1119" s="21">
        <v>3.9590000000000001</v>
      </c>
      <c r="D1119" s="21">
        <v>0.88439999999999996</v>
      </c>
    </row>
    <row r="1120" spans="1:4" ht="14.25" x14ac:dyDescent="0.2">
      <c r="A1120" s="20">
        <f t="shared" si="17"/>
        <v>44538</v>
      </c>
      <c r="B1120" s="21">
        <v>1119</v>
      </c>
      <c r="C1120" s="21">
        <v>3.9597000000000002</v>
      </c>
      <c r="D1120" s="21">
        <v>0.8851</v>
      </c>
    </row>
    <row r="1121" spans="1:4" ht="14.25" x14ac:dyDescent="0.2">
      <c r="A1121" s="20">
        <f t="shared" si="17"/>
        <v>44539</v>
      </c>
      <c r="B1121" s="21">
        <v>1120</v>
      </c>
      <c r="C1121" s="21">
        <v>3.9603000000000002</v>
      </c>
      <c r="D1121" s="21">
        <v>0.88580000000000003</v>
      </c>
    </row>
    <row r="1122" spans="1:4" ht="14.25" x14ac:dyDescent="0.2">
      <c r="A1122" s="20">
        <f t="shared" si="17"/>
        <v>44540</v>
      </c>
      <c r="B1122" s="21">
        <v>1121</v>
      </c>
      <c r="C1122" s="21">
        <v>3.9609999999999999</v>
      </c>
      <c r="D1122" s="21">
        <v>0.88639999999999997</v>
      </c>
    </row>
    <row r="1123" spans="1:4" ht="14.25" x14ac:dyDescent="0.2">
      <c r="A1123" s="20">
        <f t="shared" si="17"/>
        <v>44541</v>
      </c>
      <c r="B1123" s="21">
        <v>1122</v>
      </c>
      <c r="C1123" s="21">
        <v>3.9617</v>
      </c>
      <c r="D1123" s="21">
        <v>0.8871</v>
      </c>
    </row>
    <row r="1124" spans="1:4" ht="14.25" x14ac:dyDescent="0.2">
      <c r="A1124" s="20">
        <f t="shared" si="17"/>
        <v>44542</v>
      </c>
      <c r="B1124" s="21">
        <v>1123</v>
      </c>
      <c r="C1124" s="21">
        <v>3.9622999999999999</v>
      </c>
      <c r="D1124" s="21">
        <v>0.88780000000000003</v>
      </c>
    </row>
    <row r="1125" spans="1:4" ht="14.25" x14ac:dyDescent="0.2">
      <c r="A1125" s="20">
        <f t="shared" si="17"/>
        <v>44543</v>
      </c>
      <c r="B1125" s="21">
        <v>1124</v>
      </c>
      <c r="C1125" s="21">
        <v>3.9630000000000001</v>
      </c>
      <c r="D1125" s="21">
        <v>0.88839999999999997</v>
      </c>
    </row>
    <row r="1126" spans="1:4" ht="14.25" x14ac:dyDescent="0.2">
      <c r="A1126" s="20">
        <f t="shared" si="17"/>
        <v>44544</v>
      </c>
      <c r="B1126" s="21">
        <v>1125</v>
      </c>
      <c r="C1126" s="21">
        <v>3.9636999999999998</v>
      </c>
      <c r="D1126" s="21">
        <v>0.8891</v>
      </c>
    </row>
    <row r="1127" spans="1:4" ht="14.25" x14ac:dyDescent="0.2">
      <c r="A1127" s="20">
        <f t="shared" si="17"/>
        <v>44545</v>
      </c>
      <c r="B1127" s="21">
        <v>1126</v>
      </c>
      <c r="C1127" s="21">
        <v>3.9643000000000002</v>
      </c>
      <c r="D1127" s="21">
        <v>0.88970000000000005</v>
      </c>
    </row>
    <row r="1128" spans="1:4" ht="14.25" x14ac:dyDescent="0.2">
      <c r="A1128" s="20">
        <f t="shared" si="17"/>
        <v>44546</v>
      </c>
      <c r="B1128" s="21">
        <v>1127</v>
      </c>
      <c r="C1128" s="21">
        <v>3.9649999999999999</v>
      </c>
      <c r="D1128" s="21">
        <v>0.89039999999999997</v>
      </c>
    </row>
    <row r="1129" spans="1:4" ht="14.25" x14ac:dyDescent="0.2">
      <c r="A1129" s="20">
        <f t="shared" si="17"/>
        <v>44547</v>
      </c>
      <c r="B1129" s="21">
        <v>1128</v>
      </c>
      <c r="C1129" s="21">
        <v>3.9657</v>
      </c>
      <c r="D1129" s="21">
        <v>0.89100000000000001</v>
      </c>
    </row>
    <row r="1130" spans="1:4" ht="14.25" x14ac:dyDescent="0.2">
      <c r="A1130" s="20">
        <f t="shared" si="17"/>
        <v>44548</v>
      </c>
      <c r="B1130" s="21">
        <v>1129</v>
      </c>
      <c r="C1130" s="21">
        <v>3.9662999999999999</v>
      </c>
      <c r="D1130" s="21">
        <v>0.89170000000000005</v>
      </c>
    </row>
    <row r="1131" spans="1:4" ht="14.25" x14ac:dyDescent="0.2">
      <c r="A1131" s="20">
        <f t="shared" si="17"/>
        <v>44549</v>
      </c>
      <c r="B1131" s="21">
        <v>1130</v>
      </c>
      <c r="C1131" s="21">
        <v>3.9670000000000001</v>
      </c>
      <c r="D1131" s="21">
        <v>0.89229999999999998</v>
      </c>
    </row>
    <row r="1132" spans="1:4" ht="14.25" x14ac:dyDescent="0.2">
      <c r="A1132" s="20">
        <f t="shared" si="17"/>
        <v>44550</v>
      </c>
      <c r="B1132" s="21">
        <v>1131</v>
      </c>
      <c r="C1132" s="21">
        <v>3.9676999999999998</v>
      </c>
      <c r="D1132" s="21">
        <v>0.89290000000000003</v>
      </c>
    </row>
    <row r="1133" spans="1:4" ht="14.25" x14ac:dyDescent="0.2">
      <c r="A1133" s="20">
        <f t="shared" si="17"/>
        <v>44551</v>
      </c>
      <c r="B1133" s="21">
        <v>1132</v>
      </c>
      <c r="C1133" s="21">
        <v>3.9683000000000002</v>
      </c>
      <c r="D1133" s="21">
        <v>0.89359999999999995</v>
      </c>
    </row>
    <row r="1134" spans="1:4" ht="14.25" x14ac:dyDescent="0.2">
      <c r="A1134" s="20">
        <f t="shared" si="17"/>
        <v>44552</v>
      </c>
      <c r="B1134" s="21">
        <v>1133</v>
      </c>
      <c r="C1134" s="21">
        <v>3.9689999999999999</v>
      </c>
      <c r="D1134" s="21">
        <v>0.89419999999999999</v>
      </c>
    </row>
    <row r="1135" spans="1:4" ht="14.25" x14ac:dyDescent="0.2">
      <c r="A1135" s="20">
        <f t="shared" si="17"/>
        <v>44553</v>
      </c>
      <c r="B1135" s="21">
        <v>1134</v>
      </c>
      <c r="C1135" s="21">
        <v>3.9695999999999998</v>
      </c>
      <c r="D1135" s="21">
        <v>0.89480000000000004</v>
      </c>
    </row>
    <row r="1136" spans="1:4" ht="14.25" x14ac:dyDescent="0.2">
      <c r="A1136" s="20">
        <f t="shared" si="17"/>
        <v>44554</v>
      </c>
      <c r="B1136" s="21">
        <v>1135</v>
      </c>
      <c r="C1136" s="21">
        <v>3.9702999999999999</v>
      </c>
      <c r="D1136" s="21">
        <v>0.89539999999999997</v>
      </c>
    </row>
    <row r="1137" spans="1:4" ht="14.25" x14ac:dyDescent="0.2">
      <c r="A1137" s="20">
        <f t="shared" si="17"/>
        <v>44555</v>
      </c>
      <c r="B1137" s="21">
        <v>1136</v>
      </c>
      <c r="C1137" s="21">
        <v>3.9710000000000001</v>
      </c>
      <c r="D1137" s="21">
        <v>0.89610000000000001</v>
      </c>
    </row>
    <row r="1138" spans="1:4" ht="14.25" x14ac:dyDescent="0.2">
      <c r="A1138" s="20">
        <f t="shared" si="17"/>
        <v>44556</v>
      </c>
      <c r="B1138" s="21">
        <v>1137</v>
      </c>
      <c r="C1138" s="21">
        <v>3.9716</v>
      </c>
      <c r="D1138" s="21">
        <v>0.89670000000000005</v>
      </c>
    </row>
    <row r="1139" spans="1:4" ht="14.25" x14ac:dyDescent="0.2">
      <c r="A1139" s="20">
        <f t="shared" si="17"/>
        <v>44557</v>
      </c>
      <c r="B1139" s="21">
        <v>1138</v>
      </c>
      <c r="C1139" s="21">
        <v>3.9723000000000002</v>
      </c>
      <c r="D1139" s="21">
        <v>0.89729999999999999</v>
      </c>
    </row>
    <row r="1140" spans="1:4" ht="14.25" x14ac:dyDescent="0.2">
      <c r="A1140" s="20">
        <f t="shared" si="17"/>
        <v>44558</v>
      </c>
      <c r="B1140" s="21">
        <v>1139</v>
      </c>
      <c r="C1140" s="21">
        <v>3.9729000000000001</v>
      </c>
      <c r="D1140" s="21">
        <v>0.89790000000000003</v>
      </c>
    </row>
    <row r="1141" spans="1:4" ht="14.25" x14ac:dyDescent="0.2">
      <c r="A1141" s="20">
        <f t="shared" si="17"/>
        <v>44559</v>
      </c>
      <c r="B1141" s="21">
        <v>1140</v>
      </c>
      <c r="C1141" s="21">
        <v>3.9735999999999998</v>
      </c>
      <c r="D1141" s="21">
        <v>0.89849999999999997</v>
      </c>
    </row>
    <row r="1142" spans="1:4" ht="14.25" x14ac:dyDescent="0.2">
      <c r="A1142" s="20">
        <f t="shared" si="17"/>
        <v>44560</v>
      </c>
      <c r="B1142" s="21">
        <v>1141</v>
      </c>
      <c r="C1142" s="21">
        <v>3.9742999999999999</v>
      </c>
      <c r="D1142" s="21">
        <v>0.89910000000000001</v>
      </c>
    </row>
    <row r="1143" spans="1:4" ht="14.25" x14ac:dyDescent="0.2">
      <c r="A1143" s="20">
        <f t="shared" si="17"/>
        <v>44561</v>
      </c>
      <c r="B1143" s="21">
        <v>1142</v>
      </c>
      <c r="C1143" s="21">
        <v>3.9748999999999999</v>
      </c>
      <c r="D1143" s="21">
        <v>0.89970000000000006</v>
      </c>
    </row>
    <row r="1144" spans="1:4" ht="14.25" x14ac:dyDescent="0.2">
      <c r="A1144" s="20">
        <f t="shared" si="17"/>
        <v>44562</v>
      </c>
      <c r="B1144" s="21">
        <v>1143</v>
      </c>
      <c r="C1144" s="21">
        <v>3.9756</v>
      </c>
      <c r="D1144" s="21">
        <v>0.90029999999999999</v>
      </c>
    </row>
    <row r="1145" spans="1:4" ht="14.25" x14ac:dyDescent="0.2">
      <c r="A1145" s="20">
        <f t="shared" si="17"/>
        <v>44563</v>
      </c>
      <c r="B1145" s="21">
        <v>1144</v>
      </c>
      <c r="C1145" s="21">
        <v>3.9762</v>
      </c>
      <c r="D1145" s="21">
        <v>0.90090000000000003</v>
      </c>
    </row>
    <row r="1146" spans="1:4" ht="14.25" x14ac:dyDescent="0.2">
      <c r="A1146" s="20">
        <f t="shared" si="17"/>
        <v>44564</v>
      </c>
      <c r="B1146" s="21">
        <v>1145</v>
      </c>
      <c r="C1146" s="21">
        <v>3.9769000000000001</v>
      </c>
      <c r="D1146" s="21">
        <v>0.90149999999999997</v>
      </c>
    </row>
    <row r="1147" spans="1:4" ht="14.25" x14ac:dyDescent="0.2">
      <c r="A1147" s="20">
        <f t="shared" si="17"/>
        <v>44565</v>
      </c>
      <c r="B1147" s="21">
        <v>1146</v>
      </c>
      <c r="C1147" s="21">
        <v>3.9775</v>
      </c>
      <c r="D1147" s="21">
        <v>0.90200000000000002</v>
      </c>
    </row>
    <row r="1148" spans="1:4" ht="14.25" x14ac:dyDescent="0.2">
      <c r="A1148" s="20">
        <f t="shared" si="17"/>
        <v>44566</v>
      </c>
      <c r="B1148" s="21">
        <v>1147</v>
      </c>
      <c r="C1148" s="21">
        <v>3.9782000000000002</v>
      </c>
      <c r="D1148" s="21">
        <v>0.90259999999999996</v>
      </c>
    </row>
    <row r="1149" spans="1:4" ht="14.25" x14ac:dyDescent="0.2">
      <c r="A1149" s="20">
        <f t="shared" si="17"/>
        <v>44567</v>
      </c>
      <c r="B1149" s="21">
        <v>1148</v>
      </c>
      <c r="C1149" s="21">
        <v>3.9788000000000001</v>
      </c>
      <c r="D1149" s="21">
        <v>0.9032</v>
      </c>
    </row>
    <row r="1150" spans="1:4" ht="14.25" x14ac:dyDescent="0.2">
      <c r="A1150" s="20">
        <f t="shared" si="17"/>
        <v>44568</v>
      </c>
      <c r="B1150" s="21">
        <v>1149</v>
      </c>
      <c r="C1150" s="21">
        <v>3.9794999999999998</v>
      </c>
      <c r="D1150" s="21">
        <v>0.90380000000000005</v>
      </c>
    </row>
    <row r="1151" spans="1:4" ht="14.25" x14ac:dyDescent="0.2">
      <c r="A1151" s="20">
        <f t="shared" si="17"/>
        <v>44569</v>
      </c>
      <c r="B1151" s="21">
        <v>1150</v>
      </c>
      <c r="C1151" s="21">
        <v>3.9801000000000002</v>
      </c>
      <c r="D1151" s="21">
        <v>0.90429999999999999</v>
      </c>
    </row>
    <row r="1152" spans="1:4" ht="14.25" x14ac:dyDescent="0.2">
      <c r="A1152" s="20">
        <f t="shared" si="17"/>
        <v>44570</v>
      </c>
      <c r="B1152" s="21">
        <v>1151</v>
      </c>
      <c r="C1152" s="21">
        <v>3.9807999999999999</v>
      </c>
      <c r="D1152" s="21">
        <v>0.90490000000000004</v>
      </c>
    </row>
    <row r="1153" spans="1:4" ht="14.25" x14ac:dyDescent="0.2">
      <c r="A1153" s="20">
        <f t="shared" si="17"/>
        <v>44571</v>
      </c>
      <c r="B1153" s="21">
        <v>1152</v>
      </c>
      <c r="C1153" s="21">
        <v>3.9813999999999998</v>
      </c>
      <c r="D1153" s="21">
        <v>0.90549999999999997</v>
      </c>
    </row>
    <row r="1154" spans="1:4" ht="14.25" x14ac:dyDescent="0.2">
      <c r="A1154" s="20">
        <f t="shared" si="17"/>
        <v>44572</v>
      </c>
      <c r="B1154" s="21">
        <v>1153</v>
      </c>
      <c r="C1154" s="21">
        <v>3.9821</v>
      </c>
      <c r="D1154" s="21">
        <v>0.90600000000000003</v>
      </c>
    </row>
    <row r="1155" spans="1:4" ht="14.25" x14ac:dyDescent="0.2">
      <c r="A1155" s="20">
        <f t="shared" si="17"/>
        <v>44573</v>
      </c>
      <c r="B1155" s="21">
        <v>1154</v>
      </c>
      <c r="C1155" s="21">
        <v>3.9826999999999999</v>
      </c>
      <c r="D1155" s="21">
        <v>0.90659999999999996</v>
      </c>
    </row>
    <row r="1156" spans="1:4" ht="14.25" x14ac:dyDescent="0.2">
      <c r="A1156" s="20">
        <f t="shared" ref="A1156:A1219" si="18">+A1155+1</f>
        <v>44574</v>
      </c>
      <c r="B1156" s="21">
        <v>1155</v>
      </c>
      <c r="C1156" s="21">
        <v>3.9834000000000001</v>
      </c>
      <c r="D1156" s="21">
        <v>0.90720000000000001</v>
      </c>
    </row>
    <row r="1157" spans="1:4" ht="14.25" x14ac:dyDescent="0.2">
      <c r="A1157" s="20">
        <f t="shared" si="18"/>
        <v>44575</v>
      </c>
      <c r="B1157" s="21">
        <v>1156</v>
      </c>
      <c r="C1157" s="21">
        <v>3.984</v>
      </c>
      <c r="D1157" s="21">
        <v>0.90769999999999995</v>
      </c>
    </row>
    <row r="1158" spans="1:4" ht="14.25" x14ac:dyDescent="0.2">
      <c r="A1158" s="20">
        <f t="shared" si="18"/>
        <v>44576</v>
      </c>
      <c r="B1158" s="21">
        <v>1157</v>
      </c>
      <c r="C1158" s="21">
        <v>3.9847000000000001</v>
      </c>
      <c r="D1158" s="21">
        <v>0.90820000000000001</v>
      </c>
    </row>
    <row r="1159" spans="1:4" ht="14.25" x14ac:dyDescent="0.2">
      <c r="A1159" s="20">
        <f t="shared" si="18"/>
        <v>44577</v>
      </c>
      <c r="B1159" s="21">
        <v>1158</v>
      </c>
      <c r="C1159" s="21">
        <v>3.9853000000000001</v>
      </c>
      <c r="D1159" s="21">
        <v>0.90880000000000005</v>
      </c>
    </row>
    <row r="1160" spans="1:4" ht="14.25" x14ac:dyDescent="0.2">
      <c r="A1160" s="20">
        <f t="shared" si="18"/>
        <v>44578</v>
      </c>
      <c r="B1160" s="21">
        <v>1159</v>
      </c>
      <c r="C1160" s="21">
        <v>3.9860000000000002</v>
      </c>
      <c r="D1160" s="21">
        <v>0.9093</v>
      </c>
    </row>
    <row r="1161" spans="1:4" ht="14.25" x14ac:dyDescent="0.2">
      <c r="A1161" s="20">
        <f t="shared" si="18"/>
        <v>44579</v>
      </c>
      <c r="B1161" s="21">
        <v>1160</v>
      </c>
      <c r="C1161" s="21">
        <v>3.9866000000000001</v>
      </c>
      <c r="D1161" s="21">
        <v>0.90990000000000004</v>
      </c>
    </row>
    <row r="1162" spans="1:4" ht="14.25" x14ac:dyDescent="0.2">
      <c r="A1162" s="20">
        <f t="shared" si="18"/>
        <v>44580</v>
      </c>
      <c r="B1162" s="21">
        <v>1161</v>
      </c>
      <c r="C1162" s="21">
        <v>3.9872000000000001</v>
      </c>
      <c r="D1162" s="21">
        <v>0.91039999999999999</v>
      </c>
    </row>
    <row r="1163" spans="1:4" ht="14.25" x14ac:dyDescent="0.2">
      <c r="A1163" s="20">
        <f t="shared" si="18"/>
        <v>44581</v>
      </c>
      <c r="B1163" s="21">
        <v>1162</v>
      </c>
      <c r="C1163" s="21">
        <v>3.9878999999999998</v>
      </c>
      <c r="D1163" s="21">
        <v>0.91090000000000004</v>
      </c>
    </row>
    <row r="1164" spans="1:4" ht="14.25" x14ac:dyDescent="0.2">
      <c r="A1164" s="20">
        <f t="shared" si="18"/>
        <v>44582</v>
      </c>
      <c r="B1164" s="21">
        <v>1163</v>
      </c>
      <c r="C1164" s="21">
        <v>3.9885000000000002</v>
      </c>
      <c r="D1164" s="21">
        <v>0.91149999999999998</v>
      </c>
    </row>
    <row r="1165" spans="1:4" ht="14.25" x14ac:dyDescent="0.2">
      <c r="A1165" s="20">
        <f t="shared" si="18"/>
        <v>44583</v>
      </c>
      <c r="B1165" s="21">
        <v>1164</v>
      </c>
      <c r="C1165" s="21">
        <v>3.9891999999999999</v>
      </c>
      <c r="D1165" s="21">
        <v>0.91200000000000003</v>
      </c>
    </row>
    <row r="1166" spans="1:4" ht="14.25" x14ac:dyDescent="0.2">
      <c r="A1166" s="20">
        <f t="shared" si="18"/>
        <v>44584</v>
      </c>
      <c r="B1166" s="21">
        <v>1165</v>
      </c>
      <c r="C1166" s="21">
        <v>3.9897999999999998</v>
      </c>
      <c r="D1166" s="21">
        <v>0.91249999999999998</v>
      </c>
    </row>
    <row r="1167" spans="1:4" ht="14.25" x14ac:dyDescent="0.2">
      <c r="A1167" s="20">
        <f t="shared" si="18"/>
        <v>44585</v>
      </c>
      <c r="B1167" s="21">
        <v>1166</v>
      </c>
      <c r="C1167" s="21">
        <v>3.9904999999999999</v>
      </c>
      <c r="D1167" s="21">
        <v>0.91300000000000003</v>
      </c>
    </row>
    <row r="1168" spans="1:4" ht="14.25" x14ac:dyDescent="0.2">
      <c r="A1168" s="20">
        <f t="shared" si="18"/>
        <v>44586</v>
      </c>
      <c r="B1168" s="21">
        <v>1167</v>
      </c>
      <c r="C1168" s="21">
        <v>3.9910999999999999</v>
      </c>
      <c r="D1168" s="21">
        <v>0.91359999999999997</v>
      </c>
    </row>
    <row r="1169" spans="1:4" ht="14.25" x14ac:dyDescent="0.2">
      <c r="A1169" s="20">
        <f t="shared" si="18"/>
        <v>44587</v>
      </c>
      <c r="B1169" s="21">
        <v>1168</v>
      </c>
      <c r="C1169" s="21">
        <v>3.9916999999999998</v>
      </c>
      <c r="D1169" s="21">
        <v>0.91410000000000002</v>
      </c>
    </row>
    <row r="1170" spans="1:4" ht="14.25" x14ac:dyDescent="0.2">
      <c r="A1170" s="20">
        <f t="shared" si="18"/>
        <v>44588</v>
      </c>
      <c r="B1170" s="21">
        <v>1169</v>
      </c>
      <c r="C1170" s="21">
        <v>3.9923999999999999</v>
      </c>
      <c r="D1170" s="21">
        <v>0.91459999999999997</v>
      </c>
    </row>
    <row r="1171" spans="1:4" ht="14.25" x14ac:dyDescent="0.2">
      <c r="A1171" s="20">
        <f t="shared" si="18"/>
        <v>44589</v>
      </c>
      <c r="B1171" s="21">
        <v>1170</v>
      </c>
      <c r="C1171" s="21">
        <v>3.9929999999999999</v>
      </c>
      <c r="D1171" s="21">
        <v>0.91510000000000002</v>
      </c>
    </row>
    <row r="1172" spans="1:4" ht="14.25" x14ac:dyDescent="0.2">
      <c r="A1172" s="20">
        <f t="shared" si="18"/>
        <v>44590</v>
      </c>
      <c r="B1172" s="21">
        <v>1171</v>
      </c>
      <c r="C1172" s="21">
        <v>3.9935999999999998</v>
      </c>
      <c r="D1172" s="21">
        <v>0.91559999999999997</v>
      </c>
    </row>
    <row r="1173" spans="1:4" ht="14.25" x14ac:dyDescent="0.2">
      <c r="A1173" s="20">
        <f t="shared" si="18"/>
        <v>44591</v>
      </c>
      <c r="B1173" s="21">
        <v>1172</v>
      </c>
      <c r="C1173" s="21">
        <v>3.9943</v>
      </c>
      <c r="D1173" s="21">
        <v>0.91610000000000003</v>
      </c>
    </row>
    <row r="1174" spans="1:4" ht="14.25" x14ac:dyDescent="0.2">
      <c r="A1174" s="20">
        <f t="shared" si="18"/>
        <v>44592</v>
      </c>
      <c r="B1174" s="21">
        <v>1173</v>
      </c>
      <c r="C1174" s="21">
        <v>3.9948999999999999</v>
      </c>
      <c r="D1174" s="21">
        <v>0.91659999999999997</v>
      </c>
    </row>
    <row r="1175" spans="1:4" ht="14.25" x14ac:dyDescent="0.2">
      <c r="A1175" s="20">
        <f t="shared" si="18"/>
        <v>44593</v>
      </c>
      <c r="B1175" s="21">
        <v>1174</v>
      </c>
      <c r="C1175" s="21">
        <v>3.9956</v>
      </c>
      <c r="D1175" s="21">
        <v>0.91710000000000003</v>
      </c>
    </row>
    <row r="1176" spans="1:4" ht="14.25" x14ac:dyDescent="0.2">
      <c r="A1176" s="20">
        <f t="shared" si="18"/>
        <v>44594</v>
      </c>
      <c r="B1176" s="21">
        <v>1175</v>
      </c>
      <c r="C1176" s="21">
        <v>3.9962</v>
      </c>
      <c r="D1176" s="21">
        <v>0.91759999999999997</v>
      </c>
    </row>
    <row r="1177" spans="1:4" ht="14.25" x14ac:dyDescent="0.2">
      <c r="A1177" s="20">
        <f t="shared" si="18"/>
        <v>44595</v>
      </c>
      <c r="B1177" s="21">
        <v>1176</v>
      </c>
      <c r="C1177" s="21">
        <v>3.9967999999999999</v>
      </c>
      <c r="D1177" s="21">
        <v>0.91810000000000003</v>
      </c>
    </row>
    <row r="1178" spans="1:4" ht="14.25" x14ac:dyDescent="0.2">
      <c r="A1178" s="20">
        <f t="shared" si="18"/>
        <v>44596</v>
      </c>
      <c r="B1178" s="21">
        <v>1177</v>
      </c>
      <c r="C1178" s="21">
        <v>3.9975000000000001</v>
      </c>
      <c r="D1178" s="21">
        <v>0.91859999999999997</v>
      </c>
    </row>
    <row r="1179" spans="1:4" ht="14.25" x14ac:dyDescent="0.2">
      <c r="A1179" s="20">
        <f t="shared" si="18"/>
        <v>44597</v>
      </c>
      <c r="B1179" s="21">
        <v>1178</v>
      </c>
      <c r="C1179" s="21">
        <v>3.9981</v>
      </c>
      <c r="D1179" s="21">
        <v>0.91900000000000004</v>
      </c>
    </row>
    <row r="1180" spans="1:4" ht="14.25" x14ac:dyDescent="0.2">
      <c r="A1180" s="20">
        <f t="shared" si="18"/>
        <v>44598</v>
      </c>
      <c r="B1180" s="21">
        <v>1179</v>
      </c>
      <c r="C1180" s="21">
        <v>3.9986999999999999</v>
      </c>
      <c r="D1180" s="21">
        <v>0.91949999999999998</v>
      </c>
    </row>
    <row r="1181" spans="1:4" ht="14.25" x14ac:dyDescent="0.2">
      <c r="A1181" s="20">
        <f t="shared" si="18"/>
        <v>44599</v>
      </c>
      <c r="B1181" s="21">
        <v>1180</v>
      </c>
      <c r="C1181" s="21">
        <v>3.9994000000000001</v>
      </c>
      <c r="D1181" s="21">
        <v>0.92</v>
      </c>
    </row>
    <row r="1182" spans="1:4" ht="14.25" x14ac:dyDescent="0.2">
      <c r="A1182" s="20">
        <f t="shared" si="18"/>
        <v>44600</v>
      </c>
      <c r="B1182" s="21">
        <v>1181</v>
      </c>
      <c r="C1182" s="21">
        <v>4</v>
      </c>
      <c r="D1182" s="21">
        <v>0.92049999999999998</v>
      </c>
    </row>
    <row r="1183" spans="1:4" ht="14.25" x14ac:dyDescent="0.2">
      <c r="A1183" s="20">
        <f t="shared" si="18"/>
        <v>44601</v>
      </c>
      <c r="B1183" s="21">
        <v>1182</v>
      </c>
      <c r="C1183" s="21">
        <v>4.0006000000000004</v>
      </c>
      <c r="D1183" s="21">
        <v>0.92090000000000005</v>
      </c>
    </row>
    <row r="1184" spans="1:4" ht="14.25" x14ac:dyDescent="0.2">
      <c r="A1184" s="20">
        <f t="shared" si="18"/>
        <v>44602</v>
      </c>
      <c r="B1184" s="21">
        <v>1183</v>
      </c>
      <c r="C1184" s="21">
        <v>4.0012999999999996</v>
      </c>
      <c r="D1184" s="21">
        <v>0.9214</v>
      </c>
    </row>
    <row r="1185" spans="1:4" ht="14.25" x14ac:dyDescent="0.2">
      <c r="A1185" s="20">
        <f t="shared" si="18"/>
        <v>44603</v>
      </c>
      <c r="B1185" s="21">
        <v>1184</v>
      </c>
      <c r="C1185" s="21">
        <v>4.0019</v>
      </c>
      <c r="D1185" s="21">
        <v>0.92190000000000005</v>
      </c>
    </row>
    <row r="1186" spans="1:4" ht="14.25" x14ac:dyDescent="0.2">
      <c r="A1186" s="20">
        <f t="shared" si="18"/>
        <v>44604</v>
      </c>
      <c r="B1186" s="21">
        <v>1185</v>
      </c>
      <c r="C1186" s="21">
        <v>4.0025000000000004</v>
      </c>
      <c r="D1186" s="21">
        <v>0.92230000000000001</v>
      </c>
    </row>
    <row r="1187" spans="1:4" ht="14.25" x14ac:dyDescent="0.2">
      <c r="A1187" s="20">
        <f t="shared" si="18"/>
        <v>44605</v>
      </c>
      <c r="B1187" s="21">
        <v>1186</v>
      </c>
      <c r="C1187" s="21">
        <v>4.0030999999999999</v>
      </c>
      <c r="D1187" s="21">
        <v>0.92279999999999995</v>
      </c>
    </row>
    <row r="1188" spans="1:4" ht="14.25" x14ac:dyDescent="0.2">
      <c r="A1188" s="20">
        <f t="shared" si="18"/>
        <v>44606</v>
      </c>
      <c r="B1188" s="21">
        <v>1187</v>
      </c>
      <c r="C1188" s="21">
        <v>4.0038</v>
      </c>
      <c r="D1188" s="21">
        <v>0.92330000000000001</v>
      </c>
    </row>
    <row r="1189" spans="1:4" ht="14.25" x14ac:dyDescent="0.2">
      <c r="A1189" s="20">
        <f t="shared" si="18"/>
        <v>44607</v>
      </c>
      <c r="B1189" s="21">
        <v>1188</v>
      </c>
      <c r="C1189" s="21">
        <v>4.0044000000000004</v>
      </c>
      <c r="D1189" s="21">
        <v>0.92369999999999997</v>
      </c>
    </row>
    <row r="1190" spans="1:4" ht="14.25" x14ac:dyDescent="0.2">
      <c r="A1190" s="20">
        <f t="shared" si="18"/>
        <v>44608</v>
      </c>
      <c r="B1190" s="21">
        <v>1189</v>
      </c>
      <c r="C1190" s="21">
        <v>4.0049999999999999</v>
      </c>
      <c r="D1190" s="21">
        <v>0.92420000000000002</v>
      </c>
    </row>
    <row r="1191" spans="1:4" ht="14.25" x14ac:dyDescent="0.2">
      <c r="A1191" s="20">
        <f t="shared" si="18"/>
        <v>44609</v>
      </c>
      <c r="B1191" s="21">
        <v>1190</v>
      </c>
      <c r="C1191" s="21">
        <v>4.0057</v>
      </c>
      <c r="D1191" s="21">
        <v>0.92459999999999998</v>
      </c>
    </row>
    <row r="1192" spans="1:4" ht="14.25" x14ac:dyDescent="0.2">
      <c r="A1192" s="20">
        <f t="shared" si="18"/>
        <v>44610</v>
      </c>
      <c r="B1192" s="21">
        <v>1191</v>
      </c>
      <c r="C1192" s="21">
        <v>4.0063000000000004</v>
      </c>
      <c r="D1192" s="21">
        <v>0.92510000000000003</v>
      </c>
    </row>
    <row r="1193" spans="1:4" ht="14.25" x14ac:dyDescent="0.2">
      <c r="A1193" s="20">
        <f t="shared" si="18"/>
        <v>44611</v>
      </c>
      <c r="B1193" s="21">
        <v>1192</v>
      </c>
      <c r="C1193" s="21">
        <v>4.0068999999999999</v>
      </c>
      <c r="D1193" s="21">
        <v>0.92549999999999999</v>
      </c>
    </row>
    <row r="1194" spans="1:4" ht="14.25" x14ac:dyDescent="0.2">
      <c r="A1194" s="20">
        <f t="shared" si="18"/>
        <v>44612</v>
      </c>
      <c r="B1194" s="21">
        <v>1193</v>
      </c>
      <c r="C1194" s="21">
        <v>4.0075000000000003</v>
      </c>
      <c r="D1194" s="21">
        <v>0.92600000000000005</v>
      </c>
    </row>
    <row r="1195" spans="1:4" ht="14.25" x14ac:dyDescent="0.2">
      <c r="A1195" s="20">
        <f t="shared" si="18"/>
        <v>44613</v>
      </c>
      <c r="B1195" s="21">
        <v>1194</v>
      </c>
      <c r="C1195" s="21">
        <v>4.0082000000000004</v>
      </c>
      <c r="D1195" s="21">
        <v>0.9264</v>
      </c>
    </row>
    <row r="1196" spans="1:4" ht="14.25" x14ac:dyDescent="0.2">
      <c r="A1196" s="20">
        <f t="shared" si="18"/>
        <v>44614</v>
      </c>
      <c r="B1196" s="21">
        <v>1195</v>
      </c>
      <c r="C1196" s="21">
        <v>4.0087999999999999</v>
      </c>
      <c r="D1196" s="21">
        <v>0.92679999999999996</v>
      </c>
    </row>
    <row r="1197" spans="1:4" ht="14.25" x14ac:dyDescent="0.2">
      <c r="A1197" s="20">
        <f t="shared" si="18"/>
        <v>44615</v>
      </c>
      <c r="B1197" s="21">
        <v>1196</v>
      </c>
      <c r="C1197" s="21">
        <v>4.0094000000000003</v>
      </c>
      <c r="D1197" s="21">
        <v>0.92730000000000001</v>
      </c>
    </row>
    <row r="1198" spans="1:4" ht="14.25" x14ac:dyDescent="0.2">
      <c r="A1198" s="20">
        <f t="shared" si="18"/>
        <v>44616</v>
      </c>
      <c r="B1198" s="21">
        <v>1197</v>
      </c>
      <c r="C1198" s="21">
        <v>4.01</v>
      </c>
      <c r="D1198" s="21">
        <v>0.92769999999999997</v>
      </c>
    </row>
    <row r="1199" spans="1:4" ht="14.25" x14ac:dyDescent="0.2">
      <c r="A1199" s="20">
        <f t="shared" si="18"/>
        <v>44617</v>
      </c>
      <c r="B1199" s="21">
        <v>1198</v>
      </c>
      <c r="C1199" s="21">
        <v>4.0106999999999999</v>
      </c>
      <c r="D1199" s="21">
        <v>0.92810000000000004</v>
      </c>
    </row>
    <row r="1200" spans="1:4" ht="14.25" x14ac:dyDescent="0.2">
      <c r="A1200" s="20">
        <f t="shared" si="18"/>
        <v>44618</v>
      </c>
      <c r="B1200" s="21">
        <v>1199</v>
      </c>
      <c r="C1200" s="21">
        <v>4.0113000000000003</v>
      </c>
      <c r="D1200" s="21">
        <v>0.92859999999999998</v>
      </c>
    </row>
    <row r="1201" spans="1:4" ht="14.25" x14ac:dyDescent="0.2">
      <c r="A1201" s="20">
        <f t="shared" si="18"/>
        <v>44619</v>
      </c>
      <c r="B1201" s="21">
        <v>1200</v>
      </c>
      <c r="C1201" s="21">
        <v>4.0118999999999998</v>
      </c>
      <c r="D1201" s="21">
        <v>0.92900000000000005</v>
      </c>
    </row>
    <row r="1202" spans="1:4" ht="14.25" x14ac:dyDescent="0.2">
      <c r="A1202" s="20">
        <f t="shared" si="18"/>
        <v>44620</v>
      </c>
      <c r="B1202" s="21">
        <v>1201</v>
      </c>
      <c r="C1202" s="21">
        <v>4.0125000000000002</v>
      </c>
      <c r="D1202" s="21">
        <v>0.9294</v>
      </c>
    </row>
    <row r="1203" spans="1:4" ht="14.25" x14ac:dyDescent="0.2">
      <c r="A1203" s="20">
        <f t="shared" si="18"/>
        <v>44621</v>
      </c>
      <c r="B1203" s="21">
        <v>1202</v>
      </c>
      <c r="C1203" s="21">
        <v>4.0130999999999997</v>
      </c>
      <c r="D1203" s="21">
        <v>0.92979999999999996</v>
      </c>
    </row>
    <row r="1204" spans="1:4" ht="14.25" x14ac:dyDescent="0.2">
      <c r="A1204" s="20">
        <f t="shared" si="18"/>
        <v>44622</v>
      </c>
      <c r="B1204" s="21">
        <v>1203</v>
      </c>
      <c r="C1204" s="21">
        <v>4.0137999999999998</v>
      </c>
      <c r="D1204" s="21">
        <v>0.93020000000000003</v>
      </c>
    </row>
    <row r="1205" spans="1:4" ht="14.25" x14ac:dyDescent="0.2">
      <c r="A1205" s="20">
        <f t="shared" si="18"/>
        <v>44623</v>
      </c>
      <c r="B1205" s="21">
        <v>1204</v>
      </c>
      <c r="C1205" s="21">
        <v>4.0144000000000002</v>
      </c>
      <c r="D1205" s="21">
        <v>0.93059999999999998</v>
      </c>
    </row>
    <row r="1206" spans="1:4" ht="14.25" x14ac:dyDescent="0.2">
      <c r="A1206" s="20">
        <f t="shared" si="18"/>
        <v>44624</v>
      </c>
      <c r="B1206" s="21">
        <v>1205</v>
      </c>
      <c r="C1206" s="21">
        <v>4.0149999999999997</v>
      </c>
      <c r="D1206" s="21">
        <v>0.93110000000000004</v>
      </c>
    </row>
    <row r="1207" spans="1:4" ht="14.25" x14ac:dyDescent="0.2">
      <c r="A1207" s="20">
        <f t="shared" si="18"/>
        <v>44625</v>
      </c>
      <c r="B1207" s="21">
        <v>1206</v>
      </c>
      <c r="C1207" s="21">
        <v>4.0156000000000001</v>
      </c>
      <c r="D1207" s="21">
        <v>0.93149999999999999</v>
      </c>
    </row>
    <row r="1208" spans="1:4" ht="14.25" x14ac:dyDescent="0.2">
      <c r="A1208" s="20">
        <f t="shared" si="18"/>
        <v>44626</v>
      </c>
      <c r="B1208" s="21">
        <v>1207</v>
      </c>
      <c r="C1208" s="21">
        <v>4.0162000000000004</v>
      </c>
      <c r="D1208" s="21">
        <v>0.93189999999999995</v>
      </c>
    </row>
    <row r="1209" spans="1:4" ht="14.25" x14ac:dyDescent="0.2">
      <c r="A1209" s="20">
        <f t="shared" si="18"/>
        <v>44627</v>
      </c>
      <c r="B1209" s="21">
        <v>1208</v>
      </c>
      <c r="C1209" s="21">
        <v>4.0168999999999997</v>
      </c>
      <c r="D1209" s="21">
        <v>0.93230000000000002</v>
      </c>
    </row>
    <row r="1210" spans="1:4" ht="14.25" x14ac:dyDescent="0.2">
      <c r="A1210" s="20">
        <f t="shared" si="18"/>
        <v>44628</v>
      </c>
      <c r="B1210" s="21">
        <v>1209</v>
      </c>
      <c r="C1210" s="21">
        <v>4.0175000000000001</v>
      </c>
      <c r="D1210" s="21">
        <v>0.93269999999999997</v>
      </c>
    </row>
    <row r="1211" spans="1:4" ht="14.25" x14ac:dyDescent="0.2">
      <c r="A1211" s="20">
        <f t="shared" si="18"/>
        <v>44629</v>
      </c>
      <c r="B1211" s="21">
        <v>1210</v>
      </c>
      <c r="C1211" s="21">
        <v>4.0180999999999996</v>
      </c>
      <c r="D1211" s="21">
        <v>0.93310000000000004</v>
      </c>
    </row>
    <row r="1212" spans="1:4" ht="14.25" x14ac:dyDescent="0.2">
      <c r="A1212" s="20">
        <f t="shared" si="18"/>
        <v>44630</v>
      </c>
      <c r="B1212" s="21">
        <v>1211</v>
      </c>
      <c r="C1212" s="21">
        <v>4.0186999999999999</v>
      </c>
      <c r="D1212" s="21">
        <v>0.9335</v>
      </c>
    </row>
    <row r="1213" spans="1:4" ht="14.25" x14ac:dyDescent="0.2">
      <c r="A1213" s="20">
        <f t="shared" si="18"/>
        <v>44631</v>
      </c>
      <c r="B1213" s="21">
        <v>1212</v>
      </c>
      <c r="C1213" s="21">
        <v>4.0193000000000003</v>
      </c>
      <c r="D1213" s="21">
        <v>0.93389999999999995</v>
      </c>
    </row>
    <row r="1214" spans="1:4" ht="14.25" x14ac:dyDescent="0.2">
      <c r="A1214" s="20">
        <f t="shared" si="18"/>
        <v>44632</v>
      </c>
      <c r="B1214" s="21">
        <v>1213</v>
      </c>
      <c r="C1214" s="21">
        <v>4.0198999999999998</v>
      </c>
      <c r="D1214" s="21">
        <v>0.93430000000000002</v>
      </c>
    </row>
    <row r="1215" spans="1:4" ht="14.25" x14ac:dyDescent="0.2">
      <c r="A1215" s="20">
        <f t="shared" si="18"/>
        <v>44633</v>
      </c>
      <c r="B1215" s="21">
        <v>1214</v>
      </c>
      <c r="C1215" s="21">
        <v>4.0206</v>
      </c>
      <c r="D1215" s="21">
        <v>0.93459999999999999</v>
      </c>
    </row>
    <row r="1216" spans="1:4" ht="14.25" x14ac:dyDescent="0.2">
      <c r="A1216" s="20">
        <f t="shared" si="18"/>
        <v>44634</v>
      </c>
      <c r="B1216" s="21">
        <v>1215</v>
      </c>
      <c r="C1216" s="21">
        <v>4.0212000000000003</v>
      </c>
      <c r="D1216" s="21">
        <v>0.93500000000000005</v>
      </c>
    </row>
    <row r="1217" spans="1:4" ht="14.25" x14ac:dyDescent="0.2">
      <c r="A1217" s="20">
        <f t="shared" si="18"/>
        <v>44635</v>
      </c>
      <c r="B1217" s="21">
        <v>1216</v>
      </c>
      <c r="C1217" s="21">
        <v>4.0217999999999998</v>
      </c>
      <c r="D1217" s="21">
        <v>0.93540000000000001</v>
      </c>
    </row>
    <row r="1218" spans="1:4" ht="14.25" x14ac:dyDescent="0.2">
      <c r="A1218" s="20">
        <f t="shared" si="18"/>
        <v>44636</v>
      </c>
      <c r="B1218" s="21">
        <v>1217</v>
      </c>
      <c r="C1218" s="21">
        <v>4.0224000000000002</v>
      </c>
      <c r="D1218" s="21">
        <v>0.93579999999999997</v>
      </c>
    </row>
    <row r="1219" spans="1:4" ht="14.25" x14ac:dyDescent="0.2">
      <c r="A1219" s="20">
        <f t="shared" si="18"/>
        <v>44637</v>
      </c>
      <c r="B1219" s="21">
        <v>1218</v>
      </c>
      <c r="C1219" s="21">
        <v>4.0229999999999997</v>
      </c>
      <c r="D1219" s="21">
        <v>0.93620000000000003</v>
      </c>
    </row>
    <row r="1220" spans="1:4" ht="14.25" x14ac:dyDescent="0.2">
      <c r="A1220" s="20">
        <f t="shared" ref="A1220:A1283" si="19">+A1219+1</f>
        <v>44638</v>
      </c>
      <c r="B1220" s="21">
        <v>1219</v>
      </c>
      <c r="C1220" s="21">
        <v>4.0236000000000001</v>
      </c>
      <c r="D1220" s="21">
        <v>0.9365</v>
      </c>
    </row>
    <row r="1221" spans="1:4" ht="14.25" x14ac:dyDescent="0.2">
      <c r="A1221" s="20">
        <f t="shared" si="19"/>
        <v>44639</v>
      </c>
      <c r="B1221" s="21">
        <v>1220</v>
      </c>
      <c r="C1221" s="21">
        <v>4.0242000000000004</v>
      </c>
      <c r="D1221" s="21">
        <v>0.93689999999999996</v>
      </c>
    </row>
    <row r="1222" spans="1:4" ht="14.25" x14ac:dyDescent="0.2">
      <c r="A1222" s="20">
        <f t="shared" si="19"/>
        <v>44640</v>
      </c>
      <c r="B1222" s="21">
        <v>1221</v>
      </c>
      <c r="C1222" s="21">
        <v>4.0247999999999999</v>
      </c>
      <c r="D1222" s="21">
        <v>0.93730000000000002</v>
      </c>
    </row>
    <row r="1223" spans="1:4" ht="14.25" x14ac:dyDescent="0.2">
      <c r="A1223" s="20">
        <f t="shared" si="19"/>
        <v>44641</v>
      </c>
      <c r="B1223" s="21">
        <v>1222</v>
      </c>
      <c r="C1223" s="21">
        <v>4.0255000000000001</v>
      </c>
      <c r="D1223" s="21">
        <v>0.93769999999999998</v>
      </c>
    </row>
    <row r="1224" spans="1:4" ht="14.25" x14ac:dyDescent="0.2">
      <c r="A1224" s="20">
        <f t="shared" si="19"/>
        <v>44642</v>
      </c>
      <c r="B1224" s="21">
        <v>1223</v>
      </c>
      <c r="C1224" s="21">
        <v>4.0260999999999996</v>
      </c>
      <c r="D1224" s="21">
        <v>0.93799999999999994</v>
      </c>
    </row>
    <row r="1225" spans="1:4" ht="14.25" x14ac:dyDescent="0.2">
      <c r="A1225" s="20">
        <f t="shared" si="19"/>
        <v>44643</v>
      </c>
      <c r="B1225" s="21">
        <v>1224</v>
      </c>
      <c r="C1225" s="21">
        <v>4.0266999999999999</v>
      </c>
      <c r="D1225" s="21">
        <v>0.93840000000000001</v>
      </c>
    </row>
    <row r="1226" spans="1:4" ht="14.25" x14ac:dyDescent="0.2">
      <c r="A1226" s="20">
        <f t="shared" si="19"/>
        <v>44644</v>
      </c>
      <c r="B1226" s="21">
        <v>1225</v>
      </c>
      <c r="C1226" s="21">
        <v>4.0273000000000003</v>
      </c>
      <c r="D1226" s="21">
        <v>0.93869999999999998</v>
      </c>
    </row>
    <row r="1227" spans="1:4" ht="14.25" x14ac:dyDescent="0.2">
      <c r="A1227" s="20">
        <f t="shared" si="19"/>
        <v>44645</v>
      </c>
      <c r="B1227" s="21">
        <v>1226</v>
      </c>
      <c r="C1227" s="21">
        <v>4.0278999999999998</v>
      </c>
      <c r="D1227" s="21">
        <v>0.93910000000000005</v>
      </c>
    </row>
    <row r="1228" spans="1:4" ht="14.25" x14ac:dyDescent="0.2">
      <c r="A1228" s="20">
        <f t="shared" si="19"/>
        <v>44646</v>
      </c>
      <c r="B1228" s="21">
        <v>1227</v>
      </c>
      <c r="C1228" s="21">
        <v>4.0285000000000002</v>
      </c>
      <c r="D1228" s="21">
        <v>0.9395</v>
      </c>
    </row>
    <row r="1229" spans="1:4" ht="14.25" x14ac:dyDescent="0.2">
      <c r="A1229" s="20">
        <f t="shared" si="19"/>
        <v>44647</v>
      </c>
      <c r="B1229" s="21">
        <v>1228</v>
      </c>
      <c r="C1229" s="21">
        <v>4.0290999999999997</v>
      </c>
      <c r="D1229" s="21">
        <v>0.93979999999999997</v>
      </c>
    </row>
    <row r="1230" spans="1:4" ht="14.25" x14ac:dyDescent="0.2">
      <c r="A1230" s="20">
        <f t="shared" si="19"/>
        <v>44648</v>
      </c>
      <c r="B1230" s="21">
        <v>1229</v>
      </c>
      <c r="C1230" s="21">
        <v>4.0297000000000001</v>
      </c>
      <c r="D1230" s="21">
        <v>0.94020000000000004</v>
      </c>
    </row>
    <row r="1231" spans="1:4" ht="14.25" x14ac:dyDescent="0.2">
      <c r="A1231" s="20">
        <f t="shared" si="19"/>
        <v>44649</v>
      </c>
      <c r="B1231" s="21">
        <v>1230</v>
      </c>
      <c r="C1231" s="21">
        <v>4.0303000000000004</v>
      </c>
      <c r="D1231" s="21">
        <v>0.9405</v>
      </c>
    </row>
    <row r="1232" spans="1:4" ht="14.25" x14ac:dyDescent="0.2">
      <c r="A1232" s="20">
        <f t="shared" si="19"/>
        <v>44650</v>
      </c>
      <c r="B1232" s="21">
        <v>1231</v>
      </c>
      <c r="C1232" s="21">
        <v>4.0308999999999999</v>
      </c>
      <c r="D1232" s="21">
        <v>0.94089999999999996</v>
      </c>
    </row>
    <row r="1233" spans="1:4" ht="14.25" x14ac:dyDescent="0.2">
      <c r="A1233" s="20">
        <f t="shared" si="19"/>
        <v>44651</v>
      </c>
      <c r="B1233" s="21">
        <v>1232</v>
      </c>
      <c r="C1233" s="21">
        <v>4.0316000000000001</v>
      </c>
      <c r="D1233" s="21">
        <v>0.94120000000000004</v>
      </c>
    </row>
    <row r="1234" spans="1:4" ht="14.25" x14ac:dyDescent="0.2">
      <c r="A1234" s="20">
        <f t="shared" si="19"/>
        <v>44652</v>
      </c>
      <c r="B1234" s="21">
        <v>1233</v>
      </c>
      <c r="C1234" s="21">
        <v>4.0321999999999996</v>
      </c>
      <c r="D1234" s="21">
        <v>0.94159999999999999</v>
      </c>
    </row>
    <row r="1235" spans="1:4" ht="14.25" x14ac:dyDescent="0.2">
      <c r="A1235" s="20">
        <f t="shared" si="19"/>
        <v>44653</v>
      </c>
      <c r="B1235" s="21">
        <v>1234</v>
      </c>
      <c r="C1235" s="21">
        <v>4.0327999999999999</v>
      </c>
      <c r="D1235" s="21">
        <v>0.94189999999999996</v>
      </c>
    </row>
    <row r="1236" spans="1:4" ht="14.25" x14ac:dyDescent="0.2">
      <c r="A1236" s="20">
        <f t="shared" si="19"/>
        <v>44654</v>
      </c>
      <c r="B1236" s="21">
        <v>1235</v>
      </c>
      <c r="C1236" s="21">
        <v>4.0334000000000003</v>
      </c>
      <c r="D1236" s="21">
        <v>0.94220000000000004</v>
      </c>
    </row>
    <row r="1237" spans="1:4" ht="14.25" x14ac:dyDescent="0.2">
      <c r="A1237" s="20">
        <f t="shared" si="19"/>
        <v>44655</v>
      </c>
      <c r="B1237" s="21">
        <v>1236</v>
      </c>
      <c r="C1237" s="21">
        <v>4.0339999999999998</v>
      </c>
      <c r="D1237" s="21">
        <v>0.94259999999999999</v>
      </c>
    </row>
    <row r="1238" spans="1:4" ht="14.25" x14ac:dyDescent="0.2">
      <c r="A1238" s="20">
        <f t="shared" si="19"/>
        <v>44656</v>
      </c>
      <c r="B1238" s="21">
        <v>1237</v>
      </c>
      <c r="C1238" s="21">
        <v>4.0346000000000002</v>
      </c>
      <c r="D1238" s="21">
        <v>0.94289999999999996</v>
      </c>
    </row>
    <row r="1239" spans="1:4" ht="14.25" x14ac:dyDescent="0.2">
      <c r="A1239" s="20">
        <f t="shared" si="19"/>
        <v>44657</v>
      </c>
      <c r="B1239" s="21">
        <v>1238</v>
      </c>
      <c r="C1239" s="21">
        <v>4.0351999999999997</v>
      </c>
      <c r="D1239" s="21">
        <v>0.94330000000000003</v>
      </c>
    </row>
    <row r="1240" spans="1:4" ht="14.25" x14ac:dyDescent="0.2">
      <c r="A1240" s="20">
        <f t="shared" si="19"/>
        <v>44658</v>
      </c>
      <c r="B1240" s="21">
        <v>1239</v>
      </c>
      <c r="C1240" s="21">
        <v>4.0358000000000001</v>
      </c>
      <c r="D1240" s="21">
        <v>0.94359999999999999</v>
      </c>
    </row>
    <row r="1241" spans="1:4" ht="14.25" x14ac:dyDescent="0.2">
      <c r="A1241" s="20">
        <f t="shared" si="19"/>
        <v>44659</v>
      </c>
      <c r="B1241" s="21">
        <v>1240</v>
      </c>
      <c r="C1241" s="21">
        <v>4.0364000000000004</v>
      </c>
      <c r="D1241" s="21">
        <v>0.94389999999999996</v>
      </c>
    </row>
    <row r="1242" spans="1:4" ht="14.25" x14ac:dyDescent="0.2">
      <c r="A1242" s="20">
        <f t="shared" si="19"/>
        <v>44660</v>
      </c>
      <c r="B1242" s="21">
        <v>1241</v>
      </c>
      <c r="C1242" s="21">
        <v>4.0369999999999999</v>
      </c>
      <c r="D1242" s="21">
        <v>0.94420000000000004</v>
      </c>
    </row>
    <row r="1243" spans="1:4" ht="14.25" x14ac:dyDescent="0.2">
      <c r="A1243" s="20">
        <f t="shared" si="19"/>
        <v>44661</v>
      </c>
      <c r="B1243" s="21">
        <v>1242</v>
      </c>
      <c r="C1243" s="21">
        <v>4.0376000000000003</v>
      </c>
      <c r="D1243" s="21">
        <v>0.9446</v>
      </c>
    </row>
    <row r="1244" spans="1:4" ht="14.25" x14ac:dyDescent="0.2">
      <c r="A1244" s="20">
        <f t="shared" si="19"/>
        <v>44662</v>
      </c>
      <c r="B1244" s="21">
        <v>1243</v>
      </c>
      <c r="C1244" s="21">
        <v>4.0381999999999998</v>
      </c>
      <c r="D1244" s="21">
        <v>0.94489999999999996</v>
      </c>
    </row>
    <row r="1245" spans="1:4" ht="14.25" x14ac:dyDescent="0.2">
      <c r="A1245" s="20">
        <f t="shared" si="19"/>
        <v>44663</v>
      </c>
      <c r="B1245" s="21">
        <v>1244</v>
      </c>
      <c r="C1245" s="21">
        <v>4.0388000000000002</v>
      </c>
      <c r="D1245" s="21">
        <v>0.94520000000000004</v>
      </c>
    </row>
    <row r="1246" spans="1:4" ht="14.25" x14ac:dyDescent="0.2">
      <c r="A1246" s="20">
        <f t="shared" si="19"/>
        <v>44664</v>
      </c>
      <c r="B1246" s="21">
        <v>1245</v>
      </c>
      <c r="C1246" s="21">
        <v>4.0393999999999997</v>
      </c>
      <c r="D1246" s="21">
        <v>0.94550000000000001</v>
      </c>
    </row>
    <row r="1247" spans="1:4" ht="14.25" x14ac:dyDescent="0.2">
      <c r="A1247" s="20">
        <f t="shared" si="19"/>
        <v>44665</v>
      </c>
      <c r="B1247" s="21">
        <v>1246</v>
      </c>
      <c r="C1247" s="21">
        <v>4.04</v>
      </c>
      <c r="D1247" s="21">
        <v>0.94579999999999997</v>
      </c>
    </row>
    <row r="1248" spans="1:4" ht="14.25" x14ac:dyDescent="0.2">
      <c r="A1248" s="20">
        <f t="shared" si="19"/>
        <v>44666</v>
      </c>
      <c r="B1248" s="21">
        <v>1247</v>
      </c>
      <c r="C1248" s="21">
        <v>4.0406000000000004</v>
      </c>
      <c r="D1248" s="21">
        <v>0.94620000000000004</v>
      </c>
    </row>
    <row r="1249" spans="1:4" ht="14.25" x14ac:dyDescent="0.2">
      <c r="A1249" s="20">
        <f t="shared" si="19"/>
        <v>44667</v>
      </c>
      <c r="B1249" s="21">
        <v>1248</v>
      </c>
      <c r="C1249" s="21">
        <v>4.0411999999999999</v>
      </c>
      <c r="D1249" s="21">
        <v>0.94650000000000001</v>
      </c>
    </row>
    <row r="1250" spans="1:4" ht="14.25" x14ac:dyDescent="0.2">
      <c r="A1250" s="20">
        <f t="shared" si="19"/>
        <v>44668</v>
      </c>
      <c r="B1250" s="21">
        <v>1249</v>
      </c>
      <c r="C1250" s="21">
        <v>4.0418000000000003</v>
      </c>
      <c r="D1250" s="21">
        <v>0.94679999999999997</v>
      </c>
    </row>
    <row r="1251" spans="1:4" ht="14.25" x14ac:dyDescent="0.2">
      <c r="A1251" s="20">
        <f t="shared" si="19"/>
        <v>44669</v>
      </c>
      <c r="B1251" s="21">
        <v>1250</v>
      </c>
      <c r="C1251" s="21">
        <v>4.0423999999999998</v>
      </c>
      <c r="D1251" s="21">
        <v>0.94710000000000005</v>
      </c>
    </row>
    <row r="1252" spans="1:4" ht="14.25" x14ac:dyDescent="0.2">
      <c r="A1252" s="20">
        <f t="shared" si="19"/>
        <v>44670</v>
      </c>
      <c r="B1252" s="21">
        <v>1251</v>
      </c>
      <c r="C1252" s="21">
        <v>4.0430000000000001</v>
      </c>
      <c r="D1252" s="21">
        <v>0.94740000000000002</v>
      </c>
    </row>
    <row r="1253" spans="1:4" ht="14.25" x14ac:dyDescent="0.2">
      <c r="A1253" s="20">
        <f t="shared" si="19"/>
        <v>44671</v>
      </c>
      <c r="B1253" s="21">
        <v>1252</v>
      </c>
      <c r="C1253" s="21">
        <v>4.0435999999999996</v>
      </c>
      <c r="D1253" s="21">
        <v>0.94769999999999999</v>
      </c>
    </row>
    <row r="1254" spans="1:4" ht="14.25" x14ac:dyDescent="0.2">
      <c r="A1254" s="20">
        <f t="shared" si="19"/>
        <v>44672</v>
      </c>
      <c r="B1254" s="21">
        <v>1253</v>
      </c>
      <c r="C1254" s="21">
        <v>4.0442</v>
      </c>
      <c r="D1254" s="21">
        <v>0.94799999999999995</v>
      </c>
    </row>
    <row r="1255" spans="1:4" ht="14.25" x14ac:dyDescent="0.2">
      <c r="A1255" s="20">
        <f t="shared" si="19"/>
        <v>44673</v>
      </c>
      <c r="B1255" s="21">
        <v>1254</v>
      </c>
      <c r="C1255" s="21">
        <v>4.0448000000000004</v>
      </c>
      <c r="D1255" s="21">
        <v>0.94830000000000003</v>
      </c>
    </row>
    <row r="1256" spans="1:4" ht="14.25" x14ac:dyDescent="0.2">
      <c r="A1256" s="20">
        <f t="shared" si="19"/>
        <v>44674</v>
      </c>
      <c r="B1256" s="21">
        <v>1255</v>
      </c>
      <c r="C1256" s="21">
        <v>4.0453999999999999</v>
      </c>
      <c r="D1256" s="21">
        <v>0.9486</v>
      </c>
    </row>
    <row r="1257" spans="1:4" ht="14.25" x14ac:dyDescent="0.2">
      <c r="A1257" s="20">
        <f t="shared" si="19"/>
        <v>44675</v>
      </c>
      <c r="B1257" s="21">
        <v>1256</v>
      </c>
      <c r="C1257" s="21">
        <v>4.0460000000000003</v>
      </c>
      <c r="D1257" s="21">
        <v>0.94889999999999997</v>
      </c>
    </row>
    <row r="1258" spans="1:4" ht="14.25" x14ac:dyDescent="0.2">
      <c r="A1258" s="20">
        <f t="shared" si="19"/>
        <v>44676</v>
      </c>
      <c r="B1258" s="21">
        <v>1257</v>
      </c>
      <c r="C1258" s="21">
        <v>4.0465999999999998</v>
      </c>
      <c r="D1258" s="21">
        <v>0.94920000000000004</v>
      </c>
    </row>
    <row r="1259" spans="1:4" ht="14.25" x14ac:dyDescent="0.2">
      <c r="A1259" s="20">
        <f t="shared" si="19"/>
        <v>44677</v>
      </c>
      <c r="B1259" s="21">
        <v>1258</v>
      </c>
      <c r="C1259" s="21">
        <v>4.0472000000000001</v>
      </c>
      <c r="D1259" s="21">
        <v>0.94950000000000001</v>
      </c>
    </row>
    <row r="1260" spans="1:4" ht="14.25" x14ac:dyDescent="0.2">
      <c r="A1260" s="20">
        <f t="shared" si="19"/>
        <v>44678</v>
      </c>
      <c r="B1260" s="21">
        <v>1259</v>
      </c>
      <c r="C1260" s="21">
        <v>4.0477999999999996</v>
      </c>
      <c r="D1260" s="21">
        <v>0.94979999999999998</v>
      </c>
    </row>
    <row r="1261" spans="1:4" ht="14.25" x14ac:dyDescent="0.2">
      <c r="A1261" s="20">
        <f t="shared" si="19"/>
        <v>44679</v>
      </c>
      <c r="B1261" s="21">
        <v>1260</v>
      </c>
      <c r="C1261" s="21">
        <v>4.0484</v>
      </c>
      <c r="D1261" s="21">
        <v>0.95009999999999994</v>
      </c>
    </row>
    <row r="1262" spans="1:4" ht="14.25" x14ac:dyDescent="0.2">
      <c r="A1262" s="20">
        <f t="shared" si="19"/>
        <v>44680</v>
      </c>
      <c r="B1262" s="21">
        <v>1261</v>
      </c>
      <c r="C1262" s="21">
        <v>4.0490000000000004</v>
      </c>
      <c r="D1262" s="21">
        <v>0.95040000000000002</v>
      </c>
    </row>
    <row r="1263" spans="1:4" ht="14.25" x14ac:dyDescent="0.2">
      <c r="A1263" s="20">
        <f t="shared" si="19"/>
        <v>44681</v>
      </c>
      <c r="B1263" s="21">
        <v>1262</v>
      </c>
      <c r="C1263" s="21">
        <v>4.0495999999999999</v>
      </c>
      <c r="D1263" s="21">
        <v>0.9506</v>
      </c>
    </row>
    <row r="1264" spans="1:4" ht="14.25" x14ac:dyDescent="0.2">
      <c r="A1264" s="20">
        <f t="shared" si="19"/>
        <v>44682</v>
      </c>
      <c r="B1264" s="21">
        <v>1263</v>
      </c>
      <c r="C1264" s="21">
        <v>4.0502000000000002</v>
      </c>
      <c r="D1264" s="21">
        <v>0.95089999999999997</v>
      </c>
    </row>
    <row r="1265" spans="1:4" ht="14.25" x14ac:dyDescent="0.2">
      <c r="A1265" s="20">
        <f t="shared" si="19"/>
        <v>44683</v>
      </c>
      <c r="B1265" s="21">
        <v>1264</v>
      </c>
      <c r="C1265" s="21">
        <v>4.0507999999999997</v>
      </c>
      <c r="D1265" s="21">
        <v>0.95120000000000005</v>
      </c>
    </row>
    <row r="1266" spans="1:4" ht="14.25" x14ac:dyDescent="0.2">
      <c r="A1266" s="20">
        <f t="shared" si="19"/>
        <v>44684</v>
      </c>
      <c r="B1266" s="21">
        <v>1265</v>
      </c>
      <c r="C1266" s="21">
        <v>4.0514000000000001</v>
      </c>
      <c r="D1266" s="21">
        <v>0.95150000000000001</v>
      </c>
    </row>
    <row r="1267" spans="1:4" ht="14.25" x14ac:dyDescent="0.2">
      <c r="A1267" s="20">
        <f t="shared" si="19"/>
        <v>44685</v>
      </c>
      <c r="B1267" s="21">
        <v>1266</v>
      </c>
      <c r="C1267" s="21">
        <v>4.0519999999999996</v>
      </c>
      <c r="D1267" s="21">
        <v>0.95179999999999998</v>
      </c>
    </row>
    <row r="1268" spans="1:4" ht="14.25" x14ac:dyDescent="0.2">
      <c r="A1268" s="20">
        <f t="shared" si="19"/>
        <v>44686</v>
      </c>
      <c r="B1268" s="21">
        <v>1267</v>
      </c>
      <c r="C1268" s="21">
        <v>4.0526</v>
      </c>
      <c r="D1268" s="21">
        <v>0.95199999999999996</v>
      </c>
    </row>
    <row r="1269" spans="1:4" ht="14.25" x14ac:dyDescent="0.2">
      <c r="A1269" s="20">
        <f t="shared" si="19"/>
        <v>44687</v>
      </c>
      <c r="B1269" s="21">
        <v>1268</v>
      </c>
      <c r="C1269" s="21">
        <v>4.0532000000000004</v>
      </c>
      <c r="D1269" s="21">
        <v>0.95230000000000004</v>
      </c>
    </row>
    <row r="1270" spans="1:4" ht="14.25" x14ac:dyDescent="0.2">
      <c r="A1270" s="20">
        <f t="shared" si="19"/>
        <v>44688</v>
      </c>
      <c r="B1270" s="21">
        <v>1269</v>
      </c>
      <c r="C1270" s="21">
        <v>4.0537999999999998</v>
      </c>
      <c r="D1270" s="21">
        <v>0.9526</v>
      </c>
    </row>
    <row r="1271" spans="1:4" ht="14.25" x14ac:dyDescent="0.2">
      <c r="A1271" s="20">
        <f t="shared" si="19"/>
        <v>44689</v>
      </c>
      <c r="B1271" s="21">
        <v>1270</v>
      </c>
      <c r="C1271" s="21">
        <v>4.0542999999999996</v>
      </c>
      <c r="D1271" s="21">
        <v>0.95289999999999997</v>
      </c>
    </row>
    <row r="1272" spans="1:4" ht="14.25" x14ac:dyDescent="0.2">
      <c r="A1272" s="20">
        <f t="shared" si="19"/>
        <v>44690</v>
      </c>
      <c r="B1272" s="21">
        <v>1271</v>
      </c>
      <c r="C1272" s="21">
        <v>4.0548999999999999</v>
      </c>
      <c r="D1272" s="21">
        <v>0.95309999999999995</v>
      </c>
    </row>
    <row r="1273" spans="1:4" ht="14.25" x14ac:dyDescent="0.2">
      <c r="A1273" s="20">
        <f t="shared" si="19"/>
        <v>44691</v>
      </c>
      <c r="B1273" s="21">
        <v>1272</v>
      </c>
      <c r="C1273" s="21">
        <v>4.0555000000000003</v>
      </c>
      <c r="D1273" s="21">
        <v>0.95340000000000003</v>
      </c>
    </row>
    <row r="1274" spans="1:4" ht="14.25" x14ac:dyDescent="0.2">
      <c r="A1274" s="20">
        <f t="shared" si="19"/>
        <v>44692</v>
      </c>
      <c r="B1274" s="21">
        <v>1273</v>
      </c>
      <c r="C1274" s="21">
        <v>4.0560999999999998</v>
      </c>
      <c r="D1274" s="21">
        <v>0.95369999999999999</v>
      </c>
    </row>
    <row r="1275" spans="1:4" ht="14.25" x14ac:dyDescent="0.2">
      <c r="A1275" s="20">
        <f t="shared" si="19"/>
        <v>44693</v>
      </c>
      <c r="B1275" s="21">
        <v>1274</v>
      </c>
      <c r="C1275" s="21">
        <v>4.0567000000000002</v>
      </c>
      <c r="D1275" s="21">
        <v>0.95389999999999997</v>
      </c>
    </row>
    <row r="1276" spans="1:4" ht="14.25" x14ac:dyDescent="0.2">
      <c r="A1276" s="20">
        <f t="shared" si="19"/>
        <v>44694</v>
      </c>
      <c r="B1276" s="21">
        <v>1275</v>
      </c>
      <c r="C1276" s="21">
        <v>4.0572999999999997</v>
      </c>
      <c r="D1276" s="21">
        <v>0.95420000000000005</v>
      </c>
    </row>
    <row r="1277" spans="1:4" ht="14.25" x14ac:dyDescent="0.2">
      <c r="A1277" s="20">
        <f t="shared" si="19"/>
        <v>44695</v>
      </c>
      <c r="B1277" s="21">
        <v>1276</v>
      </c>
      <c r="C1277" s="21">
        <v>4.0579000000000001</v>
      </c>
      <c r="D1277" s="21">
        <v>0.95450000000000002</v>
      </c>
    </row>
    <row r="1278" spans="1:4" ht="14.25" x14ac:dyDescent="0.2">
      <c r="A1278" s="20">
        <f t="shared" si="19"/>
        <v>44696</v>
      </c>
      <c r="B1278" s="21">
        <v>1277</v>
      </c>
      <c r="C1278" s="21">
        <v>4.0585000000000004</v>
      </c>
      <c r="D1278" s="21">
        <v>0.95469999999999999</v>
      </c>
    </row>
    <row r="1279" spans="1:4" ht="14.25" x14ac:dyDescent="0.2">
      <c r="A1279" s="20">
        <f t="shared" si="19"/>
        <v>44697</v>
      </c>
      <c r="B1279" s="21">
        <v>1278</v>
      </c>
      <c r="C1279" s="21">
        <v>4.0590999999999999</v>
      </c>
      <c r="D1279" s="21">
        <v>0.95499999999999996</v>
      </c>
    </row>
    <row r="1280" spans="1:4" ht="14.25" x14ac:dyDescent="0.2">
      <c r="A1280" s="20">
        <f t="shared" si="19"/>
        <v>44698</v>
      </c>
      <c r="B1280" s="21">
        <v>1279</v>
      </c>
      <c r="C1280" s="21">
        <v>4.0597000000000003</v>
      </c>
      <c r="D1280" s="21">
        <v>0.95520000000000005</v>
      </c>
    </row>
    <row r="1281" spans="1:4" ht="14.25" x14ac:dyDescent="0.2">
      <c r="A1281" s="20">
        <f t="shared" si="19"/>
        <v>44699</v>
      </c>
      <c r="B1281" s="21">
        <v>1280</v>
      </c>
      <c r="C1281" s="21">
        <v>4.0602999999999998</v>
      </c>
      <c r="D1281" s="21">
        <v>0.95550000000000002</v>
      </c>
    </row>
    <row r="1282" spans="1:4" ht="14.25" x14ac:dyDescent="0.2">
      <c r="A1282" s="20">
        <f t="shared" si="19"/>
        <v>44700</v>
      </c>
      <c r="B1282" s="21">
        <v>1281</v>
      </c>
      <c r="C1282" s="21">
        <v>4.0609000000000002</v>
      </c>
      <c r="D1282" s="21">
        <v>0.95569999999999999</v>
      </c>
    </row>
    <row r="1283" spans="1:4" ht="14.25" x14ac:dyDescent="0.2">
      <c r="A1283" s="20">
        <f t="shared" si="19"/>
        <v>44701</v>
      </c>
      <c r="B1283" s="21">
        <v>1282</v>
      </c>
      <c r="C1283" s="21">
        <v>4.0613999999999999</v>
      </c>
      <c r="D1283" s="21">
        <v>0.95599999999999996</v>
      </c>
    </row>
    <row r="1284" spans="1:4" ht="14.25" x14ac:dyDescent="0.2">
      <c r="A1284" s="20">
        <f t="shared" ref="A1284:A1347" si="20">+A1283+1</f>
        <v>44702</v>
      </c>
      <c r="B1284" s="21">
        <v>1283</v>
      </c>
      <c r="C1284" s="21">
        <v>4.0620000000000003</v>
      </c>
      <c r="D1284" s="21">
        <v>0.95620000000000005</v>
      </c>
    </row>
    <row r="1285" spans="1:4" ht="14.25" x14ac:dyDescent="0.2">
      <c r="A1285" s="20">
        <f t="shared" si="20"/>
        <v>44703</v>
      </c>
      <c r="B1285" s="21">
        <v>1284</v>
      </c>
      <c r="C1285" s="21">
        <v>4.0625999999999998</v>
      </c>
      <c r="D1285" s="21">
        <v>0.95650000000000002</v>
      </c>
    </row>
    <row r="1286" spans="1:4" ht="14.25" x14ac:dyDescent="0.2">
      <c r="A1286" s="20">
        <f t="shared" si="20"/>
        <v>44704</v>
      </c>
      <c r="B1286" s="21">
        <v>1285</v>
      </c>
      <c r="C1286" s="21">
        <v>4.0632000000000001</v>
      </c>
      <c r="D1286" s="21">
        <v>0.95669999999999999</v>
      </c>
    </row>
    <row r="1287" spans="1:4" ht="14.25" x14ac:dyDescent="0.2">
      <c r="A1287" s="20">
        <f t="shared" si="20"/>
        <v>44705</v>
      </c>
      <c r="B1287" s="21">
        <v>1286</v>
      </c>
      <c r="C1287" s="21">
        <v>4.0637999999999996</v>
      </c>
      <c r="D1287" s="21">
        <v>0.95699999999999996</v>
      </c>
    </row>
    <row r="1288" spans="1:4" ht="14.25" x14ac:dyDescent="0.2">
      <c r="A1288" s="20">
        <f t="shared" si="20"/>
        <v>44706</v>
      </c>
      <c r="B1288" s="21">
        <v>1287</v>
      </c>
      <c r="C1288" s="21">
        <v>4.0644</v>
      </c>
      <c r="D1288" s="21">
        <v>0.95720000000000005</v>
      </c>
    </row>
    <row r="1289" spans="1:4" ht="14.25" x14ac:dyDescent="0.2">
      <c r="A1289" s="20">
        <f t="shared" si="20"/>
        <v>44707</v>
      </c>
      <c r="B1289" s="21">
        <v>1288</v>
      </c>
      <c r="C1289" s="21">
        <v>4.0650000000000004</v>
      </c>
      <c r="D1289" s="21">
        <v>0.95750000000000002</v>
      </c>
    </row>
    <row r="1290" spans="1:4" ht="14.25" x14ac:dyDescent="0.2">
      <c r="A1290" s="20">
        <f t="shared" si="20"/>
        <v>44708</v>
      </c>
      <c r="B1290" s="21">
        <v>1289</v>
      </c>
      <c r="C1290" s="21">
        <v>4.0655999999999999</v>
      </c>
      <c r="D1290" s="21">
        <v>0.9577</v>
      </c>
    </row>
    <row r="1291" spans="1:4" ht="14.25" x14ac:dyDescent="0.2">
      <c r="A1291" s="20">
        <f t="shared" si="20"/>
        <v>44709</v>
      </c>
      <c r="B1291" s="21">
        <v>1290</v>
      </c>
      <c r="C1291" s="21">
        <v>4.0662000000000003</v>
      </c>
      <c r="D1291" s="21">
        <v>0.95799999999999996</v>
      </c>
    </row>
    <row r="1292" spans="1:4" ht="14.25" x14ac:dyDescent="0.2">
      <c r="A1292" s="20">
        <f t="shared" si="20"/>
        <v>44710</v>
      </c>
      <c r="B1292" s="21">
        <v>1291</v>
      </c>
      <c r="C1292" s="21">
        <v>4.0667</v>
      </c>
      <c r="D1292" s="21">
        <v>0.95820000000000005</v>
      </c>
    </row>
    <row r="1293" spans="1:4" ht="14.25" x14ac:dyDescent="0.2">
      <c r="A1293" s="20">
        <f t="shared" si="20"/>
        <v>44711</v>
      </c>
      <c r="B1293" s="21">
        <v>1292</v>
      </c>
      <c r="C1293" s="21">
        <v>4.0673000000000004</v>
      </c>
      <c r="D1293" s="21">
        <v>0.95840000000000003</v>
      </c>
    </row>
    <row r="1294" spans="1:4" ht="14.25" x14ac:dyDescent="0.2">
      <c r="A1294" s="20">
        <f t="shared" si="20"/>
        <v>44712</v>
      </c>
      <c r="B1294" s="21">
        <v>1293</v>
      </c>
      <c r="C1294" s="21">
        <v>4.0678999999999998</v>
      </c>
      <c r="D1294" s="21">
        <v>0.9587</v>
      </c>
    </row>
    <row r="1295" spans="1:4" ht="14.25" x14ac:dyDescent="0.2">
      <c r="A1295" s="20">
        <f t="shared" si="20"/>
        <v>44713</v>
      </c>
      <c r="B1295" s="21">
        <v>1294</v>
      </c>
      <c r="C1295" s="21">
        <v>4.0685000000000002</v>
      </c>
      <c r="D1295" s="21">
        <v>0.95889999999999997</v>
      </c>
    </row>
    <row r="1296" spans="1:4" ht="14.25" x14ac:dyDescent="0.2">
      <c r="A1296" s="20">
        <f t="shared" si="20"/>
        <v>44714</v>
      </c>
      <c r="B1296" s="21">
        <v>1295</v>
      </c>
      <c r="C1296" s="21">
        <v>4.0690999999999997</v>
      </c>
      <c r="D1296" s="21">
        <v>0.95909999999999995</v>
      </c>
    </row>
    <row r="1297" spans="1:4" ht="14.25" x14ac:dyDescent="0.2">
      <c r="A1297" s="20">
        <f t="shared" si="20"/>
        <v>44715</v>
      </c>
      <c r="B1297" s="21">
        <v>1296</v>
      </c>
      <c r="C1297" s="21">
        <v>4.0697000000000001</v>
      </c>
      <c r="D1297" s="21">
        <v>0.95940000000000003</v>
      </c>
    </row>
    <row r="1298" spans="1:4" ht="14.25" x14ac:dyDescent="0.2">
      <c r="A1298" s="20">
        <f t="shared" si="20"/>
        <v>44716</v>
      </c>
      <c r="B1298" s="21">
        <v>1297</v>
      </c>
      <c r="C1298" s="21">
        <v>4.0702999999999996</v>
      </c>
      <c r="D1298" s="21">
        <v>0.95960000000000001</v>
      </c>
    </row>
    <row r="1299" spans="1:4" ht="14.25" x14ac:dyDescent="0.2">
      <c r="A1299" s="20">
        <f t="shared" si="20"/>
        <v>44717</v>
      </c>
      <c r="B1299" s="21">
        <v>1298</v>
      </c>
      <c r="C1299" s="21">
        <v>4.0709</v>
      </c>
      <c r="D1299" s="21">
        <v>0.95979999999999999</v>
      </c>
    </row>
    <row r="1300" spans="1:4" ht="14.25" x14ac:dyDescent="0.2">
      <c r="A1300" s="20">
        <f t="shared" si="20"/>
        <v>44718</v>
      </c>
      <c r="B1300" s="21">
        <v>1299</v>
      </c>
      <c r="C1300" s="21">
        <v>4.0713999999999997</v>
      </c>
      <c r="D1300" s="21">
        <v>0.96009999999999995</v>
      </c>
    </row>
    <row r="1301" spans="1:4" ht="14.25" x14ac:dyDescent="0.2">
      <c r="A1301" s="20">
        <f t="shared" si="20"/>
        <v>44719</v>
      </c>
      <c r="B1301" s="21">
        <v>1300</v>
      </c>
      <c r="C1301" s="21">
        <v>4.0720000000000001</v>
      </c>
      <c r="D1301" s="21">
        <v>0.96030000000000004</v>
      </c>
    </row>
    <row r="1302" spans="1:4" ht="14.25" x14ac:dyDescent="0.2">
      <c r="A1302" s="20">
        <f t="shared" si="20"/>
        <v>44720</v>
      </c>
      <c r="B1302" s="21">
        <v>1301</v>
      </c>
      <c r="C1302" s="21">
        <v>4.0726000000000004</v>
      </c>
      <c r="D1302" s="21">
        <v>0.96050000000000002</v>
      </c>
    </row>
    <row r="1303" spans="1:4" ht="14.25" x14ac:dyDescent="0.2">
      <c r="A1303" s="20">
        <f t="shared" si="20"/>
        <v>44721</v>
      </c>
      <c r="B1303" s="21">
        <v>1302</v>
      </c>
      <c r="C1303" s="21">
        <v>4.0731999999999999</v>
      </c>
      <c r="D1303" s="21">
        <v>0.9607</v>
      </c>
    </row>
    <row r="1304" spans="1:4" ht="14.25" x14ac:dyDescent="0.2">
      <c r="A1304" s="20">
        <f t="shared" si="20"/>
        <v>44722</v>
      </c>
      <c r="B1304" s="21">
        <v>1303</v>
      </c>
      <c r="C1304" s="21">
        <v>4.0738000000000003</v>
      </c>
      <c r="D1304" s="21">
        <v>0.96099999999999997</v>
      </c>
    </row>
    <row r="1305" spans="1:4" ht="14.25" x14ac:dyDescent="0.2">
      <c r="A1305" s="20">
        <f t="shared" si="20"/>
        <v>44723</v>
      </c>
      <c r="B1305" s="21">
        <v>1304</v>
      </c>
      <c r="C1305" s="21">
        <v>4.0743999999999998</v>
      </c>
      <c r="D1305" s="21">
        <v>0.96120000000000005</v>
      </c>
    </row>
    <row r="1306" spans="1:4" ht="14.25" x14ac:dyDescent="0.2">
      <c r="A1306" s="20">
        <f t="shared" si="20"/>
        <v>44724</v>
      </c>
      <c r="B1306" s="21">
        <v>1305</v>
      </c>
      <c r="C1306" s="21">
        <v>4.0749000000000004</v>
      </c>
      <c r="D1306" s="21">
        <v>0.96140000000000003</v>
      </c>
    </row>
    <row r="1307" spans="1:4" ht="14.25" x14ac:dyDescent="0.2">
      <c r="A1307" s="20">
        <f t="shared" si="20"/>
        <v>44725</v>
      </c>
      <c r="B1307" s="21">
        <v>1306</v>
      </c>
      <c r="C1307" s="21">
        <v>4.0754999999999999</v>
      </c>
      <c r="D1307" s="21">
        <v>0.96160000000000001</v>
      </c>
    </row>
    <row r="1308" spans="1:4" ht="14.25" x14ac:dyDescent="0.2">
      <c r="A1308" s="20">
        <f t="shared" si="20"/>
        <v>44726</v>
      </c>
      <c r="B1308" s="21">
        <v>1307</v>
      </c>
      <c r="C1308" s="21">
        <v>4.0761000000000003</v>
      </c>
      <c r="D1308" s="21">
        <v>0.96179999999999999</v>
      </c>
    </row>
    <row r="1309" spans="1:4" ht="14.25" x14ac:dyDescent="0.2">
      <c r="A1309" s="20">
        <f t="shared" si="20"/>
        <v>44727</v>
      </c>
      <c r="B1309" s="21">
        <v>1308</v>
      </c>
      <c r="C1309" s="21">
        <v>4.0766999999999998</v>
      </c>
      <c r="D1309" s="21">
        <v>0.96209999999999996</v>
      </c>
    </row>
    <row r="1310" spans="1:4" ht="14.25" x14ac:dyDescent="0.2">
      <c r="A1310" s="20">
        <f t="shared" si="20"/>
        <v>44728</v>
      </c>
      <c r="B1310" s="21">
        <v>1309</v>
      </c>
      <c r="C1310" s="21">
        <v>4.0773000000000001</v>
      </c>
      <c r="D1310" s="21">
        <v>0.96230000000000004</v>
      </c>
    </row>
    <row r="1311" spans="1:4" ht="14.25" x14ac:dyDescent="0.2">
      <c r="A1311" s="20">
        <f t="shared" si="20"/>
        <v>44729</v>
      </c>
      <c r="B1311" s="21">
        <v>1310</v>
      </c>
      <c r="C1311" s="21">
        <v>4.0778999999999996</v>
      </c>
      <c r="D1311" s="21">
        <v>0.96250000000000002</v>
      </c>
    </row>
    <row r="1312" spans="1:4" ht="14.25" x14ac:dyDescent="0.2">
      <c r="A1312" s="20">
        <f t="shared" si="20"/>
        <v>44730</v>
      </c>
      <c r="B1312" s="21">
        <v>1311</v>
      </c>
      <c r="C1312" s="21">
        <v>4.0785</v>
      </c>
      <c r="D1312" s="21">
        <v>0.9627</v>
      </c>
    </row>
    <row r="1313" spans="1:4" ht="14.25" x14ac:dyDescent="0.2">
      <c r="A1313" s="20">
        <f t="shared" si="20"/>
        <v>44731</v>
      </c>
      <c r="B1313" s="21">
        <v>1312</v>
      </c>
      <c r="C1313" s="21">
        <v>4.0789999999999997</v>
      </c>
      <c r="D1313" s="21">
        <v>0.96289999999999998</v>
      </c>
    </row>
    <row r="1314" spans="1:4" ht="14.25" x14ac:dyDescent="0.2">
      <c r="A1314" s="20">
        <f t="shared" si="20"/>
        <v>44732</v>
      </c>
      <c r="B1314" s="21">
        <v>1313</v>
      </c>
      <c r="C1314" s="21">
        <v>4.0796000000000001</v>
      </c>
      <c r="D1314" s="21">
        <v>0.96309999999999996</v>
      </c>
    </row>
    <row r="1315" spans="1:4" ht="14.25" x14ac:dyDescent="0.2">
      <c r="A1315" s="20">
        <f t="shared" si="20"/>
        <v>44733</v>
      </c>
      <c r="B1315" s="21">
        <v>1314</v>
      </c>
      <c r="C1315" s="21">
        <v>4.0801999999999996</v>
      </c>
      <c r="D1315" s="21">
        <v>0.96330000000000005</v>
      </c>
    </row>
    <row r="1316" spans="1:4" ht="14.25" x14ac:dyDescent="0.2">
      <c r="A1316" s="20">
        <f t="shared" si="20"/>
        <v>44734</v>
      </c>
      <c r="B1316" s="21">
        <v>1315</v>
      </c>
      <c r="C1316" s="21">
        <v>4.0808</v>
      </c>
      <c r="D1316" s="21">
        <v>0.96350000000000002</v>
      </c>
    </row>
    <row r="1317" spans="1:4" ht="14.25" x14ac:dyDescent="0.2">
      <c r="A1317" s="20">
        <f t="shared" si="20"/>
        <v>44735</v>
      </c>
      <c r="B1317" s="21">
        <v>1316</v>
      </c>
      <c r="C1317" s="21">
        <v>4.0814000000000004</v>
      </c>
      <c r="D1317" s="21">
        <v>0.9637</v>
      </c>
    </row>
    <row r="1318" spans="1:4" ht="14.25" x14ac:dyDescent="0.2">
      <c r="A1318" s="20">
        <f t="shared" si="20"/>
        <v>44736</v>
      </c>
      <c r="B1318" s="21">
        <v>1317</v>
      </c>
      <c r="C1318" s="21">
        <v>4.0819000000000001</v>
      </c>
      <c r="D1318" s="21">
        <v>0.96389999999999998</v>
      </c>
    </row>
    <row r="1319" spans="1:4" ht="14.25" x14ac:dyDescent="0.2">
      <c r="A1319" s="20">
        <f t="shared" si="20"/>
        <v>44737</v>
      </c>
      <c r="B1319" s="21">
        <v>1318</v>
      </c>
      <c r="C1319" s="21">
        <v>4.0824999999999996</v>
      </c>
      <c r="D1319" s="21">
        <v>0.96409999999999996</v>
      </c>
    </row>
    <row r="1320" spans="1:4" ht="14.25" x14ac:dyDescent="0.2">
      <c r="A1320" s="20">
        <f t="shared" si="20"/>
        <v>44738</v>
      </c>
      <c r="B1320" s="21">
        <v>1319</v>
      </c>
      <c r="C1320" s="21">
        <v>4.0831</v>
      </c>
      <c r="D1320" s="21">
        <v>0.96440000000000003</v>
      </c>
    </row>
    <row r="1321" spans="1:4" ht="14.25" x14ac:dyDescent="0.2">
      <c r="A1321" s="20">
        <f t="shared" si="20"/>
        <v>44739</v>
      </c>
      <c r="B1321" s="21">
        <v>1320</v>
      </c>
      <c r="C1321" s="21">
        <v>4.0837000000000003</v>
      </c>
      <c r="D1321" s="21">
        <v>0.96460000000000001</v>
      </c>
    </row>
    <row r="1322" spans="1:4" ht="14.25" x14ac:dyDescent="0.2">
      <c r="A1322" s="20">
        <f t="shared" si="20"/>
        <v>44740</v>
      </c>
      <c r="B1322" s="21">
        <v>1321</v>
      </c>
      <c r="C1322" s="21">
        <v>4.0842999999999998</v>
      </c>
      <c r="D1322" s="21">
        <v>0.96479999999999999</v>
      </c>
    </row>
    <row r="1323" spans="1:4" ht="14.25" x14ac:dyDescent="0.2">
      <c r="A1323" s="20">
        <f t="shared" si="20"/>
        <v>44741</v>
      </c>
      <c r="B1323" s="21">
        <v>1322</v>
      </c>
      <c r="C1323" s="21">
        <v>4.0849000000000002</v>
      </c>
      <c r="D1323" s="21">
        <v>0.96499999999999997</v>
      </c>
    </row>
    <row r="1324" spans="1:4" ht="14.25" x14ac:dyDescent="0.2">
      <c r="A1324" s="20">
        <f t="shared" si="20"/>
        <v>44742</v>
      </c>
      <c r="B1324" s="21">
        <v>1323</v>
      </c>
      <c r="C1324" s="21">
        <v>4.0853999999999999</v>
      </c>
      <c r="D1324" s="21">
        <v>0.96519999999999995</v>
      </c>
    </row>
    <row r="1325" spans="1:4" ht="14.25" x14ac:dyDescent="0.2">
      <c r="A1325" s="20">
        <f t="shared" si="20"/>
        <v>44743</v>
      </c>
      <c r="B1325" s="21">
        <v>1324</v>
      </c>
      <c r="C1325" s="21">
        <v>4.0860000000000003</v>
      </c>
      <c r="D1325" s="21">
        <v>0.96540000000000004</v>
      </c>
    </row>
    <row r="1326" spans="1:4" ht="14.25" x14ac:dyDescent="0.2">
      <c r="A1326" s="20">
        <f t="shared" si="20"/>
        <v>44744</v>
      </c>
      <c r="B1326" s="21">
        <v>1325</v>
      </c>
      <c r="C1326" s="21">
        <v>4.0865999999999998</v>
      </c>
      <c r="D1326" s="21">
        <v>0.96560000000000001</v>
      </c>
    </row>
    <row r="1327" spans="1:4" ht="14.25" x14ac:dyDescent="0.2">
      <c r="A1327" s="20">
        <f t="shared" si="20"/>
        <v>44745</v>
      </c>
      <c r="B1327" s="21">
        <v>1326</v>
      </c>
      <c r="C1327" s="21">
        <v>4.0872000000000002</v>
      </c>
      <c r="D1327" s="21">
        <v>0.9657</v>
      </c>
    </row>
    <row r="1328" spans="1:4" ht="14.25" x14ac:dyDescent="0.2">
      <c r="A1328" s="20">
        <f t="shared" si="20"/>
        <v>44746</v>
      </c>
      <c r="B1328" s="21">
        <v>1327</v>
      </c>
      <c r="C1328" s="21">
        <v>4.0877999999999997</v>
      </c>
      <c r="D1328" s="21">
        <v>0.96589999999999998</v>
      </c>
    </row>
    <row r="1329" spans="1:4" ht="14.25" x14ac:dyDescent="0.2">
      <c r="A1329" s="20">
        <f t="shared" si="20"/>
        <v>44747</v>
      </c>
      <c r="B1329" s="21">
        <v>1328</v>
      </c>
      <c r="C1329" s="21">
        <v>4.0883000000000003</v>
      </c>
      <c r="D1329" s="21">
        <v>0.96609999999999996</v>
      </c>
    </row>
    <row r="1330" spans="1:4" ht="14.25" x14ac:dyDescent="0.2">
      <c r="A1330" s="20">
        <f t="shared" si="20"/>
        <v>44748</v>
      </c>
      <c r="B1330" s="21">
        <v>1329</v>
      </c>
      <c r="C1330" s="21">
        <v>4.0888999999999998</v>
      </c>
      <c r="D1330" s="21">
        <v>0.96630000000000005</v>
      </c>
    </row>
    <row r="1331" spans="1:4" ht="14.25" x14ac:dyDescent="0.2">
      <c r="A1331" s="20">
        <f t="shared" si="20"/>
        <v>44749</v>
      </c>
      <c r="B1331" s="21">
        <v>1330</v>
      </c>
      <c r="C1331" s="21">
        <v>4.0895000000000001</v>
      </c>
      <c r="D1331" s="21">
        <v>0.96650000000000003</v>
      </c>
    </row>
    <row r="1332" spans="1:4" ht="14.25" x14ac:dyDescent="0.2">
      <c r="A1332" s="20">
        <f t="shared" si="20"/>
        <v>44750</v>
      </c>
      <c r="B1332" s="21">
        <v>1331</v>
      </c>
      <c r="C1332" s="21">
        <v>4.0900999999999996</v>
      </c>
      <c r="D1332" s="21">
        <v>0.9667</v>
      </c>
    </row>
    <row r="1333" spans="1:4" ht="14.25" x14ac:dyDescent="0.2">
      <c r="A1333" s="20">
        <f t="shared" si="20"/>
        <v>44751</v>
      </c>
      <c r="B1333" s="21">
        <v>1332</v>
      </c>
      <c r="C1333" s="21">
        <v>4.0907</v>
      </c>
      <c r="D1333" s="21">
        <v>0.96689999999999998</v>
      </c>
    </row>
    <row r="1334" spans="1:4" ht="14.25" x14ac:dyDescent="0.2">
      <c r="A1334" s="20">
        <f t="shared" si="20"/>
        <v>44752</v>
      </c>
      <c r="B1334" s="21">
        <v>1333</v>
      </c>
      <c r="C1334" s="21">
        <v>4.0911999999999997</v>
      </c>
      <c r="D1334" s="21">
        <v>0.96709999999999996</v>
      </c>
    </row>
    <row r="1335" spans="1:4" ht="14.25" x14ac:dyDescent="0.2">
      <c r="A1335" s="20">
        <f t="shared" si="20"/>
        <v>44753</v>
      </c>
      <c r="B1335" s="21">
        <v>1334</v>
      </c>
      <c r="C1335" s="21">
        <v>4.0918000000000001</v>
      </c>
      <c r="D1335" s="21">
        <v>0.96730000000000005</v>
      </c>
    </row>
    <row r="1336" spans="1:4" ht="14.25" x14ac:dyDescent="0.2">
      <c r="A1336" s="20">
        <f t="shared" si="20"/>
        <v>44754</v>
      </c>
      <c r="B1336" s="21">
        <v>1335</v>
      </c>
      <c r="C1336" s="21">
        <v>4.0923999999999996</v>
      </c>
      <c r="D1336" s="21">
        <v>0.96750000000000003</v>
      </c>
    </row>
    <row r="1337" spans="1:4" ht="14.25" x14ac:dyDescent="0.2">
      <c r="A1337" s="20">
        <f t="shared" si="20"/>
        <v>44755</v>
      </c>
      <c r="B1337" s="21">
        <v>1336</v>
      </c>
      <c r="C1337" s="21">
        <v>4.093</v>
      </c>
      <c r="D1337" s="21">
        <v>0.9677</v>
      </c>
    </row>
    <row r="1338" spans="1:4" ht="14.25" x14ac:dyDescent="0.2">
      <c r="A1338" s="20">
        <f t="shared" si="20"/>
        <v>44756</v>
      </c>
      <c r="B1338" s="21">
        <v>1337</v>
      </c>
      <c r="C1338" s="21">
        <v>4.0936000000000003</v>
      </c>
      <c r="D1338" s="21">
        <v>0.96779999999999999</v>
      </c>
    </row>
    <row r="1339" spans="1:4" ht="14.25" x14ac:dyDescent="0.2">
      <c r="A1339" s="20">
        <f t="shared" si="20"/>
        <v>44757</v>
      </c>
      <c r="B1339" s="21">
        <v>1338</v>
      </c>
      <c r="C1339" s="21">
        <v>4.0941000000000001</v>
      </c>
      <c r="D1339" s="21">
        <v>0.96799999999999997</v>
      </c>
    </row>
    <row r="1340" spans="1:4" ht="14.25" x14ac:dyDescent="0.2">
      <c r="A1340" s="20">
        <f t="shared" si="20"/>
        <v>44758</v>
      </c>
      <c r="B1340" s="21">
        <v>1339</v>
      </c>
      <c r="C1340" s="21">
        <v>4.0946999999999996</v>
      </c>
      <c r="D1340" s="21">
        <v>0.96819999999999995</v>
      </c>
    </row>
    <row r="1341" spans="1:4" ht="14.25" x14ac:dyDescent="0.2">
      <c r="A1341" s="20">
        <f t="shared" si="20"/>
        <v>44759</v>
      </c>
      <c r="B1341" s="21">
        <v>1340</v>
      </c>
      <c r="C1341" s="21">
        <v>4.0952999999999999</v>
      </c>
      <c r="D1341" s="21">
        <v>0.96840000000000004</v>
      </c>
    </row>
    <row r="1342" spans="1:4" ht="14.25" x14ac:dyDescent="0.2">
      <c r="A1342" s="20">
        <f t="shared" si="20"/>
        <v>44760</v>
      </c>
      <c r="B1342" s="21">
        <v>1341</v>
      </c>
      <c r="C1342" s="21">
        <v>4.0959000000000003</v>
      </c>
      <c r="D1342" s="21">
        <v>0.96860000000000002</v>
      </c>
    </row>
    <row r="1343" spans="1:4" ht="14.25" x14ac:dyDescent="0.2">
      <c r="A1343" s="20">
        <f t="shared" si="20"/>
        <v>44761</v>
      </c>
      <c r="B1343" s="21">
        <v>1342</v>
      </c>
      <c r="C1343" s="21">
        <v>4.0964999999999998</v>
      </c>
      <c r="D1343" s="21">
        <v>0.96879999999999999</v>
      </c>
    </row>
    <row r="1344" spans="1:4" ht="14.25" x14ac:dyDescent="0.2">
      <c r="A1344" s="20">
        <f t="shared" si="20"/>
        <v>44762</v>
      </c>
      <c r="B1344" s="21">
        <v>1343</v>
      </c>
      <c r="C1344" s="21">
        <v>4.0970000000000004</v>
      </c>
      <c r="D1344" s="21">
        <v>0.96899999999999997</v>
      </c>
    </row>
    <row r="1345" spans="1:4" ht="14.25" x14ac:dyDescent="0.2">
      <c r="A1345" s="20">
        <f t="shared" si="20"/>
        <v>44763</v>
      </c>
      <c r="B1345" s="21">
        <v>1344</v>
      </c>
      <c r="C1345" s="21">
        <v>4.0975999999999999</v>
      </c>
      <c r="D1345" s="21">
        <v>0.96909999999999996</v>
      </c>
    </row>
    <row r="1346" spans="1:4" ht="14.25" x14ac:dyDescent="0.2">
      <c r="A1346" s="20">
        <f t="shared" si="20"/>
        <v>44764</v>
      </c>
      <c r="B1346" s="21">
        <v>1345</v>
      </c>
      <c r="C1346" s="21">
        <v>4.0982000000000003</v>
      </c>
      <c r="D1346" s="21">
        <v>0.96930000000000005</v>
      </c>
    </row>
    <row r="1347" spans="1:4" ht="14.25" x14ac:dyDescent="0.2">
      <c r="A1347" s="20">
        <f t="shared" si="20"/>
        <v>44765</v>
      </c>
      <c r="B1347" s="21">
        <v>1346</v>
      </c>
      <c r="C1347" s="21">
        <v>4.0987999999999998</v>
      </c>
      <c r="D1347" s="21">
        <v>0.96950000000000003</v>
      </c>
    </row>
    <row r="1348" spans="1:4" ht="14.25" x14ac:dyDescent="0.2">
      <c r="A1348" s="20">
        <f t="shared" ref="A1348:A1411" si="21">+A1347+1</f>
        <v>44766</v>
      </c>
      <c r="B1348" s="21">
        <v>1347</v>
      </c>
      <c r="C1348" s="21">
        <v>4.0993000000000004</v>
      </c>
      <c r="D1348" s="21">
        <v>0.96970000000000001</v>
      </c>
    </row>
    <row r="1349" spans="1:4" ht="14.25" x14ac:dyDescent="0.2">
      <c r="A1349" s="20">
        <f t="shared" si="21"/>
        <v>44767</v>
      </c>
      <c r="B1349" s="21">
        <v>1348</v>
      </c>
      <c r="C1349" s="21">
        <v>4.0998999999999999</v>
      </c>
      <c r="D1349" s="21">
        <v>0.9698</v>
      </c>
    </row>
    <row r="1350" spans="1:4" ht="14.25" x14ac:dyDescent="0.2">
      <c r="A1350" s="20">
        <f t="shared" si="21"/>
        <v>44768</v>
      </c>
      <c r="B1350" s="21">
        <v>1349</v>
      </c>
      <c r="C1350" s="21">
        <v>4.1005000000000003</v>
      </c>
      <c r="D1350" s="21">
        <v>0.97</v>
      </c>
    </row>
    <row r="1351" spans="1:4" ht="14.25" x14ac:dyDescent="0.2">
      <c r="A1351" s="20">
        <f t="shared" si="21"/>
        <v>44769</v>
      </c>
      <c r="B1351" s="21">
        <v>1350</v>
      </c>
      <c r="C1351" s="21">
        <v>4.1010999999999997</v>
      </c>
      <c r="D1351" s="21">
        <v>0.97019999999999995</v>
      </c>
    </row>
    <row r="1352" spans="1:4" ht="14.25" x14ac:dyDescent="0.2">
      <c r="A1352" s="20">
        <f t="shared" si="21"/>
        <v>44770</v>
      </c>
      <c r="B1352" s="21">
        <v>1351</v>
      </c>
      <c r="C1352" s="21">
        <v>4.1017000000000001</v>
      </c>
      <c r="D1352" s="21">
        <v>0.97040000000000004</v>
      </c>
    </row>
    <row r="1353" spans="1:4" ht="14.25" x14ac:dyDescent="0.2">
      <c r="A1353" s="20">
        <f t="shared" si="21"/>
        <v>44771</v>
      </c>
      <c r="B1353" s="21">
        <v>1352</v>
      </c>
      <c r="C1353" s="21">
        <v>4.1021999999999998</v>
      </c>
      <c r="D1353" s="21">
        <v>0.97060000000000002</v>
      </c>
    </row>
    <row r="1354" spans="1:4" ht="14.25" x14ac:dyDescent="0.2">
      <c r="A1354" s="20">
        <f t="shared" si="21"/>
        <v>44772</v>
      </c>
      <c r="B1354" s="21">
        <v>1353</v>
      </c>
      <c r="C1354" s="21">
        <v>4.1028000000000002</v>
      </c>
      <c r="D1354" s="21">
        <v>0.97070000000000001</v>
      </c>
    </row>
    <row r="1355" spans="1:4" ht="14.25" x14ac:dyDescent="0.2">
      <c r="A1355" s="20">
        <f t="shared" si="21"/>
        <v>44773</v>
      </c>
      <c r="B1355" s="21">
        <v>1354</v>
      </c>
      <c r="C1355" s="21">
        <v>4.1033999999999997</v>
      </c>
      <c r="D1355" s="21">
        <v>0.97089999999999999</v>
      </c>
    </row>
    <row r="1356" spans="1:4" ht="14.25" x14ac:dyDescent="0.2">
      <c r="A1356" s="20">
        <f t="shared" si="21"/>
        <v>44774</v>
      </c>
      <c r="B1356" s="21">
        <v>1355</v>
      </c>
      <c r="C1356" s="21">
        <v>4.1040000000000001</v>
      </c>
      <c r="D1356" s="21">
        <v>0.97109999999999996</v>
      </c>
    </row>
    <row r="1357" spans="1:4" ht="14.25" x14ac:dyDescent="0.2">
      <c r="A1357" s="20">
        <f t="shared" si="21"/>
        <v>44775</v>
      </c>
      <c r="B1357" s="21">
        <v>1356</v>
      </c>
      <c r="C1357" s="21">
        <v>4.1044999999999998</v>
      </c>
      <c r="D1357" s="21">
        <v>0.97130000000000005</v>
      </c>
    </row>
    <row r="1358" spans="1:4" ht="14.25" x14ac:dyDescent="0.2">
      <c r="A1358" s="20">
        <f t="shared" si="21"/>
        <v>44776</v>
      </c>
      <c r="B1358" s="21">
        <v>1357</v>
      </c>
      <c r="C1358" s="21">
        <v>4.1051000000000002</v>
      </c>
      <c r="D1358" s="21">
        <v>0.97140000000000004</v>
      </c>
    </row>
    <row r="1359" spans="1:4" ht="14.25" x14ac:dyDescent="0.2">
      <c r="A1359" s="20">
        <f t="shared" si="21"/>
        <v>44777</v>
      </c>
      <c r="B1359" s="21">
        <v>1358</v>
      </c>
      <c r="C1359" s="21">
        <v>4.1056999999999997</v>
      </c>
      <c r="D1359" s="21">
        <v>0.97160000000000002</v>
      </c>
    </row>
    <row r="1360" spans="1:4" ht="14.25" x14ac:dyDescent="0.2">
      <c r="A1360" s="20">
        <f t="shared" si="21"/>
        <v>44778</v>
      </c>
      <c r="B1360" s="21">
        <v>1359</v>
      </c>
      <c r="C1360" s="21">
        <v>4.1063000000000001</v>
      </c>
      <c r="D1360" s="21">
        <v>0.9718</v>
      </c>
    </row>
    <row r="1361" spans="1:4" ht="14.25" x14ac:dyDescent="0.2">
      <c r="A1361" s="20">
        <f t="shared" si="21"/>
        <v>44779</v>
      </c>
      <c r="B1361" s="21">
        <v>1360</v>
      </c>
      <c r="C1361" s="21">
        <v>4.1069000000000004</v>
      </c>
      <c r="D1361" s="21">
        <v>0.97189999999999999</v>
      </c>
    </row>
    <row r="1362" spans="1:4" ht="14.25" x14ac:dyDescent="0.2">
      <c r="A1362" s="20">
        <f t="shared" si="21"/>
        <v>44780</v>
      </c>
      <c r="B1362" s="21">
        <v>1361</v>
      </c>
      <c r="C1362" s="21">
        <v>4.1074000000000002</v>
      </c>
      <c r="D1362" s="21">
        <v>0.97209999999999996</v>
      </c>
    </row>
    <row r="1363" spans="1:4" ht="14.25" x14ac:dyDescent="0.2">
      <c r="A1363" s="20">
        <f t="shared" si="21"/>
        <v>44781</v>
      </c>
      <c r="B1363" s="21">
        <v>1362</v>
      </c>
      <c r="C1363" s="21">
        <v>4.1079999999999997</v>
      </c>
      <c r="D1363" s="21">
        <v>0.97230000000000005</v>
      </c>
    </row>
    <row r="1364" spans="1:4" ht="14.25" x14ac:dyDescent="0.2">
      <c r="A1364" s="20">
        <f t="shared" si="21"/>
        <v>44782</v>
      </c>
      <c r="B1364" s="21">
        <v>1363</v>
      </c>
      <c r="C1364" s="21">
        <v>4.1086</v>
      </c>
      <c r="D1364" s="21">
        <v>0.97240000000000004</v>
      </c>
    </row>
    <row r="1365" spans="1:4" ht="14.25" x14ac:dyDescent="0.2">
      <c r="A1365" s="20">
        <f t="shared" si="21"/>
        <v>44783</v>
      </c>
      <c r="B1365" s="21">
        <v>1364</v>
      </c>
      <c r="C1365" s="21">
        <v>4.1092000000000004</v>
      </c>
      <c r="D1365" s="21">
        <v>0.97260000000000002</v>
      </c>
    </row>
    <row r="1366" spans="1:4" ht="14.25" x14ac:dyDescent="0.2">
      <c r="A1366" s="20">
        <f t="shared" si="21"/>
        <v>44784</v>
      </c>
      <c r="B1366" s="21">
        <v>1365</v>
      </c>
      <c r="C1366" s="21">
        <v>4.1097000000000001</v>
      </c>
      <c r="D1366" s="21">
        <v>0.9728</v>
      </c>
    </row>
    <row r="1367" spans="1:4" ht="14.25" x14ac:dyDescent="0.2">
      <c r="A1367" s="20">
        <f t="shared" si="21"/>
        <v>44785</v>
      </c>
      <c r="B1367" s="21">
        <v>1366</v>
      </c>
      <c r="C1367" s="21">
        <v>4.1102999999999996</v>
      </c>
      <c r="D1367" s="21">
        <v>0.97299999999999998</v>
      </c>
    </row>
    <row r="1368" spans="1:4" ht="14.25" x14ac:dyDescent="0.2">
      <c r="A1368" s="20">
        <f t="shared" si="21"/>
        <v>44786</v>
      </c>
      <c r="B1368" s="21">
        <v>1367</v>
      </c>
      <c r="C1368" s="21">
        <v>4.1109</v>
      </c>
      <c r="D1368" s="21">
        <v>0.97309999999999997</v>
      </c>
    </row>
    <row r="1369" spans="1:4" ht="14.25" x14ac:dyDescent="0.2">
      <c r="A1369" s="20">
        <f t="shared" si="21"/>
        <v>44787</v>
      </c>
      <c r="B1369" s="21">
        <v>1368</v>
      </c>
      <c r="C1369" s="21">
        <v>4.1115000000000004</v>
      </c>
      <c r="D1369" s="21">
        <v>0.97330000000000005</v>
      </c>
    </row>
    <row r="1370" spans="1:4" ht="14.25" x14ac:dyDescent="0.2">
      <c r="A1370" s="20">
        <f t="shared" si="21"/>
        <v>44788</v>
      </c>
      <c r="B1370" s="21">
        <v>1369</v>
      </c>
      <c r="C1370" s="21">
        <v>4.1120000000000001</v>
      </c>
      <c r="D1370" s="21">
        <v>0.97350000000000003</v>
      </c>
    </row>
    <row r="1371" spans="1:4" ht="14.25" x14ac:dyDescent="0.2">
      <c r="A1371" s="20">
        <f t="shared" si="21"/>
        <v>44789</v>
      </c>
      <c r="B1371" s="21">
        <v>1370</v>
      </c>
      <c r="C1371" s="21">
        <v>4.1125999999999996</v>
      </c>
      <c r="D1371" s="21">
        <v>0.97360000000000002</v>
      </c>
    </row>
    <row r="1372" spans="1:4" ht="14.25" x14ac:dyDescent="0.2">
      <c r="A1372" s="20">
        <f t="shared" si="21"/>
        <v>44790</v>
      </c>
      <c r="B1372" s="21">
        <v>1371</v>
      </c>
      <c r="C1372" s="21">
        <v>4.1132</v>
      </c>
      <c r="D1372" s="21">
        <v>0.9738</v>
      </c>
    </row>
    <row r="1373" spans="1:4" ht="14.25" x14ac:dyDescent="0.2">
      <c r="A1373" s="20">
        <f t="shared" si="21"/>
        <v>44791</v>
      </c>
      <c r="B1373" s="21">
        <v>1372</v>
      </c>
      <c r="C1373" s="21">
        <v>4.1138000000000003</v>
      </c>
      <c r="D1373" s="21">
        <v>0.97389999999999999</v>
      </c>
    </row>
    <row r="1374" spans="1:4" ht="14.25" x14ac:dyDescent="0.2">
      <c r="A1374" s="20">
        <f t="shared" si="21"/>
        <v>44792</v>
      </c>
      <c r="B1374" s="21">
        <v>1373</v>
      </c>
      <c r="C1374" s="21">
        <v>4.1143999999999998</v>
      </c>
      <c r="D1374" s="21">
        <v>0.97409999999999997</v>
      </c>
    </row>
    <row r="1375" spans="1:4" ht="14.25" x14ac:dyDescent="0.2">
      <c r="A1375" s="20">
        <f t="shared" si="21"/>
        <v>44793</v>
      </c>
      <c r="B1375" s="21">
        <v>1374</v>
      </c>
      <c r="C1375" s="21">
        <v>4.1148999999999996</v>
      </c>
      <c r="D1375" s="21">
        <v>0.97430000000000005</v>
      </c>
    </row>
    <row r="1376" spans="1:4" ht="14.25" x14ac:dyDescent="0.2">
      <c r="A1376" s="20">
        <f t="shared" si="21"/>
        <v>44794</v>
      </c>
      <c r="B1376" s="21">
        <v>1375</v>
      </c>
      <c r="C1376" s="21">
        <v>4.1154999999999999</v>
      </c>
      <c r="D1376" s="21">
        <v>0.97440000000000004</v>
      </c>
    </row>
    <row r="1377" spans="1:4" ht="14.25" x14ac:dyDescent="0.2">
      <c r="A1377" s="20">
        <f t="shared" si="21"/>
        <v>44795</v>
      </c>
      <c r="B1377" s="21">
        <v>1376</v>
      </c>
      <c r="C1377" s="21">
        <v>4.1161000000000003</v>
      </c>
      <c r="D1377" s="21">
        <v>0.97460000000000002</v>
      </c>
    </row>
    <row r="1378" spans="1:4" ht="14.25" x14ac:dyDescent="0.2">
      <c r="A1378" s="20">
        <f t="shared" si="21"/>
        <v>44796</v>
      </c>
      <c r="B1378" s="21">
        <v>1377</v>
      </c>
      <c r="C1378" s="21">
        <v>4.1166999999999998</v>
      </c>
      <c r="D1378" s="21">
        <v>0.9748</v>
      </c>
    </row>
    <row r="1379" spans="1:4" ht="14.25" x14ac:dyDescent="0.2">
      <c r="A1379" s="20">
        <f t="shared" si="21"/>
        <v>44797</v>
      </c>
      <c r="B1379" s="21">
        <v>1378</v>
      </c>
      <c r="C1379" s="21">
        <v>4.1172000000000004</v>
      </c>
      <c r="D1379" s="21">
        <v>0.97489999999999999</v>
      </c>
    </row>
    <row r="1380" spans="1:4" ht="14.25" x14ac:dyDescent="0.2">
      <c r="A1380" s="20">
        <f t="shared" si="21"/>
        <v>44798</v>
      </c>
      <c r="B1380" s="21">
        <v>1379</v>
      </c>
      <c r="C1380" s="21">
        <v>4.1177999999999999</v>
      </c>
      <c r="D1380" s="21">
        <v>0.97509999999999997</v>
      </c>
    </row>
    <row r="1381" spans="1:4" ht="14.25" x14ac:dyDescent="0.2">
      <c r="A1381" s="20">
        <f t="shared" si="21"/>
        <v>44799</v>
      </c>
      <c r="B1381" s="21">
        <v>1380</v>
      </c>
      <c r="C1381" s="21">
        <v>4.1184000000000003</v>
      </c>
      <c r="D1381" s="21">
        <v>0.97529999999999994</v>
      </c>
    </row>
    <row r="1382" spans="1:4" ht="14.25" x14ac:dyDescent="0.2">
      <c r="A1382" s="20">
        <f t="shared" si="21"/>
        <v>44800</v>
      </c>
      <c r="B1382" s="21">
        <v>1381</v>
      </c>
      <c r="C1382" s="21">
        <v>4.1189999999999998</v>
      </c>
      <c r="D1382" s="21">
        <v>0.97540000000000004</v>
      </c>
    </row>
    <row r="1383" spans="1:4" ht="14.25" x14ac:dyDescent="0.2">
      <c r="A1383" s="20">
        <f t="shared" si="21"/>
        <v>44801</v>
      </c>
      <c r="B1383" s="21">
        <v>1382</v>
      </c>
      <c r="C1383" s="21">
        <v>4.1195000000000004</v>
      </c>
      <c r="D1383" s="21">
        <v>0.97560000000000002</v>
      </c>
    </row>
    <row r="1384" spans="1:4" ht="14.25" x14ac:dyDescent="0.2">
      <c r="A1384" s="20">
        <f t="shared" si="21"/>
        <v>44802</v>
      </c>
      <c r="B1384" s="21">
        <v>1383</v>
      </c>
      <c r="C1384" s="21">
        <v>4.1200999999999999</v>
      </c>
      <c r="D1384" s="21">
        <v>0.97570000000000001</v>
      </c>
    </row>
    <row r="1385" spans="1:4" ht="14.25" x14ac:dyDescent="0.2">
      <c r="A1385" s="20">
        <f t="shared" si="21"/>
        <v>44803</v>
      </c>
      <c r="B1385" s="21">
        <v>1384</v>
      </c>
      <c r="C1385" s="21">
        <v>4.1207000000000003</v>
      </c>
      <c r="D1385" s="21">
        <v>0.97589999999999999</v>
      </c>
    </row>
    <row r="1386" spans="1:4" ht="14.25" x14ac:dyDescent="0.2">
      <c r="A1386" s="20">
        <f t="shared" si="21"/>
        <v>44804</v>
      </c>
      <c r="B1386" s="21">
        <v>1385</v>
      </c>
      <c r="C1386" s="21">
        <v>4.1212999999999997</v>
      </c>
      <c r="D1386" s="21">
        <v>0.97609999999999997</v>
      </c>
    </row>
    <row r="1387" spans="1:4" ht="14.25" x14ac:dyDescent="0.2">
      <c r="A1387" s="20">
        <f t="shared" si="21"/>
        <v>44805</v>
      </c>
      <c r="B1387" s="21">
        <v>1386</v>
      </c>
      <c r="C1387" s="21">
        <v>4.1219000000000001</v>
      </c>
      <c r="D1387" s="21">
        <v>0.97619999999999996</v>
      </c>
    </row>
    <row r="1388" spans="1:4" ht="14.25" x14ac:dyDescent="0.2">
      <c r="A1388" s="20">
        <f t="shared" si="21"/>
        <v>44806</v>
      </c>
      <c r="B1388" s="21">
        <v>1387</v>
      </c>
      <c r="C1388" s="21">
        <v>4.1223999999999998</v>
      </c>
      <c r="D1388" s="21">
        <v>0.97640000000000005</v>
      </c>
    </row>
    <row r="1389" spans="1:4" ht="14.25" x14ac:dyDescent="0.2">
      <c r="A1389" s="20">
        <f t="shared" si="21"/>
        <v>44807</v>
      </c>
      <c r="B1389" s="21">
        <v>1388</v>
      </c>
      <c r="C1389" s="21">
        <v>4.1230000000000002</v>
      </c>
      <c r="D1389" s="21">
        <v>0.97660000000000002</v>
      </c>
    </row>
    <row r="1390" spans="1:4" ht="14.25" x14ac:dyDescent="0.2">
      <c r="A1390" s="20">
        <f t="shared" si="21"/>
        <v>44808</v>
      </c>
      <c r="B1390" s="21">
        <v>1389</v>
      </c>
      <c r="C1390" s="21">
        <v>4.1235999999999997</v>
      </c>
      <c r="D1390" s="21">
        <v>0.97670000000000001</v>
      </c>
    </row>
    <row r="1391" spans="1:4" ht="14.25" x14ac:dyDescent="0.2">
      <c r="A1391" s="20">
        <f t="shared" si="21"/>
        <v>44809</v>
      </c>
      <c r="B1391" s="21">
        <v>1390</v>
      </c>
      <c r="C1391" s="21">
        <v>4.1242000000000001</v>
      </c>
      <c r="D1391" s="21">
        <v>0.97689999999999999</v>
      </c>
    </row>
    <row r="1392" spans="1:4" ht="14.25" x14ac:dyDescent="0.2">
      <c r="A1392" s="20">
        <f t="shared" si="21"/>
        <v>44810</v>
      </c>
      <c r="B1392" s="21">
        <v>1391</v>
      </c>
      <c r="C1392" s="21">
        <v>4.1246999999999998</v>
      </c>
      <c r="D1392" s="21">
        <v>0.97699999999999998</v>
      </c>
    </row>
    <row r="1393" spans="1:4" ht="14.25" x14ac:dyDescent="0.2">
      <c r="A1393" s="20">
        <f t="shared" si="21"/>
        <v>44811</v>
      </c>
      <c r="B1393" s="21">
        <v>1392</v>
      </c>
      <c r="C1393" s="21">
        <v>4.1253000000000002</v>
      </c>
      <c r="D1393" s="21">
        <v>0.97719999999999996</v>
      </c>
    </row>
    <row r="1394" spans="1:4" ht="14.25" x14ac:dyDescent="0.2">
      <c r="A1394" s="20">
        <f t="shared" si="21"/>
        <v>44812</v>
      </c>
      <c r="B1394" s="21">
        <v>1393</v>
      </c>
      <c r="C1394" s="21">
        <v>4.1258999999999997</v>
      </c>
      <c r="D1394" s="21">
        <v>0.97740000000000005</v>
      </c>
    </row>
    <row r="1395" spans="1:4" ht="14.25" x14ac:dyDescent="0.2">
      <c r="A1395" s="20">
        <f t="shared" si="21"/>
        <v>44813</v>
      </c>
      <c r="B1395" s="21">
        <v>1394</v>
      </c>
      <c r="C1395" s="21">
        <v>4.1265000000000001</v>
      </c>
      <c r="D1395" s="21">
        <v>0.97750000000000004</v>
      </c>
    </row>
    <row r="1396" spans="1:4" ht="14.25" x14ac:dyDescent="0.2">
      <c r="A1396" s="20">
        <f t="shared" si="21"/>
        <v>44814</v>
      </c>
      <c r="B1396" s="21">
        <v>1395</v>
      </c>
      <c r="C1396" s="21">
        <v>4.1271000000000004</v>
      </c>
      <c r="D1396" s="21">
        <v>0.97770000000000001</v>
      </c>
    </row>
    <row r="1397" spans="1:4" ht="14.25" x14ac:dyDescent="0.2">
      <c r="A1397" s="20">
        <f t="shared" si="21"/>
        <v>44815</v>
      </c>
      <c r="B1397" s="21">
        <v>1396</v>
      </c>
      <c r="C1397" s="21">
        <v>4.1276000000000002</v>
      </c>
      <c r="D1397" s="21">
        <v>0.9778</v>
      </c>
    </row>
    <row r="1398" spans="1:4" ht="14.25" x14ac:dyDescent="0.2">
      <c r="A1398" s="20">
        <f t="shared" si="21"/>
        <v>44816</v>
      </c>
      <c r="B1398" s="21">
        <v>1397</v>
      </c>
      <c r="C1398" s="21">
        <v>4.1281999999999996</v>
      </c>
      <c r="D1398" s="21">
        <v>0.97799999999999998</v>
      </c>
    </row>
    <row r="1399" spans="1:4" ht="14.25" x14ac:dyDescent="0.2">
      <c r="A1399" s="20">
        <f t="shared" si="21"/>
        <v>44817</v>
      </c>
      <c r="B1399" s="21">
        <v>1398</v>
      </c>
      <c r="C1399" s="21">
        <v>4.1288</v>
      </c>
      <c r="D1399" s="21">
        <v>0.97819999999999996</v>
      </c>
    </row>
    <row r="1400" spans="1:4" ht="14.25" x14ac:dyDescent="0.2">
      <c r="A1400" s="20">
        <f t="shared" si="21"/>
        <v>44818</v>
      </c>
      <c r="B1400" s="21">
        <v>1399</v>
      </c>
      <c r="C1400" s="21">
        <v>4.1294000000000004</v>
      </c>
      <c r="D1400" s="21">
        <v>0.97829999999999995</v>
      </c>
    </row>
    <row r="1401" spans="1:4" ht="14.25" x14ac:dyDescent="0.2">
      <c r="A1401" s="20">
        <f t="shared" si="21"/>
        <v>44819</v>
      </c>
      <c r="B1401" s="21">
        <v>1400</v>
      </c>
      <c r="C1401" s="21">
        <v>4.1299000000000001</v>
      </c>
      <c r="D1401" s="21">
        <v>0.97850000000000004</v>
      </c>
    </row>
    <row r="1402" spans="1:4" ht="14.25" x14ac:dyDescent="0.2">
      <c r="A1402" s="20">
        <f t="shared" si="21"/>
        <v>44820</v>
      </c>
      <c r="B1402" s="21">
        <v>1401</v>
      </c>
      <c r="C1402" s="21">
        <v>4.1304999999999996</v>
      </c>
      <c r="D1402" s="21">
        <v>0.97860000000000003</v>
      </c>
    </row>
    <row r="1403" spans="1:4" ht="14.25" x14ac:dyDescent="0.2">
      <c r="A1403" s="20">
        <f t="shared" si="21"/>
        <v>44821</v>
      </c>
      <c r="B1403" s="21">
        <v>1402</v>
      </c>
      <c r="C1403" s="21">
        <v>4.1311</v>
      </c>
      <c r="D1403" s="21">
        <v>0.9788</v>
      </c>
    </row>
    <row r="1404" spans="1:4" ht="14.25" x14ac:dyDescent="0.2">
      <c r="A1404" s="20">
        <f t="shared" si="21"/>
        <v>44822</v>
      </c>
      <c r="B1404" s="21">
        <v>1403</v>
      </c>
      <c r="C1404" s="21">
        <v>4.1317000000000004</v>
      </c>
      <c r="D1404" s="21">
        <v>0.97899999999999998</v>
      </c>
    </row>
    <row r="1405" spans="1:4" ht="14.25" x14ac:dyDescent="0.2">
      <c r="A1405" s="20">
        <f t="shared" si="21"/>
        <v>44823</v>
      </c>
      <c r="B1405" s="21">
        <v>1404</v>
      </c>
      <c r="C1405" s="21">
        <v>4.1322999999999999</v>
      </c>
      <c r="D1405" s="21">
        <v>0.97909999999999997</v>
      </c>
    </row>
    <row r="1406" spans="1:4" ht="14.25" x14ac:dyDescent="0.2">
      <c r="A1406" s="20">
        <f t="shared" si="21"/>
        <v>44824</v>
      </c>
      <c r="B1406" s="21">
        <v>1405</v>
      </c>
      <c r="C1406" s="21">
        <v>4.1327999999999996</v>
      </c>
      <c r="D1406" s="21">
        <v>0.97929999999999995</v>
      </c>
    </row>
    <row r="1407" spans="1:4" ht="14.25" x14ac:dyDescent="0.2">
      <c r="A1407" s="20">
        <f t="shared" si="21"/>
        <v>44825</v>
      </c>
      <c r="B1407" s="21">
        <v>1406</v>
      </c>
      <c r="C1407" s="21">
        <v>4.1334</v>
      </c>
      <c r="D1407" s="21">
        <v>0.97940000000000005</v>
      </c>
    </row>
    <row r="1408" spans="1:4" ht="14.25" x14ac:dyDescent="0.2">
      <c r="A1408" s="20">
        <f t="shared" si="21"/>
        <v>44826</v>
      </c>
      <c r="B1408" s="21">
        <v>1407</v>
      </c>
      <c r="C1408" s="21">
        <v>4.1340000000000003</v>
      </c>
      <c r="D1408" s="21">
        <v>0.97960000000000003</v>
      </c>
    </row>
    <row r="1409" spans="1:4" ht="14.25" x14ac:dyDescent="0.2">
      <c r="A1409" s="20">
        <f t="shared" si="21"/>
        <v>44827</v>
      </c>
      <c r="B1409" s="21">
        <v>1408</v>
      </c>
      <c r="C1409" s="21">
        <v>4.1345999999999998</v>
      </c>
      <c r="D1409" s="21">
        <v>0.9798</v>
      </c>
    </row>
    <row r="1410" spans="1:4" ht="14.25" x14ac:dyDescent="0.2">
      <c r="A1410" s="20">
        <f t="shared" si="21"/>
        <v>44828</v>
      </c>
      <c r="B1410" s="21">
        <v>1409</v>
      </c>
      <c r="C1410" s="21">
        <v>4.1351000000000004</v>
      </c>
      <c r="D1410" s="21">
        <v>0.97989999999999999</v>
      </c>
    </row>
    <row r="1411" spans="1:4" ht="14.25" x14ac:dyDescent="0.2">
      <c r="A1411" s="20">
        <f t="shared" si="21"/>
        <v>44829</v>
      </c>
      <c r="B1411" s="21">
        <v>1410</v>
      </c>
      <c r="C1411" s="21">
        <v>4.1356999999999999</v>
      </c>
      <c r="D1411" s="21">
        <v>0.98009999999999997</v>
      </c>
    </row>
    <row r="1412" spans="1:4" ht="14.25" x14ac:dyDescent="0.2">
      <c r="A1412" s="20">
        <f t="shared" ref="A1412:A1475" si="22">+A1411+1</f>
        <v>44830</v>
      </c>
      <c r="B1412" s="21">
        <v>1411</v>
      </c>
      <c r="C1412" s="21">
        <v>4.1363000000000003</v>
      </c>
      <c r="D1412" s="21">
        <v>0.98019999999999996</v>
      </c>
    </row>
    <row r="1413" spans="1:4" ht="14.25" x14ac:dyDescent="0.2">
      <c r="A1413" s="20">
        <f t="shared" si="22"/>
        <v>44831</v>
      </c>
      <c r="B1413" s="21">
        <v>1412</v>
      </c>
      <c r="C1413" s="21">
        <v>4.1368999999999998</v>
      </c>
      <c r="D1413" s="21">
        <v>0.98040000000000005</v>
      </c>
    </row>
    <row r="1414" spans="1:4" ht="14.25" x14ac:dyDescent="0.2">
      <c r="A1414" s="20">
        <f t="shared" si="22"/>
        <v>44832</v>
      </c>
      <c r="B1414" s="21">
        <v>1413</v>
      </c>
      <c r="C1414" s="21">
        <v>4.1375000000000002</v>
      </c>
      <c r="D1414" s="21">
        <v>0.98060000000000003</v>
      </c>
    </row>
    <row r="1415" spans="1:4" ht="14.25" x14ac:dyDescent="0.2">
      <c r="A1415" s="20">
        <f t="shared" si="22"/>
        <v>44833</v>
      </c>
      <c r="B1415" s="21">
        <v>1414</v>
      </c>
      <c r="C1415" s="21">
        <v>4.1379999999999999</v>
      </c>
      <c r="D1415" s="21">
        <v>0.98070000000000002</v>
      </c>
    </row>
    <row r="1416" spans="1:4" ht="14.25" x14ac:dyDescent="0.2">
      <c r="A1416" s="20">
        <f t="shared" si="22"/>
        <v>44834</v>
      </c>
      <c r="B1416" s="21">
        <v>1415</v>
      </c>
      <c r="C1416" s="21">
        <v>4.1386000000000003</v>
      </c>
      <c r="D1416" s="21">
        <v>0.98089999999999999</v>
      </c>
    </row>
    <row r="1417" spans="1:4" ht="14.25" x14ac:dyDescent="0.2">
      <c r="A1417" s="20">
        <f t="shared" si="22"/>
        <v>44835</v>
      </c>
      <c r="B1417" s="21">
        <v>1416</v>
      </c>
      <c r="C1417" s="21">
        <v>4.1391999999999998</v>
      </c>
      <c r="D1417" s="21">
        <v>0.98109999999999997</v>
      </c>
    </row>
    <row r="1418" spans="1:4" ht="14.25" x14ac:dyDescent="0.2">
      <c r="A1418" s="20">
        <f t="shared" si="22"/>
        <v>44836</v>
      </c>
      <c r="B1418" s="21">
        <v>1417</v>
      </c>
      <c r="C1418" s="21">
        <v>4.1398000000000001</v>
      </c>
      <c r="D1418" s="21">
        <v>0.98119999999999996</v>
      </c>
    </row>
    <row r="1419" spans="1:4" ht="14.25" x14ac:dyDescent="0.2">
      <c r="A1419" s="20">
        <f t="shared" si="22"/>
        <v>44837</v>
      </c>
      <c r="B1419" s="21">
        <v>1418</v>
      </c>
      <c r="C1419" s="21">
        <v>4.1403999999999996</v>
      </c>
      <c r="D1419" s="21">
        <v>0.98140000000000005</v>
      </c>
    </row>
    <row r="1420" spans="1:4" ht="14.25" x14ac:dyDescent="0.2">
      <c r="A1420" s="20">
        <f t="shared" si="22"/>
        <v>44838</v>
      </c>
      <c r="B1420" s="21">
        <v>1419</v>
      </c>
      <c r="C1420" s="21">
        <v>4.1409000000000002</v>
      </c>
      <c r="D1420" s="21">
        <v>0.98150000000000004</v>
      </c>
    </row>
    <row r="1421" spans="1:4" ht="14.25" x14ac:dyDescent="0.2">
      <c r="A1421" s="20">
        <f t="shared" si="22"/>
        <v>44839</v>
      </c>
      <c r="B1421" s="21">
        <v>1420</v>
      </c>
      <c r="C1421" s="21">
        <v>4.1414999999999997</v>
      </c>
      <c r="D1421" s="21">
        <v>0.98170000000000002</v>
      </c>
    </row>
    <row r="1422" spans="1:4" ht="14.25" x14ac:dyDescent="0.2">
      <c r="A1422" s="20">
        <f t="shared" si="22"/>
        <v>44840</v>
      </c>
      <c r="B1422" s="21">
        <v>1421</v>
      </c>
      <c r="C1422" s="21">
        <v>4.1421000000000001</v>
      </c>
      <c r="D1422" s="21">
        <v>0.9819</v>
      </c>
    </row>
    <row r="1423" spans="1:4" ht="14.25" x14ac:dyDescent="0.2">
      <c r="A1423" s="20">
        <f t="shared" si="22"/>
        <v>44841</v>
      </c>
      <c r="B1423" s="21">
        <v>1422</v>
      </c>
      <c r="C1423" s="21">
        <v>4.1426999999999996</v>
      </c>
      <c r="D1423" s="21">
        <v>0.98199999999999998</v>
      </c>
    </row>
    <row r="1424" spans="1:4" ht="14.25" x14ac:dyDescent="0.2">
      <c r="A1424" s="20">
        <f t="shared" si="22"/>
        <v>44842</v>
      </c>
      <c r="B1424" s="21">
        <v>1423</v>
      </c>
      <c r="C1424" s="21">
        <v>4.1433</v>
      </c>
      <c r="D1424" s="21">
        <v>0.98219999999999996</v>
      </c>
    </row>
    <row r="1425" spans="1:4" ht="14.25" x14ac:dyDescent="0.2">
      <c r="A1425" s="20">
        <f t="shared" si="22"/>
        <v>44843</v>
      </c>
      <c r="B1425" s="21">
        <v>1424</v>
      </c>
      <c r="C1425" s="21">
        <v>4.1437999999999997</v>
      </c>
      <c r="D1425" s="21">
        <v>0.98240000000000005</v>
      </c>
    </row>
    <row r="1426" spans="1:4" ht="14.25" x14ac:dyDescent="0.2">
      <c r="A1426" s="20">
        <f t="shared" si="22"/>
        <v>44844</v>
      </c>
      <c r="B1426" s="21">
        <v>1425</v>
      </c>
      <c r="C1426" s="21">
        <v>4.1444000000000001</v>
      </c>
      <c r="D1426" s="21">
        <v>0.98250000000000004</v>
      </c>
    </row>
    <row r="1427" spans="1:4" ht="14.25" x14ac:dyDescent="0.2">
      <c r="A1427" s="20">
        <f t="shared" si="22"/>
        <v>44845</v>
      </c>
      <c r="B1427" s="21">
        <v>1426</v>
      </c>
      <c r="C1427" s="21">
        <v>4.1449999999999996</v>
      </c>
      <c r="D1427" s="21">
        <v>0.98270000000000002</v>
      </c>
    </row>
    <row r="1428" spans="1:4" ht="14.25" x14ac:dyDescent="0.2">
      <c r="A1428" s="20">
        <f t="shared" si="22"/>
        <v>44846</v>
      </c>
      <c r="B1428" s="21">
        <v>1427</v>
      </c>
      <c r="C1428" s="21">
        <v>4.1456</v>
      </c>
      <c r="D1428" s="21">
        <v>0.9829</v>
      </c>
    </row>
    <row r="1429" spans="1:4" ht="14.25" x14ac:dyDescent="0.2">
      <c r="A1429" s="20">
        <f t="shared" si="22"/>
        <v>44847</v>
      </c>
      <c r="B1429" s="21">
        <v>1428</v>
      </c>
      <c r="C1429" s="21">
        <v>4.1462000000000003</v>
      </c>
      <c r="D1429" s="21">
        <v>0.98299999999999998</v>
      </c>
    </row>
    <row r="1430" spans="1:4" ht="14.25" x14ac:dyDescent="0.2">
      <c r="A1430" s="20">
        <f t="shared" si="22"/>
        <v>44848</v>
      </c>
      <c r="B1430" s="21">
        <v>1429</v>
      </c>
      <c r="C1430" s="21">
        <v>4.1467000000000001</v>
      </c>
      <c r="D1430" s="21">
        <v>0.98319999999999996</v>
      </c>
    </row>
    <row r="1431" spans="1:4" ht="14.25" x14ac:dyDescent="0.2">
      <c r="A1431" s="20">
        <f t="shared" si="22"/>
        <v>44849</v>
      </c>
      <c r="B1431" s="21">
        <v>1430</v>
      </c>
      <c r="C1431" s="21">
        <v>4.1473000000000004</v>
      </c>
      <c r="D1431" s="21">
        <v>0.98340000000000005</v>
      </c>
    </row>
    <row r="1432" spans="1:4" ht="14.25" x14ac:dyDescent="0.2">
      <c r="A1432" s="20">
        <f t="shared" si="22"/>
        <v>44850</v>
      </c>
      <c r="B1432" s="21">
        <v>1431</v>
      </c>
      <c r="C1432" s="21">
        <v>4.1478999999999999</v>
      </c>
      <c r="D1432" s="21">
        <v>0.98350000000000004</v>
      </c>
    </row>
    <row r="1433" spans="1:4" ht="14.25" x14ac:dyDescent="0.2">
      <c r="A1433" s="20">
        <f t="shared" si="22"/>
        <v>44851</v>
      </c>
      <c r="B1433" s="21">
        <v>1432</v>
      </c>
      <c r="C1433" s="21">
        <v>4.1485000000000003</v>
      </c>
      <c r="D1433" s="21">
        <v>0.98370000000000002</v>
      </c>
    </row>
    <row r="1434" spans="1:4" ht="14.25" x14ac:dyDescent="0.2">
      <c r="A1434" s="20">
        <f t="shared" si="22"/>
        <v>44852</v>
      </c>
      <c r="B1434" s="21">
        <v>1433</v>
      </c>
      <c r="C1434" s="21">
        <v>4.1490999999999998</v>
      </c>
      <c r="D1434" s="21">
        <v>0.9839</v>
      </c>
    </row>
    <row r="1435" spans="1:4" ht="14.25" x14ac:dyDescent="0.2">
      <c r="A1435" s="20">
        <f t="shared" si="22"/>
        <v>44853</v>
      </c>
      <c r="B1435" s="21">
        <v>1434</v>
      </c>
      <c r="C1435" s="21">
        <v>4.1496000000000004</v>
      </c>
      <c r="D1435" s="21">
        <v>0.98399999999999999</v>
      </c>
    </row>
    <row r="1436" spans="1:4" ht="14.25" x14ac:dyDescent="0.2">
      <c r="A1436" s="20">
        <f t="shared" si="22"/>
        <v>44854</v>
      </c>
      <c r="B1436" s="21">
        <v>1435</v>
      </c>
      <c r="C1436" s="21">
        <v>4.1501999999999999</v>
      </c>
      <c r="D1436" s="21">
        <v>0.98419999999999996</v>
      </c>
    </row>
    <row r="1437" spans="1:4" ht="14.25" x14ac:dyDescent="0.2">
      <c r="A1437" s="20">
        <f t="shared" si="22"/>
        <v>44855</v>
      </c>
      <c r="B1437" s="21">
        <v>1436</v>
      </c>
      <c r="C1437" s="21">
        <v>4.1508000000000003</v>
      </c>
      <c r="D1437" s="21">
        <v>0.98440000000000005</v>
      </c>
    </row>
    <row r="1438" spans="1:4" ht="14.25" x14ac:dyDescent="0.2">
      <c r="A1438" s="20">
        <f t="shared" si="22"/>
        <v>44856</v>
      </c>
      <c r="B1438" s="21">
        <v>1437</v>
      </c>
      <c r="C1438" s="21">
        <v>4.1513999999999998</v>
      </c>
      <c r="D1438" s="21">
        <v>0.98450000000000004</v>
      </c>
    </row>
    <row r="1439" spans="1:4" ht="14.25" x14ac:dyDescent="0.2">
      <c r="A1439" s="20">
        <f t="shared" si="22"/>
        <v>44857</v>
      </c>
      <c r="B1439" s="21">
        <v>1438</v>
      </c>
      <c r="C1439" s="21">
        <v>4.1520000000000001</v>
      </c>
      <c r="D1439" s="21">
        <v>0.98470000000000002</v>
      </c>
    </row>
    <row r="1440" spans="1:4" ht="14.25" x14ac:dyDescent="0.2">
      <c r="A1440" s="20">
        <f t="shared" si="22"/>
        <v>44858</v>
      </c>
      <c r="B1440" s="21">
        <v>1439</v>
      </c>
      <c r="C1440" s="21">
        <v>4.1525999999999996</v>
      </c>
      <c r="D1440" s="21">
        <v>0.9849</v>
      </c>
    </row>
    <row r="1441" spans="1:4" ht="14.25" x14ac:dyDescent="0.2">
      <c r="A1441" s="20">
        <f t="shared" si="22"/>
        <v>44859</v>
      </c>
      <c r="B1441" s="21">
        <v>1440</v>
      </c>
      <c r="C1441" s="21">
        <v>4.1531000000000002</v>
      </c>
      <c r="D1441" s="21">
        <v>0.98499999999999999</v>
      </c>
    </row>
    <row r="1442" spans="1:4" ht="14.25" x14ac:dyDescent="0.2">
      <c r="A1442" s="20">
        <f t="shared" si="22"/>
        <v>44860</v>
      </c>
      <c r="B1442" s="21">
        <v>1441</v>
      </c>
      <c r="C1442" s="21">
        <v>4.1536999999999997</v>
      </c>
      <c r="D1442" s="21">
        <v>0.98519999999999996</v>
      </c>
    </row>
    <row r="1443" spans="1:4" ht="14.25" x14ac:dyDescent="0.2">
      <c r="A1443" s="20">
        <f t="shared" si="22"/>
        <v>44861</v>
      </c>
      <c r="B1443" s="21">
        <v>1442</v>
      </c>
      <c r="C1443" s="21">
        <v>4.1543000000000001</v>
      </c>
      <c r="D1443" s="21">
        <v>0.98540000000000005</v>
      </c>
    </row>
    <row r="1444" spans="1:4" ht="14.25" x14ac:dyDescent="0.2">
      <c r="A1444" s="20">
        <f t="shared" si="22"/>
        <v>44862</v>
      </c>
      <c r="B1444" s="21">
        <v>1443</v>
      </c>
      <c r="C1444" s="21">
        <v>4.1548999999999996</v>
      </c>
      <c r="D1444" s="21">
        <v>0.98560000000000003</v>
      </c>
    </row>
    <row r="1445" spans="1:4" ht="14.25" x14ac:dyDescent="0.2">
      <c r="A1445" s="20">
        <f t="shared" si="22"/>
        <v>44863</v>
      </c>
      <c r="B1445" s="21">
        <v>1444</v>
      </c>
      <c r="C1445" s="21">
        <v>4.1555</v>
      </c>
      <c r="D1445" s="21">
        <v>0.98570000000000002</v>
      </c>
    </row>
    <row r="1446" spans="1:4" ht="14.25" x14ac:dyDescent="0.2">
      <c r="A1446" s="20">
        <f t="shared" si="22"/>
        <v>44864</v>
      </c>
      <c r="B1446" s="21">
        <v>1445</v>
      </c>
      <c r="C1446" s="21">
        <v>4.1561000000000003</v>
      </c>
      <c r="D1446" s="21">
        <v>0.9859</v>
      </c>
    </row>
    <row r="1447" spans="1:4" ht="14.25" x14ac:dyDescent="0.2">
      <c r="A1447" s="20">
        <f t="shared" si="22"/>
        <v>44865</v>
      </c>
      <c r="B1447" s="21">
        <v>1446</v>
      </c>
      <c r="C1447" s="21">
        <v>4.1566000000000001</v>
      </c>
      <c r="D1447" s="21">
        <v>0.98609999999999998</v>
      </c>
    </row>
    <row r="1448" spans="1:4" ht="14.25" x14ac:dyDescent="0.2">
      <c r="A1448" s="20">
        <f t="shared" si="22"/>
        <v>44866</v>
      </c>
      <c r="B1448" s="21">
        <v>1447</v>
      </c>
      <c r="C1448" s="21">
        <v>4.1571999999999996</v>
      </c>
      <c r="D1448" s="21">
        <v>0.98619999999999997</v>
      </c>
    </row>
    <row r="1449" spans="1:4" ht="14.25" x14ac:dyDescent="0.2">
      <c r="A1449" s="20">
        <f t="shared" si="22"/>
        <v>44867</v>
      </c>
      <c r="B1449" s="21">
        <v>1448</v>
      </c>
      <c r="C1449" s="21">
        <v>4.1577999999999999</v>
      </c>
      <c r="D1449" s="21">
        <v>0.98640000000000005</v>
      </c>
    </row>
    <row r="1450" spans="1:4" ht="14.25" x14ac:dyDescent="0.2">
      <c r="A1450" s="20">
        <f t="shared" si="22"/>
        <v>44868</v>
      </c>
      <c r="B1450" s="21">
        <v>1449</v>
      </c>
      <c r="C1450" s="21">
        <v>4.1584000000000003</v>
      </c>
      <c r="D1450" s="21">
        <v>0.98660000000000003</v>
      </c>
    </row>
    <row r="1451" spans="1:4" ht="14.25" x14ac:dyDescent="0.2">
      <c r="A1451" s="20">
        <f t="shared" si="22"/>
        <v>44869</v>
      </c>
      <c r="B1451" s="21">
        <v>1450</v>
      </c>
      <c r="C1451" s="21">
        <v>4.1589999999999998</v>
      </c>
      <c r="D1451" s="21">
        <v>0.98680000000000001</v>
      </c>
    </row>
    <row r="1452" spans="1:4" ht="14.25" x14ac:dyDescent="0.2">
      <c r="A1452" s="20">
        <f t="shared" si="22"/>
        <v>44870</v>
      </c>
      <c r="B1452" s="21">
        <v>1451</v>
      </c>
      <c r="C1452" s="21">
        <v>4.1596000000000002</v>
      </c>
      <c r="D1452" s="21">
        <v>0.98699999999999999</v>
      </c>
    </row>
    <row r="1453" spans="1:4" ht="14.25" x14ac:dyDescent="0.2">
      <c r="A1453" s="20">
        <f t="shared" si="22"/>
        <v>44871</v>
      </c>
      <c r="B1453" s="21">
        <v>1452</v>
      </c>
      <c r="C1453" s="21">
        <v>4.1600999999999999</v>
      </c>
      <c r="D1453" s="21">
        <v>0.98709999999999998</v>
      </c>
    </row>
    <row r="1454" spans="1:4" ht="14.25" x14ac:dyDescent="0.2">
      <c r="A1454" s="20">
        <f t="shared" si="22"/>
        <v>44872</v>
      </c>
      <c r="B1454" s="21">
        <v>1453</v>
      </c>
      <c r="C1454" s="21">
        <v>4.1607000000000003</v>
      </c>
      <c r="D1454" s="21">
        <v>0.98729999999999996</v>
      </c>
    </row>
    <row r="1455" spans="1:4" ht="14.25" x14ac:dyDescent="0.2">
      <c r="A1455" s="20">
        <f t="shared" si="22"/>
        <v>44873</v>
      </c>
      <c r="B1455" s="21">
        <v>1454</v>
      </c>
      <c r="C1455" s="21">
        <v>4.1612999999999998</v>
      </c>
      <c r="D1455" s="21">
        <v>0.98750000000000004</v>
      </c>
    </row>
    <row r="1456" spans="1:4" ht="14.25" x14ac:dyDescent="0.2">
      <c r="A1456" s="20">
        <f t="shared" si="22"/>
        <v>44874</v>
      </c>
      <c r="B1456" s="21">
        <v>1455</v>
      </c>
      <c r="C1456" s="21">
        <v>4.1619000000000002</v>
      </c>
      <c r="D1456" s="21">
        <v>0.98770000000000002</v>
      </c>
    </row>
    <row r="1457" spans="1:4" ht="14.25" x14ac:dyDescent="0.2">
      <c r="A1457" s="20">
        <f t="shared" si="22"/>
        <v>44875</v>
      </c>
      <c r="B1457" s="21">
        <v>1456</v>
      </c>
      <c r="C1457" s="21">
        <v>4.1624999999999996</v>
      </c>
      <c r="D1457" s="21">
        <v>0.9879</v>
      </c>
    </row>
    <row r="1458" spans="1:4" ht="14.25" x14ac:dyDescent="0.2">
      <c r="A1458" s="20">
        <f t="shared" si="22"/>
        <v>44876</v>
      </c>
      <c r="B1458" s="21">
        <v>1457</v>
      </c>
      <c r="C1458" s="21">
        <v>4.1631</v>
      </c>
      <c r="D1458" s="21">
        <v>0.98799999999999999</v>
      </c>
    </row>
    <row r="1459" spans="1:4" ht="14.25" x14ac:dyDescent="0.2">
      <c r="A1459" s="20">
        <f t="shared" si="22"/>
        <v>44877</v>
      </c>
      <c r="B1459" s="21">
        <v>1458</v>
      </c>
      <c r="C1459" s="21">
        <v>4.1637000000000004</v>
      </c>
      <c r="D1459" s="21">
        <v>0.98819999999999997</v>
      </c>
    </row>
    <row r="1460" spans="1:4" ht="14.25" x14ac:dyDescent="0.2">
      <c r="A1460" s="20">
        <f t="shared" si="22"/>
        <v>44878</v>
      </c>
      <c r="B1460" s="21">
        <v>1459</v>
      </c>
      <c r="C1460" s="21">
        <v>4.1642000000000001</v>
      </c>
      <c r="D1460" s="21">
        <v>0.98839999999999995</v>
      </c>
    </row>
    <row r="1461" spans="1:4" ht="14.25" x14ac:dyDescent="0.2">
      <c r="A1461" s="20">
        <f t="shared" si="22"/>
        <v>44879</v>
      </c>
      <c r="B1461" s="21">
        <v>1460</v>
      </c>
      <c r="C1461" s="21">
        <v>4.1647999999999996</v>
      </c>
      <c r="D1461" s="21">
        <v>0.98860000000000003</v>
      </c>
    </row>
    <row r="1462" spans="1:4" ht="14.25" x14ac:dyDescent="0.2">
      <c r="A1462" s="20">
        <f t="shared" si="22"/>
        <v>44880</v>
      </c>
      <c r="B1462" s="21">
        <v>1461</v>
      </c>
      <c r="C1462" s="21">
        <v>4.1654</v>
      </c>
      <c r="D1462" s="21">
        <v>0.98880000000000001</v>
      </c>
    </row>
    <row r="1463" spans="1:4" ht="14.25" x14ac:dyDescent="0.2">
      <c r="A1463" s="20">
        <f t="shared" si="22"/>
        <v>44881</v>
      </c>
      <c r="B1463" s="21">
        <v>1462</v>
      </c>
      <c r="C1463" s="21">
        <v>4.1660000000000004</v>
      </c>
      <c r="D1463" s="21">
        <v>0.98899999999999999</v>
      </c>
    </row>
    <row r="1464" spans="1:4" ht="14.25" x14ac:dyDescent="0.2">
      <c r="A1464" s="20">
        <f t="shared" si="22"/>
        <v>44882</v>
      </c>
      <c r="B1464" s="21">
        <v>1463</v>
      </c>
      <c r="C1464" s="21">
        <v>4.1665999999999999</v>
      </c>
      <c r="D1464" s="21">
        <v>0.98909999999999998</v>
      </c>
    </row>
    <row r="1465" spans="1:4" ht="14.25" x14ac:dyDescent="0.2">
      <c r="A1465" s="20">
        <f t="shared" si="22"/>
        <v>44883</v>
      </c>
      <c r="B1465" s="21">
        <v>1464</v>
      </c>
      <c r="C1465" s="21">
        <v>4.1672000000000002</v>
      </c>
      <c r="D1465" s="21">
        <v>0.98929999999999996</v>
      </c>
    </row>
    <row r="1466" spans="1:4" ht="14.25" x14ac:dyDescent="0.2">
      <c r="A1466" s="20">
        <f t="shared" si="22"/>
        <v>44884</v>
      </c>
      <c r="B1466" s="21">
        <v>1465</v>
      </c>
      <c r="C1466" s="21">
        <v>4.1677999999999997</v>
      </c>
      <c r="D1466" s="21">
        <v>0.98950000000000005</v>
      </c>
    </row>
    <row r="1467" spans="1:4" ht="14.25" x14ac:dyDescent="0.2">
      <c r="A1467" s="20">
        <f t="shared" si="22"/>
        <v>44885</v>
      </c>
      <c r="B1467" s="21">
        <v>1466</v>
      </c>
      <c r="C1467" s="21">
        <v>4.1684000000000001</v>
      </c>
      <c r="D1467" s="21">
        <v>0.98970000000000002</v>
      </c>
    </row>
    <row r="1468" spans="1:4" ht="14.25" x14ac:dyDescent="0.2">
      <c r="A1468" s="20">
        <f t="shared" si="22"/>
        <v>44886</v>
      </c>
      <c r="B1468" s="21">
        <v>1467</v>
      </c>
      <c r="C1468" s="21">
        <v>4.1689999999999996</v>
      </c>
      <c r="D1468" s="21">
        <v>0.9899</v>
      </c>
    </row>
    <row r="1469" spans="1:4" ht="14.25" x14ac:dyDescent="0.2">
      <c r="A1469" s="20">
        <f t="shared" si="22"/>
        <v>44887</v>
      </c>
      <c r="B1469" s="21">
        <v>1468</v>
      </c>
      <c r="C1469" s="21">
        <v>4.1695000000000002</v>
      </c>
      <c r="D1469" s="21">
        <v>0.99009999999999998</v>
      </c>
    </row>
    <row r="1470" spans="1:4" ht="14.25" x14ac:dyDescent="0.2">
      <c r="A1470" s="20">
        <f t="shared" si="22"/>
        <v>44888</v>
      </c>
      <c r="B1470" s="21">
        <v>1469</v>
      </c>
      <c r="C1470" s="21">
        <v>4.1700999999999997</v>
      </c>
      <c r="D1470" s="21">
        <v>0.99029999999999996</v>
      </c>
    </row>
    <row r="1471" spans="1:4" ht="14.25" x14ac:dyDescent="0.2">
      <c r="A1471" s="20">
        <f t="shared" si="22"/>
        <v>44889</v>
      </c>
      <c r="B1471" s="21">
        <v>1470</v>
      </c>
      <c r="C1471" s="21">
        <v>4.1707000000000001</v>
      </c>
      <c r="D1471" s="21">
        <v>0.99050000000000005</v>
      </c>
    </row>
    <row r="1472" spans="1:4" ht="14.25" x14ac:dyDescent="0.2">
      <c r="A1472" s="20">
        <f t="shared" si="22"/>
        <v>44890</v>
      </c>
      <c r="B1472" s="21">
        <v>1471</v>
      </c>
      <c r="C1472" s="21">
        <v>4.1712999999999996</v>
      </c>
      <c r="D1472" s="21">
        <v>0.99070000000000003</v>
      </c>
    </row>
    <row r="1473" spans="1:4" ht="14.25" x14ac:dyDescent="0.2">
      <c r="A1473" s="20">
        <f t="shared" si="22"/>
        <v>44891</v>
      </c>
      <c r="B1473" s="21">
        <v>1472</v>
      </c>
      <c r="C1473" s="21">
        <v>4.1718999999999999</v>
      </c>
      <c r="D1473" s="21">
        <v>0.9909</v>
      </c>
    </row>
    <row r="1474" spans="1:4" ht="14.25" x14ac:dyDescent="0.2">
      <c r="A1474" s="20">
        <f t="shared" si="22"/>
        <v>44892</v>
      </c>
      <c r="B1474" s="21">
        <v>1473</v>
      </c>
      <c r="C1474" s="21">
        <v>4.1725000000000003</v>
      </c>
      <c r="D1474" s="21">
        <v>0.99109999999999998</v>
      </c>
    </row>
    <row r="1475" spans="1:4" ht="14.25" x14ac:dyDescent="0.2">
      <c r="A1475" s="20">
        <f t="shared" si="22"/>
        <v>44893</v>
      </c>
      <c r="B1475" s="21">
        <v>1474</v>
      </c>
      <c r="C1475" s="21">
        <v>4.1730999999999998</v>
      </c>
      <c r="D1475" s="21">
        <v>0.99129999999999996</v>
      </c>
    </row>
    <row r="1476" spans="1:4" ht="14.25" x14ac:dyDescent="0.2">
      <c r="A1476" s="20">
        <f t="shared" ref="A1476:A1539" si="23">+A1475+1</f>
        <v>44894</v>
      </c>
      <c r="B1476" s="21">
        <v>1475</v>
      </c>
      <c r="C1476" s="21">
        <v>4.1737000000000002</v>
      </c>
      <c r="D1476" s="21">
        <v>0.99150000000000005</v>
      </c>
    </row>
    <row r="1477" spans="1:4" ht="14.25" x14ac:dyDescent="0.2">
      <c r="A1477" s="20">
        <f t="shared" si="23"/>
        <v>44895</v>
      </c>
      <c r="B1477" s="21">
        <v>1476</v>
      </c>
      <c r="C1477" s="21">
        <v>4.1742999999999997</v>
      </c>
      <c r="D1477" s="21">
        <v>0.99170000000000003</v>
      </c>
    </row>
    <row r="1478" spans="1:4" ht="14.25" x14ac:dyDescent="0.2">
      <c r="A1478" s="20">
        <f t="shared" si="23"/>
        <v>44896</v>
      </c>
      <c r="B1478" s="21">
        <v>1477</v>
      </c>
      <c r="C1478" s="21">
        <v>4.1749000000000001</v>
      </c>
      <c r="D1478" s="21">
        <v>0.9919</v>
      </c>
    </row>
    <row r="1479" spans="1:4" ht="14.25" x14ac:dyDescent="0.2">
      <c r="A1479" s="20">
        <f t="shared" si="23"/>
        <v>44897</v>
      </c>
      <c r="B1479" s="21">
        <v>1478</v>
      </c>
      <c r="C1479" s="21">
        <v>4.1753999999999998</v>
      </c>
      <c r="D1479" s="21">
        <v>0.99209999999999998</v>
      </c>
    </row>
    <row r="1480" spans="1:4" ht="14.25" x14ac:dyDescent="0.2">
      <c r="A1480" s="20">
        <f t="shared" si="23"/>
        <v>44898</v>
      </c>
      <c r="B1480" s="21">
        <v>1479</v>
      </c>
      <c r="C1480" s="21">
        <v>4.1760000000000002</v>
      </c>
      <c r="D1480" s="21">
        <v>0.99229999999999996</v>
      </c>
    </row>
    <row r="1481" spans="1:4" ht="14.25" x14ac:dyDescent="0.2">
      <c r="A1481" s="20">
        <f t="shared" si="23"/>
        <v>44899</v>
      </c>
      <c r="B1481" s="21">
        <v>1480</v>
      </c>
      <c r="C1481" s="21">
        <v>4.1765999999999996</v>
      </c>
      <c r="D1481" s="21">
        <v>0.99250000000000005</v>
      </c>
    </row>
    <row r="1482" spans="1:4" ht="14.25" x14ac:dyDescent="0.2">
      <c r="A1482" s="20">
        <f t="shared" si="23"/>
        <v>44900</v>
      </c>
      <c r="B1482" s="21">
        <v>1481</v>
      </c>
      <c r="C1482" s="21">
        <v>4.1772</v>
      </c>
      <c r="D1482" s="21">
        <v>0.99270000000000003</v>
      </c>
    </row>
    <row r="1483" spans="1:4" ht="14.25" x14ac:dyDescent="0.2">
      <c r="A1483" s="20">
        <f t="shared" si="23"/>
        <v>44901</v>
      </c>
      <c r="B1483" s="21">
        <v>1482</v>
      </c>
      <c r="C1483" s="21">
        <v>4.1778000000000004</v>
      </c>
      <c r="D1483" s="21">
        <v>0.9929</v>
      </c>
    </row>
    <row r="1484" spans="1:4" ht="14.25" x14ac:dyDescent="0.2">
      <c r="A1484" s="20">
        <f t="shared" si="23"/>
        <v>44902</v>
      </c>
      <c r="B1484" s="21">
        <v>1483</v>
      </c>
      <c r="C1484" s="21">
        <v>4.1783999999999999</v>
      </c>
      <c r="D1484" s="21">
        <v>0.99309999999999998</v>
      </c>
    </row>
    <row r="1485" spans="1:4" ht="14.25" x14ac:dyDescent="0.2">
      <c r="A1485" s="20">
        <f t="shared" si="23"/>
        <v>44903</v>
      </c>
      <c r="B1485" s="21">
        <v>1484</v>
      </c>
      <c r="C1485" s="21">
        <v>4.1790000000000003</v>
      </c>
      <c r="D1485" s="21">
        <v>0.99329999999999996</v>
      </c>
    </row>
    <row r="1486" spans="1:4" ht="14.25" x14ac:dyDescent="0.2">
      <c r="A1486" s="20">
        <f t="shared" si="23"/>
        <v>44904</v>
      </c>
      <c r="B1486" s="21">
        <v>1485</v>
      </c>
      <c r="C1486" s="21">
        <v>4.1795999999999998</v>
      </c>
      <c r="D1486" s="21">
        <v>0.99350000000000005</v>
      </c>
    </row>
    <row r="1487" spans="1:4" ht="14.25" x14ac:dyDescent="0.2">
      <c r="A1487" s="20">
        <f t="shared" si="23"/>
        <v>44905</v>
      </c>
      <c r="B1487" s="21">
        <v>1486</v>
      </c>
      <c r="C1487" s="21">
        <v>4.1802000000000001</v>
      </c>
      <c r="D1487" s="21">
        <v>0.99370000000000003</v>
      </c>
    </row>
    <row r="1488" spans="1:4" ht="14.25" x14ac:dyDescent="0.2">
      <c r="A1488" s="20">
        <f t="shared" si="23"/>
        <v>44906</v>
      </c>
      <c r="B1488" s="21">
        <v>1487</v>
      </c>
      <c r="C1488" s="21">
        <v>4.1807999999999996</v>
      </c>
      <c r="D1488" s="21">
        <v>0.99390000000000001</v>
      </c>
    </row>
    <row r="1489" spans="1:4" ht="14.25" x14ac:dyDescent="0.2">
      <c r="A1489" s="20">
        <f t="shared" si="23"/>
        <v>44907</v>
      </c>
      <c r="B1489" s="21">
        <v>1488</v>
      </c>
      <c r="C1489" s="21">
        <v>4.1814</v>
      </c>
      <c r="D1489" s="21">
        <v>0.99409999999999998</v>
      </c>
    </row>
    <row r="1490" spans="1:4" ht="14.25" x14ac:dyDescent="0.2">
      <c r="A1490" s="20">
        <f t="shared" si="23"/>
        <v>44908</v>
      </c>
      <c r="B1490" s="21">
        <v>1489</v>
      </c>
      <c r="C1490" s="21">
        <v>4.1820000000000004</v>
      </c>
      <c r="D1490" s="21">
        <v>0.99429999999999996</v>
      </c>
    </row>
    <row r="1491" spans="1:4" ht="14.25" x14ac:dyDescent="0.2">
      <c r="A1491" s="20">
        <f t="shared" si="23"/>
        <v>44909</v>
      </c>
      <c r="B1491" s="21">
        <v>1490</v>
      </c>
      <c r="C1491" s="21">
        <v>4.1825999999999999</v>
      </c>
      <c r="D1491" s="21">
        <v>0.99450000000000005</v>
      </c>
    </row>
    <row r="1492" spans="1:4" ht="14.25" x14ac:dyDescent="0.2">
      <c r="A1492" s="20">
        <f t="shared" si="23"/>
        <v>44910</v>
      </c>
      <c r="B1492" s="21">
        <v>1491</v>
      </c>
      <c r="C1492" s="21">
        <v>4.1832000000000003</v>
      </c>
      <c r="D1492" s="21">
        <v>0.99480000000000002</v>
      </c>
    </row>
    <row r="1493" spans="1:4" ht="14.25" x14ac:dyDescent="0.2">
      <c r="A1493" s="20">
        <f t="shared" si="23"/>
        <v>44911</v>
      </c>
      <c r="B1493" s="21">
        <v>1492</v>
      </c>
      <c r="C1493" s="21">
        <v>4.1837999999999997</v>
      </c>
      <c r="D1493" s="21">
        <v>0.995</v>
      </c>
    </row>
    <row r="1494" spans="1:4" ht="14.25" x14ac:dyDescent="0.2">
      <c r="A1494" s="20">
        <f t="shared" si="23"/>
        <v>44912</v>
      </c>
      <c r="B1494" s="21">
        <v>1493</v>
      </c>
      <c r="C1494" s="21">
        <v>4.1844000000000001</v>
      </c>
      <c r="D1494" s="21">
        <v>0.99519999999999997</v>
      </c>
    </row>
    <row r="1495" spans="1:4" ht="14.25" x14ac:dyDescent="0.2">
      <c r="A1495" s="20">
        <f t="shared" si="23"/>
        <v>44913</v>
      </c>
      <c r="B1495" s="21">
        <v>1494</v>
      </c>
      <c r="C1495" s="21">
        <v>4.1848999999999998</v>
      </c>
      <c r="D1495" s="21">
        <v>0.99539999999999995</v>
      </c>
    </row>
    <row r="1496" spans="1:4" ht="14.25" x14ac:dyDescent="0.2">
      <c r="A1496" s="20">
        <f t="shared" si="23"/>
        <v>44914</v>
      </c>
      <c r="B1496" s="21">
        <v>1495</v>
      </c>
      <c r="C1496" s="21">
        <v>4.1855000000000002</v>
      </c>
      <c r="D1496" s="21">
        <v>0.99560000000000004</v>
      </c>
    </row>
    <row r="1497" spans="1:4" ht="14.25" x14ac:dyDescent="0.2">
      <c r="A1497" s="20">
        <f t="shared" si="23"/>
        <v>44915</v>
      </c>
      <c r="B1497" s="21">
        <v>1496</v>
      </c>
      <c r="C1497" s="21">
        <v>4.1860999999999997</v>
      </c>
      <c r="D1497" s="21">
        <v>0.99590000000000001</v>
      </c>
    </row>
    <row r="1498" spans="1:4" ht="14.25" x14ac:dyDescent="0.2">
      <c r="A1498" s="20">
        <f t="shared" si="23"/>
        <v>44916</v>
      </c>
      <c r="B1498" s="21">
        <v>1497</v>
      </c>
      <c r="C1498" s="21">
        <v>4.1867000000000001</v>
      </c>
      <c r="D1498" s="21">
        <v>0.99609999999999999</v>
      </c>
    </row>
    <row r="1499" spans="1:4" ht="14.25" x14ac:dyDescent="0.2">
      <c r="A1499" s="20">
        <f t="shared" si="23"/>
        <v>44917</v>
      </c>
      <c r="B1499" s="21">
        <v>1498</v>
      </c>
      <c r="C1499" s="21">
        <v>4.1872999999999996</v>
      </c>
      <c r="D1499" s="21">
        <v>0.99629999999999996</v>
      </c>
    </row>
    <row r="1500" spans="1:4" ht="14.25" x14ac:dyDescent="0.2">
      <c r="A1500" s="20">
        <f t="shared" si="23"/>
        <v>44918</v>
      </c>
      <c r="B1500" s="21">
        <v>1499</v>
      </c>
      <c r="C1500" s="21">
        <v>4.1879</v>
      </c>
      <c r="D1500" s="21">
        <v>0.99650000000000005</v>
      </c>
    </row>
    <row r="1501" spans="1:4" ht="14.25" x14ac:dyDescent="0.2">
      <c r="A1501" s="20">
        <f t="shared" si="23"/>
        <v>44919</v>
      </c>
      <c r="B1501" s="21">
        <v>1500</v>
      </c>
      <c r="C1501" s="21">
        <v>4.1885000000000003</v>
      </c>
      <c r="D1501" s="21">
        <v>0.99670000000000003</v>
      </c>
    </row>
    <row r="1502" spans="1:4" ht="14.25" x14ac:dyDescent="0.2">
      <c r="A1502" s="20">
        <f t="shared" si="23"/>
        <v>44920</v>
      </c>
      <c r="B1502" s="21">
        <v>1501</v>
      </c>
      <c r="C1502" s="21">
        <v>4.1890999999999998</v>
      </c>
      <c r="D1502" s="21">
        <v>0.997</v>
      </c>
    </row>
    <row r="1503" spans="1:4" ht="14.25" x14ac:dyDescent="0.2">
      <c r="A1503" s="20">
        <f t="shared" si="23"/>
        <v>44921</v>
      </c>
      <c r="B1503" s="21">
        <v>1502</v>
      </c>
      <c r="C1503" s="21">
        <v>4.1897000000000002</v>
      </c>
      <c r="D1503" s="21">
        <v>0.99719999999999998</v>
      </c>
    </row>
    <row r="1504" spans="1:4" ht="14.25" x14ac:dyDescent="0.2">
      <c r="A1504" s="20">
        <f t="shared" si="23"/>
        <v>44922</v>
      </c>
      <c r="B1504" s="21">
        <v>1503</v>
      </c>
      <c r="C1504" s="21">
        <v>4.1902999999999997</v>
      </c>
      <c r="D1504" s="21">
        <v>0.99739999999999995</v>
      </c>
    </row>
    <row r="1505" spans="1:4" ht="14.25" x14ac:dyDescent="0.2">
      <c r="A1505" s="20">
        <f t="shared" si="23"/>
        <v>44923</v>
      </c>
      <c r="B1505" s="21">
        <v>1504</v>
      </c>
      <c r="C1505" s="21">
        <v>4.1909000000000001</v>
      </c>
      <c r="D1505" s="21">
        <v>0.99770000000000003</v>
      </c>
    </row>
    <row r="1506" spans="1:4" ht="14.25" x14ac:dyDescent="0.2">
      <c r="A1506" s="20">
        <f t="shared" si="23"/>
        <v>44924</v>
      </c>
      <c r="B1506" s="21">
        <v>1505</v>
      </c>
      <c r="C1506" s="21">
        <v>4.1914999999999996</v>
      </c>
      <c r="D1506" s="21">
        <v>0.99790000000000001</v>
      </c>
    </row>
    <row r="1507" spans="1:4" ht="14.25" x14ac:dyDescent="0.2">
      <c r="A1507" s="20">
        <f t="shared" si="23"/>
        <v>44925</v>
      </c>
      <c r="B1507" s="21">
        <v>1506</v>
      </c>
      <c r="C1507" s="21">
        <v>4.1920999999999999</v>
      </c>
      <c r="D1507" s="21">
        <v>0.99809999999999999</v>
      </c>
    </row>
    <row r="1508" spans="1:4" ht="14.25" x14ac:dyDescent="0.2">
      <c r="A1508" s="20">
        <f t="shared" si="23"/>
        <v>44926</v>
      </c>
      <c r="B1508" s="21">
        <v>1507</v>
      </c>
      <c r="C1508" s="21">
        <v>4.1927000000000003</v>
      </c>
      <c r="D1508" s="21">
        <v>0.99839999999999995</v>
      </c>
    </row>
    <row r="1509" spans="1:4" ht="14.25" x14ac:dyDescent="0.2">
      <c r="A1509" s="20">
        <f t="shared" si="23"/>
        <v>44927</v>
      </c>
      <c r="B1509" s="21">
        <v>1508</v>
      </c>
      <c r="C1509" s="21">
        <v>4.1932999999999998</v>
      </c>
      <c r="D1509" s="21">
        <v>0.99860000000000004</v>
      </c>
    </row>
    <row r="1510" spans="1:4" ht="14.25" x14ac:dyDescent="0.2">
      <c r="A1510" s="20">
        <f t="shared" si="23"/>
        <v>44928</v>
      </c>
      <c r="B1510" s="21">
        <v>1509</v>
      </c>
      <c r="C1510" s="21">
        <v>4.1939000000000002</v>
      </c>
      <c r="D1510" s="21">
        <v>0.99880000000000002</v>
      </c>
    </row>
    <row r="1511" spans="1:4" ht="14.25" x14ac:dyDescent="0.2">
      <c r="A1511" s="20">
        <f t="shared" si="23"/>
        <v>44929</v>
      </c>
      <c r="B1511" s="21">
        <v>1510</v>
      </c>
      <c r="C1511" s="21">
        <v>4.1944999999999997</v>
      </c>
      <c r="D1511" s="21">
        <v>0.99909999999999999</v>
      </c>
    </row>
    <row r="1512" spans="1:4" ht="14.25" x14ac:dyDescent="0.2">
      <c r="A1512" s="20">
        <f t="shared" si="23"/>
        <v>44930</v>
      </c>
      <c r="B1512" s="21">
        <v>1511</v>
      </c>
      <c r="C1512" s="21">
        <v>4.1951000000000001</v>
      </c>
      <c r="D1512" s="21">
        <v>0.99929999999999997</v>
      </c>
    </row>
    <row r="1513" spans="1:4" ht="14.25" x14ac:dyDescent="0.2">
      <c r="A1513" s="20">
        <f t="shared" si="23"/>
        <v>44931</v>
      </c>
      <c r="B1513" s="21">
        <v>1512</v>
      </c>
      <c r="C1513" s="21">
        <v>4.1957000000000004</v>
      </c>
      <c r="D1513" s="21">
        <v>0.99950000000000006</v>
      </c>
    </row>
    <row r="1514" spans="1:4" ht="14.25" x14ac:dyDescent="0.2">
      <c r="A1514" s="20">
        <f t="shared" si="23"/>
        <v>44932</v>
      </c>
      <c r="B1514" s="21">
        <v>1513</v>
      </c>
      <c r="C1514" s="21">
        <v>4.1962999999999999</v>
      </c>
      <c r="D1514" s="21">
        <v>0.99980000000000002</v>
      </c>
    </row>
    <row r="1515" spans="1:4" ht="14.25" x14ac:dyDescent="0.2">
      <c r="A1515" s="20">
        <f t="shared" si="23"/>
        <v>44933</v>
      </c>
      <c r="B1515" s="21">
        <v>1514</v>
      </c>
      <c r="C1515" s="21">
        <v>4.1969000000000003</v>
      </c>
      <c r="D1515" s="21">
        <v>1</v>
      </c>
    </row>
    <row r="1516" spans="1:4" ht="14.25" x14ac:dyDescent="0.2">
      <c r="A1516" s="20">
        <f t="shared" si="23"/>
        <v>44934</v>
      </c>
      <c r="B1516" s="21">
        <v>1515</v>
      </c>
      <c r="C1516" s="21">
        <v>4.1974999999999998</v>
      </c>
      <c r="D1516" s="21">
        <v>1.0002</v>
      </c>
    </row>
    <row r="1517" spans="1:4" ht="14.25" x14ac:dyDescent="0.2">
      <c r="A1517" s="20">
        <f t="shared" si="23"/>
        <v>44935</v>
      </c>
      <c r="B1517" s="21">
        <v>1516</v>
      </c>
      <c r="C1517" s="21">
        <v>4.1981000000000002</v>
      </c>
      <c r="D1517" s="21">
        <v>1.0004999999999999</v>
      </c>
    </row>
    <row r="1518" spans="1:4" ht="14.25" x14ac:dyDescent="0.2">
      <c r="A1518" s="20">
        <f t="shared" si="23"/>
        <v>44936</v>
      </c>
      <c r="B1518" s="21">
        <v>1517</v>
      </c>
      <c r="C1518" s="21">
        <v>4.1986999999999997</v>
      </c>
      <c r="D1518" s="21">
        <v>1.0006999999999999</v>
      </c>
    </row>
    <row r="1519" spans="1:4" ht="14.25" x14ac:dyDescent="0.2">
      <c r="A1519" s="20">
        <f t="shared" si="23"/>
        <v>44937</v>
      </c>
      <c r="B1519" s="21">
        <v>1518</v>
      </c>
      <c r="C1519" s="21">
        <v>4.1993</v>
      </c>
      <c r="D1519" s="21">
        <v>1.0009999999999999</v>
      </c>
    </row>
    <row r="1520" spans="1:4" ht="14.25" x14ac:dyDescent="0.2">
      <c r="A1520" s="20">
        <f t="shared" si="23"/>
        <v>44938</v>
      </c>
      <c r="B1520" s="21">
        <v>1519</v>
      </c>
      <c r="C1520" s="21">
        <v>4.1999000000000004</v>
      </c>
      <c r="D1520" s="21">
        <v>1.0012000000000001</v>
      </c>
    </row>
    <row r="1521" spans="1:4" ht="14.25" x14ac:dyDescent="0.2">
      <c r="A1521" s="20">
        <f t="shared" si="23"/>
        <v>44939</v>
      </c>
      <c r="B1521" s="21">
        <v>1520</v>
      </c>
      <c r="C1521" s="21">
        <v>4.2004999999999999</v>
      </c>
      <c r="D1521" s="21">
        <v>1.0015000000000001</v>
      </c>
    </row>
    <row r="1522" spans="1:4" ht="14.25" x14ac:dyDescent="0.2">
      <c r="A1522" s="20">
        <f t="shared" si="23"/>
        <v>44940</v>
      </c>
      <c r="B1522" s="21">
        <v>1521</v>
      </c>
      <c r="C1522" s="21">
        <v>4.2011000000000003</v>
      </c>
      <c r="D1522" s="21">
        <v>1.0017</v>
      </c>
    </row>
    <row r="1523" spans="1:4" ht="14.25" x14ac:dyDescent="0.2">
      <c r="A1523" s="20">
        <f t="shared" si="23"/>
        <v>44941</v>
      </c>
      <c r="B1523" s="21">
        <v>1522</v>
      </c>
      <c r="C1523" s="21">
        <v>4.2016999999999998</v>
      </c>
      <c r="D1523" s="21">
        <v>1.002</v>
      </c>
    </row>
    <row r="1524" spans="1:4" ht="14.25" x14ac:dyDescent="0.2">
      <c r="A1524" s="20">
        <f t="shared" si="23"/>
        <v>44942</v>
      </c>
      <c r="B1524" s="21">
        <v>1523</v>
      </c>
      <c r="C1524" s="21">
        <v>4.2023000000000001</v>
      </c>
      <c r="D1524" s="21">
        <v>1.0022</v>
      </c>
    </row>
    <row r="1525" spans="1:4" ht="14.25" x14ac:dyDescent="0.2">
      <c r="A1525" s="20">
        <f t="shared" si="23"/>
        <v>44943</v>
      </c>
      <c r="B1525" s="21">
        <v>1524</v>
      </c>
      <c r="C1525" s="21">
        <v>4.2028999999999996</v>
      </c>
      <c r="D1525" s="21">
        <v>1.0024999999999999</v>
      </c>
    </row>
    <row r="1526" spans="1:4" ht="14.25" x14ac:dyDescent="0.2">
      <c r="A1526" s="20">
        <f t="shared" si="23"/>
        <v>44944</v>
      </c>
      <c r="B1526" s="21">
        <v>1525</v>
      </c>
      <c r="C1526" s="21">
        <v>4.2035</v>
      </c>
      <c r="D1526" s="21">
        <v>1.0026999999999999</v>
      </c>
    </row>
    <row r="1527" spans="1:4" ht="14.25" x14ac:dyDescent="0.2">
      <c r="A1527" s="20">
        <f t="shared" si="23"/>
        <v>44945</v>
      </c>
      <c r="B1527" s="21">
        <v>1526</v>
      </c>
      <c r="C1527" s="21">
        <v>4.2041000000000004</v>
      </c>
      <c r="D1527" s="21">
        <v>1.0029999999999999</v>
      </c>
    </row>
    <row r="1528" spans="1:4" ht="14.25" x14ac:dyDescent="0.2">
      <c r="A1528" s="20">
        <f t="shared" si="23"/>
        <v>44946</v>
      </c>
      <c r="B1528" s="21">
        <v>1527</v>
      </c>
      <c r="C1528" s="21">
        <v>4.2046999999999999</v>
      </c>
      <c r="D1528" s="21">
        <v>1.0032000000000001</v>
      </c>
    </row>
    <row r="1529" spans="1:4" ht="14.25" x14ac:dyDescent="0.2">
      <c r="A1529" s="20">
        <f t="shared" si="23"/>
        <v>44947</v>
      </c>
      <c r="B1529" s="21">
        <v>1528</v>
      </c>
      <c r="C1529" s="21">
        <v>4.2053000000000003</v>
      </c>
      <c r="D1529" s="21">
        <v>1.0035000000000001</v>
      </c>
    </row>
    <row r="1530" spans="1:4" ht="14.25" x14ac:dyDescent="0.2">
      <c r="A1530" s="20">
        <f t="shared" si="23"/>
        <v>44948</v>
      </c>
      <c r="B1530" s="21">
        <v>1529</v>
      </c>
      <c r="C1530" s="21">
        <v>4.2058999999999997</v>
      </c>
      <c r="D1530" s="21">
        <v>1.0037</v>
      </c>
    </row>
    <row r="1531" spans="1:4" ht="14.25" x14ac:dyDescent="0.2">
      <c r="A1531" s="20">
        <f t="shared" si="23"/>
        <v>44949</v>
      </c>
      <c r="B1531" s="21">
        <v>1530</v>
      </c>
      <c r="C1531" s="21">
        <v>4.2065000000000001</v>
      </c>
      <c r="D1531" s="21">
        <v>1.004</v>
      </c>
    </row>
    <row r="1532" spans="1:4" ht="14.25" x14ac:dyDescent="0.2">
      <c r="A1532" s="20">
        <f t="shared" si="23"/>
        <v>44950</v>
      </c>
      <c r="B1532" s="21">
        <v>1531</v>
      </c>
      <c r="C1532" s="21">
        <v>4.2070999999999996</v>
      </c>
      <c r="D1532" s="21">
        <v>1.0042</v>
      </c>
    </row>
    <row r="1533" spans="1:4" ht="14.25" x14ac:dyDescent="0.2">
      <c r="A1533" s="20">
        <f t="shared" si="23"/>
        <v>44951</v>
      </c>
      <c r="B1533" s="21">
        <v>1532</v>
      </c>
      <c r="C1533" s="21">
        <v>4.2077</v>
      </c>
      <c r="D1533" s="21">
        <v>1.0044999999999999</v>
      </c>
    </row>
    <row r="1534" spans="1:4" ht="14.25" x14ac:dyDescent="0.2">
      <c r="A1534" s="20">
        <f t="shared" si="23"/>
        <v>44952</v>
      </c>
      <c r="B1534" s="21">
        <v>1533</v>
      </c>
      <c r="C1534" s="21">
        <v>4.2083000000000004</v>
      </c>
      <c r="D1534" s="21">
        <v>1.0046999999999999</v>
      </c>
    </row>
    <row r="1535" spans="1:4" ht="14.25" x14ac:dyDescent="0.2">
      <c r="A1535" s="20">
        <f t="shared" si="23"/>
        <v>44953</v>
      </c>
      <c r="B1535" s="21">
        <v>1534</v>
      </c>
      <c r="C1535" s="21">
        <v>4.2088999999999999</v>
      </c>
      <c r="D1535" s="21">
        <v>1.0049999999999999</v>
      </c>
    </row>
    <row r="1536" spans="1:4" ht="14.25" x14ac:dyDescent="0.2">
      <c r="A1536" s="20">
        <f t="shared" si="23"/>
        <v>44954</v>
      </c>
      <c r="B1536" s="21">
        <v>1535</v>
      </c>
      <c r="C1536" s="21">
        <v>4.2095000000000002</v>
      </c>
      <c r="D1536" s="21">
        <v>1.0053000000000001</v>
      </c>
    </row>
    <row r="1537" spans="1:4" ht="14.25" x14ac:dyDescent="0.2">
      <c r="A1537" s="20">
        <f t="shared" si="23"/>
        <v>44955</v>
      </c>
      <c r="B1537" s="21">
        <v>1536</v>
      </c>
      <c r="C1537" s="21">
        <v>4.2100999999999997</v>
      </c>
      <c r="D1537" s="21">
        <v>1.0055000000000001</v>
      </c>
    </row>
    <row r="1538" spans="1:4" ht="14.25" x14ac:dyDescent="0.2">
      <c r="A1538" s="20">
        <f t="shared" si="23"/>
        <v>44956</v>
      </c>
      <c r="B1538" s="21">
        <v>1537</v>
      </c>
      <c r="C1538" s="21">
        <v>4.2107999999999999</v>
      </c>
      <c r="D1538" s="21">
        <v>1.0058</v>
      </c>
    </row>
    <row r="1539" spans="1:4" ht="14.25" x14ac:dyDescent="0.2">
      <c r="A1539" s="20">
        <f t="shared" si="23"/>
        <v>44957</v>
      </c>
      <c r="B1539" s="21">
        <v>1538</v>
      </c>
      <c r="C1539" s="21">
        <v>4.2114000000000003</v>
      </c>
      <c r="D1539" s="21">
        <v>1.006</v>
      </c>
    </row>
    <row r="1540" spans="1:4" ht="14.25" x14ac:dyDescent="0.2">
      <c r="A1540" s="20">
        <f t="shared" ref="A1540:A1603" si="24">+A1539+1</f>
        <v>44958</v>
      </c>
      <c r="B1540" s="21">
        <v>1539</v>
      </c>
      <c r="C1540" s="21">
        <v>4.2119999999999997</v>
      </c>
      <c r="D1540" s="21">
        <v>1.0063</v>
      </c>
    </row>
    <row r="1541" spans="1:4" ht="14.25" x14ac:dyDescent="0.2">
      <c r="A1541" s="20">
        <f t="shared" si="24"/>
        <v>44959</v>
      </c>
      <c r="B1541" s="21">
        <v>1540</v>
      </c>
      <c r="C1541" s="21">
        <v>4.2126000000000001</v>
      </c>
      <c r="D1541" s="21">
        <v>1.0065999999999999</v>
      </c>
    </row>
    <row r="1542" spans="1:4" ht="14.25" x14ac:dyDescent="0.2">
      <c r="A1542" s="20">
        <f t="shared" si="24"/>
        <v>44960</v>
      </c>
      <c r="B1542" s="21">
        <v>1541</v>
      </c>
      <c r="C1542" s="21">
        <v>4.2131999999999996</v>
      </c>
      <c r="D1542" s="21">
        <v>1.0067999999999999</v>
      </c>
    </row>
    <row r="1543" spans="1:4" ht="14.25" x14ac:dyDescent="0.2">
      <c r="A1543" s="20">
        <f t="shared" si="24"/>
        <v>44961</v>
      </c>
      <c r="B1543" s="21">
        <v>1542</v>
      </c>
      <c r="C1543" s="21">
        <v>4.2138</v>
      </c>
      <c r="D1543" s="21">
        <v>1.0071000000000001</v>
      </c>
    </row>
    <row r="1544" spans="1:4" ht="14.25" x14ac:dyDescent="0.2">
      <c r="A1544" s="20">
        <f t="shared" si="24"/>
        <v>44962</v>
      </c>
      <c r="B1544" s="21">
        <v>1543</v>
      </c>
      <c r="C1544" s="21">
        <v>4.2144000000000004</v>
      </c>
      <c r="D1544" s="21">
        <v>1.0074000000000001</v>
      </c>
    </row>
    <row r="1545" spans="1:4" ht="14.25" x14ac:dyDescent="0.2">
      <c r="A1545" s="20">
        <f t="shared" si="24"/>
        <v>44963</v>
      </c>
      <c r="B1545" s="21">
        <v>1544</v>
      </c>
      <c r="C1545" s="21">
        <v>4.2149999999999999</v>
      </c>
      <c r="D1545" s="21">
        <v>1.0076000000000001</v>
      </c>
    </row>
    <row r="1546" spans="1:4" ht="14.25" x14ac:dyDescent="0.2">
      <c r="A1546" s="20">
        <f t="shared" si="24"/>
        <v>44964</v>
      </c>
      <c r="B1546" s="21">
        <v>1545</v>
      </c>
      <c r="C1546" s="21">
        <v>4.2156000000000002</v>
      </c>
      <c r="D1546" s="21">
        <v>1.0079</v>
      </c>
    </row>
    <row r="1547" spans="1:4" ht="14.25" x14ac:dyDescent="0.2">
      <c r="A1547" s="20">
        <f t="shared" si="24"/>
        <v>44965</v>
      </c>
      <c r="B1547" s="21">
        <v>1546</v>
      </c>
      <c r="C1547" s="21">
        <v>4.2161999999999997</v>
      </c>
      <c r="D1547" s="21">
        <v>1.0082</v>
      </c>
    </row>
    <row r="1548" spans="1:4" ht="14.25" x14ac:dyDescent="0.2">
      <c r="A1548" s="20">
        <f t="shared" si="24"/>
        <v>44966</v>
      </c>
      <c r="B1548" s="21">
        <v>1547</v>
      </c>
      <c r="C1548" s="21">
        <v>4.2168000000000001</v>
      </c>
      <c r="D1548" s="21">
        <v>1.0084</v>
      </c>
    </row>
    <row r="1549" spans="1:4" ht="14.25" x14ac:dyDescent="0.2">
      <c r="A1549" s="20">
        <f t="shared" si="24"/>
        <v>44967</v>
      </c>
      <c r="B1549" s="21">
        <v>1548</v>
      </c>
      <c r="C1549" s="21">
        <v>4.2173999999999996</v>
      </c>
      <c r="D1549" s="21">
        <v>1.0086999999999999</v>
      </c>
    </row>
    <row r="1550" spans="1:4" ht="14.25" x14ac:dyDescent="0.2">
      <c r="A1550" s="20">
        <f t="shared" si="24"/>
        <v>44968</v>
      </c>
      <c r="B1550" s="21">
        <v>1549</v>
      </c>
      <c r="C1550" s="21">
        <v>4.218</v>
      </c>
      <c r="D1550" s="21">
        <v>1.0089999999999999</v>
      </c>
    </row>
    <row r="1551" spans="1:4" ht="14.25" x14ac:dyDescent="0.2">
      <c r="A1551" s="20">
        <f t="shared" si="24"/>
        <v>44969</v>
      </c>
      <c r="B1551" s="21">
        <v>1550</v>
      </c>
      <c r="C1551" s="21">
        <v>4.2186000000000003</v>
      </c>
      <c r="D1551" s="21">
        <v>1.0093000000000001</v>
      </c>
    </row>
    <row r="1552" spans="1:4" ht="14.25" x14ac:dyDescent="0.2">
      <c r="A1552" s="20">
        <f t="shared" si="24"/>
        <v>44970</v>
      </c>
      <c r="B1552" s="21">
        <v>1551</v>
      </c>
      <c r="C1552" s="21">
        <v>4.2191999999999998</v>
      </c>
      <c r="D1552" s="21">
        <v>1.0095000000000001</v>
      </c>
    </row>
    <row r="1553" spans="1:4" ht="14.25" x14ac:dyDescent="0.2">
      <c r="A1553" s="20">
        <f t="shared" si="24"/>
        <v>44971</v>
      </c>
      <c r="B1553" s="21">
        <v>1552</v>
      </c>
      <c r="C1553" s="21">
        <v>4.2198000000000002</v>
      </c>
      <c r="D1553" s="21">
        <v>1.0098</v>
      </c>
    </row>
    <row r="1554" spans="1:4" ht="14.25" x14ac:dyDescent="0.2">
      <c r="A1554" s="20">
        <f t="shared" si="24"/>
        <v>44972</v>
      </c>
      <c r="B1554" s="21">
        <v>1553</v>
      </c>
      <c r="C1554" s="21">
        <v>4.2203999999999997</v>
      </c>
      <c r="D1554" s="21">
        <v>1.0101</v>
      </c>
    </row>
    <row r="1555" spans="1:4" ht="14.25" x14ac:dyDescent="0.2">
      <c r="A1555" s="20">
        <f t="shared" si="24"/>
        <v>44973</v>
      </c>
      <c r="B1555" s="21">
        <v>1554</v>
      </c>
      <c r="C1555" s="21">
        <v>4.2210999999999999</v>
      </c>
      <c r="D1555" s="21">
        <v>1.0104</v>
      </c>
    </row>
    <row r="1556" spans="1:4" ht="14.25" x14ac:dyDescent="0.2">
      <c r="A1556" s="20">
        <f t="shared" si="24"/>
        <v>44974</v>
      </c>
      <c r="B1556" s="21">
        <v>1555</v>
      </c>
      <c r="C1556" s="21">
        <v>4.2217000000000002</v>
      </c>
      <c r="D1556" s="21">
        <v>1.0105999999999999</v>
      </c>
    </row>
    <row r="1557" spans="1:4" ht="14.25" x14ac:dyDescent="0.2">
      <c r="A1557" s="20">
        <f t="shared" si="24"/>
        <v>44975</v>
      </c>
      <c r="B1557" s="21">
        <v>1556</v>
      </c>
      <c r="C1557" s="21">
        <v>4.2222999999999997</v>
      </c>
      <c r="D1557" s="21">
        <v>1.0108999999999999</v>
      </c>
    </row>
    <row r="1558" spans="1:4" ht="14.25" x14ac:dyDescent="0.2">
      <c r="A1558" s="20">
        <f t="shared" si="24"/>
        <v>44976</v>
      </c>
      <c r="B1558" s="21">
        <v>1557</v>
      </c>
      <c r="C1558" s="21">
        <v>4.2229000000000001</v>
      </c>
      <c r="D1558" s="21">
        <v>1.0112000000000001</v>
      </c>
    </row>
    <row r="1559" spans="1:4" ht="14.25" x14ac:dyDescent="0.2">
      <c r="A1559" s="20">
        <f t="shared" si="24"/>
        <v>44977</v>
      </c>
      <c r="B1559" s="21">
        <v>1558</v>
      </c>
      <c r="C1559" s="21">
        <v>4.2234999999999996</v>
      </c>
      <c r="D1559" s="21">
        <v>1.0115000000000001</v>
      </c>
    </row>
    <row r="1560" spans="1:4" ht="14.25" x14ac:dyDescent="0.2">
      <c r="A1560" s="20">
        <f t="shared" si="24"/>
        <v>44978</v>
      </c>
      <c r="B1560" s="21">
        <v>1559</v>
      </c>
      <c r="C1560" s="21">
        <v>4.2241</v>
      </c>
      <c r="D1560" s="21">
        <v>1.0117</v>
      </c>
    </row>
    <row r="1561" spans="1:4" ht="14.25" x14ac:dyDescent="0.2">
      <c r="A1561" s="20">
        <f t="shared" si="24"/>
        <v>44979</v>
      </c>
      <c r="B1561" s="21">
        <v>1560</v>
      </c>
      <c r="C1561" s="21">
        <v>4.2247000000000003</v>
      </c>
      <c r="D1561" s="21">
        <v>1.012</v>
      </c>
    </row>
    <row r="1562" spans="1:4" ht="14.25" x14ac:dyDescent="0.2">
      <c r="A1562" s="20">
        <f t="shared" si="24"/>
        <v>44980</v>
      </c>
      <c r="B1562" s="21">
        <v>1561</v>
      </c>
      <c r="C1562" s="21">
        <v>4.2252999999999998</v>
      </c>
      <c r="D1562" s="21">
        <v>1.0123</v>
      </c>
    </row>
    <row r="1563" spans="1:4" ht="14.25" x14ac:dyDescent="0.2">
      <c r="A1563" s="20">
        <f t="shared" si="24"/>
        <v>44981</v>
      </c>
      <c r="B1563" s="21">
        <v>1562</v>
      </c>
      <c r="C1563" s="21">
        <v>4.2259000000000002</v>
      </c>
      <c r="D1563" s="21">
        <v>1.0125999999999999</v>
      </c>
    </row>
    <row r="1564" spans="1:4" ht="14.25" x14ac:dyDescent="0.2">
      <c r="A1564" s="20">
        <f t="shared" si="24"/>
        <v>44982</v>
      </c>
      <c r="B1564" s="21">
        <v>1563</v>
      </c>
      <c r="C1564" s="21">
        <v>4.2264999999999997</v>
      </c>
      <c r="D1564" s="21">
        <v>1.0128999999999999</v>
      </c>
    </row>
    <row r="1565" spans="1:4" ht="14.25" x14ac:dyDescent="0.2">
      <c r="A1565" s="20">
        <f t="shared" si="24"/>
        <v>44983</v>
      </c>
      <c r="B1565" s="21">
        <v>1564</v>
      </c>
      <c r="C1565" s="21">
        <v>4.2271000000000001</v>
      </c>
      <c r="D1565" s="21">
        <v>1.0132000000000001</v>
      </c>
    </row>
    <row r="1566" spans="1:4" ht="14.25" x14ac:dyDescent="0.2">
      <c r="A1566" s="20">
        <f t="shared" si="24"/>
        <v>44984</v>
      </c>
      <c r="B1566" s="21">
        <v>1565</v>
      </c>
      <c r="C1566" s="21">
        <v>4.2278000000000002</v>
      </c>
      <c r="D1566" s="21">
        <v>1.0134000000000001</v>
      </c>
    </row>
    <row r="1567" spans="1:4" ht="14.25" x14ac:dyDescent="0.2">
      <c r="A1567" s="20">
        <f t="shared" si="24"/>
        <v>44985</v>
      </c>
      <c r="B1567" s="21">
        <v>1566</v>
      </c>
      <c r="C1567" s="21">
        <v>4.2283999999999997</v>
      </c>
      <c r="D1567" s="21">
        <v>1.0137</v>
      </c>
    </row>
    <row r="1568" spans="1:4" ht="14.25" x14ac:dyDescent="0.2">
      <c r="A1568" s="20">
        <f t="shared" si="24"/>
        <v>44986</v>
      </c>
      <c r="B1568" s="21">
        <v>1567</v>
      </c>
      <c r="C1568" s="21">
        <v>4.2290000000000001</v>
      </c>
      <c r="D1568" s="21">
        <v>1.014</v>
      </c>
    </row>
    <row r="1569" spans="1:4" ht="14.25" x14ac:dyDescent="0.2">
      <c r="A1569" s="20">
        <f t="shared" si="24"/>
        <v>44987</v>
      </c>
      <c r="B1569" s="21">
        <v>1568</v>
      </c>
      <c r="C1569" s="21">
        <v>4.2295999999999996</v>
      </c>
      <c r="D1569" s="21">
        <v>1.0143</v>
      </c>
    </row>
    <row r="1570" spans="1:4" ht="14.25" x14ac:dyDescent="0.2">
      <c r="A1570" s="20">
        <f t="shared" si="24"/>
        <v>44988</v>
      </c>
      <c r="B1570" s="21">
        <v>1569</v>
      </c>
      <c r="C1570" s="21">
        <v>4.2302</v>
      </c>
      <c r="D1570" s="21">
        <v>1.0145999999999999</v>
      </c>
    </row>
    <row r="1571" spans="1:4" ht="14.25" x14ac:dyDescent="0.2">
      <c r="A1571" s="20">
        <f t="shared" si="24"/>
        <v>44989</v>
      </c>
      <c r="B1571" s="21">
        <v>1570</v>
      </c>
      <c r="C1571" s="21">
        <v>4.2308000000000003</v>
      </c>
      <c r="D1571" s="21">
        <v>1.0148999999999999</v>
      </c>
    </row>
    <row r="1572" spans="1:4" ht="14.25" x14ac:dyDescent="0.2">
      <c r="A1572" s="20">
        <f t="shared" si="24"/>
        <v>44990</v>
      </c>
      <c r="B1572" s="21">
        <v>1571</v>
      </c>
      <c r="C1572" s="21">
        <v>4.2313999999999998</v>
      </c>
      <c r="D1572" s="21">
        <v>1.0152000000000001</v>
      </c>
    </row>
    <row r="1573" spans="1:4" ht="14.25" x14ac:dyDescent="0.2">
      <c r="A1573" s="20">
        <f t="shared" si="24"/>
        <v>44991</v>
      </c>
      <c r="B1573" s="21">
        <v>1572</v>
      </c>
      <c r="C1573" s="21">
        <v>4.2320000000000002</v>
      </c>
      <c r="D1573" s="21">
        <v>1.0155000000000001</v>
      </c>
    </row>
    <row r="1574" spans="1:4" ht="14.25" x14ac:dyDescent="0.2">
      <c r="A1574" s="20">
        <f t="shared" si="24"/>
        <v>44992</v>
      </c>
      <c r="B1574" s="21">
        <v>1573</v>
      </c>
      <c r="C1574" s="21">
        <v>4.2325999999999997</v>
      </c>
      <c r="D1574" s="21">
        <v>1.0157</v>
      </c>
    </row>
    <row r="1575" spans="1:4" ht="14.25" x14ac:dyDescent="0.2">
      <c r="A1575" s="20">
        <f t="shared" si="24"/>
        <v>44993</v>
      </c>
      <c r="B1575" s="21">
        <v>1574</v>
      </c>
      <c r="C1575" s="21">
        <v>4.2332000000000001</v>
      </c>
      <c r="D1575" s="21">
        <v>1.016</v>
      </c>
    </row>
    <row r="1576" spans="1:4" ht="14.25" x14ac:dyDescent="0.2">
      <c r="A1576" s="20">
        <f t="shared" si="24"/>
        <v>44994</v>
      </c>
      <c r="B1576" s="21">
        <v>1575</v>
      </c>
      <c r="C1576" s="21">
        <v>4.2339000000000002</v>
      </c>
      <c r="D1576" s="21">
        <v>1.0163</v>
      </c>
    </row>
    <row r="1577" spans="1:4" ht="14.25" x14ac:dyDescent="0.2">
      <c r="A1577" s="20">
        <f t="shared" si="24"/>
        <v>44995</v>
      </c>
      <c r="B1577" s="21">
        <v>1576</v>
      </c>
      <c r="C1577" s="21">
        <v>4.2344999999999997</v>
      </c>
      <c r="D1577" s="21">
        <v>1.0165999999999999</v>
      </c>
    </row>
    <row r="1578" spans="1:4" ht="14.25" x14ac:dyDescent="0.2">
      <c r="A1578" s="20">
        <f t="shared" si="24"/>
        <v>44996</v>
      </c>
      <c r="B1578" s="21">
        <v>1577</v>
      </c>
      <c r="C1578" s="21">
        <v>4.2351000000000001</v>
      </c>
      <c r="D1578" s="21">
        <v>1.0168999999999999</v>
      </c>
    </row>
    <row r="1579" spans="1:4" ht="14.25" x14ac:dyDescent="0.2">
      <c r="A1579" s="20">
        <f t="shared" si="24"/>
        <v>44997</v>
      </c>
      <c r="B1579" s="21">
        <v>1578</v>
      </c>
      <c r="C1579" s="21">
        <v>4.2356999999999996</v>
      </c>
      <c r="D1579" s="21">
        <v>1.0172000000000001</v>
      </c>
    </row>
    <row r="1580" spans="1:4" ht="14.25" x14ac:dyDescent="0.2">
      <c r="A1580" s="20">
        <f t="shared" si="24"/>
        <v>44998</v>
      </c>
      <c r="B1580" s="21">
        <v>1579</v>
      </c>
      <c r="C1580" s="21">
        <v>4.2363</v>
      </c>
      <c r="D1580" s="21">
        <v>1.0175000000000001</v>
      </c>
    </row>
    <row r="1581" spans="1:4" ht="14.25" x14ac:dyDescent="0.2">
      <c r="A1581" s="20">
        <f t="shared" si="24"/>
        <v>44999</v>
      </c>
      <c r="B1581" s="21">
        <v>1580</v>
      </c>
      <c r="C1581" s="21">
        <v>4.2369000000000003</v>
      </c>
      <c r="D1581" s="21">
        <v>1.0178</v>
      </c>
    </row>
    <row r="1582" spans="1:4" ht="14.25" x14ac:dyDescent="0.2">
      <c r="A1582" s="20">
        <f t="shared" si="24"/>
        <v>45000</v>
      </c>
      <c r="B1582" s="21">
        <v>1581</v>
      </c>
      <c r="C1582" s="21">
        <v>4.2374999999999998</v>
      </c>
      <c r="D1582" s="21">
        <v>1.0181</v>
      </c>
    </row>
    <row r="1583" spans="1:4" ht="14.25" x14ac:dyDescent="0.2">
      <c r="A1583" s="20">
        <f t="shared" si="24"/>
        <v>45001</v>
      </c>
      <c r="B1583" s="21">
        <v>1582</v>
      </c>
      <c r="C1583" s="21">
        <v>4.2381000000000002</v>
      </c>
      <c r="D1583" s="21">
        <v>1.0184</v>
      </c>
    </row>
    <row r="1584" spans="1:4" ht="14.25" x14ac:dyDescent="0.2">
      <c r="A1584" s="20">
        <f t="shared" si="24"/>
        <v>45002</v>
      </c>
      <c r="B1584" s="21">
        <v>1583</v>
      </c>
      <c r="C1584" s="21">
        <v>4.2388000000000003</v>
      </c>
      <c r="D1584" s="21">
        <v>1.0186999999999999</v>
      </c>
    </row>
    <row r="1585" spans="1:4" ht="14.25" x14ac:dyDescent="0.2">
      <c r="A1585" s="20">
        <f t="shared" si="24"/>
        <v>45003</v>
      </c>
      <c r="B1585" s="21">
        <v>1584</v>
      </c>
      <c r="C1585" s="21">
        <v>4.2393999999999998</v>
      </c>
      <c r="D1585" s="21">
        <v>1.0189999999999999</v>
      </c>
    </row>
    <row r="1586" spans="1:4" ht="14.25" x14ac:dyDescent="0.2">
      <c r="A1586" s="20">
        <f t="shared" si="24"/>
        <v>45004</v>
      </c>
      <c r="B1586" s="21">
        <v>1585</v>
      </c>
      <c r="C1586" s="21">
        <v>4.24</v>
      </c>
      <c r="D1586" s="21">
        <v>1.0193000000000001</v>
      </c>
    </row>
    <row r="1587" spans="1:4" ht="14.25" x14ac:dyDescent="0.2">
      <c r="A1587" s="20">
        <f t="shared" si="24"/>
        <v>45005</v>
      </c>
      <c r="B1587" s="21">
        <v>1586</v>
      </c>
      <c r="C1587" s="21">
        <v>4.2405999999999997</v>
      </c>
      <c r="D1587" s="21">
        <v>1.0196000000000001</v>
      </c>
    </row>
    <row r="1588" spans="1:4" ht="14.25" x14ac:dyDescent="0.2">
      <c r="A1588" s="20">
        <f t="shared" si="24"/>
        <v>45006</v>
      </c>
      <c r="B1588" s="21">
        <v>1587</v>
      </c>
      <c r="C1588" s="21">
        <v>4.2412000000000001</v>
      </c>
      <c r="D1588" s="21">
        <v>1.0199</v>
      </c>
    </row>
    <row r="1589" spans="1:4" ht="14.25" x14ac:dyDescent="0.2">
      <c r="A1589" s="20">
        <f t="shared" si="24"/>
        <v>45007</v>
      </c>
      <c r="B1589" s="21">
        <v>1588</v>
      </c>
      <c r="C1589" s="21">
        <v>4.2417999999999996</v>
      </c>
      <c r="D1589" s="21">
        <v>1.0202</v>
      </c>
    </row>
    <row r="1590" spans="1:4" ht="14.25" x14ac:dyDescent="0.2">
      <c r="A1590" s="20">
        <f t="shared" si="24"/>
        <v>45008</v>
      </c>
      <c r="B1590" s="21">
        <v>1589</v>
      </c>
      <c r="C1590" s="21">
        <v>4.2423999999999999</v>
      </c>
      <c r="D1590" s="21">
        <v>1.0205</v>
      </c>
    </row>
    <row r="1591" spans="1:4" ht="14.25" x14ac:dyDescent="0.2">
      <c r="A1591" s="20">
        <f t="shared" si="24"/>
        <v>45009</v>
      </c>
      <c r="B1591" s="21">
        <v>1590</v>
      </c>
      <c r="C1591" s="21">
        <v>4.2430000000000003</v>
      </c>
      <c r="D1591" s="21">
        <v>1.0207999999999999</v>
      </c>
    </row>
    <row r="1592" spans="1:4" ht="14.25" x14ac:dyDescent="0.2">
      <c r="A1592" s="20">
        <f t="shared" si="24"/>
        <v>45010</v>
      </c>
      <c r="B1592" s="21">
        <v>1591</v>
      </c>
      <c r="C1592" s="21">
        <v>4.2436999999999996</v>
      </c>
      <c r="D1592" s="21">
        <v>1.0210999999999999</v>
      </c>
    </row>
    <row r="1593" spans="1:4" ht="14.25" x14ac:dyDescent="0.2">
      <c r="A1593" s="20">
        <f t="shared" si="24"/>
        <v>45011</v>
      </c>
      <c r="B1593" s="21">
        <v>1592</v>
      </c>
      <c r="C1593" s="21">
        <v>4.2443</v>
      </c>
      <c r="D1593" s="21">
        <v>1.0214000000000001</v>
      </c>
    </row>
    <row r="1594" spans="1:4" ht="14.25" x14ac:dyDescent="0.2">
      <c r="A1594" s="20">
        <f t="shared" si="24"/>
        <v>45012</v>
      </c>
      <c r="B1594" s="21">
        <v>1593</v>
      </c>
      <c r="C1594" s="21">
        <v>4.2449000000000003</v>
      </c>
      <c r="D1594" s="21">
        <v>1.0217000000000001</v>
      </c>
    </row>
    <row r="1595" spans="1:4" ht="14.25" x14ac:dyDescent="0.2">
      <c r="A1595" s="20">
        <f t="shared" si="24"/>
        <v>45013</v>
      </c>
      <c r="B1595" s="21">
        <v>1594</v>
      </c>
      <c r="C1595" s="21">
        <v>4.2454999999999998</v>
      </c>
      <c r="D1595" s="21">
        <v>1.022</v>
      </c>
    </row>
    <row r="1596" spans="1:4" ht="14.25" x14ac:dyDescent="0.2">
      <c r="A1596" s="20">
        <f t="shared" si="24"/>
        <v>45014</v>
      </c>
      <c r="B1596" s="21">
        <v>1595</v>
      </c>
      <c r="C1596" s="21">
        <v>4.2461000000000002</v>
      </c>
      <c r="D1596" s="21">
        <v>1.0223</v>
      </c>
    </row>
    <row r="1597" spans="1:4" ht="14.25" x14ac:dyDescent="0.2">
      <c r="A1597" s="20">
        <f t="shared" si="24"/>
        <v>45015</v>
      </c>
      <c r="B1597" s="21">
        <v>1596</v>
      </c>
      <c r="C1597" s="21">
        <v>4.2466999999999997</v>
      </c>
      <c r="D1597" s="21">
        <v>1.0226</v>
      </c>
    </row>
    <row r="1598" spans="1:4" ht="14.25" x14ac:dyDescent="0.2">
      <c r="A1598" s="20">
        <f t="shared" si="24"/>
        <v>45016</v>
      </c>
      <c r="B1598" s="21">
        <v>1597</v>
      </c>
      <c r="C1598" s="21">
        <v>4.2473000000000001</v>
      </c>
      <c r="D1598" s="21">
        <v>1.0228999999999999</v>
      </c>
    </row>
    <row r="1599" spans="1:4" ht="14.25" x14ac:dyDescent="0.2">
      <c r="A1599" s="20">
        <f t="shared" si="24"/>
        <v>45017</v>
      </c>
      <c r="B1599" s="21">
        <v>1598</v>
      </c>
      <c r="C1599" s="21">
        <v>4.2480000000000002</v>
      </c>
      <c r="D1599" s="21">
        <v>1.0232000000000001</v>
      </c>
    </row>
    <row r="1600" spans="1:4" ht="14.25" x14ac:dyDescent="0.2">
      <c r="A1600" s="20">
        <f t="shared" si="24"/>
        <v>45018</v>
      </c>
      <c r="B1600" s="21">
        <v>1599</v>
      </c>
      <c r="C1600" s="21">
        <v>4.2485999999999997</v>
      </c>
      <c r="D1600" s="21">
        <v>1.0235000000000001</v>
      </c>
    </row>
    <row r="1601" spans="1:4" ht="14.25" x14ac:dyDescent="0.2">
      <c r="A1601" s="20">
        <f t="shared" si="24"/>
        <v>45019</v>
      </c>
      <c r="B1601" s="21">
        <v>1600</v>
      </c>
      <c r="C1601" s="21">
        <v>4.2492000000000001</v>
      </c>
      <c r="D1601" s="21">
        <v>1.0238</v>
      </c>
    </row>
    <row r="1602" spans="1:4" ht="14.25" x14ac:dyDescent="0.2">
      <c r="A1602" s="20">
        <f t="shared" si="24"/>
        <v>45020</v>
      </c>
      <c r="B1602" s="21">
        <v>1601</v>
      </c>
      <c r="C1602" s="21">
        <v>4.2497999999999996</v>
      </c>
      <c r="D1602" s="21">
        <v>1.0242</v>
      </c>
    </row>
    <row r="1603" spans="1:4" ht="14.25" x14ac:dyDescent="0.2">
      <c r="A1603" s="20">
        <f t="shared" si="24"/>
        <v>45021</v>
      </c>
      <c r="B1603" s="21">
        <v>1602</v>
      </c>
      <c r="C1603" s="21">
        <v>4.2504</v>
      </c>
      <c r="D1603" s="21">
        <v>1.0245</v>
      </c>
    </row>
    <row r="1604" spans="1:4" ht="14.25" x14ac:dyDescent="0.2">
      <c r="A1604" s="20">
        <f t="shared" ref="A1604:A1667" si="25">+A1603+1</f>
        <v>45022</v>
      </c>
      <c r="B1604" s="21">
        <v>1603</v>
      </c>
      <c r="C1604" s="21">
        <v>4.2510000000000003</v>
      </c>
      <c r="D1604" s="21">
        <v>1.0247999999999999</v>
      </c>
    </row>
    <row r="1605" spans="1:4" ht="14.25" x14ac:dyDescent="0.2">
      <c r="A1605" s="20">
        <f t="shared" si="25"/>
        <v>45023</v>
      </c>
      <c r="B1605" s="21">
        <v>1604</v>
      </c>
      <c r="C1605" s="21">
        <v>4.2515999999999998</v>
      </c>
      <c r="D1605" s="21">
        <v>1.0250999999999999</v>
      </c>
    </row>
    <row r="1606" spans="1:4" ht="14.25" x14ac:dyDescent="0.2">
      <c r="A1606" s="20">
        <f t="shared" si="25"/>
        <v>45024</v>
      </c>
      <c r="B1606" s="21">
        <v>1605</v>
      </c>
      <c r="C1606" s="21">
        <v>4.2523</v>
      </c>
      <c r="D1606" s="21">
        <v>1.0254000000000001</v>
      </c>
    </row>
    <row r="1607" spans="1:4" ht="14.25" x14ac:dyDescent="0.2">
      <c r="A1607" s="20">
        <f t="shared" si="25"/>
        <v>45025</v>
      </c>
      <c r="B1607" s="21">
        <v>1606</v>
      </c>
      <c r="C1607" s="21">
        <v>4.2529000000000003</v>
      </c>
      <c r="D1607" s="21">
        <v>1.0257000000000001</v>
      </c>
    </row>
    <row r="1608" spans="1:4" ht="14.25" x14ac:dyDescent="0.2">
      <c r="A1608" s="20">
        <f t="shared" si="25"/>
        <v>45026</v>
      </c>
      <c r="B1608" s="21">
        <v>1607</v>
      </c>
      <c r="C1608" s="21">
        <v>4.2534999999999998</v>
      </c>
      <c r="D1608" s="21">
        <v>1.026</v>
      </c>
    </row>
    <row r="1609" spans="1:4" ht="14.25" x14ac:dyDescent="0.2">
      <c r="A1609" s="20">
        <f t="shared" si="25"/>
        <v>45027</v>
      </c>
      <c r="B1609" s="21">
        <v>1608</v>
      </c>
      <c r="C1609" s="21">
        <v>4.2541000000000002</v>
      </c>
      <c r="D1609" s="21">
        <v>1.0263</v>
      </c>
    </row>
    <row r="1610" spans="1:4" ht="14.25" x14ac:dyDescent="0.2">
      <c r="A1610" s="20">
        <f t="shared" si="25"/>
        <v>45028</v>
      </c>
      <c r="B1610" s="21">
        <v>1609</v>
      </c>
      <c r="C1610" s="21">
        <v>4.2546999999999997</v>
      </c>
      <c r="D1610" s="21">
        <v>1.0266999999999999</v>
      </c>
    </row>
    <row r="1611" spans="1:4" ht="14.25" x14ac:dyDescent="0.2">
      <c r="A1611" s="20">
        <f t="shared" si="25"/>
        <v>45029</v>
      </c>
      <c r="B1611" s="21">
        <v>1610</v>
      </c>
      <c r="C1611" s="21">
        <v>4.2553000000000001</v>
      </c>
      <c r="D1611" s="21">
        <v>1.0269999999999999</v>
      </c>
    </row>
    <row r="1612" spans="1:4" ht="14.25" x14ac:dyDescent="0.2">
      <c r="A1612" s="20">
        <f t="shared" si="25"/>
        <v>45030</v>
      </c>
      <c r="B1612" s="21">
        <v>1611</v>
      </c>
      <c r="C1612" s="21">
        <v>4.2560000000000002</v>
      </c>
      <c r="D1612" s="21">
        <v>1.0273000000000001</v>
      </c>
    </row>
    <row r="1613" spans="1:4" ht="14.25" x14ac:dyDescent="0.2">
      <c r="A1613" s="20">
        <f t="shared" si="25"/>
        <v>45031</v>
      </c>
      <c r="B1613" s="21">
        <v>1612</v>
      </c>
      <c r="C1613" s="21">
        <v>4.2565999999999997</v>
      </c>
      <c r="D1613" s="21">
        <v>1.0276000000000001</v>
      </c>
    </row>
    <row r="1614" spans="1:4" ht="14.25" x14ac:dyDescent="0.2">
      <c r="A1614" s="20">
        <f t="shared" si="25"/>
        <v>45032</v>
      </c>
      <c r="B1614" s="21">
        <v>1613</v>
      </c>
      <c r="C1614" s="21">
        <v>4.2572000000000001</v>
      </c>
      <c r="D1614" s="21">
        <v>1.0279</v>
      </c>
    </row>
    <row r="1615" spans="1:4" ht="14.25" x14ac:dyDescent="0.2">
      <c r="A1615" s="20">
        <f t="shared" si="25"/>
        <v>45033</v>
      </c>
      <c r="B1615" s="21">
        <v>1614</v>
      </c>
      <c r="C1615" s="21">
        <v>4.2577999999999996</v>
      </c>
      <c r="D1615" s="21">
        <v>1.0282</v>
      </c>
    </row>
    <row r="1616" spans="1:4" ht="14.25" x14ac:dyDescent="0.2">
      <c r="A1616" s="20">
        <f t="shared" si="25"/>
        <v>45034</v>
      </c>
      <c r="B1616" s="21">
        <v>1615</v>
      </c>
      <c r="C1616" s="21">
        <v>4.2584</v>
      </c>
      <c r="D1616" s="21">
        <v>1.0286</v>
      </c>
    </row>
    <row r="1617" spans="1:4" ht="14.25" x14ac:dyDescent="0.2">
      <c r="A1617" s="20">
        <f t="shared" si="25"/>
        <v>45035</v>
      </c>
      <c r="B1617" s="21">
        <v>1616</v>
      </c>
      <c r="C1617" s="21">
        <v>4.2590000000000003</v>
      </c>
      <c r="D1617" s="21">
        <v>1.0288999999999999</v>
      </c>
    </row>
    <row r="1618" spans="1:4" ht="14.25" x14ac:dyDescent="0.2">
      <c r="A1618" s="20">
        <f t="shared" si="25"/>
        <v>45036</v>
      </c>
      <c r="B1618" s="21">
        <v>1617</v>
      </c>
      <c r="C1618" s="21">
        <v>4.2596999999999996</v>
      </c>
      <c r="D1618" s="21">
        <v>1.0291999999999999</v>
      </c>
    </row>
    <row r="1619" spans="1:4" ht="14.25" x14ac:dyDescent="0.2">
      <c r="A1619" s="20">
        <f t="shared" si="25"/>
        <v>45037</v>
      </c>
      <c r="B1619" s="21">
        <v>1618</v>
      </c>
      <c r="C1619" s="21">
        <v>4.2603</v>
      </c>
      <c r="D1619" s="21">
        <v>1.0295000000000001</v>
      </c>
    </row>
    <row r="1620" spans="1:4" ht="14.25" x14ac:dyDescent="0.2">
      <c r="A1620" s="20">
        <f t="shared" si="25"/>
        <v>45038</v>
      </c>
      <c r="B1620" s="21">
        <v>1619</v>
      </c>
      <c r="C1620" s="21">
        <v>4.2609000000000004</v>
      </c>
      <c r="D1620" s="21">
        <v>1.0298</v>
      </c>
    </row>
    <row r="1621" spans="1:4" ht="14.25" x14ac:dyDescent="0.2">
      <c r="A1621" s="20">
        <f t="shared" si="25"/>
        <v>45039</v>
      </c>
      <c r="B1621" s="21">
        <v>1620</v>
      </c>
      <c r="C1621" s="21">
        <v>4.2614999999999998</v>
      </c>
      <c r="D1621" s="21">
        <v>1.0301</v>
      </c>
    </row>
    <row r="1622" spans="1:4" ht="14.25" x14ac:dyDescent="0.2">
      <c r="A1622" s="20">
        <f t="shared" si="25"/>
        <v>45040</v>
      </c>
      <c r="B1622" s="21">
        <v>1621</v>
      </c>
      <c r="C1622" s="21">
        <v>4.2621000000000002</v>
      </c>
      <c r="D1622" s="21">
        <v>1.0305</v>
      </c>
    </row>
    <row r="1623" spans="1:4" ht="14.25" x14ac:dyDescent="0.2">
      <c r="A1623" s="20">
        <f t="shared" si="25"/>
        <v>45041</v>
      </c>
      <c r="B1623" s="21">
        <v>1622</v>
      </c>
      <c r="C1623" s="21">
        <v>4.2628000000000004</v>
      </c>
      <c r="D1623" s="21">
        <v>1.0307999999999999</v>
      </c>
    </row>
    <row r="1624" spans="1:4" ht="14.25" x14ac:dyDescent="0.2">
      <c r="A1624" s="20">
        <f t="shared" si="25"/>
        <v>45042</v>
      </c>
      <c r="B1624" s="21">
        <v>1623</v>
      </c>
      <c r="C1624" s="21">
        <v>4.2633999999999999</v>
      </c>
      <c r="D1624" s="21">
        <v>1.0310999999999999</v>
      </c>
    </row>
    <row r="1625" spans="1:4" ht="14.25" x14ac:dyDescent="0.2">
      <c r="A1625" s="20">
        <f t="shared" si="25"/>
        <v>45043</v>
      </c>
      <c r="B1625" s="21">
        <v>1624</v>
      </c>
      <c r="C1625" s="21">
        <v>4.2640000000000002</v>
      </c>
      <c r="D1625" s="21">
        <v>1.0314000000000001</v>
      </c>
    </row>
    <row r="1626" spans="1:4" ht="14.25" x14ac:dyDescent="0.2">
      <c r="A1626" s="20">
        <f t="shared" si="25"/>
        <v>45044</v>
      </c>
      <c r="B1626" s="21">
        <v>1625</v>
      </c>
      <c r="C1626" s="21">
        <v>4.2645999999999997</v>
      </c>
      <c r="D1626" s="21">
        <v>1.0318000000000001</v>
      </c>
    </row>
    <row r="1627" spans="1:4" ht="14.25" x14ac:dyDescent="0.2">
      <c r="A1627" s="20">
        <f t="shared" si="25"/>
        <v>45045</v>
      </c>
      <c r="B1627" s="21">
        <v>1626</v>
      </c>
      <c r="C1627" s="21">
        <v>4.2652000000000001</v>
      </c>
      <c r="D1627" s="21">
        <v>1.0321</v>
      </c>
    </row>
    <row r="1628" spans="1:4" ht="14.25" x14ac:dyDescent="0.2">
      <c r="A1628" s="20">
        <f t="shared" si="25"/>
        <v>45046</v>
      </c>
      <c r="B1628" s="21">
        <v>1627</v>
      </c>
      <c r="C1628" s="21">
        <v>4.2657999999999996</v>
      </c>
      <c r="D1628" s="21">
        <v>1.0324</v>
      </c>
    </row>
    <row r="1629" spans="1:4" ht="14.25" x14ac:dyDescent="0.2">
      <c r="A1629" s="20">
        <f t="shared" si="25"/>
        <v>45047</v>
      </c>
      <c r="B1629" s="21">
        <v>1628</v>
      </c>
      <c r="C1629" s="21">
        <v>4.2664999999999997</v>
      </c>
      <c r="D1629" s="21">
        <v>1.0327</v>
      </c>
    </row>
    <row r="1630" spans="1:4" ht="14.25" x14ac:dyDescent="0.2">
      <c r="A1630" s="20">
        <f t="shared" si="25"/>
        <v>45048</v>
      </c>
      <c r="B1630" s="21">
        <v>1629</v>
      </c>
      <c r="C1630" s="21">
        <v>4.2671000000000001</v>
      </c>
      <c r="D1630" s="21">
        <v>1.0329999999999999</v>
      </c>
    </row>
    <row r="1631" spans="1:4" ht="14.25" x14ac:dyDescent="0.2">
      <c r="A1631" s="20">
        <f t="shared" si="25"/>
        <v>45049</v>
      </c>
      <c r="B1631" s="21">
        <v>1630</v>
      </c>
      <c r="C1631" s="21">
        <v>4.2676999999999996</v>
      </c>
      <c r="D1631" s="21">
        <v>1.0334000000000001</v>
      </c>
    </row>
    <row r="1632" spans="1:4" ht="14.25" x14ac:dyDescent="0.2">
      <c r="A1632" s="20">
        <f t="shared" si="25"/>
        <v>45050</v>
      </c>
      <c r="B1632" s="21">
        <v>1631</v>
      </c>
      <c r="C1632" s="21">
        <v>4.2683</v>
      </c>
      <c r="D1632" s="21">
        <v>1.0337000000000001</v>
      </c>
    </row>
    <row r="1633" spans="1:4" ht="14.25" x14ac:dyDescent="0.2">
      <c r="A1633" s="20">
        <f t="shared" si="25"/>
        <v>45051</v>
      </c>
      <c r="B1633" s="21">
        <v>1632</v>
      </c>
      <c r="C1633" s="21">
        <v>4.2689000000000004</v>
      </c>
      <c r="D1633" s="21">
        <v>1.034</v>
      </c>
    </row>
    <row r="1634" spans="1:4" ht="14.25" x14ac:dyDescent="0.2">
      <c r="A1634" s="20">
        <f t="shared" si="25"/>
        <v>45052</v>
      </c>
      <c r="B1634" s="21">
        <v>1633</v>
      </c>
      <c r="C1634" s="21">
        <v>4.2695999999999996</v>
      </c>
      <c r="D1634" s="21">
        <v>1.0343</v>
      </c>
    </row>
    <row r="1635" spans="1:4" ht="14.25" x14ac:dyDescent="0.2">
      <c r="A1635" s="20">
        <f t="shared" si="25"/>
        <v>45053</v>
      </c>
      <c r="B1635" s="21">
        <v>1634</v>
      </c>
      <c r="C1635" s="21">
        <v>4.2702</v>
      </c>
      <c r="D1635" s="21">
        <v>1.0347</v>
      </c>
    </row>
    <row r="1636" spans="1:4" ht="14.25" x14ac:dyDescent="0.2">
      <c r="A1636" s="20">
        <f t="shared" si="25"/>
        <v>45054</v>
      </c>
      <c r="B1636" s="21">
        <v>1635</v>
      </c>
      <c r="C1636" s="21">
        <v>4.2708000000000004</v>
      </c>
      <c r="D1636" s="21">
        <v>1.0349999999999999</v>
      </c>
    </row>
    <row r="1637" spans="1:4" ht="14.25" x14ac:dyDescent="0.2">
      <c r="A1637" s="20">
        <f t="shared" si="25"/>
        <v>45055</v>
      </c>
      <c r="B1637" s="21">
        <v>1636</v>
      </c>
      <c r="C1637" s="21">
        <v>4.2713999999999999</v>
      </c>
      <c r="D1637" s="21">
        <v>1.0353000000000001</v>
      </c>
    </row>
    <row r="1638" spans="1:4" ht="14.25" x14ac:dyDescent="0.2">
      <c r="A1638" s="20">
        <f t="shared" si="25"/>
        <v>45056</v>
      </c>
      <c r="B1638" s="21">
        <v>1637</v>
      </c>
      <c r="C1638" s="21">
        <v>4.2720000000000002</v>
      </c>
      <c r="D1638" s="21">
        <v>1.0357000000000001</v>
      </c>
    </row>
    <row r="1639" spans="1:4" ht="14.25" x14ac:dyDescent="0.2">
      <c r="A1639" s="20">
        <f t="shared" si="25"/>
        <v>45057</v>
      </c>
      <c r="B1639" s="21">
        <v>1638</v>
      </c>
      <c r="C1639" s="21">
        <v>4.2727000000000004</v>
      </c>
      <c r="D1639" s="21">
        <v>1.036</v>
      </c>
    </row>
    <row r="1640" spans="1:4" ht="14.25" x14ac:dyDescent="0.2">
      <c r="A1640" s="20">
        <f t="shared" si="25"/>
        <v>45058</v>
      </c>
      <c r="B1640" s="21">
        <v>1639</v>
      </c>
      <c r="C1640" s="21">
        <v>4.2732999999999999</v>
      </c>
      <c r="D1640" s="21">
        <v>1.0363</v>
      </c>
    </row>
    <row r="1641" spans="1:4" ht="14.25" x14ac:dyDescent="0.2">
      <c r="A1641" s="20">
        <f t="shared" si="25"/>
        <v>45059</v>
      </c>
      <c r="B1641" s="21">
        <v>1640</v>
      </c>
      <c r="C1641" s="21">
        <v>4.2739000000000003</v>
      </c>
      <c r="D1641" s="21">
        <v>1.0366</v>
      </c>
    </row>
    <row r="1642" spans="1:4" ht="14.25" x14ac:dyDescent="0.2">
      <c r="A1642" s="20">
        <f t="shared" si="25"/>
        <v>45060</v>
      </c>
      <c r="B1642" s="21">
        <v>1641</v>
      </c>
      <c r="C1642" s="21">
        <v>4.2744999999999997</v>
      </c>
      <c r="D1642" s="21">
        <v>1.0369999999999999</v>
      </c>
    </row>
    <row r="1643" spans="1:4" ht="14.25" x14ac:dyDescent="0.2">
      <c r="A1643" s="20">
        <f t="shared" si="25"/>
        <v>45061</v>
      </c>
      <c r="B1643" s="21">
        <v>1642</v>
      </c>
      <c r="C1643" s="21">
        <v>4.2751000000000001</v>
      </c>
      <c r="D1643" s="21">
        <v>1.0373000000000001</v>
      </c>
    </row>
    <row r="1644" spans="1:4" ht="14.25" x14ac:dyDescent="0.2">
      <c r="A1644" s="20">
        <f t="shared" si="25"/>
        <v>45062</v>
      </c>
      <c r="B1644" s="21">
        <v>1643</v>
      </c>
      <c r="C1644" s="21">
        <v>4.2758000000000003</v>
      </c>
      <c r="D1644" s="21">
        <v>1.0376000000000001</v>
      </c>
    </row>
    <row r="1645" spans="1:4" ht="14.25" x14ac:dyDescent="0.2">
      <c r="A1645" s="20">
        <f t="shared" si="25"/>
        <v>45063</v>
      </c>
      <c r="B1645" s="21">
        <v>1644</v>
      </c>
      <c r="C1645" s="21">
        <v>4.2763999999999998</v>
      </c>
      <c r="D1645" s="21">
        <v>1.038</v>
      </c>
    </row>
    <row r="1646" spans="1:4" ht="14.25" x14ac:dyDescent="0.2">
      <c r="A1646" s="20">
        <f t="shared" si="25"/>
        <v>45064</v>
      </c>
      <c r="B1646" s="21">
        <v>1645</v>
      </c>
      <c r="C1646" s="21">
        <v>4.2770000000000001</v>
      </c>
      <c r="D1646" s="21">
        <v>1.0383</v>
      </c>
    </row>
    <row r="1647" spans="1:4" ht="14.25" x14ac:dyDescent="0.2">
      <c r="A1647" s="20">
        <f t="shared" si="25"/>
        <v>45065</v>
      </c>
      <c r="B1647" s="21">
        <v>1646</v>
      </c>
      <c r="C1647" s="21">
        <v>4.2775999999999996</v>
      </c>
      <c r="D1647" s="21">
        <v>1.0386</v>
      </c>
    </row>
    <row r="1648" spans="1:4" ht="14.25" x14ac:dyDescent="0.2">
      <c r="A1648" s="20">
        <f t="shared" si="25"/>
        <v>45066</v>
      </c>
      <c r="B1648" s="21">
        <v>1647</v>
      </c>
      <c r="C1648" s="21">
        <v>4.2782</v>
      </c>
      <c r="D1648" s="21">
        <v>1.0389999999999999</v>
      </c>
    </row>
    <row r="1649" spans="1:4" ht="14.25" x14ac:dyDescent="0.2">
      <c r="A1649" s="20">
        <f t="shared" si="25"/>
        <v>45067</v>
      </c>
      <c r="B1649" s="21">
        <v>1648</v>
      </c>
      <c r="C1649" s="21">
        <v>4.2789000000000001</v>
      </c>
      <c r="D1649" s="21">
        <v>1.0392999999999999</v>
      </c>
    </row>
    <row r="1650" spans="1:4" ht="14.25" x14ac:dyDescent="0.2">
      <c r="A1650" s="20">
        <f t="shared" si="25"/>
        <v>45068</v>
      </c>
      <c r="B1650" s="21">
        <v>1649</v>
      </c>
      <c r="C1650" s="21">
        <v>4.2794999999999996</v>
      </c>
      <c r="D1650" s="21">
        <v>1.0396000000000001</v>
      </c>
    </row>
    <row r="1651" spans="1:4" ht="14.25" x14ac:dyDescent="0.2">
      <c r="A1651" s="20">
        <f t="shared" si="25"/>
        <v>45069</v>
      </c>
      <c r="B1651" s="21">
        <v>1650</v>
      </c>
      <c r="C1651" s="21">
        <v>4.2801</v>
      </c>
      <c r="D1651" s="21">
        <v>1.04</v>
      </c>
    </row>
    <row r="1652" spans="1:4" ht="14.25" x14ac:dyDescent="0.2">
      <c r="A1652" s="20">
        <f t="shared" si="25"/>
        <v>45070</v>
      </c>
      <c r="B1652" s="21">
        <v>1651</v>
      </c>
      <c r="C1652" s="21">
        <v>4.2807000000000004</v>
      </c>
      <c r="D1652" s="21">
        <v>1.0403</v>
      </c>
    </row>
    <row r="1653" spans="1:4" ht="14.25" x14ac:dyDescent="0.2">
      <c r="A1653" s="20">
        <f t="shared" si="25"/>
        <v>45071</v>
      </c>
      <c r="B1653" s="21">
        <v>1652</v>
      </c>
      <c r="C1653" s="21">
        <v>4.2812999999999999</v>
      </c>
      <c r="D1653" s="21">
        <v>1.0406</v>
      </c>
    </row>
    <row r="1654" spans="1:4" ht="14.25" x14ac:dyDescent="0.2">
      <c r="A1654" s="20">
        <f t="shared" si="25"/>
        <v>45072</v>
      </c>
      <c r="B1654" s="21">
        <v>1653</v>
      </c>
      <c r="C1654" s="21">
        <v>4.282</v>
      </c>
      <c r="D1654" s="21">
        <v>1.0409999999999999</v>
      </c>
    </row>
    <row r="1655" spans="1:4" ht="14.25" x14ac:dyDescent="0.2">
      <c r="A1655" s="20">
        <f t="shared" si="25"/>
        <v>45073</v>
      </c>
      <c r="B1655" s="21">
        <v>1654</v>
      </c>
      <c r="C1655" s="21">
        <v>4.2826000000000004</v>
      </c>
      <c r="D1655" s="21">
        <v>1.0412999999999999</v>
      </c>
    </row>
    <row r="1656" spans="1:4" ht="14.25" x14ac:dyDescent="0.2">
      <c r="A1656" s="20">
        <f t="shared" si="25"/>
        <v>45074</v>
      </c>
      <c r="B1656" s="21">
        <v>1655</v>
      </c>
      <c r="C1656" s="21">
        <v>4.2831999999999999</v>
      </c>
      <c r="D1656" s="21">
        <v>1.0416000000000001</v>
      </c>
    </row>
    <row r="1657" spans="1:4" ht="14.25" x14ac:dyDescent="0.2">
      <c r="A1657" s="20">
        <f t="shared" si="25"/>
        <v>45075</v>
      </c>
      <c r="B1657" s="21">
        <v>1656</v>
      </c>
      <c r="C1657" s="21">
        <v>4.2838000000000003</v>
      </c>
      <c r="D1657" s="21">
        <v>1.042</v>
      </c>
    </row>
    <row r="1658" spans="1:4" ht="14.25" x14ac:dyDescent="0.2">
      <c r="A1658" s="20">
        <f t="shared" si="25"/>
        <v>45076</v>
      </c>
      <c r="B1658" s="21">
        <v>1657</v>
      </c>
      <c r="C1658" s="21">
        <v>4.2845000000000004</v>
      </c>
      <c r="D1658" s="21">
        <v>1.0423</v>
      </c>
    </row>
    <row r="1659" spans="1:4" ht="14.25" x14ac:dyDescent="0.2">
      <c r="A1659" s="20">
        <f t="shared" si="25"/>
        <v>45077</v>
      </c>
      <c r="B1659" s="21">
        <v>1658</v>
      </c>
      <c r="C1659" s="21">
        <v>4.2850999999999999</v>
      </c>
      <c r="D1659" s="21">
        <v>1.0426</v>
      </c>
    </row>
    <row r="1660" spans="1:4" ht="14.25" x14ac:dyDescent="0.2">
      <c r="A1660" s="20">
        <f t="shared" si="25"/>
        <v>45078</v>
      </c>
      <c r="B1660" s="21">
        <v>1659</v>
      </c>
      <c r="C1660" s="21">
        <v>4.2857000000000003</v>
      </c>
      <c r="D1660" s="21">
        <v>1.0429999999999999</v>
      </c>
    </row>
    <row r="1661" spans="1:4" ht="14.25" x14ac:dyDescent="0.2">
      <c r="A1661" s="20">
        <f t="shared" si="25"/>
        <v>45079</v>
      </c>
      <c r="B1661" s="21">
        <v>1660</v>
      </c>
      <c r="C1661" s="21">
        <v>4.2862999999999998</v>
      </c>
      <c r="D1661" s="21">
        <v>1.0432999999999999</v>
      </c>
    </row>
    <row r="1662" spans="1:4" ht="14.25" x14ac:dyDescent="0.2">
      <c r="A1662" s="20">
        <f t="shared" si="25"/>
        <v>45080</v>
      </c>
      <c r="B1662" s="21">
        <v>1661</v>
      </c>
      <c r="C1662" s="21">
        <v>4.2869000000000002</v>
      </c>
      <c r="D1662" s="21">
        <v>1.0437000000000001</v>
      </c>
    </row>
    <row r="1663" spans="1:4" ht="14.25" x14ac:dyDescent="0.2">
      <c r="A1663" s="20">
        <f t="shared" si="25"/>
        <v>45081</v>
      </c>
      <c r="B1663" s="21">
        <v>1662</v>
      </c>
      <c r="C1663" s="21">
        <v>4.2876000000000003</v>
      </c>
      <c r="D1663" s="21">
        <v>1.044</v>
      </c>
    </row>
    <row r="1664" spans="1:4" ht="14.25" x14ac:dyDescent="0.2">
      <c r="A1664" s="20">
        <f t="shared" si="25"/>
        <v>45082</v>
      </c>
      <c r="B1664" s="21">
        <v>1663</v>
      </c>
      <c r="C1664" s="21">
        <v>4.2881999999999998</v>
      </c>
      <c r="D1664" s="21">
        <v>1.0443</v>
      </c>
    </row>
    <row r="1665" spans="1:4" ht="14.25" x14ac:dyDescent="0.2">
      <c r="A1665" s="20">
        <f t="shared" si="25"/>
        <v>45083</v>
      </c>
      <c r="B1665" s="21">
        <v>1664</v>
      </c>
      <c r="C1665" s="21">
        <v>4.2888000000000002</v>
      </c>
      <c r="D1665" s="21">
        <v>1.0447</v>
      </c>
    </row>
    <row r="1666" spans="1:4" ht="14.25" x14ac:dyDescent="0.2">
      <c r="A1666" s="20">
        <f t="shared" si="25"/>
        <v>45084</v>
      </c>
      <c r="B1666" s="21">
        <v>1665</v>
      </c>
      <c r="C1666" s="21">
        <v>4.2893999999999997</v>
      </c>
      <c r="D1666" s="21">
        <v>1.0449999999999999</v>
      </c>
    </row>
    <row r="1667" spans="1:4" ht="14.25" x14ac:dyDescent="0.2">
      <c r="A1667" s="20">
        <f t="shared" si="25"/>
        <v>45085</v>
      </c>
      <c r="B1667" s="21">
        <v>1666</v>
      </c>
      <c r="C1667" s="21">
        <v>4.2900999999999998</v>
      </c>
      <c r="D1667" s="21">
        <v>1.0452999999999999</v>
      </c>
    </row>
    <row r="1668" spans="1:4" ht="14.25" x14ac:dyDescent="0.2">
      <c r="A1668" s="20">
        <f t="shared" ref="A1668:A1731" si="26">+A1667+1</f>
        <v>45086</v>
      </c>
      <c r="B1668" s="21">
        <v>1667</v>
      </c>
      <c r="C1668" s="21">
        <v>4.2907000000000002</v>
      </c>
      <c r="D1668" s="21">
        <v>1.0457000000000001</v>
      </c>
    </row>
    <row r="1669" spans="1:4" ht="14.25" x14ac:dyDescent="0.2">
      <c r="A1669" s="20">
        <f t="shared" si="26"/>
        <v>45087</v>
      </c>
      <c r="B1669" s="21">
        <v>1668</v>
      </c>
      <c r="C1669" s="21">
        <v>4.2912999999999997</v>
      </c>
      <c r="D1669" s="21">
        <v>1.046</v>
      </c>
    </row>
    <row r="1670" spans="1:4" ht="14.25" x14ac:dyDescent="0.2">
      <c r="A1670" s="20">
        <f t="shared" si="26"/>
        <v>45088</v>
      </c>
      <c r="B1670" s="21">
        <v>1669</v>
      </c>
      <c r="C1670" s="21">
        <v>4.2919</v>
      </c>
      <c r="D1670" s="21">
        <v>1.0464</v>
      </c>
    </row>
    <row r="1671" spans="1:4" ht="14.25" x14ac:dyDescent="0.2">
      <c r="A1671" s="20">
        <f t="shared" si="26"/>
        <v>45089</v>
      </c>
      <c r="B1671" s="21">
        <v>1670</v>
      </c>
      <c r="C1671" s="21">
        <v>4.2925000000000004</v>
      </c>
      <c r="D1671" s="21">
        <v>1.0467</v>
      </c>
    </row>
    <row r="1672" spans="1:4" ht="14.25" x14ac:dyDescent="0.2">
      <c r="A1672" s="20">
        <f t="shared" si="26"/>
        <v>45090</v>
      </c>
      <c r="B1672" s="21">
        <v>1671</v>
      </c>
      <c r="C1672" s="21">
        <v>4.2931999999999997</v>
      </c>
      <c r="D1672" s="21">
        <v>1.0469999999999999</v>
      </c>
    </row>
    <row r="1673" spans="1:4" ht="14.25" x14ac:dyDescent="0.2">
      <c r="A1673" s="20">
        <f t="shared" si="26"/>
        <v>45091</v>
      </c>
      <c r="B1673" s="21">
        <v>1672</v>
      </c>
      <c r="C1673" s="21">
        <v>4.2938000000000001</v>
      </c>
      <c r="D1673" s="21">
        <v>1.0474000000000001</v>
      </c>
    </row>
    <row r="1674" spans="1:4" ht="14.25" x14ac:dyDescent="0.2">
      <c r="A1674" s="20">
        <f t="shared" si="26"/>
        <v>45092</v>
      </c>
      <c r="B1674" s="21">
        <v>1673</v>
      </c>
      <c r="C1674" s="21">
        <v>4.2944000000000004</v>
      </c>
      <c r="D1674" s="21">
        <v>1.0477000000000001</v>
      </c>
    </row>
    <row r="1675" spans="1:4" ht="14.25" x14ac:dyDescent="0.2">
      <c r="A1675" s="20">
        <f t="shared" si="26"/>
        <v>45093</v>
      </c>
      <c r="B1675" s="21">
        <v>1674</v>
      </c>
      <c r="C1675" s="21">
        <v>4.2949999999999999</v>
      </c>
      <c r="D1675" s="21">
        <v>1.0481</v>
      </c>
    </row>
    <row r="1676" spans="1:4" ht="14.25" x14ac:dyDescent="0.2">
      <c r="A1676" s="20">
        <f t="shared" si="26"/>
        <v>45094</v>
      </c>
      <c r="B1676" s="21">
        <v>1675</v>
      </c>
      <c r="C1676" s="21">
        <v>4.2957000000000001</v>
      </c>
      <c r="D1676" s="21">
        <v>1.0484</v>
      </c>
    </row>
    <row r="1677" spans="1:4" ht="14.25" x14ac:dyDescent="0.2">
      <c r="A1677" s="20">
        <f t="shared" si="26"/>
        <v>45095</v>
      </c>
      <c r="B1677" s="21">
        <v>1676</v>
      </c>
      <c r="C1677" s="21">
        <v>4.2962999999999996</v>
      </c>
      <c r="D1677" s="21">
        <v>1.0488</v>
      </c>
    </row>
    <row r="1678" spans="1:4" ht="14.25" x14ac:dyDescent="0.2">
      <c r="A1678" s="20">
        <f t="shared" si="26"/>
        <v>45096</v>
      </c>
      <c r="B1678" s="21">
        <v>1677</v>
      </c>
      <c r="C1678" s="21">
        <v>4.2968999999999999</v>
      </c>
      <c r="D1678" s="21">
        <v>1.0490999999999999</v>
      </c>
    </row>
    <row r="1679" spans="1:4" ht="14.25" x14ac:dyDescent="0.2">
      <c r="A1679" s="20">
        <f t="shared" si="26"/>
        <v>45097</v>
      </c>
      <c r="B1679" s="21">
        <v>1678</v>
      </c>
      <c r="C1679" s="21">
        <v>4.2975000000000003</v>
      </c>
      <c r="D1679" s="21">
        <v>1.0494000000000001</v>
      </c>
    </row>
    <row r="1680" spans="1:4" ht="14.25" x14ac:dyDescent="0.2">
      <c r="A1680" s="20">
        <f t="shared" si="26"/>
        <v>45098</v>
      </c>
      <c r="B1680" s="21">
        <v>1679</v>
      </c>
      <c r="C1680" s="21">
        <v>4.2981999999999996</v>
      </c>
      <c r="D1680" s="21">
        <v>1.0498000000000001</v>
      </c>
    </row>
    <row r="1681" spans="1:4" ht="14.25" x14ac:dyDescent="0.2">
      <c r="A1681" s="20">
        <f t="shared" si="26"/>
        <v>45099</v>
      </c>
      <c r="B1681" s="21">
        <v>1680</v>
      </c>
      <c r="C1681" s="21">
        <v>4.2988</v>
      </c>
      <c r="D1681" s="21">
        <v>1.0501</v>
      </c>
    </row>
    <row r="1682" spans="1:4" ht="14.25" x14ac:dyDescent="0.2">
      <c r="A1682" s="20">
        <f t="shared" si="26"/>
        <v>45100</v>
      </c>
      <c r="B1682" s="21">
        <v>1681</v>
      </c>
      <c r="C1682" s="21">
        <v>4.2994000000000003</v>
      </c>
      <c r="D1682" s="21">
        <v>1.0505</v>
      </c>
    </row>
    <row r="1683" spans="1:4" ht="14.25" x14ac:dyDescent="0.2">
      <c r="A1683" s="20">
        <f t="shared" si="26"/>
        <v>45101</v>
      </c>
      <c r="B1683" s="21">
        <v>1682</v>
      </c>
      <c r="C1683" s="21">
        <v>4.3</v>
      </c>
      <c r="D1683" s="21">
        <v>1.0508</v>
      </c>
    </row>
    <row r="1684" spans="1:4" ht="14.25" x14ac:dyDescent="0.2">
      <c r="A1684" s="20">
        <f t="shared" si="26"/>
        <v>45102</v>
      </c>
      <c r="B1684" s="21">
        <v>1683</v>
      </c>
      <c r="C1684" s="21">
        <v>4.3007</v>
      </c>
      <c r="D1684" s="21">
        <v>1.0511999999999999</v>
      </c>
    </row>
    <row r="1685" spans="1:4" ht="14.25" x14ac:dyDescent="0.2">
      <c r="A1685" s="20">
        <f t="shared" si="26"/>
        <v>45103</v>
      </c>
      <c r="B1685" s="21">
        <v>1684</v>
      </c>
      <c r="C1685" s="21">
        <v>4.3013000000000003</v>
      </c>
      <c r="D1685" s="21">
        <v>1.0515000000000001</v>
      </c>
    </row>
    <row r="1686" spans="1:4" ht="14.25" x14ac:dyDescent="0.2">
      <c r="A1686" s="20">
        <f t="shared" si="26"/>
        <v>45104</v>
      </c>
      <c r="B1686" s="21">
        <v>1685</v>
      </c>
      <c r="C1686" s="21">
        <v>4.3018999999999998</v>
      </c>
      <c r="D1686" s="21">
        <v>1.0518000000000001</v>
      </c>
    </row>
    <row r="1687" spans="1:4" ht="14.25" x14ac:dyDescent="0.2">
      <c r="A1687" s="20">
        <f t="shared" si="26"/>
        <v>45105</v>
      </c>
      <c r="B1687" s="21">
        <v>1686</v>
      </c>
      <c r="C1687" s="21">
        <v>4.3025000000000002</v>
      </c>
      <c r="D1687" s="21">
        <v>1.0522</v>
      </c>
    </row>
    <row r="1688" spans="1:4" ht="14.25" x14ac:dyDescent="0.2">
      <c r="A1688" s="20">
        <f t="shared" si="26"/>
        <v>45106</v>
      </c>
      <c r="B1688" s="21">
        <v>1687</v>
      </c>
      <c r="C1688" s="21">
        <v>4.3032000000000004</v>
      </c>
      <c r="D1688" s="21">
        <v>1.0525</v>
      </c>
    </row>
    <row r="1689" spans="1:4" ht="14.25" x14ac:dyDescent="0.2">
      <c r="A1689" s="20">
        <f t="shared" si="26"/>
        <v>45107</v>
      </c>
      <c r="B1689" s="21">
        <v>1688</v>
      </c>
      <c r="C1689" s="21">
        <v>4.3037999999999998</v>
      </c>
      <c r="D1689" s="21">
        <v>1.0528999999999999</v>
      </c>
    </row>
    <row r="1690" spans="1:4" ht="14.25" x14ac:dyDescent="0.2">
      <c r="A1690" s="20">
        <f t="shared" si="26"/>
        <v>45108</v>
      </c>
      <c r="B1690" s="21">
        <v>1689</v>
      </c>
      <c r="C1690" s="21">
        <v>4.3044000000000002</v>
      </c>
      <c r="D1690" s="21">
        <v>1.0531999999999999</v>
      </c>
    </row>
    <row r="1691" spans="1:4" ht="14.25" x14ac:dyDescent="0.2">
      <c r="A1691" s="20">
        <f t="shared" si="26"/>
        <v>45109</v>
      </c>
      <c r="B1691" s="21">
        <v>1690</v>
      </c>
      <c r="C1691" s="21">
        <v>4.3049999999999997</v>
      </c>
      <c r="D1691" s="21">
        <v>1.0536000000000001</v>
      </c>
    </row>
    <row r="1692" spans="1:4" ht="14.25" x14ac:dyDescent="0.2">
      <c r="A1692" s="20">
        <f t="shared" si="26"/>
        <v>45110</v>
      </c>
      <c r="B1692" s="21">
        <v>1691</v>
      </c>
      <c r="C1692" s="21">
        <v>4.3056999999999999</v>
      </c>
      <c r="D1692" s="21">
        <v>1.0539000000000001</v>
      </c>
    </row>
    <row r="1693" spans="1:4" ht="14.25" x14ac:dyDescent="0.2">
      <c r="A1693" s="20">
        <f t="shared" si="26"/>
        <v>45111</v>
      </c>
      <c r="B1693" s="21">
        <v>1692</v>
      </c>
      <c r="C1693" s="21">
        <v>4.3063000000000002</v>
      </c>
      <c r="D1693" s="21">
        <v>1.0543</v>
      </c>
    </row>
    <row r="1694" spans="1:4" ht="14.25" x14ac:dyDescent="0.2">
      <c r="A1694" s="20">
        <f t="shared" si="26"/>
        <v>45112</v>
      </c>
      <c r="B1694" s="21">
        <v>1693</v>
      </c>
      <c r="C1694" s="21">
        <v>4.3068999999999997</v>
      </c>
      <c r="D1694" s="21">
        <v>1.0546</v>
      </c>
    </row>
    <row r="1695" spans="1:4" ht="14.25" x14ac:dyDescent="0.2">
      <c r="A1695" s="20">
        <f t="shared" si="26"/>
        <v>45113</v>
      </c>
      <c r="B1695" s="21">
        <v>1694</v>
      </c>
      <c r="C1695" s="21">
        <v>4.3075000000000001</v>
      </c>
      <c r="D1695" s="21">
        <v>1.0548999999999999</v>
      </c>
    </row>
    <row r="1696" spans="1:4" ht="14.25" x14ac:dyDescent="0.2">
      <c r="A1696" s="20">
        <f t="shared" si="26"/>
        <v>45114</v>
      </c>
      <c r="B1696" s="21">
        <v>1695</v>
      </c>
      <c r="C1696" s="21">
        <v>4.3082000000000003</v>
      </c>
      <c r="D1696" s="21">
        <v>1.0552999999999999</v>
      </c>
    </row>
    <row r="1697" spans="1:4" ht="14.25" x14ac:dyDescent="0.2">
      <c r="A1697" s="20">
        <f t="shared" si="26"/>
        <v>45115</v>
      </c>
      <c r="B1697" s="21">
        <v>1696</v>
      </c>
      <c r="C1697" s="21">
        <v>4.3087999999999997</v>
      </c>
      <c r="D1697" s="21">
        <v>1.0556000000000001</v>
      </c>
    </row>
    <row r="1698" spans="1:4" ht="14.25" x14ac:dyDescent="0.2">
      <c r="A1698" s="20">
        <f t="shared" si="26"/>
        <v>45116</v>
      </c>
      <c r="B1698" s="21">
        <v>1697</v>
      </c>
      <c r="C1698" s="21">
        <v>4.3094000000000001</v>
      </c>
      <c r="D1698" s="21">
        <v>1.056</v>
      </c>
    </row>
    <row r="1699" spans="1:4" ht="14.25" x14ac:dyDescent="0.2">
      <c r="A1699" s="20">
        <f t="shared" si="26"/>
        <v>45117</v>
      </c>
      <c r="B1699" s="21">
        <v>1698</v>
      </c>
      <c r="C1699" s="21">
        <v>4.3099999999999996</v>
      </c>
      <c r="D1699" s="21">
        <v>1.0563</v>
      </c>
    </row>
    <row r="1700" spans="1:4" ht="14.25" x14ac:dyDescent="0.2">
      <c r="A1700" s="20">
        <f t="shared" si="26"/>
        <v>45118</v>
      </c>
      <c r="B1700" s="21">
        <v>1699</v>
      </c>
      <c r="C1700" s="21">
        <v>4.3106999999999998</v>
      </c>
      <c r="D1700" s="21">
        <v>1.0567</v>
      </c>
    </row>
    <row r="1701" spans="1:4" ht="14.25" x14ac:dyDescent="0.2">
      <c r="A1701" s="20">
        <f t="shared" si="26"/>
        <v>45119</v>
      </c>
      <c r="B1701" s="21">
        <v>1700</v>
      </c>
      <c r="C1701" s="21">
        <v>4.3113000000000001</v>
      </c>
      <c r="D1701" s="21">
        <v>1.0569999999999999</v>
      </c>
    </row>
    <row r="1702" spans="1:4" ht="14.25" x14ac:dyDescent="0.2">
      <c r="A1702" s="20">
        <f t="shared" si="26"/>
        <v>45120</v>
      </c>
      <c r="B1702" s="21">
        <v>1701</v>
      </c>
      <c r="C1702" s="21">
        <v>4.3118999999999996</v>
      </c>
      <c r="D1702" s="21">
        <v>1.0573999999999999</v>
      </c>
    </row>
    <row r="1703" spans="1:4" ht="14.25" x14ac:dyDescent="0.2">
      <c r="A1703" s="20">
        <f t="shared" si="26"/>
        <v>45121</v>
      </c>
      <c r="B1703" s="21">
        <v>1702</v>
      </c>
      <c r="C1703" s="21">
        <v>4.3125</v>
      </c>
      <c r="D1703" s="21">
        <v>1.0577000000000001</v>
      </c>
    </row>
    <row r="1704" spans="1:4" ht="14.25" x14ac:dyDescent="0.2">
      <c r="A1704" s="20">
        <f t="shared" si="26"/>
        <v>45122</v>
      </c>
      <c r="B1704" s="21">
        <v>1703</v>
      </c>
      <c r="C1704" s="21">
        <v>4.3132000000000001</v>
      </c>
      <c r="D1704" s="21">
        <v>1.0581</v>
      </c>
    </row>
    <row r="1705" spans="1:4" ht="14.25" x14ac:dyDescent="0.2">
      <c r="A1705" s="20">
        <f t="shared" si="26"/>
        <v>45123</v>
      </c>
      <c r="B1705" s="21">
        <v>1704</v>
      </c>
      <c r="C1705" s="21">
        <v>4.3137999999999996</v>
      </c>
      <c r="D1705" s="21">
        <v>1.0584</v>
      </c>
    </row>
    <row r="1706" spans="1:4" ht="14.25" x14ac:dyDescent="0.2">
      <c r="A1706" s="20">
        <f t="shared" si="26"/>
        <v>45124</v>
      </c>
      <c r="B1706" s="21">
        <v>1705</v>
      </c>
      <c r="C1706" s="21">
        <v>4.3144</v>
      </c>
      <c r="D1706" s="21">
        <v>1.0588</v>
      </c>
    </row>
    <row r="1707" spans="1:4" ht="14.25" x14ac:dyDescent="0.2">
      <c r="A1707" s="20">
        <f t="shared" si="26"/>
        <v>45125</v>
      </c>
      <c r="B1707" s="21">
        <v>1706</v>
      </c>
      <c r="C1707" s="21">
        <v>4.3150000000000004</v>
      </c>
      <c r="D1707" s="21">
        <v>1.0590999999999999</v>
      </c>
    </row>
    <row r="1708" spans="1:4" ht="14.25" x14ac:dyDescent="0.2">
      <c r="A1708" s="20">
        <f t="shared" si="26"/>
        <v>45126</v>
      </c>
      <c r="B1708" s="21">
        <v>1707</v>
      </c>
      <c r="C1708" s="21">
        <v>4.3156999999999996</v>
      </c>
      <c r="D1708" s="21">
        <v>1.0595000000000001</v>
      </c>
    </row>
    <row r="1709" spans="1:4" ht="14.25" x14ac:dyDescent="0.2">
      <c r="A1709" s="20">
        <f t="shared" si="26"/>
        <v>45127</v>
      </c>
      <c r="B1709" s="21">
        <v>1708</v>
      </c>
      <c r="C1709" s="21">
        <v>4.3163</v>
      </c>
      <c r="D1709" s="21">
        <v>1.0598000000000001</v>
      </c>
    </row>
    <row r="1710" spans="1:4" ht="14.25" x14ac:dyDescent="0.2">
      <c r="A1710" s="20">
        <f t="shared" si="26"/>
        <v>45128</v>
      </c>
      <c r="B1710" s="21">
        <v>1709</v>
      </c>
      <c r="C1710" s="21">
        <v>4.3169000000000004</v>
      </c>
      <c r="D1710" s="21">
        <v>1.0601</v>
      </c>
    </row>
    <row r="1711" spans="1:4" ht="14.25" x14ac:dyDescent="0.2">
      <c r="A1711" s="20">
        <f t="shared" si="26"/>
        <v>45129</v>
      </c>
      <c r="B1711" s="21">
        <v>1710</v>
      </c>
      <c r="C1711" s="21">
        <v>4.3174999999999999</v>
      </c>
      <c r="D1711" s="21">
        <v>1.0605</v>
      </c>
    </row>
    <row r="1712" spans="1:4" ht="14.25" x14ac:dyDescent="0.2">
      <c r="A1712" s="20">
        <f t="shared" si="26"/>
        <v>45130</v>
      </c>
      <c r="B1712" s="21">
        <v>1711</v>
      </c>
      <c r="C1712" s="21">
        <v>4.3182</v>
      </c>
      <c r="D1712" s="21">
        <v>1.0608</v>
      </c>
    </row>
    <row r="1713" spans="1:4" ht="14.25" x14ac:dyDescent="0.2">
      <c r="A1713" s="20">
        <f t="shared" si="26"/>
        <v>45131</v>
      </c>
      <c r="B1713" s="21">
        <v>1712</v>
      </c>
      <c r="C1713" s="21">
        <v>4.3188000000000004</v>
      </c>
      <c r="D1713" s="21">
        <v>1.0611999999999999</v>
      </c>
    </row>
    <row r="1714" spans="1:4" ht="14.25" x14ac:dyDescent="0.2">
      <c r="A1714" s="20">
        <f t="shared" si="26"/>
        <v>45132</v>
      </c>
      <c r="B1714" s="21">
        <v>1713</v>
      </c>
      <c r="C1714" s="21">
        <v>4.3193999999999999</v>
      </c>
      <c r="D1714" s="21">
        <v>1.0615000000000001</v>
      </c>
    </row>
    <row r="1715" spans="1:4" ht="14.25" x14ac:dyDescent="0.2">
      <c r="A1715" s="20">
        <f t="shared" si="26"/>
        <v>45133</v>
      </c>
      <c r="B1715" s="21">
        <v>1714</v>
      </c>
      <c r="C1715" s="21">
        <v>4.32</v>
      </c>
      <c r="D1715" s="21">
        <v>1.0619000000000001</v>
      </c>
    </row>
    <row r="1716" spans="1:4" ht="14.25" x14ac:dyDescent="0.2">
      <c r="A1716" s="20">
        <f t="shared" si="26"/>
        <v>45134</v>
      </c>
      <c r="B1716" s="21">
        <v>1715</v>
      </c>
      <c r="C1716" s="21">
        <v>4.3207000000000004</v>
      </c>
      <c r="D1716" s="21">
        <v>1.0622</v>
      </c>
    </row>
    <row r="1717" spans="1:4" ht="14.25" x14ac:dyDescent="0.2">
      <c r="A1717" s="20">
        <f t="shared" si="26"/>
        <v>45135</v>
      </c>
      <c r="B1717" s="21">
        <v>1716</v>
      </c>
      <c r="C1717" s="21">
        <v>4.3212999999999999</v>
      </c>
      <c r="D1717" s="21">
        <v>1.0626</v>
      </c>
    </row>
    <row r="1718" spans="1:4" ht="14.25" x14ac:dyDescent="0.2">
      <c r="A1718" s="20">
        <f t="shared" si="26"/>
        <v>45136</v>
      </c>
      <c r="B1718" s="21">
        <v>1717</v>
      </c>
      <c r="C1718" s="21">
        <v>4.3219000000000003</v>
      </c>
      <c r="D1718" s="21">
        <v>1.0629</v>
      </c>
    </row>
    <row r="1719" spans="1:4" ht="14.25" x14ac:dyDescent="0.2">
      <c r="A1719" s="20">
        <f t="shared" si="26"/>
        <v>45137</v>
      </c>
      <c r="B1719" s="21">
        <v>1718</v>
      </c>
      <c r="C1719" s="21">
        <v>4.3224999999999998</v>
      </c>
      <c r="D1719" s="21">
        <v>1.0632999999999999</v>
      </c>
    </row>
    <row r="1720" spans="1:4" ht="14.25" x14ac:dyDescent="0.2">
      <c r="A1720" s="20">
        <f t="shared" si="26"/>
        <v>45138</v>
      </c>
      <c r="B1720" s="21">
        <v>1719</v>
      </c>
      <c r="C1720" s="21">
        <v>4.3231999999999999</v>
      </c>
      <c r="D1720" s="21">
        <v>1.0636000000000001</v>
      </c>
    </row>
    <row r="1721" spans="1:4" ht="14.25" x14ac:dyDescent="0.2">
      <c r="A1721" s="20">
        <f t="shared" si="26"/>
        <v>45139</v>
      </c>
      <c r="B1721" s="21">
        <v>1720</v>
      </c>
      <c r="C1721" s="21">
        <v>4.3238000000000003</v>
      </c>
      <c r="D1721" s="21">
        <v>1.0640000000000001</v>
      </c>
    </row>
    <row r="1722" spans="1:4" ht="14.25" x14ac:dyDescent="0.2">
      <c r="A1722" s="20">
        <f t="shared" si="26"/>
        <v>45140</v>
      </c>
      <c r="B1722" s="21">
        <v>1721</v>
      </c>
      <c r="C1722" s="21">
        <v>4.3243999999999998</v>
      </c>
      <c r="D1722" s="21">
        <v>1.0643</v>
      </c>
    </row>
    <row r="1723" spans="1:4" ht="14.25" x14ac:dyDescent="0.2">
      <c r="A1723" s="20">
        <f t="shared" si="26"/>
        <v>45141</v>
      </c>
      <c r="B1723" s="21">
        <v>1722</v>
      </c>
      <c r="C1723" s="21">
        <v>4.3250999999999999</v>
      </c>
      <c r="D1723" s="21">
        <v>1.0647</v>
      </c>
    </row>
    <row r="1724" spans="1:4" ht="14.25" x14ac:dyDescent="0.2">
      <c r="A1724" s="20">
        <f t="shared" si="26"/>
        <v>45142</v>
      </c>
      <c r="B1724" s="21">
        <v>1723</v>
      </c>
      <c r="C1724" s="21">
        <v>4.3257000000000003</v>
      </c>
      <c r="D1724" s="21">
        <v>1.0649999999999999</v>
      </c>
    </row>
    <row r="1725" spans="1:4" ht="14.25" x14ac:dyDescent="0.2">
      <c r="A1725" s="20">
        <f t="shared" si="26"/>
        <v>45143</v>
      </c>
      <c r="B1725" s="21">
        <v>1724</v>
      </c>
      <c r="C1725" s="21">
        <v>4.3262999999999998</v>
      </c>
      <c r="D1725" s="21">
        <v>1.0653999999999999</v>
      </c>
    </row>
    <row r="1726" spans="1:4" ht="14.25" x14ac:dyDescent="0.2">
      <c r="A1726" s="20">
        <f t="shared" si="26"/>
        <v>45144</v>
      </c>
      <c r="B1726" s="21">
        <v>1725</v>
      </c>
      <c r="C1726" s="21">
        <v>4.3269000000000002</v>
      </c>
      <c r="D1726" s="21">
        <v>1.0657000000000001</v>
      </c>
    </row>
    <row r="1727" spans="1:4" ht="14.25" x14ac:dyDescent="0.2">
      <c r="A1727" s="20">
        <f t="shared" si="26"/>
        <v>45145</v>
      </c>
      <c r="B1727" s="21">
        <v>1726</v>
      </c>
      <c r="C1727" s="21">
        <v>4.3276000000000003</v>
      </c>
      <c r="D1727" s="21">
        <v>1.0661</v>
      </c>
    </row>
    <row r="1728" spans="1:4" ht="14.25" x14ac:dyDescent="0.2">
      <c r="A1728" s="20">
        <f t="shared" si="26"/>
        <v>45146</v>
      </c>
      <c r="B1728" s="21">
        <v>1727</v>
      </c>
      <c r="C1728" s="21">
        <v>4.3281999999999998</v>
      </c>
      <c r="D1728" s="21">
        <v>1.0664</v>
      </c>
    </row>
    <row r="1729" spans="1:4" ht="14.25" x14ac:dyDescent="0.2">
      <c r="A1729" s="20">
        <f t="shared" si="26"/>
        <v>45147</v>
      </c>
      <c r="B1729" s="21">
        <v>1728</v>
      </c>
      <c r="C1729" s="21">
        <v>4.3288000000000002</v>
      </c>
      <c r="D1729" s="21">
        <v>1.0668</v>
      </c>
    </row>
    <row r="1730" spans="1:4" ht="14.25" x14ac:dyDescent="0.2">
      <c r="A1730" s="20">
        <f t="shared" si="26"/>
        <v>45148</v>
      </c>
      <c r="B1730" s="21">
        <v>1729</v>
      </c>
      <c r="C1730" s="21">
        <v>4.3293999999999997</v>
      </c>
      <c r="D1730" s="21">
        <v>1.0670999999999999</v>
      </c>
    </row>
    <row r="1731" spans="1:4" ht="14.25" x14ac:dyDescent="0.2">
      <c r="A1731" s="20">
        <f t="shared" si="26"/>
        <v>45149</v>
      </c>
      <c r="B1731" s="21">
        <v>1730</v>
      </c>
      <c r="C1731" s="21">
        <v>4.3300999999999998</v>
      </c>
      <c r="D1731" s="21">
        <v>1.0674999999999999</v>
      </c>
    </row>
    <row r="1732" spans="1:4" ht="14.25" x14ac:dyDescent="0.2">
      <c r="A1732" s="20">
        <f t="shared" ref="A1732:A1795" si="27">+A1731+1</f>
        <v>45150</v>
      </c>
      <c r="B1732" s="21">
        <v>1731</v>
      </c>
      <c r="C1732" s="21">
        <v>4.3307000000000002</v>
      </c>
      <c r="D1732" s="21">
        <v>1.0678000000000001</v>
      </c>
    </row>
    <row r="1733" spans="1:4" ht="14.25" x14ac:dyDescent="0.2">
      <c r="A1733" s="20">
        <f t="shared" si="27"/>
        <v>45151</v>
      </c>
      <c r="B1733" s="21">
        <v>1732</v>
      </c>
      <c r="C1733" s="21">
        <v>4.3312999999999997</v>
      </c>
      <c r="D1733" s="21">
        <v>1.0682</v>
      </c>
    </row>
    <row r="1734" spans="1:4" ht="14.25" x14ac:dyDescent="0.2">
      <c r="A1734" s="20">
        <f t="shared" si="27"/>
        <v>45152</v>
      </c>
      <c r="B1734" s="21">
        <v>1733</v>
      </c>
      <c r="C1734" s="21">
        <v>4.3319000000000001</v>
      </c>
      <c r="D1734" s="21">
        <v>1.0685</v>
      </c>
    </row>
    <row r="1735" spans="1:4" ht="14.25" x14ac:dyDescent="0.2">
      <c r="A1735" s="20">
        <f t="shared" si="27"/>
        <v>45153</v>
      </c>
      <c r="B1735" s="21">
        <v>1734</v>
      </c>
      <c r="C1735" s="21">
        <v>4.3326000000000002</v>
      </c>
      <c r="D1735" s="21">
        <v>1.0689</v>
      </c>
    </row>
    <row r="1736" spans="1:4" ht="14.25" x14ac:dyDescent="0.2">
      <c r="A1736" s="20">
        <f t="shared" si="27"/>
        <v>45154</v>
      </c>
      <c r="B1736" s="21">
        <v>1735</v>
      </c>
      <c r="C1736" s="21">
        <v>4.3331999999999997</v>
      </c>
      <c r="D1736" s="21">
        <v>1.0691999999999999</v>
      </c>
    </row>
    <row r="1737" spans="1:4" ht="14.25" x14ac:dyDescent="0.2">
      <c r="A1737" s="20">
        <f t="shared" si="27"/>
        <v>45155</v>
      </c>
      <c r="B1737" s="21">
        <v>1736</v>
      </c>
      <c r="C1737" s="21">
        <v>4.3338000000000001</v>
      </c>
      <c r="D1737" s="21">
        <v>1.0696000000000001</v>
      </c>
    </row>
    <row r="1738" spans="1:4" ht="14.25" x14ac:dyDescent="0.2">
      <c r="A1738" s="20">
        <f t="shared" si="27"/>
        <v>45156</v>
      </c>
      <c r="B1738" s="21">
        <v>1737</v>
      </c>
      <c r="C1738" s="21">
        <v>4.3345000000000002</v>
      </c>
      <c r="D1738" s="21">
        <v>1.0699000000000001</v>
      </c>
    </row>
    <row r="1739" spans="1:4" ht="14.25" x14ac:dyDescent="0.2">
      <c r="A1739" s="20">
        <f t="shared" si="27"/>
        <v>45157</v>
      </c>
      <c r="B1739" s="21">
        <v>1738</v>
      </c>
      <c r="C1739" s="21">
        <v>4.3350999999999997</v>
      </c>
      <c r="D1739" s="21">
        <v>1.0703</v>
      </c>
    </row>
    <row r="1740" spans="1:4" ht="14.25" x14ac:dyDescent="0.2">
      <c r="A1740" s="20">
        <f t="shared" si="27"/>
        <v>45158</v>
      </c>
      <c r="B1740" s="21">
        <v>1739</v>
      </c>
      <c r="C1740" s="21">
        <v>4.3357000000000001</v>
      </c>
      <c r="D1740" s="21">
        <v>1.0706</v>
      </c>
    </row>
    <row r="1741" spans="1:4" ht="14.25" x14ac:dyDescent="0.2">
      <c r="A1741" s="20">
        <f t="shared" si="27"/>
        <v>45159</v>
      </c>
      <c r="B1741" s="21">
        <v>1740</v>
      </c>
      <c r="C1741" s="21">
        <v>4.3362999999999996</v>
      </c>
      <c r="D1741" s="21">
        <v>1.071</v>
      </c>
    </row>
    <row r="1742" spans="1:4" ht="14.25" x14ac:dyDescent="0.2">
      <c r="A1742" s="20">
        <f t="shared" si="27"/>
        <v>45160</v>
      </c>
      <c r="B1742" s="21">
        <v>1741</v>
      </c>
      <c r="C1742" s="21">
        <v>4.3369999999999997</v>
      </c>
      <c r="D1742" s="21">
        <v>1.0712999999999999</v>
      </c>
    </row>
    <row r="1743" spans="1:4" ht="14.25" x14ac:dyDescent="0.2">
      <c r="A1743" s="20">
        <f t="shared" si="27"/>
        <v>45161</v>
      </c>
      <c r="B1743" s="21">
        <v>1742</v>
      </c>
      <c r="C1743" s="21">
        <v>4.3376000000000001</v>
      </c>
      <c r="D1743" s="21">
        <v>1.0717000000000001</v>
      </c>
    </row>
    <row r="1744" spans="1:4" ht="14.25" x14ac:dyDescent="0.2">
      <c r="A1744" s="20">
        <f t="shared" si="27"/>
        <v>45162</v>
      </c>
      <c r="B1744" s="21">
        <v>1743</v>
      </c>
      <c r="C1744" s="21">
        <v>4.3381999999999996</v>
      </c>
      <c r="D1744" s="21">
        <v>1.0720000000000001</v>
      </c>
    </row>
    <row r="1745" spans="1:4" ht="14.25" x14ac:dyDescent="0.2">
      <c r="A1745" s="20">
        <f t="shared" si="27"/>
        <v>45163</v>
      </c>
      <c r="B1745" s="21">
        <v>1744</v>
      </c>
      <c r="C1745" s="21">
        <v>4.3388</v>
      </c>
      <c r="D1745" s="21">
        <v>1.0724</v>
      </c>
    </row>
    <row r="1746" spans="1:4" ht="14.25" x14ac:dyDescent="0.2">
      <c r="A1746" s="20">
        <f t="shared" si="27"/>
        <v>45164</v>
      </c>
      <c r="B1746" s="21">
        <v>1745</v>
      </c>
      <c r="C1746" s="21">
        <v>4.3395000000000001</v>
      </c>
      <c r="D1746" s="21">
        <v>1.0727</v>
      </c>
    </row>
    <row r="1747" spans="1:4" ht="14.25" x14ac:dyDescent="0.2">
      <c r="A1747" s="20">
        <f t="shared" si="27"/>
        <v>45165</v>
      </c>
      <c r="B1747" s="21">
        <v>1746</v>
      </c>
      <c r="C1747" s="21">
        <v>4.3400999999999996</v>
      </c>
      <c r="D1747" s="21">
        <v>1.073</v>
      </c>
    </row>
    <row r="1748" spans="1:4" ht="14.25" x14ac:dyDescent="0.2">
      <c r="A1748" s="20">
        <f t="shared" si="27"/>
        <v>45166</v>
      </c>
      <c r="B1748" s="21">
        <v>1747</v>
      </c>
      <c r="C1748" s="21">
        <v>4.3407</v>
      </c>
      <c r="D1748" s="21">
        <v>1.0733999999999999</v>
      </c>
    </row>
    <row r="1749" spans="1:4" ht="14.25" x14ac:dyDescent="0.2">
      <c r="A1749" s="20">
        <f t="shared" si="27"/>
        <v>45167</v>
      </c>
      <c r="B1749" s="21">
        <v>1748</v>
      </c>
      <c r="C1749" s="21">
        <v>4.3414000000000001</v>
      </c>
      <c r="D1749" s="21">
        <v>1.0737000000000001</v>
      </c>
    </row>
    <row r="1750" spans="1:4" ht="14.25" x14ac:dyDescent="0.2">
      <c r="A1750" s="20">
        <f t="shared" si="27"/>
        <v>45168</v>
      </c>
      <c r="B1750" s="21">
        <v>1749</v>
      </c>
      <c r="C1750" s="21">
        <v>4.3419999999999996</v>
      </c>
      <c r="D1750" s="21">
        <v>1.0741000000000001</v>
      </c>
    </row>
    <row r="1751" spans="1:4" ht="14.25" x14ac:dyDescent="0.2">
      <c r="A1751" s="20">
        <f t="shared" si="27"/>
        <v>45169</v>
      </c>
      <c r="B1751" s="21">
        <v>1750</v>
      </c>
      <c r="C1751" s="21">
        <v>4.3426</v>
      </c>
      <c r="D1751" s="21">
        <v>1.0744</v>
      </c>
    </row>
    <row r="1752" spans="1:4" ht="14.25" x14ac:dyDescent="0.2">
      <c r="A1752" s="20">
        <f t="shared" si="27"/>
        <v>45170</v>
      </c>
      <c r="B1752" s="21">
        <v>1751</v>
      </c>
      <c r="C1752" s="21">
        <v>4.3432000000000004</v>
      </c>
      <c r="D1752" s="21">
        <v>1.0748</v>
      </c>
    </row>
    <row r="1753" spans="1:4" ht="14.25" x14ac:dyDescent="0.2">
      <c r="A1753" s="20">
        <f t="shared" si="27"/>
        <v>45171</v>
      </c>
      <c r="B1753" s="21">
        <v>1752</v>
      </c>
      <c r="C1753" s="21">
        <v>4.3438999999999997</v>
      </c>
      <c r="D1753" s="21">
        <v>1.0750999999999999</v>
      </c>
    </row>
    <row r="1754" spans="1:4" ht="14.25" x14ac:dyDescent="0.2">
      <c r="A1754" s="20">
        <f t="shared" si="27"/>
        <v>45172</v>
      </c>
      <c r="B1754" s="21">
        <v>1753</v>
      </c>
      <c r="C1754" s="21">
        <v>4.3445</v>
      </c>
      <c r="D1754" s="21">
        <v>1.0754999999999999</v>
      </c>
    </row>
    <row r="1755" spans="1:4" ht="14.25" x14ac:dyDescent="0.2">
      <c r="A1755" s="20">
        <f t="shared" si="27"/>
        <v>45173</v>
      </c>
      <c r="B1755" s="21">
        <v>1754</v>
      </c>
      <c r="C1755" s="21">
        <v>4.3451000000000004</v>
      </c>
      <c r="D1755" s="21">
        <v>1.0758000000000001</v>
      </c>
    </row>
    <row r="1756" spans="1:4" ht="14.25" x14ac:dyDescent="0.2">
      <c r="A1756" s="20">
        <f t="shared" si="27"/>
        <v>45174</v>
      </c>
      <c r="B1756" s="21">
        <v>1755</v>
      </c>
      <c r="C1756" s="21">
        <v>4.3456999999999999</v>
      </c>
      <c r="D1756" s="21">
        <v>1.0762</v>
      </c>
    </row>
    <row r="1757" spans="1:4" ht="14.25" x14ac:dyDescent="0.2">
      <c r="A1757" s="20">
        <f t="shared" si="27"/>
        <v>45175</v>
      </c>
      <c r="B1757" s="21">
        <v>1756</v>
      </c>
      <c r="C1757" s="21">
        <v>4.3464</v>
      </c>
      <c r="D1757" s="21">
        <v>1.0765</v>
      </c>
    </row>
    <row r="1758" spans="1:4" ht="14.25" x14ac:dyDescent="0.2">
      <c r="A1758" s="20">
        <f t="shared" si="27"/>
        <v>45176</v>
      </c>
      <c r="B1758" s="21">
        <v>1757</v>
      </c>
      <c r="C1758" s="21">
        <v>4.3470000000000004</v>
      </c>
      <c r="D1758" s="21">
        <v>1.0769</v>
      </c>
    </row>
    <row r="1759" spans="1:4" ht="14.25" x14ac:dyDescent="0.2">
      <c r="A1759" s="20">
        <f t="shared" si="27"/>
        <v>45177</v>
      </c>
      <c r="B1759" s="21">
        <v>1758</v>
      </c>
      <c r="C1759" s="21">
        <v>4.3475999999999999</v>
      </c>
      <c r="D1759" s="21">
        <v>1.0771999999999999</v>
      </c>
    </row>
    <row r="1760" spans="1:4" ht="14.25" x14ac:dyDescent="0.2">
      <c r="A1760" s="20">
        <f t="shared" si="27"/>
        <v>45178</v>
      </c>
      <c r="B1760" s="21">
        <v>1759</v>
      </c>
      <c r="C1760" s="21">
        <v>4.3483000000000001</v>
      </c>
      <c r="D1760" s="21">
        <v>1.0775999999999999</v>
      </c>
    </row>
    <row r="1761" spans="1:4" ht="14.25" x14ac:dyDescent="0.2">
      <c r="A1761" s="20">
        <f t="shared" si="27"/>
        <v>45179</v>
      </c>
      <c r="B1761" s="21">
        <v>1760</v>
      </c>
      <c r="C1761" s="21">
        <v>4.3489000000000004</v>
      </c>
      <c r="D1761" s="21">
        <v>1.0779000000000001</v>
      </c>
    </row>
    <row r="1762" spans="1:4" ht="14.25" x14ac:dyDescent="0.2">
      <c r="A1762" s="20">
        <f t="shared" si="27"/>
        <v>45180</v>
      </c>
      <c r="B1762" s="21">
        <v>1761</v>
      </c>
      <c r="C1762" s="21">
        <v>4.3494999999999999</v>
      </c>
      <c r="D1762" s="21">
        <v>1.0783</v>
      </c>
    </row>
    <row r="1763" spans="1:4" ht="14.25" x14ac:dyDescent="0.2">
      <c r="A1763" s="20">
        <f t="shared" si="27"/>
        <v>45181</v>
      </c>
      <c r="B1763" s="21">
        <v>1762</v>
      </c>
      <c r="C1763" s="21">
        <v>4.3501000000000003</v>
      </c>
      <c r="D1763" s="21">
        <v>1.0786</v>
      </c>
    </row>
    <row r="1764" spans="1:4" ht="14.25" x14ac:dyDescent="0.2">
      <c r="A1764" s="20">
        <f t="shared" si="27"/>
        <v>45182</v>
      </c>
      <c r="B1764" s="21">
        <v>1763</v>
      </c>
      <c r="C1764" s="21">
        <v>4.3507999999999996</v>
      </c>
      <c r="D1764" s="21">
        <v>1.079</v>
      </c>
    </row>
    <row r="1765" spans="1:4" ht="14.25" x14ac:dyDescent="0.2">
      <c r="A1765" s="20">
        <f t="shared" si="27"/>
        <v>45183</v>
      </c>
      <c r="B1765" s="21">
        <v>1764</v>
      </c>
      <c r="C1765" s="21">
        <v>4.3513999999999999</v>
      </c>
      <c r="D1765" s="21">
        <v>1.0792999999999999</v>
      </c>
    </row>
    <row r="1766" spans="1:4" ht="14.25" x14ac:dyDescent="0.2">
      <c r="A1766" s="20">
        <f t="shared" si="27"/>
        <v>45184</v>
      </c>
      <c r="B1766" s="21">
        <v>1765</v>
      </c>
      <c r="C1766" s="21">
        <v>4.3520000000000003</v>
      </c>
      <c r="D1766" s="21">
        <v>1.0797000000000001</v>
      </c>
    </row>
    <row r="1767" spans="1:4" ht="14.25" x14ac:dyDescent="0.2">
      <c r="A1767" s="20">
        <f t="shared" si="27"/>
        <v>45185</v>
      </c>
      <c r="B1767" s="21">
        <v>1766</v>
      </c>
      <c r="C1767" s="21">
        <v>4.3525999999999998</v>
      </c>
      <c r="D1767" s="21">
        <v>1.08</v>
      </c>
    </row>
    <row r="1768" spans="1:4" ht="14.25" x14ac:dyDescent="0.2">
      <c r="A1768" s="20">
        <f t="shared" si="27"/>
        <v>45186</v>
      </c>
      <c r="B1768" s="21">
        <v>1767</v>
      </c>
      <c r="C1768" s="21">
        <v>4.3532999999999999</v>
      </c>
      <c r="D1768" s="21">
        <v>1.0803</v>
      </c>
    </row>
    <row r="1769" spans="1:4" ht="14.25" x14ac:dyDescent="0.2">
      <c r="A1769" s="20">
        <f t="shared" si="27"/>
        <v>45187</v>
      </c>
      <c r="B1769" s="21">
        <v>1768</v>
      </c>
      <c r="C1769" s="21">
        <v>4.3539000000000003</v>
      </c>
      <c r="D1769" s="21">
        <v>1.0807</v>
      </c>
    </row>
    <row r="1770" spans="1:4" ht="14.25" x14ac:dyDescent="0.2">
      <c r="A1770" s="20">
        <f t="shared" si="27"/>
        <v>45188</v>
      </c>
      <c r="B1770" s="21">
        <v>1769</v>
      </c>
      <c r="C1770" s="21">
        <v>4.3544999999999998</v>
      </c>
      <c r="D1770" s="21">
        <v>1.081</v>
      </c>
    </row>
    <row r="1771" spans="1:4" ht="14.25" x14ac:dyDescent="0.2">
      <c r="A1771" s="20">
        <f t="shared" si="27"/>
        <v>45189</v>
      </c>
      <c r="B1771" s="21">
        <v>1770</v>
      </c>
      <c r="C1771" s="21">
        <v>4.3552</v>
      </c>
      <c r="D1771" s="21">
        <v>1.0813999999999999</v>
      </c>
    </row>
    <row r="1772" spans="1:4" ht="14.25" x14ac:dyDescent="0.2">
      <c r="A1772" s="20">
        <f t="shared" si="27"/>
        <v>45190</v>
      </c>
      <c r="B1772" s="21">
        <v>1771</v>
      </c>
      <c r="C1772" s="21">
        <v>4.3558000000000003</v>
      </c>
      <c r="D1772" s="21">
        <v>1.0817000000000001</v>
      </c>
    </row>
    <row r="1773" spans="1:4" ht="14.25" x14ac:dyDescent="0.2">
      <c r="A1773" s="20">
        <f t="shared" si="27"/>
        <v>45191</v>
      </c>
      <c r="B1773" s="21">
        <v>1772</v>
      </c>
      <c r="C1773" s="21">
        <v>4.3563999999999998</v>
      </c>
      <c r="D1773" s="21">
        <v>1.0821000000000001</v>
      </c>
    </row>
    <row r="1774" spans="1:4" ht="14.25" x14ac:dyDescent="0.2">
      <c r="A1774" s="20">
        <f t="shared" si="27"/>
        <v>45192</v>
      </c>
      <c r="B1774" s="21">
        <v>1773</v>
      </c>
      <c r="C1774" s="21">
        <v>4.3570000000000002</v>
      </c>
      <c r="D1774" s="21">
        <v>1.0824</v>
      </c>
    </row>
    <row r="1775" spans="1:4" ht="14.25" x14ac:dyDescent="0.2">
      <c r="A1775" s="20">
        <f t="shared" si="27"/>
        <v>45193</v>
      </c>
      <c r="B1775" s="21">
        <v>1774</v>
      </c>
      <c r="C1775" s="21">
        <v>4.3577000000000004</v>
      </c>
      <c r="D1775" s="21">
        <v>1.0828</v>
      </c>
    </row>
    <row r="1776" spans="1:4" ht="14.25" x14ac:dyDescent="0.2">
      <c r="A1776" s="20">
        <f t="shared" si="27"/>
        <v>45194</v>
      </c>
      <c r="B1776" s="21">
        <v>1775</v>
      </c>
      <c r="C1776" s="21">
        <v>4.3582999999999998</v>
      </c>
      <c r="D1776" s="21">
        <v>1.0831</v>
      </c>
    </row>
    <row r="1777" spans="1:4" ht="14.25" x14ac:dyDescent="0.2">
      <c r="A1777" s="20">
        <f t="shared" si="27"/>
        <v>45195</v>
      </c>
      <c r="B1777" s="21">
        <v>1776</v>
      </c>
      <c r="C1777" s="21">
        <v>4.3589000000000002</v>
      </c>
      <c r="D1777" s="21">
        <v>1.0833999999999999</v>
      </c>
    </row>
    <row r="1778" spans="1:4" ht="14.25" x14ac:dyDescent="0.2">
      <c r="A1778" s="20">
        <f t="shared" si="27"/>
        <v>45196</v>
      </c>
      <c r="B1778" s="21">
        <v>1777</v>
      </c>
      <c r="C1778" s="21">
        <v>4.3596000000000004</v>
      </c>
      <c r="D1778" s="21">
        <v>1.0838000000000001</v>
      </c>
    </row>
    <row r="1779" spans="1:4" ht="14.25" x14ac:dyDescent="0.2">
      <c r="A1779" s="20">
        <f t="shared" si="27"/>
        <v>45197</v>
      </c>
      <c r="B1779" s="21">
        <v>1778</v>
      </c>
      <c r="C1779" s="21">
        <v>4.3601999999999999</v>
      </c>
      <c r="D1779" s="21">
        <v>1.0841000000000001</v>
      </c>
    </row>
    <row r="1780" spans="1:4" ht="14.25" x14ac:dyDescent="0.2">
      <c r="A1780" s="20">
        <f t="shared" si="27"/>
        <v>45198</v>
      </c>
      <c r="B1780" s="21">
        <v>1779</v>
      </c>
      <c r="C1780" s="21">
        <v>4.3608000000000002</v>
      </c>
      <c r="D1780" s="21">
        <v>1.0845</v>
      </c>
    </row>
    <row r="1781" spans="1:4" ht="14.25" x14ac:dyDescent="0.2">
      <c r="A1781" s="20">
        <f t="shared" si="27"/>
        <v>45199</v>
      </c>
      <c r="B1781" s="21">
        <v>1780</v>
      </c>
      <c r="C1781" s="21">
        <v>4.3613999999999997</v>
      </c>
      <c r="D1781" s="21">
        <v>1.0848</v>
      </c>
    </row>
    <row r="1782" spans="1:4" ht="14.25" x14ac:dyDescent="0.2">
      <c r="A1782" s="20">
        <f t="shared" si="27"/>
        <v>45200</v>
      </c>
      <c r="B1782" s="21">
        <v>1781</v>
      </c>
      <c r="C1782" s="21">
        <v>4.3620999999999999</v>
      </c>
      <c r="D1782" s="21">
        <v>1.0851999999999999</v>
      </c>
    </row>
    <row r="1783" spans="1:4" ht="14.25" x14ac:dyDescent="0.2">
      <c r="A1783" s="20">
        <f t="shared" si="27"/>
        <v>45201</v>
      </c>
      <c r="B1783" s="21">
        <v>1782</v>
      </c>
      <c r="C1783" s="21">
        <v>4.3627000000000002</v>
      </c>
      <c r="D1783" s="21">
        <v>1.0854999999999999</v>
      </c>
    </row>
    <row r="1784" spans="1:4" ht="14.25" x14ac:dyDescent="0.2">
      <c r="A1784" s="20">
        <f t="shared" si="27"/>
        <v>45202</v>
      </c>
      <c r="B1784" s="21">
        <v>1783</v>
      </c>
      <c r="C1784" s="21">
        <v>4.3632999999999997</v>
      </c>
      <c r="D1784" s="21">
        <v>1.0859000000000001</v>
      </c>
    </row>
    <row r="1785" spans="1:4" ht="14.25" x14ac:dyDescent="0.2">
      <c r="A1785" s="20">
        <f t="shared" si="27"/>
        <v>45203</v>
      </c>
      <c r="B1785" s="21">
        <v>1784</v>
      </c>
      <c r="C1785" s="21">
        <v>4.3639000000000001</v>
      </c>
      <c r="D1785" s="21">
        <v>1.0862000000000001</v>
      </c>
    </row>
    <row r="1786" spans="1:4" ht="14.25" x14ac:dyDescent="0.2">
      <c r="A1786" s="20">
        <f t="shared" si="27"/>
        <v>45204</v>
      </c>
      <c r="B1786" s="21">
        <v>1785</v>
      </c>
      <c r="C1786" s="21">
        <v>4.3646000000000003</v>
      </c>
      <c r="D1786" s="21">
        <v>1.0865</v>
      </c>
    </row>
    <row r="1787" spans="1:4" ht="14.25" x14ac:dyDescent="0.2">
      <c r="A1787" s="20">
        <f t="shared" si="27"/>
        <v>45205</v>
      </c>
      <c r="B1787" s="21">
        <v>1786</v>
      </c>
      <c r="C1787" s="21">
        <v>4.3651999999999997</v>
      </c>
      <c r="D1787" s="21">
        <v>1.0869</v>
      </c>
    </row>
    <row r="1788" spans="1:4" ht="14.25" x14ac:dyDescent="0.2">
      <c r="A1788" s="20">
        <f t="shared" si="27"/>
        <v>45206</v>
      </c>
      <c r="B1788" s="21">
        <v>1787</v>
      </c>
      <c r="C1788" s="21">
        <v>4.3658000000000001</v>
      </c>
      <c r="D1788" s="21">
        <v>1.0871999999999999</v>
      </c>
    </row>
    <row r="1789" spans="1:4" ht="14.25" x14ac:dyDescent="0.2">
      <c r="A1789" s="20">
        <f t="shared" si="27"/>
        <v>45207</v>
      </c>
      <c r="B1789" s="21">
        <v>1788</v>
      </c>
      <c r="C1789" s="21">
        <v>4.3665000000000003</v>
      </c>
      <c r="D1789" s="21">
        <v>1.0875999999999999</v>
      </c>
    </row>
    <row r="1790" spans="1:4" ht="14.25" x14ac:dyDescent="0.2">
      <c r="A1790" s="20">
        <f t="shared" si="27"/>
        <v>45208</v>
      </c>
      <c r="B1790" s="21">
        <v>1789</v>
      </c>
      <c r="C1790" s="21">
        <v>4.3670999999999998</v>
      </c>
      <c r="D1790" s="21">
        <v>1.0879000000000001</v>
      </c>
    </row>
    <row r="1791" spans="1:4" ht="14.25" x14ac:dyDescent="0.2">
      <c r="A1791" s="20">
        <f t="shared" si="27"/>
        <v>45209</v>
      </c>
      <c r="B1791" s="21">
        <v>1790</v>
      </c>
      <c r="C1791" s="21">
        <v>4.3677000000000001</v>
      </c>
      <c r="D1791" s="21">
        <v>1.0882000000000001</v>
      </c>
    </row>
    <row r="1792" spans="1:4" ht="14.25" x14ac:dyDescent="0.2">
      <c r="A1792" s="20">
        <f t="shared" si="27"/>
        <v>45210</v>
      </c>
      <c r="B1792" s="21">
        <v>1791</v>
      </c>
      <c r="C1792" s="21">
        <v>4.3682999999999996</v>
      </c>
      <c r="D1792" s="21">
        <v>1.0886</v>
      </c>
    </row>
    <row r="1793" spans="1:4" ht="14.25" x14ac:dyDescent="0.2">
      <c r="A1793" s="20">
        <f t="shared" si="27"/>
        <v>45211</v>
      </c>
      <c r="B1793" s="21">
        <v>1792</v>
      </c>
      <c r="C1793" s="21">
        <v>4.3689999999999998</v>
      </c>
      <c r="D1793" s="21">
        <v>1.0889</v>
      </c>
    </row>
    <row r="1794" spans="1:4" ht="14.25" x14ac:dyDescent="0.2">
      <c r="A1794" s="20">
        <f t="shared" si="27"/>
        <v>45212</v>
      </c>
      <c r="B1794" s="21">
        <v>1793</v>
      </c>
      <c r="C1794" s="21">
        <v>4.3696000000000002</v>
      </c>
      <c r="D1794" s="21">
        <v>1.0892999999999999</v>
      </c>
    </row>
    <row r="1795" spans="1:4" ht="14.25" x14ac:dyDescent="0.2">
      <c r="A1795" s="20">
        <f t="shared" si="27"/>
        <v>45213</v>
      </c>
      <c r="B1795" s="21">
        <v>1794</v>
      </c>
      <c r="C1795" s="21">
        <v>4.3701999999999996</v>
      </c>
      <c r="D1795" s="21">
        <v>1.0895999999999999</v>
      </c>
    </row>
    <row r="1796" spans="1:4" ht="14.25" x14ac:dyDescent="0.2">
      <c r="A1796" s="20">
        <f t="shared" ref="A1796:A1859" si="28">+A1795+1</f>
        <v>45214</v>
      </c>
      <c r="B1796" s="21">
        <v>1795</v>
      </c>
      <c r="C1796" s="21">
        <v>4.3708</v>
      </c>
      <c r="D1796" s="21">
        <v>1.0899000000000001</v>
      </c>
    </row>
    <row r="1797" spans="1:4" ht="14.25" x14ac:dyDescent="0.2">
      <c r="A1797" s="20">
        <f t="shared" si="28"/>
        <v>45215</v>
      </c>
      <c r="B1797" s="21">
        <v>1796</v>
      </c>
      <c r="C1797" s="21">
        <v>4.3715000000000002</v>
      </c>
      <c r="D1797" s="21">
        <v>1.0903</v>
      </c>
    </row>
    <row r="1798" spans="1:4" ht="14.25" x14ac:dyDescent="0.2">
      <c r="A1798" s="20">
        <f t="shared" si="28"/>
        <v>45216</v>
      </c>
      <c r="B1798" s="21">
        <v>1797</v>
      </c>
      <c r="C1798" s="21">
        <v>4.3720999999999997</v>
      </c>
      <c r="D1798" s="21">
        <v>1.0906</v>
      </c>
    </row>
    <row r="1799" spans="1:4" ht="14.25" x14ac:dyDescent="0.2">
      <c r="A1799" s="20">
        <f t="shared" si="28"/>
        <v>45217</v>
      </c>
      <c r="B1799" s="21">
        <v>1798</v>
      </c>
      <c r="C1799" s="21">
        <v>4.3727</v>
      </c>
      <c r="D1799" s="21">
        <v>1.091</v>
      </c>
    </row>
    <row r="1800" spans="1:4" ht="14.25" x14ac:dyDescent="0.2">
      <c r="A1800" s="20">
        <f t="shared" si="28"/>
        <v>45218</v>
      </c>
      <c r="B1800" s="21">
        <v>1799</v>
      </c>
      <c r="C1800" s="21">
        <v>4.3734000000000002</v>
      </c>
      <c r="D1800" s="21">
        <v>1.0912999999999999</v>
      </c>
    </row>
    <row r="1801" spans="1:4" ht="14.25" x14ac:dyDescent="0.2">
      <c r="A1801" s="20">
        <f t="shared" si="28"/>
        <v>45219</v>
      </c>
      <c r="B1801" s="21">
        <v>1800</v>
      </c>
      <c r="C1801" s="21">
        <v>4.3739999999999997</v>
      </c>
      <c r="D1801" s="21">
        <v>1.0915999999999999</v>
      </c>
    </row>
    <row r="1802" spans="1:4" ht="14.25" x14ac:dyDescent="0.2">
      <c r="A1802" s="20">
        <f t="shared" si="28"/>
        <v>45220</v>
      </c>
      <c r="B1802" s="21">
        <v>1801</v>
      </c>
      <c r="C1802" s="21">
        <v>4.3746</v>
      </c>
      <c r="D1802" s="21">
        <v>1.0920000000000001</v>
      </c>
    </row>
    <row r="1803" spans="1:4" ht="14.25" x14ac:dyDescent="0.2">
      <c r="A1803" s="20">
        <f t="shared" si="28"/>
        <v>45221</v>
      </c>
      <c r="B1803" s="21">
        <v>1802</v>
      </c>
      <c r="C1803" s="21">
        <v>4.3752000000000004</v>
      </c>
      <c r="D1803" s="21">
        <v>1.0923</v>
      </c>
    </row>
    <row r="1804" spans="1:4" ht="14.25" x14ac:dyDescent="0.2">
      <c r="A1804" s="20">
        <f t="shared" si="28"/>
        <v>45222</v>
      </c>
      <c r="B1804" s="21">
        <v>1803</v>
      </c>
      <c r="C1804" s="21">
        <v>4.3758999999999997</v>
      </c>
      <c r="D1804" s="21">
        <v>1.0926</v>
      </c>
    </row>
    <row r="1805" spans="1:4" ht="14.25" x14ac:dyDescent="0.2">
      <c r="A1805" s="20">
        <f t="shared" si="28"/>
        <v>45223</v>
      </c>
      <c r="B1805" s="21">
        <v>1804</v>
      </c>
      <c r="C1805" s="21">
        <v>4.3765000000000001</v>
      </c>
      <c r="D1805" s="21">
        <v>1.093</v>
      </c>
    </row>
    <row r="1806" spans="1:4" ht="14.25" x14ac:dyDescent="0.2">
      <c r="A1806" s="20">
        <f t="shared" si="28"/>
        <v>45224</v>
      </c>
      <c r="B1806" s="21">
        <v>1805</v>
      </c>
      <c r="C1806" s="21">
        <v>4.3771000000000004</v>
      </c>
      <c r="D1806" s="21">
        <v>1.0932999999999999</v>
      </c>
    </row>
    <row r="1807" spans="1:4" ht="14.25" x14ac:dyDescent="0.2">
      <c r="A1807" s="20">
        <f t="shared" si="28"/>
        <v>45225</v>
      </c>
      <c r="B1807" s="21">
        <v>1806</v>
      </c>
      <c r="C1807" s="21">
        <v>4.3776999999999999</v>
      </c>
      <c r="D1807" s="21">
        <v>1.0936999999999999</v>
      </c>
    </row>
    <row r="1808" spans="1:4" ht="14.25" x14ac:dyDescent="0.2">
      <c r="A1808" s="20">
        <f t="shared" si="28"/>
        <v>45226</v>
      </c>
      <c r="B1808" s="21">
        <v>1807</v>
      </c>
      <c r="C1808" s="21">
        <v>4.3784000000000001</v>
      </c>
      <c r="D1808" s="21">
        <v>1.0940000000000001</v>
      </c>
    </row>
    <row r="1809" spans="1:4" ht="14.25" x14ac:dyDescent="0.2">
      <c r="A1809" s="20">
        <f t="shared" si="28"/>
        <v>45227</v>
      </c>
      <c r="B1809" s="21">
        <v>1808</v>
      </c>
      <c r="C1809" s="21">
        <v>4.3789999999999996</v>
      </c>
      <c r="D1809" s="21">
        <v>1.0943000000000001</v>
      </c>
    </row>
    <row r="1810" spans="1:4" ht="14.25" x14ac:dyDescent="0.2">
      <c r="A1810" s="20">
        <f t="shared" si="28"/>
        <v>45228</v>
      </c>
      <c r="B1810" s="21">
        <v>1809</v>
      </c>
      <c r="C1810" s="21">
        <v>4.3795999999999999</v>
      </c>
      <c r="D1810" s="21">
        <v>1.0947</v>
      </c>
    </row>
    <row r="1811" spans="1:4" ht="14.25" x14ac:dyDescent="0.2">
      <c r="A1811" s="20">
        <f t="shared" si="28"/>
        <v>45229</v>
      </c>
      <c r="B1811" s="21">
        <v>1810</v>
      </c>
      <c r="C1811" s="21">
        <v>4.3803000000000001</v>
      </c>
      <c r="D1811" s="21">
        <v>1.095</v>
      </c>
    </row>
    <row r="1812" spans="1:4" ht="14.25" x14ac:dyDescent="0.2">
      <c r="A1812" s="20">
        <f t="shared" si="28"/>
        <v>45230</v>
      </c>
      <c r="B1812" s="21">
        <v>1811</v>
      </c>
      <c r="C1812" s="21">
        <v>4.3808999999999996</v>
      </c>
      <c r="D1812" s="21">
        <v>1.0952999999999999</v>
      </c>
    </row>
    <row r="1813" spans="1:4" ht="14.25" x14ac:dyDescent="0.2">
      <c r="A1813" s="20">
        <f t="shared" si="28"/>
        <v>45231</v>
      </c>
      <c r="B1813" s="21">
        <v>1812</v>
      </c>
      <c r="C1813" s="21">
        <v>4.3815</v>
      </c>
      <c r="D1813" s="21">
        <v>1.0956999999999999</v>
      </c>
    </row>
    <row r="1814" spans="1:4" ht="14.25" x14ac:dyDescent="0.2">
      <c r="A1814" s="20">
        <f t="shared" si="28"/>
        <v>45232</v>
      </c>
      <c r="B1814" s="21">
        <v>1813</v>
      </c>
      <c r="C1814" s="21">
        <v>4.3821000000000003</v>
      </c>
      <c r="D1814" s="21">
        <v>1.0960000000000001</v>
      </c>
    </row>
    <row r="1815" spans="1:4" ht="14.25" x14ac:dyDescent="0.2">
      <c r="A1815" s="20">
        <f t="shared" si="28"/>
        <v>45233</v>
      </c>
      <c r="B1815" s="21">
        <v>1814</v>
      </c>
      <c r="C1815" s="21">
        <v>4.3827999999999996</v>
      </c>
      <c r="D1815" s="21">
        <v>1.0963000000000001</v>
      </c>
    </row>
    <row r="1816" spans="1:4" ht="14.25" x14ac:dyDescent="0.2">
      <c r="A1816" s="20">
        <f t="shared" si="28"/>
        <v>45234</v>
      </c>
      <c r="B1816" s="21">
        <v>1815</v>
      </c>
      <c r="C1816" s="21">
        <v>4.3834</v>
      </c>
      <c r="D1816" s="21">
        <v>1.0967</v>
      </c>
    </row>
    <row r="1817" spans="1:4" ht="14.25" x14ac:dyDescent="0.2">
      <c r="A1817" s="20">
        <f t="shared" si="28"/>
        <v>45235</v>
      </c>
      <c r="B1817" s="21">
        <v>1816</v>
      </c>
      <c r="C1817" s="21">
        <v>4.3840000000000003</v>
      </c>
      <c r="D1817" s="21">
        <v>1.097</v>
      </c>
    </row>
    <row r="1818" spans="1:4" ht="14.25" x14ac:dyDescent="0.2">
      <c r="A1818" s="20">
        <f t="shared" si="28"/>
        <v>45236</v>
      </c>
      <c r="B1818" s="21">
        <v>1817</v>
      </c>
      <c r="C1818" s="21">
        <v>4.3845999999999998</v>
      </c>
      <c r="D1818" s="21">
        <v>1.0972999999999999</v>
      </c>
    </row>
    <row r="1819" spans="1:4" ht="14.25" x14ac:dyDescent="0.2">
      <c r="A1819" s="20">
        <f t="shared" si="28"/>
        <v>45237</v>
      </c>
      <c r="B1819" s="21">
        <v>1818</v>
      </c>
      <c r="C1819" s="21">
        <v>4.3853</v>
      </c>
      <c r="D1819" s="21">
        <v>1.0976999999999999</v>
      </c>
    </row>
    <row r="1820" spans="1:4" ht="14.25" x14ac:dyDescent="0.2">
      <c r="A1820" s="20">
        <f t="shared" si="28"/>
        <v>45238</v>
      </c>
      <c r="B1820" s="21">
        <v>1819</v>
      </c>
      <c r="C1820" s="21">
        <v>4.3859000000000004</v>
      </c>
      <c r="D1820" s="21">
        <v>1.0980000000000001</v>
      </c>
    </row>
    <row r="1821" spans="1:4" ht="14.25" x14ac:dyDescent="0.2">
      <c r="A1821" s="20">
        <f t="shared" si="28"/>
        <v>45239</v>
      </c>
      <c r="B1821" s="21">
        <v>1820</v>
      </c>
      <c r="C1821" s="21">
        <v>4.3864999999999998</v>
      </c>
      <c r="D1821" s="21">
        <v>1.0983000000000001</v>
      </c>
    </row>
    <row r="1822" spans="1:4" ht="14.25" x14ac:dyDescent="0.2">
      <c r="A1822" s="20">
        <f t="shared" si="28"/>
        <v>45240</v>
      </c>
      <c r="B1822" s="21">
        <v>1821</v>
      </c>
      <c r="C1822" s="21">
        <v>4.3871000000000002</v>
      </c>
      <c r="D1822" s="21">
        <v>1.0986</v>
      </c>
    </row>
    <row r="1823" spans="1:4" ht="14.25" x14ac:dyDescent="0.2">
      <c r="A1823" s="20">
        <f t="shared" si="28"/>
        <v>45241</v>
      </c>
      <c r="B1823" s="21">
        <v>1822</v>
      </c>
      <c r="C1823" s="21">
        <v>4.3878000000000004</v>
      </c>
      <c r="D1823" s="21">
        <v>1.099</v>
      </c>
    </row>
    <row r="1824" spans="1:4" ht="14.25" x14ac:dyDescent="0.2">
      <c r="A1824" s="20">
        <f t="shared" si="28"/>
        <v>45242</v>
      </c>
      <c r="B1824" s="21">
        <v>1823</v>
      </c>
      <c r="C1824" s="21">
        <v>4.3883999999999999</v>
      </c>
      <c r="D1824" s="21">
        <v>1.0992999999999999</v>
      </c>
    </row>
    <row r="1825" spans="1:4" ht="14.25" x14ac:dyDescent="0.2">
      <c r="A1825" s="20">
        <f t="shared" si="28"/>
        <v>45243</v>
      </c>
      <c r="B1825" s="21">
        <v>1824</v>
      </c>
      <c r="C1825" s="21">
        <v>4.3890000000000002</v>
      </c>
      <c r="D1825" s="21">
        <v>1.0995999999999999</v>
      </c>
    </row>
    <row r="1826" spans="1:4" ht="14.25" x14ac:dyDescent="0.2">
      <c r="A1826" s="20">
        <f t="shared" si="28"/>
        <v>45244</v>
      </c>
      <c r="B1826" s="21">
        <v>1825</v>
      </c>
      <c r="C1826" s="21">
        <v>4.3897000000000004</v>
      </c>
      <c r="D1826" s="21">
        <v>1.1000000000000001</v>
      </c>
    </row>
    <row r="1827" spans="1:4" ht="14.25" x14ac:dyDescent="0.2">
      <c r="A1827" s="20">
        <f t="shared" si="28"/>
        <v>45245</v>
      </c>
      <c r="B1827" s="21">
        <v>1826</v>
      </c>
      <c r="C1827" s="21">
        <v>4.3902999999999999</v>
      </c>
      <c r="D1827" s="21">
        <v>1.1003000000000001</v>
      </c>
    </row>
    <row r="1828" spans="1:4" ht="14.25" x14ac:dyDescent="0.2">
      <c r="A1828" s="20">
        <f t="shared" si="28"/>
        <v>45246</v>
      </c>
      <c r="B1828" s="21">
        <v>1827</v>
      </c>
      <c r="C1828" s="21">
        <v>4.3909000000000002</v>
      </c>
      <c r="D1828" s="21">
        <v>1.1006</v>
      </c>
    </row>
    <row r="1829" spans="1:4" ht="14.25" x14ac:dyDescent="0.2">
      <c r="A1829" s="20">
        <f t="shared" si="28"/>
        <v>45247</v>
      </c>
      <c r="B1829" s="21">
        <v>1828</v>
      </c>
      <c r="C1829" s="21">
        <v>4.3914999999999997</v>
      </c>
      <c r="D1829" s="21">
        <v>1.1009</v>
      </c>
    </row>
    <row r="1830" spans="1:4" ht="14.25" x14ac:dyDescent="0.2">
      <c r="A1830" s="20">
        <f t="shared" si="28"/>
        <v>45248</v>
      </c>
      <c r="B1830" s="21">
        <v>1829</v>
      </c>
      <c r="C1830" s="21">
        <v>4.3921999999999999</v>
      </c>
      <c r="D1830" s="21">
        <v>1.1012999999999999</v>
      </c>
    </row>
    <row r="1831" spans="1:4" ht="14.25" x14ac:dyDescent="0.2">
      <c r="A1831" s="20">
        <f t="shared" si="28"/>
        <v>45249</v>
      </c>
      <c r="B1831" s="21">
        <v>1830</v>
      </c>
      <c r="C1831" s="21">
        <v>4.3928000000000003</v>
      </c>
      <c r="D1831" s="21">
        <v>1.1015999999999999</v>
      </c>
    </row>
    <row r="1832" spans="1:4" ht="14.25" x14ac:dyDescent="0.2">
      <c r="A1832" s="20">
        <f t="shared" si="28"/>
        <v>45250</v>
      </c>
      <c r="B1832" s="21">
        <v>1831</v>
      </c>
      <c r="C1832" s="21">
        <v>4.3933999999999997</v>
      </c>
      <c r="D1832" s="21">
        <v>1.1019000000000001</v>
      </c>
    </row>
    <row r="1833" spans="1:4" ht="14.25" x14ac:dyDescent="0.2">
      <c r="A1833" s="20">
        <f t="shared" si="28"/>
        <v>45251</v>
      </c>
      <c r="B1833" s="21">
        <v>1832</v>
      </c>
      <c r="C1833" s="21">
        <v>4.3940000000000001</v>
      </c>
      <c r="D1833" s="21">
        <v>1.1022000000000001</v>
      </c>
    </row>
    <row r="1834" spans="1:4" ht="14.25" x14ac:dyDescent="0.2">
      <c r="A1834" s="20">
        <f t="shared" si="28"/>
        <v>45252</v>
      </c>
      <c r="B1834" s="21">
        <v>1833</v>
      </c>
      <c r="C1834" s="21">
        <v>4.3947000000000003</v>
      </c>
      <c r="D1834" s="21">
        <v>1.1026</v>
      </c>
    </row>
    <row r="1835" spans="1:4" ht="14.25" x14ac:dyDescent="0.2">
      <c r="A1835" s="20">
        <f t="shared" si="28"/>
        <v>45253</v>
      </c>
      <c r="B1835" s="21">
        <v>1834</v>
      </c>
      <c r="C1835" s="21">
        <v>4.3952999999999998</v>
      </c>
      <c r="D1835" s="21">
        <v>1.1029</v>
      </c>
    </row>
    <row r="1836" spans="1:4" ht="14.25" x14ac:dyDescent="0.2">
      <c r="A1836" s="20">
        <f t="shared" si="28"/>
        <v>45254</v>
      </c>
      <c r="B1836" s="21">
        <v>1835</v>
      </c>
      <c r="C1836" s="21">
        <v>4.3959000000000001</v>
      </c>
      <c r="D1836" s="21">
        <v>1.1032</v>
      </c>
    </row>
    <row r="1837" spans="1:4" ht="14.25" x14ac:dyDescent="0.2">
      <c r="A1837" s="20">
        <f t="shared" si="28"/>
        <v>45255</v>
      </c>
      <c r="B1837" s="21">
        <v>1836</v>
      </c>
      <c r="C1837" s="21">
        <v>4.3964999999999996</v>
      </c>
      <c r="D1837" s="21">
        <v>1.1034999999999999</v>
      </c>
    </row>
    <row r="1838" spans="1:4" ht="14.25" x14ac:dyDescent="0.2">
      <c r="A1838" s="20">
        <f t="shared" si="28"/>
        <v>45256</v>
      </c>
      <c r="B1838" s="21">
        <v>1837</v>
      </c>
      <c r="C1838" s="21">
        <v>4.3971999999999998</v>
      </c>
      <c r="D1838" s="21">
        <v>1.1039000000000001</v>
      </c>
    </row>
    <row r="1839" spans="1:4" ht="14.25" x14ac:dyDescent="0.2">
      <c r="A1839" s="20">
        <f t="shared" si="28"/>
        <v>45257</v>
      </c>
      <c r="B1839" s="21">
        <v>1838</v>
      </c>
      <c r="C1839" s="21">
        <v>4.3978000000000002</v>
      </c>
      <c r="D1839" s="21">
        <v>1.1042000000000001</v>
      </c>
    </row>
    <row r="1840" spans="1:4" ht="14.25" x14ac:dyDescent="0.2">
      <c r="A1840" s="20">
        <f t="shared" si="28"/>
        <v>45258</v>
      </c>
      <c r="B1840" s="21">
        <v>1839</v>
      </c>
      <c r="C1840" s="21">
        <v>4.3983999999999996</v>
      </c>
      <c r="D1840" s="21">
        <v>1.1045</v>
      </c>
    </row>
    <row r="1841" spans="1:4" ht="14.25" x14ac:dyDescent="0.2">
      <c r="A1841" s="20">
        <f t="shared" si="28"/>
        <v>45259</v>
      </c>
      <c r="B1841" s="21">
        <v>1840</v>
      </c>
      <c r="C1841" s="21">
        <v>4.399</v>
      </c>
      <c r="D1841" s="21">
        <v>1.1048</v>
      </c>
    </row>
    <row r="1842" spans="1:4" ht="14.25" x14ac:dyDescent="0.2">
      <c r="A1842" s="20">
        <f t="shared" si="28"/>
        <v>45260</v>
      </c>
      <c r="B1842" s="21">
        <v>1841</v>
      </c>
      <c r="C1842" s="21">
        <v>4.3997000000000002</v>
      </c>
      <c r="D1842" s="21">
        <v>1.1052</v>
      </c>
    </row>
    <row r="1843" spans="1:4" ht="14.25" x14ac:dyDescent="0.2">
      <c r="A1843" s="20">
        <f t="shared" si="28"/>
        <v>45261</v>
      </c>
      <c r="B1843" s="21">
        <v>1842</v>
      </c>
      <c r="C1843" s="21">
        <v>4.4002999999999997</v>
      </c>
      <c r="D1843" s="21">
        <v>1.1054999999999999</v>
      </c>
    </row>
    <row r="1844" spans="1:4" ht="14.25" x14ac:dyDescent="0.2">
      <c r="A1844" s="20">
        <f t="shared" si="28"/>
        <v>45262</v>
      </c>
      <c r="B1844" s="21">
        <v>1843</v>
      </c>
      <c r="C1844" s="21">
        <v>4.4009</v>
      </c>
      <c r="D1844" s="21">
        <v>1.1057999999999999</v>
      </c>
    </row>
    <row r="1845" spans="1:4" ht="14.25" x14ac:dyDescent="0.2">
      <c r="A1845" s="20">
        <f t="shared" si="28"/>
        <v>45263</v>
      </c>
      <c r="B1845" s="21">
        <v>1844</v>
      </c>
      <c r="C1845" s="21">
        <v>4.4015000000000004</v>
      </c>
      <c r="D1845" s="21">
        <v>1.1061000000000001</v>
      </c>
    </row>
    <row r="1846" spans="1:4" ht="14.25" x14ac:dyDescent="0.2">
      <c r="A1846" s="20">
        <f t="shared" si="28"/>
        <v>45264</v>
      </c>
      <c r="B1846" s="21">
        <v>1845</v>
      </c>
      <c r="C1846" s="21">
        <v>4.4021999999999997</v>
      </c>
      <c r="D1846" s="21">
        <v>1.1064000000000001</v>
      </c>
    </row>
    <row r="1847" spans="1:4" ht="14.25" x14ac:dyDescent="0.2">
      <c r="A1847" s="20">
        <f t="shared" si="28"/>
        <v>45265</v>
      </c>
      <c r="B1847" s="21">
        <v>1846</v>
      </c>
      <c r="C1847" s="21">
        <v>4.4028</v>
      </c>
      <c r="D1847" s="21">
        <v>1.1067</v>
      </c>
    </row>
    <row r="1848" spans="1:4" ht="14.25" x14ac:dyDescent="0.2">
      <c r="A1848" s="20">
        <f t="shared" si="28"/>
        <v>45266</v>
      </c>
      <c r="B1848" s="21">
        <v>1847</v>
      </c>
      <c r="C1848" s="21">
        <v>4.4034000000000004</v>
      </c>
      <c r="D1848" s="21">
        <v>1.1071</v>
      </c>
    </row>
    <row r="1849" spans="1:4" ht="14.25" x14ac:dyDescent="0.2">
      <c r="A1849" s="20">
        <f t="shared" si="28"/>
        <v>45267</v>
      </c>
      <c r="B1849" s="21">
        <v>1848</v>
      </c>
      <c r="C1849" s="21">
        <v>4.4039999999999999</v>
      </c>
      <c r="D1849" s="21">
        <v>1.1073999999999999</v>
      </c>
    </row>
    <row r="1850" spans="1:4" ht="14.25" x14ac:dyDescent="0.2">
      <c r="A1850" s="20">
        <f t="shared" si="28"/>
        <v>45268</v>
      </c>
      <c r="B1850" s="21">
        <v>1849</v>
      </c>
      <c r="C1850" s="21">
        <v>4.4047000000000001</v>
      </c>
      <c r="D1850" s="21">
        <v>1.1076999999999999</v>
      </c>
    </row>
    <row r="1851" spans="1:4" ht="14.25" x14ac:dyDescent="0.2">
      <c r="A1851" s="20">
        <f t="shared" si="28"/>
        <v>45269</v>
      </c>
      <c r="B1851" s="21">
        <v>1850</v>
      </c>
      <c r="C1851" s="21">
        <v>4.4053000000000004</v>
      </c>
      <c r="D1851" s="21">
        <v>1.1080000000000001</v>
      </c>
    </row>
    <row r="1852" spans="1:4" ht="14.25" x14ac:dyDescent="0.2">
      <c r="A1852" s="20">
        <f t="shared" si="28"/>
        <v>45270</v>
      </c>
      <c r="B1852" s="21">
        <v>1851</v>
      </c>
      <c r="C1852" s="21">
        <v>4.4058999999999999</v>
      </c>
      <c r="D1852" s="21">
        <v>1.1083000000000001</v>
      </c>
    </row>
    <row r="1853" spans="1:4" ht="14.25" x14ac:dyDescent="0.2">
      <c r="A1853" s="20">
        <f t="shared" si="28"/>
        <v>45271</v>
      </c>
      <c r="B1853" s="21">
        <v>1852</v>
      </c>
      <c r="C1853" s="21">
        <v>4.4065000000000003</v>
      </c>
      <c r="D1853" s="21">
        <v>1.1086</v>
      </c>
    </row>
    <row r="1854" spans="1:4" ht="14.25" x14ac:dyDescent="0.2">
      <c r="A1854" s="20">
        <f t="shared" si="28"/>
        <v>45272</v>
      </c>
      <c r="B1854" s="21">
        <v>1853</v>
      </c>
      <c r="C1854" s="21">
        <v>4.4071999999999996</v>
      </c>
      <c r="D1854" s="21">
        <v>1.109</v>
      </c>
    </row>
    <row r="1855" spans="1:4" ht="14.25" x14ac:dyDescent="0.2">
      <c r="A1855" s="20">
        <f t="shared" si="28"/>
        <v>45273</v>
      </c>
      <c r="B1855" s="21">
        <v>1854</v>
      </c>
      <c r="C1855" s="21">
        <v>4.4077999999999999</v>
      </c>
      <c r="D1855" s="21">
        <v>1.1093</v>
      </c>
    </row>
    <row r="1856" spans="1:4" ht="14.25" x14ac:dyDescent="0.2">
      <c r="A1856" s="20">
        <f t="shared" si="28"/>
        <v>45274</v>
      </c>
      <c r="B1856" s="21">
        <v>1855</v>
      </c>
      <c r="C1856" s="21">
        <v>4.4084000000000003</v>
      </c>
      <c r="D1856" s="21">
        <v>1.1095999999999999</v>
      </c>
    </row>
    <row r="1857" spans="1:4" ht="14.25" x14ac:dyDescent="0.2">
      <c r="A1857" s="20">
        <f t="shared" si="28"/>
        <v>45275</v>
      </c>
      <c r="B1857" s="21">
        <v>1856</v>
      </c>
      <c r="C1857" s="21">
        <v>4.4089999999999998</v>
      </c>
      <c r="D1857" s="21">
        <v>1.1099000000000001</v>
      </c>
    </row>
    <row r="1858" spans="1:4" ht="14.25" x14ac:dyDescent="0.2">
      <c r="A1858" s="20">
        <f t="shared" si="28"/>
        <v>45276</v>
      </c>
      <c r="B1858" s="21">
        <v>1857</v>
      </c>
      <c r="C1858" s="21">
        <v>4.4097</v>
      </c>
      <c r="D1858" s="21">
        <v>1.1102000000000001</v>
      </c>
    </row>
    <row r="1859" spans="1:4" ht="14.25" x14ac:dyDescent="0.2">
      <c r="A1859" s="20">
        <f t="shared" si="28"/>
        <v>45277</v>
      </c>
      <c r="B1859" s="21">
        <v>1858</v>
      </c>
      <c r="C1859" s="21">
        <v>4.4103000000000003</v>
      </c>
      <c r="D1859" s="21">
        <v>1.1105</v>
      </c>
    </row>
    <row r="1860" spans="1:4" ht="14.25" x14ac:dyDescent="0.2">
      <c r="A1860" s="20">
        <f t="shared" ref="A1860:A1923" si="29">+A1859+1</f>
        <v>45278</v>
      </c>
      <c r="B1860" s="21">
        <v>1859</v>
      </c>
      <c r="C1860" s="21">
        <v>4.4108999999999998</v>
      </c>
      <c r="D1860" s="21">
        <v>1.1108</v>
      </c>
    </row>
    <row r="1861" spans="1:4" ht="14.25" x14ac:dyDescent="0.2">
      <c r="A1861" s="20">
        <f t="shared" si="29"/>
        <v>45279</v>
      </c>
      <c r="B1861" s="21">
        <v>1860</v>
      </c>
      <c r="C1861" s="21">
        <v>4.4115000000000002</v>
      </c>
      <c r="D1861" s="21">
        <v>1.1111</v>
      </c>
    </row>
    <row r="1862" spans="1:4" ht="14.25" x14ac:dyDescent="0.2">
      <c r="A1862" s="20">
        <f t="shared" si="29"/>
        <v>45280</v>
      </c>
      <c r="B1862" s="21">
        <v>1861</v>
      </c>
      <c r="C1862" s="21">
        <v>4.4122000000000003</v>
      </c>
      <c r="D1862" s="21">
        <v>1.1113999999999999</v>
      </c>
    </row>
    <row r="1863" spans="1:4" ht="14.25" x14ac:dyDescent="0.2">
      <c r="A1863" s="20">
        <f t="shared" si="29"/>
        <v>45281</v>
      </c>
      <c r="B1863" s="21">
        <v>1862</v>
      </c>
      <c r="C1863" s="21">
        <v>4.4127999999999998</v>
      </c>
      <c r="D1863" s="21">
        <v>1.1117999999999999</v>
      </c>
    </row>
    <row r="1864" spans="1:4" ht="14.25" x14ac:dyDescent="0.2">
      <c r="A1864" s="20">
        <f t="shared" si="29"/>
        <v>45282</v>
      </c>
      <c r="B1864" s="21">
        <v>1863</v>
      </c>
      <c r="C1864" s="21">
        <v>4.4134000000000002</v>
      </c>
      <c r="D1864" s="21">
        <v>1.1121000000000001</v>
      </c>
    </row>
    <row r="1865" spans="1:4" ht="14.25" x14ac:dyDescent="0.2">
      <c r="A1865" s="20">
        <f t="shared" si="29"/>
        <v>45283</v>
      </c>
      <c r="B1865" s="21">
        <v>1864</v>
      </c>
      <c r="C1865" s="21">
        <v>4.4139999999999997</v>
      </c>
      <c r="D1865" s="21">
        <v>1.1124000000000001</v>
      </c>
    </row>
    <row r="1866" spans="1:4" ht="14.25" x14ac:dyDescent="0.2">
      <c r="A1866" s="20">
        <f t="shared" si="29"/>
        <v>45284</v>
      </c>
      <c r="B1866" s="21">
        <v>1865</v>
      </c>
      <c r="C1866" s="21">
        <v>4.4146999999999998</v>
      </c>
      <c r="D1866" s="21">
        <v>1.1127</v>
      </c>
    </row>
    <row r="1867" spans="1:4" ht="14.25" x14ac:dyDescent="0.2">
      <c r="A1867" s="20">
        <f t="shared" si="29"/>
        <v>45285</v>
      </c>
      <c r="B1867" s="21">
        <v>1866</v>
      </c>
      <c r="C1867" s="21">
        <v>4.4153000000000002</v>
      </c>
      <c r="D1867" s="21">
        <v>1.113</v>
      </c>
    </row>
    <row r="1868" spans="1:4" ht="14.25" x14ac:dyDescent="0.2">
      <c r="A1868" s="20">
        <f t="shared" si="29"/>
        <v>45286</v>
      </c>
      <c r="B1868" s="21">
        <v>1867</v>
      </c>
      <c r="C1868" s="21">
        <v>4.4158999999999997</v>
      </c>
      <c r="D1868" s="21">
        <v>1.1133</v>
      </c>
    </row>
    <row r="1869" spans="1:4" ht="14.25" x14ac:dyDescent="0.2">
      <c r="A1869" s="20">
        <f t="shared" si="29"/>
        <v>45287</v>
      </c>
      <c r="B1869" s="21">
        <v>1868</v>
      </c>
      <c r="C1869" s="21">
        <v>4.4165000000000001</v>
      </c>
      <c r="D1869" s="21">
        <v>1.1135999999999999</v>
      </c>
    </row>
    <row r="1870" spans="1:4" ht="14.25" x14ac:dyDescent="0.2">
      <c r="A1870" s="20">
        <f t="shared" si="29"/>
        <v>45288</v>
      </c>
      <c r="B1870" s="21">
        <v>1869</v>
      </c>
      <c r="C1870" s="21">
        <v>4.4172000000000002</v>
      </c>
      <c r="D1870" s="21">
        <v>1.1138999999999999</v>
      </c>
    </row>
    <row r="1871" spans="1:4" ht="14.25" x14ac:dyDescent="0.2">
      <c r="A1871" s="20">
        <f t="shared" si="29"/>
        <v>45289</v>
      </c>
      <c r="B1871" s="21">
        <v>1870</v>
      </c>
      <c r="C1871" s="21">
        <v>4.4177999999999997</v>
      </c>
      <c r="D1871" s="21">
        <v>1.1142000000000001</v>
      </c>
    </row>
    <row r="1872" spans="1:4" ht="14.25" x14ac:dyDescent="0.2">
      <c r="A1872" s="20">
        <f t="shared" si="29"/>
        <v>45290</v>
      </c>
      <c r="B1872" s="21">
        <v>1871</v>
      </c>
      <c r="C1872" s="21">
        <v>4.4184000000000001</v>
      </c>
      <c r="D1872" s="21">
        <v>1.1145</v>
      </c>
    </row>
    <row r="1873" spans="1:4" ht="14.25" x14ac:dyDescent="0.2">
      <c r="A1873" s="20">
        <f t="shared" si="29"/>
        <v>45291</v>
      </c>
      <c r="B1873" s="21">
        <v>1872</v>
      </c>
      <c r="C1873" s="21">
        <v>4.4189999999999996</v>
      </c>
      <c r="D1873" s="21">
        <v>1.1148</v>
      </c>
    </row>
    <row r="1874" spans="1:4" ht="14.25" x14ac:dyDescent="0.2">
      <c r="A1874" s="20">
        <f t="shared" si="29"/>
        <v>45292</v>
      </c>
      <c r="B1874" s="21">
        <v>1873</v>
      </c>
      <c r="C1874" s="21">
        <v>4.4196999999999997</v>
      </c>
      <c r="D1874" s="21">
        <v>1.1151</v>
      </c>
    </row>
    <row r="1875" spans="1:4" ht="14.25" x14ac:dyDescent="0.2">
      <c r="A1875" s="20">
        <f t="shared" si="29"/>
        <v>45293</v>
      </c>
      <c r="B1875" s="21">
        <v>1874</v>
      </c>
      <c r="C1875" s="21">
        <v>4.4203000000000001</v>
      </c>
      <c r="D1875" s="21">
        <v>1.1153999999999999</v>
      </c>
    </row>
    <row r="1876" spans="1:4" ht="14.25" x14ac:dyDescent="0.2">
      <c r="A1876" s="20">
        <f t="shared" si="29"/>
        <v>45294</v>
      </c>
      <c r="B1876" s="21">
        <v>1875</v>
      </c>
      <c r="C1876" s="21">
        <v>4.4208999999999996</v>
      </c>
      <c r="D1876" s="21">
        <v>1.1156999999999999</v>
      </c>
    </row>
    <row r="1877" spans="1:4" ht="14.25" x14ac:dyDescent="0.2">
      <c r="A1877" s="20">
        <f t="shared" si="29"/>
        <v>45295</v>
      </c>
      <c r="B1877" s="21">
        <v>1876</v>
      </c>
      <c r="C1877" s="21">
        <v>4.4215</v>
      </c>
      <c r="D1877" s="21">
        <v>1.1160000000000001</v>
      </c>
    </row>
    <row r="1878" spans="1:4" ht="14.25" x14ac:dyDescent="0.2">
      <c r="A1878" s="20">
        <f t="shared" si="29"/>
        <v>45296</v>
      </c>
      <c r="B1878" s="21">
        <v>1877</v>
      </c>
      <c r="C1878" s="21">
        <v>4.4221000000000004</v>
      </c>
      <c r="D1878" s="21">
        <v>1.1163000000000001</v>
      </c>
    </row>
    <row r="1879" spans="1:4" ht="14.25" x14ac:dyDescent="0.2">
      <c r="A1879" s="20">
        <f t="shared" si="29"/>
        <v>45297</v>
      </c>
      <c r="B1879" s="21">
        <v>1878</v>
      </c>
      <c r="C1879" s="21">
        <v>4.4227999999999996</v>
      </c>
      <c r="D1879" s="21">
        <v>1.1166</v>
      </c>
    </row>
    <row r="1880" spans="1:4" ht="14.25" x14ac:dyDescent="0.2">
      <c r="A1880" s="20">
        <f t="shared" si="29"/>
        <v>45298</v>
      </c>
      <c r="B1880" s="21">
        <v>1879</v>
      </c>
      <c r="C1880" s="21">
        <v>4.4234</v>
      </c>
      <c r="D1880" s="21">
        <v>1.1169</v>
      </c>
    </row>
    <row r="1881" spans="1:4" ht="14.25" x14ac:dyDescent="0.2">
      <c r="A1881" s="20">
        <f t="shared" si="29"/>
        <v>45299</v>
      </c>
      <c r="B1881" s="21">
        <v>1880</v>
      </c>
      <c r="C1881" s="21">
        <v>4.4240000000000004</v>
      </c>
      <c r="D1881" s="21">
        <v>1.1172</v>
      </c>
    </row>
    <row r="1882" spans="1:4" ht="14.25" x14ac:dyDescent="0.2">
      <c r="A1882" s="20">
        <f t="shared" si="29"/>
        <v>45300</v>
      </c>
      <c r="B1882" s="21">
        <v>1881</v>
      </c>
      <c r="C1882" s="21">
        <v>4.4245999999999999</v>
      </c>
      <c r="D1882" s="21">
        <v>1.1174999999999999</v>
      </c>
    </row>
    <row r="1883" spans="1:4" ht="14.25" x14ac:dyDescent="0.2">
      <c r="A1883" s="20">
        <f t="shared" si="29"/>
        <v>45301</v>
      </c>
      <c r="B1883" s="21">
        <v>1882</v>
      </c>
      <c r="C1883" s="21">
        <v>4.4253</v>
      </c>
      <c r="D1883" s="21">
        <v>1.1177999999999999</v>
      </c>
    </row>
    <row r="1884" spans="1:4" ht="14.25" x14ac:dyDescent="0.2">
      <c r="A1884" s="20">
        <f t="shared" si="29"/>
        <v>45302</v>
      </c>
      <c r="B1884" s="21">
        <v>1883</v>
      </c>
      <c r="C1884" s="21">
        <v>4.4259000000000004</v>
      </c>
      <c r="D1884" s="21">
        <v>1.1181000000000001</v>
      </c>
    </row>
    <row r="1885" spans="1:4" ht="14.25" x14ac:dyDescent="0.2">
      <c r="A1885" s="20">
        <f t="shared" si="29"/>
        <v>45303</v>
      </c>
      <c r="B1885" s="21">
        <v>1884</v>
      </c>
      <c r="C1885" s="21">
        <v>4.4264999999999999</v>
      </c>
      <c r="D1885" s="21">
        <v>1.1184000000000001</v>
      </c>
    </row>
    <row r="1886" spans="1:4" ht="14.25" x14ac:dyDescent="0.2">
      <c r="A1886" s="20">
        <f t="shared" si="29"/>
        <v>45304</v>
      </c>
      <c r="B1886" s="21">
        <v>1885</v>
      </c>
      <c r="C1886" s="21">
        <v>4.4271000000000003</v>
      </c>
      <c r="D1886" s="21">
        <v>1.1187</v>
      </c>
    </row>
    <row r="1887" spans="1:4" ht="14.25" x14ac:dyDescent="0.2">
      <c r="A1887" s="20">
        <f t="shared" si="29"/>
        <v>45305</v>
      </c>
      <c r="B1887" s="21">
        <v>1886</v>
      </c>
      <c r="C1887" s="21">
        <v>4.4278000000000004</v>
      </c>
      <c r="D1887" s="21">
        <v>1.119</v>
      </c>
    </row>
    <row r="1888" spans="1:4" ht="14.25" x14ac:dyDescent="0.2">
      <c r="A1888" s="20">
        <f t="shared" si="29"/>
        <v>45306</v>
      </c>
      <c r="B1888" s="21">
        <v>1887</v>
      </c>
      <c r="C1888" s="21">
        <v>4.4283999999999999</v>
      </c>
      <c r="D1888" s="21">
        <v>1.1193</v>
      </c>
    </row>
    <row r="1889" spans="1:4" ht="14.25" x14ac:dyDescent="0.2">
      <c r="A1889" s="20">
        <f t="shared" si="29"/>
        <v>45307</v>
      </c>
      <c r="B1889" s="21">
        <v>1888</v>
      </c>
      <c r="C1889" s="21">
        <v>4.4290000000000003</v>
      </c>
      <c r="D1889" s="21">
        <v>1.1195999999999999</v>
      </c>
    </row>
    <row r="1890" spans="1:4" ht="14.25" x14ac:dyDescent="0.2">
      <c r="A1890" s="20">
        <f t="shared" si="29"/>
        <v>45308</v>
      </c>
      <c r="B1890" s="21">
        <v>1889</v>
      </c>
      <c r="C1890" s="21">
        <v>4.4295999999999998</v>
      </c>
      <c r="D1890" s="21">
        <v>1.1198999999999999</v>
      </c>
    </row>
    <row r="1891" spans="1:4" ht="14.25" x14ac:dyDescent="0.2">
      <c r="A1891" s="20">
        <f t="shared" si="29"/>
        <v>45309</v>
      </c>
      <c r="B1891" s="21">
        <v>1890</v>
      </c>
      <c r="C1891" s="21">
        <v>4.4302000000000001</v>
      </c>
      <c r="D1891" s="21">
        <v>1.1202000000000001</v>
      </c>
    </row>
    <row r="1892" spans="1:4" ht="14.25" x14ac:dyDescent="0.2">
      <c r="A1892" s="20">
        <f t="shared" si="29"/>
        <v>45310</v>
      </c>
      <c r="B1892" s="21">
        <v>1891</v>
      </c>
      <c r="C1892" s="21">
        <v>4.4309000000000003</v>
      </c>
      <c r="D1892" s="21">
        <v>1.1205000000000001</v>
      </c>
    </row>
    <row r="1893" spans="1:4" ht="14.25" x14ac:dyDescent="0.2">
      <c r="A1893" s="20">
        <f t="shared" si="29"/>
        <v>45311</v>
      </c>
      <c r="B1893" s="21">
        <v>1892</v>
      </c>
      <c r="C1893" s="21">
        <v>4.4314999999999998</v>
      </c>
      <c r="D1893" s="21">
        <v>1.1208</v>
      </c>
    </row>
    <row r="1894" spans="1:4" ht="14.25" x14ac:dyDescent="0.2">
      <c r="A1894" s="20">
        <f t="shared" si="29"/>
        <v>45312</v>
      </c>
      <c r="B1894" s="21">
        <v>1893</v>
      </c>
      <c r="C1894" s="21">
        <v>4.4321000000000002</v>
      </c>
      <c r="D1894" s="21">
        <v>1.1211</v>
      </c>
    </row>
    <row r="1895" spans="1:4" ht="14.25" x14ac:dyDescent="0.2">
      <c r="A1895" s="20">
        <f t="shared" si="29"/>
        <v>45313</v>
      </c>
      <c r="B1895" s="21">
        <v>1894</v>
      </c>
      <c r="C1895" s="21">
        <v>4.4326999999999996</v>
      </c>
      <c r="D1895" s="21">
        <v>1.1214</v>
      </c>
    </row>
    <row r="1896" spans="1:4" ht="14.25" x14ac:dyDescent="0.2">
      <c r="A1896" s="20">
        <f t="shared" si="29"/>
        <v>45314</v>
      </c>
      <c r="B1896" s="21">
        <v>1895</v>
      </c>
      <c r="C1896" s="21">
        <v>4.4333999999999998</v>
      </c>
      <c r="D1896" s="21">
        <v>1.1216999999999999</v>
      </c>
    </row>
    <row r="1897" spans="1:4" ht="14.25" x14ac:dyDescent="0.2">
      <c r="A1897" s="20">
        <f t="shared" si="29"/>
        <v>45315</v>
      </c>
      <c r="B1897" s="21">
        <v>1896</v>
      </c>
      <c r="C1897" s="21">
        <v>4.4340000000000002</v>
      </c>
      <c r="D1897" s="21">
        <v>1.1218999999999999</v>
      </c>
    </row>
    <row r="1898" spans="1:4" ht="14.25" x14ac:dyDescent="0.2">
      <c r="A1898" s="20">
        <f t="shared" si="29"/>
        <v>45316</v>
      </c>
      <c r="B1898" s="21">
        <v>1897</v>
      </c>
      <c r="C1898" s="21">
        <v>4.4345999999999997</v>
      </c>
      <c r="D1898" s="21">
        <v>1.1222000000000001</v>
      </c>
    </row>
    <row r="1899" spans="1:4" ht="14.25" x14ac:dyDescent="0.2">
      <c r="A1899" s="20">
        <f t="shared" si="29"/>
        <v>45317</v>
      </c>
      <c r="B1899" s="21">
        <v>1898</v>
      </c>
      <c r="C1899" s="21">
        <v>4.4352</v>
      </c>
      <c r="D1899" s="21">
        <v>1.1225000000000001</v>
      </c>
    </row>
    <row r="1900" spans="1:4" ht="14.25" x14ac:dyDescent="0.2">
      <c r="A1900" s="20">
        <f t="shared" si="29"/>
        <v>45318</v>
      </c>
      <c r="B1900" s="21">
        <v>1899</v>
      </c>
      <c r="C1900" s="21">
        <v>4.4358000000000004</v>
      </c>
      <c r="D1900" s="21">
        <v>1.1228</v>
      </c>
    </row>
    <row r="1901" spans="1:4" ht="14.25" x14ac:dyDescent="0.2">
      <c r="A1901" s="20">
        <f t="shared" si="29"/>
        <v>45319</v>
      </c>
      <c r="B1901" s="21">
        <v>1900</v>
      </c>
      <c r="C1901" s="21">
        <v>4.4364999999999997</v>
      </c>
      <c r="D1901" s="21">
        <v>1.1231</v>
      </c>
    </row>
    <row r="1902" spans="1:4" ht="14.25" x14ac:dyDescent="0.2">
      <c r="A1902" s="20">
        <f t="shared" si="29"/>
        <v>45320</v>
      </c>
      <c r="B1902" s="21">
        <v>1901</v>
      </c>
      <c r="C1902" s="21">
        <v>4.4371</v>
      </c>
      <c r="D1902" s="21">
        <v>1.1234</v>
      </c>
    </row>
    <row r="1903" spans="1:4" ht="14.25" x14ac:dyDescent="0.2">
      <c r="A1903" s="20">
        <f t="shared" si="29"/>
        <v>45321</v>
      </c>
      <c r="B1903" s="21">
        <v>1902</v>
      </c>
      <c r="C1903" s="21">
        <v>4.4377000000000004</v>
      </c>
      <c r="D1903" s="21">
        <v>1.1236999999999999</v>
      </c>
    </row>
    <row r="1904" spans="1:4" ht="14.25" x14ac:dyDescent="0.2">
      <c r="A1904" s="20">
        <f t="shared" si="29"/>
        <v>45322</v>
      </c>
      <c r="B1904" s="21">
        <v>1903</v>
      </c>
      <c r="C1904" s="21">
        <v>4.4382999999999999</v>
      </c>
      <c r="D1904" s="21">
        <v>1.1240000000000001</v>
      </c>
    </row>
    <row r="1905" spans="1:4" ht="14.25" x14ac:dyDescent="0.2">
      <c r="A1905" s="20">
        <f t="shared" si="29"/>
        <v>45323</v>
      </c>
      <c r="B1905" s="21">
        <v>1904</v>
      </c>
      <c r="C1905" s="21">
        <v>4.4389000000000003</v>
      </c>
      <c r="D1905" s="21">
        <v>1.1243000000000001</v>
      </c>
    </row>
    <row r="1906" spans="1:4" ht="14.25" x14ac:dyDescent="0.2">
      <c r="A1906" s="20">
        <f t="shared" si="29"/>
        <v>45324</v>
      </c>
      <c r="B1906" s="21">
        <v>1905</v>
      </c>
      <c r="C1906" s="21">
        <v>4.4396000000000004</v>
      </c>
      <c r="D1906" s="21">
        <v>1.1245000000000001</v>
      </c>
    </row>
    <row r="1907" spans="1:4" ht="14.25" x14ac:dyDescent="0.2">
      <c r="A1907" s="20">
        <f t="shared" si="29"/>
        <v>45325</v>
      </c>
      <c r="B1907" s="21">
        <v>1906</v>
      </c>
      <c r="C1907" s="21">
        <v>4.4401999999999999</v>
      </c>
      <c r="D1907" s="21">
        <v>1.1248</v>
      </c>
    </row>
    <row r="1908" spans="1:4" ht="14.25" x14ac:dyDescent="0.2">
      <c r="A1908" s="20">
        <f t="shared" si="29"/>
        <v>45326</v>
      </c>
      <c r="B1908" s="21">
        <v>1907</v>
      </c>
      <c r="C1908" s="21">
        <v>4.4408000000000003</v>
      </c>
      <c r="D1908" s="21">
        <v>1.1251</v>
      </c>
    </row>
    <row r="1909" spans="1:4" ht="14.25" x14ac:dyDescent="0.2">
      <c r="A1909" s="20">
        <f t="shared" si="29"/>
        <v>45327</v>
      </c>
      <c r="B1909" s="21">
        <v>1908</v>
      </c>
      <c r="C1909" s="21">
        <v>4.4413999999999998</v>
      </c>
      <c r="D1909" s="21">
        <v>1.1254</v>
      </c>
    </row>
    <row r="1910" spans="1:4" ht="14.25" x14ac:dyDescent="0.2">
      <c r="A1910" s="20">
        <f t="shared" si="29"/>
        <v>45328</v>
      </c>
      <c r="B1910" s="21">
        <v>1909</v>
      </c>
      <c r="C1910" s="21">
        <v>4.4420000000000002</v>
      </c>
      <c r="D1910" s="21">
        <v>1.1256999999999999</v>
      </c>
    </row>
    <row r="1911" spans="1:4" ht="14.25" x14ac:dyDescent="0.2">
      <c r="A1911" s="20">
        <f t="shared" si="29"/>
        <v>45329</v>
      </c>
      <c r="B1911" s="21">
        <v>1910</v>
      </c>
      <c r="C1911" s="21">
        <v>4.4427000000000003</v>
      </c>
      <c r="D1911" s="21">
        <v>1.1259999999999999</v>
      </c>
    </row>
    <row r="1912" spans="1:4" ht="14.25" x14ac:dyDescent="0.2">
      <c r="A1912" s="20">
        <f t="shared" si="29"/>
        <v>45330</v>
      </c>
      <c r="B1912" s="21">
        <v>1911</v>
      </c>
      <c r="C1912" s="21">
        <v>4.4432999999999998</v>
      </c>
      <c r="D1912" s="21">
        <v>1.1263000000000001</v>
      </c>
    </row>
    <row r="1913" spans="1:4" ht="14.25" x14ac:dyDescent="0.2">
      <c r="A1913" s="20">
        <f t="shared" si="29"/>
        <v>45331</v>
      </c>
      <c r="B1913" s="21">
        <v>1912</v>
      </c>
      <c r="C1913" s="21">
        <v>4.4439000000000002</v>
      </c>
      <c r="D1913" s="21">
        <v>1.1265000000000001</v>
      </c>
    </row>
    <row r="1914" spans="1:4" ht="14.25" x14ac:dyDescent="0.2">
      <c r="A1914" s="20">
        <f t="shared" si="29"/>
        <v>45332</v>
      </c>
      <c r="B1914" s="21">
        <v>1913</v>
      </c>
      <c r="C1914" s="21">
        <v>4.4444999999999997</v>
      </c>
      <c r="D1914" s="21">
        <v>1.1268</v>
      </c>
    </row>
    <row r="1915" spans="1:4" ht="14.25" x14ac:dyDescent="0.2">
      <c r="A1915" s="20">
        <f t="shared" si="29"/>
        <v>45333</v>
      </c>
      <c r="B1915" s="21">
        <v>1914</v>
      </c>
      <c r="C1915" s="21">
        <v>4.4451000000000001</v>
      </c>
      <c r="D1915" s="21">
        <v>1.1271</v>
      </c>
    </row>
    <row r="1916" spans="1:4" ht="14.25" x14ac:dyDescent="0.2">
      <c r="A1916" s="20">
        <f t="shared" si="29"/>
        <v>45334</v>
      </c>
      <c r="B1916" s="21">
        <v>1915</v>
      </c>
      <c r="C1916" s="21">
        <v>4.4458000000000002</v>
      </c>
      <c r="D1916" s="21">
        <v>1.1274</v>
      </c>
    </row>
    <row r="1917" spans="1:4" ht="14.25" x14ac:dyDescent="0.2">
      <c r="A1917" s="20">
        <f t="shared" si="29"/>
        <v>45335</v>
      </c>
      <c r="B1917" s="21">
        <v>1916</v>
      </c>
      <c r="C1917" s="21">
        <v>4.4463999999999997</v>
      </c>
      <c r="D1917" s="21">
        <v>1.1276999999999999</v>
      </c>
    </row>
    <row r="1918" spans="1:4" ht="14.25" x14ac:dyDescent="0.2">
      <c r="A1918" s="20">
        <f t="shared" si="29"/>
        <v>45336</v>
      </c>
      <c r="B1918" s="21">
        <v>1917</v>
      </c>
      <c r="C1918" s="21">
        <v>4.4470000000000001</v>
      </c>
      <c r="D1918" s="21">
        <v>1.1279999999999999</v>
      </c>
    </row>
    <row r="1919" spans="1:4" ht="14.25" x14ac:dyDescent="0.2">
      <c r="A1919" s="20">
        <f t="shared" si="29"/>
        <v>45337</v>
      </c>
      <c r="B1919" s="21">
        <v>1918</v>
      </c>
      <c r="C1919" s="21">
        <v>4.4476000000000004</v>
      </c>
      <c r="D1919" s="21">
        <v>1.1282000000000001</v>
      </c>
    </row>
    <row r="1920" spans="1:4" ht="14.25" x14ac:dyDescent="0.2">
      <c r="A1920" s="20">
        <f t="shared" si="29"/>
        <v>45338</v>
      </c>
      <c r="B1920" s="21">
        <v>1919</v>
      </c>
      <c r="C1920" s="21">
        <v>4.4481999999999999</v>
      </c>
      <c r="D1920" s="21">
        <v>1.1285000000000001</v>
      </c>
    </row>
    <row r="1921" spans="1:4" ht="14.25" x14ac:dyDescent="0.2">
      <c r="A1921" s="20">
        <f t="shared" si="29"/>
        <v>45339</v>
      </c>
      <c r="B1921" s="21">
        <v>1920</v>
      </c>
      <c r="C1921" s="21">
        <v>4.4489000000000001</v>
      </c>
      <c r="D1921" s="21">
        <v>1.1288</v>
      </c>
    </row>
    <row r="1922" spans="1:4" ht="14.25" x14ac:dyDescent="0.2">
      <c r="A1922" s="20">
        <f t="shared" si="29"/>
        <v>45340</v>
      </c>
      <c r="B1922" s="21">
        <v>1921</v>
      </c>
      <c r="C1922" s="21">
        <v>4.4494999999999996</v>
      </c>
      <c r="D1922" s="21">
        <v>1.1291</v>
      </c>
    </row>
    <row r="1923" spans="1:4" ht="14.25" x14ac:dyDescent="0.2">
      <c r="A1923" s="20">
        <f t="shared" si="29"/>
        <v>45341</v>
      </c>
      <c r="B1923" s="21">
        <v>1922</v>
      </c>
      <c r="C1923" s="21">
        <v>4.4500999999999999</v>
      </c>
      <c r="D1923" s="21">
        <v>1.1294</v>
      </c>
    </row>
    <row r="1924" spans="1:4" ht="14.25" x14ac:dyDescent="0.2">
      <c r="A1924" s="20">
        <f t="shared" ref="A1924:A1987" si="30">+A1923+1</f>
        <v>45342</v>
      </c>
      <c r="B1924" s="21">
        <v>1923</v>
      </c>
      <c r="C1924" s="21">
        <v>4.4507000000000003</v>
      </c>
      <c r="D1924" s="21">
        <v>1.1295999999999999</v>
      </c>
    </row>
    <row r="1925" spans="1:4" ht="14.25" x14ac:dyDescent="0.2">
      <c r="A1925" s="20">
        <f t="shared" si="30"/>
        <v>45343</v>
      </c>
      <c r="B1925" s="21">
        <v>1924</v>
      </c>
      <c r="C1925" s="21">
        <v>4.4512999999999998</v>
      </c>
      <c r="D1925" s="21">
        <v>1.1298999999999999</v>
      </c>
    </row>
    <row r="1926" spans="1:4" ht="14.25" x14ac:dyDescent="0.2">
      <c r="A1926" s="20">
        <f t="shared" si="30"/>
        <v>45344</v>
      </c>
      <c r="B1926" s="21">
        <v>1925</v>
      </c>
      <c r="C1926" s="21">
        <v>4.452</v>
      </c>
      <c r="D1926" s="21">
        <v>1.1302000000000001</v>
      </c>
    </row>
    <row r="1927" spans="1:4" ht="14.25" x14ac:dyDescent="0.2">
      <c r="A1927" s="20">
        <f t="shared" si="30"/>
        <v>45345</v>
      </c>
      <c r="B1927" s="21">
        <v>1926</v>
      </c>
      <c r="C1927" s="21">
        <v>4.4526000000000003</v>
      </c>
      <c r="D1927" s="21">
        <v>1.1305000000000001</v>
      </c>
    </row>
    <row r="1928" spans="1:4" ht="14.25" x14ac:dyDescent="0.2">
      <c r="A1928" s="20">
        <f t="shared" si="30"/>
        <v>45346</v>
      </c>
      <c r="B1928" s="21">
        <v>1927</v>
      </c>
      <c r="C1928" s="21">
        <v>4.4531999999999998</v>
      </c>
      <c r="D1928" s="21">
        <v>1.1307</v>
      </c>
    </row>
    <row r="1929" spans="1:4" ht="14.25" x14ac:dyDescent="0.2">
      <c r="A1929" s="20">
        <f t="shared" si="30"/>
        <v>45347</v>
      </c>
      <c r="B1929" s="21">
        <v>1928</v>
      </c>
      <c r="C1929" s="21">
        <v>4.4538000000000002</v>
      </c>
      <c r="D1929" s="21">
        <v>1.131</v>
      </c>
    </row>
    <row r="1930" spans="1:4" ht="14.25" x14ac:dyDescent="0.2">
      <c r="A1930" s="20">
        <f t="shared" si="30"/>
        <v>45348</v>
      </c>
      <c r="B1930" s="21">
        <v>1929</v>
      </c>
      <c r="C1930" s="21">
        <v>4.4543999999999997</v>
      </c>
      <c r="D1930" s="21">
        <v>1.1313</v>
      </c>
    </row>
    <row r="1931" spans="1:4" ht="14.25" x14ac:dyDescent="0.2">
      <c r="A1931" s="20">
        <f t="shared" si="30"/>
        <v>45349</v>
      </c>
      <c r="B1931" s="21">
        <v>1930</v>
      </c>
      <c r="C1931" s="21">
        <v>4.4550999999999998</v>
      </c>
      <c r="D1931" s="21">
        <v>1.1315999999999999</v>
      </c>
    </row>
    <row r="1932" spans="1:4" ht="14.25" x14ac:dyDescent="0.2">
      <c r="A1932" s="20">
        <f t="shared" si="30"/>
        <v>45350</v>
      </c>
      <c r="B1932" s="21">
        <v>1931</v>
      </c>
      <c r="C1932" s="21">
        <v>4.4557000000000002</v>
      </c>
      <c r="D1932" s="21">
        <v>1.1317999999999999</v>
      </c>
    </row>
    <row r="1933" spans="1:4" ht="14.25" x14ac:dyDescent="0.2">
      <c r="A1933" s="20">
        <f t="shared" si="30"/>
        <v>45351</v>
      </c>
      <c r="B1933" s="21">
        <v>1932</v>
      </c>
      <c r="C1933" s="21">
        <v>4.4562999999999997</v>
      </c>
      <c r="D1933" s="21">
        <v>1.1321000000000001</v>
      </c>
    </row>
    <row r="1934" spans="1:4" ht="14.25" x14ac:dyDescent="0.2">
      <c r="A1934" s="20">
        <f t="shared" si="30"/>
        <v>45352</v>
      </c>
      <c r="B1934" s="21">
        <v>1933</v>
      </c>
      <c r="C1934" s="21">
        <v>4.4569000000000001</v>
      </c>
      <c r="D1934" s="21">
        <v>1.1324000000000001</v>
      </c>
    </row>
    <row r="1935" spans="1:4" ht="14.25" x14ac:dyDescent="0.2">
      <c r="A1935" s="20">
        <f t="shared" si="30"/>
        <v>45353</v>
      </c>
      <c r="B1935" s="21">
        <v>1934</v>
      </c>
      <c r="C1935" s="21">
        <v>4.4574999999999996</v>
      </c>
      <c r="D1935" s="21">
        <v>1.1327</v>
      </c>
    </row>
    <row r="1936" spans="1:4" ht="14.25" x14ac:dyDescent="0.2">
      <c r="A1936" s="20">
        <f t="shared" si="30"/>
        <v>45354</v>
      </c>
      <c r="B1936" s="21">
        <v>1935</v>
      </c>
      <c r="C1936" s="21">
        <v>4.4581</v>
      </c>
      <c r="D1936" s="21">
        <v>1.1329</v>
      </c>
    </row>
    <row r="1937" spans="1:4" ht="14.25" x14ac:dyDescent="0.2">
      <c r="A1937" s="20">
        <f t="shared" si="30"/>
        <v>45355</v>
      </c>
      <c r="B1937" s="21">
        <v>1936</v>
      </c>
      <c r="C1937" s="21">
        <v>4.4588000000000001</v>
      </c>
      <c r="D1937" s="21">
        <v>1.1332</v>
      </c>
    </row>
    <row r="1938" spans="1:4" ht="14.25" x14ac:dyDescent="0.2">
      <c r="A1938" s="20">
        <f t="shared" si="30"/>
        <v>45356</v>
      </c>
      <c r="B1938" s="21">
        <v>1937</v>
      </c>
      <c r="C1938" s="21">
        <v>4.4593999999999996</v>
      </c>
      <c r="D1938" s="21">
        <v>1.1335</v>
      </c>
    </row>
    <row r="1939" spans="1:4" ht="14.25" x14ac:dyDescent="0.2">
      <c r="A1939" s="20">
        <f t="shared" si="30"/>
        <v>45357</v>
      </c>
      <c r="B1939" s="21">
        <v>1938</v>
      </c>
      <c r="C1939" s="21">
        <v>4.46</v>
      </c>
      <c r="D1939" s="21">
        <v>1.1337999999999999</v>
      </c>
    </row>
    <row r="1940" spans="1:4" ht="14.25" x14ac:dyDescent="0.2">
      <c r="A1940" s="20">
        <f t="shared" si="30"/>
        <v>45358</v>
      </c>
      <c r="B1940" s="21">
        <v>1939</v>
      </c>
      <c r="C1940" s="21">
        <v>4.4606000000000003</v>
      </c>
      <c r="D1940" s="21">
        <v>1.1339999999999999</v>
      </c>
    </row>
    <row r="1941" spans="1:4" ht="14.25" x14ac:dyDescent="0.2">
      <c r="A1941" s="20">
        <f t="shared" si="30"/>
        <v>45359</v>
      </c>
      <c r="B1941" s="21">
        <v>1940</v>
      </c>
      <c r="C1941" s="21">
        <v>4.4611999999999998</v>
      </c>
      <c r="D1941" s="21">
        <v>1.1343000000000001</v>
      </c>
    </row>
    <row r="1942" spans="1:4" ht="14.25" x14ac:dyDescent="0.2">
      <c r="A1942" s="20">
        <f t="shared" si="30"/>
        <v>45360</v>
      </c>
      <c r="B1942" s="21">
        <v>1941</v>
      </c>
      <c r="C1942" s="21">
        <v>4.4619</v>
      </c>
      <c r="D1942" s="21">
        <v>1.1346000000000001</v>
      </c>
    </row>
    <row r="1943" spans="1:4" ht="14.25" x14ac:dyDescent="0.2">
      <c r="A1943" s="20">
        <f t="shared" si="30"/>
        <v>45361</v>
      </c>
      <c r="B1943" s="21">
        <v>1942</v>
      </c>
      <c r="C1943" s="21">
        <v>4.4625000000000004</v>
      </c>
      <c r="D1943" s="21">
        <v>1.1348</v>
      </c>
    </row>
    <row r="1944" spans="1:4" ht="14.25" x14ac:dyDescent="0.2">
      <c r="A1944" s="20">
        <f t="shared" si="30"/>
        <v>45362</v>
      </c>
      <c r="B1944" s="21">
        <v>1943</v>
      </c>
      <c r="C1944" s="21">
        <v>4.4630999999999998</v>
      </c>
      <c r="D1944" s="21">
        <v>1.1351</v>
      </c>
    </row>
    <row r="1945" spans="1:4" ht="14.25" x14ac:dyDescent="0.2">
      <c r="A1945" s="20">
        <f t="shared" si="30"/>
        <v>45363</v>
      </c>
      <c r="B1945" s="21">
        <v>1944</v>
      </c>
      <c r="C1945" s="21">
        <v>4.4637000000000002</v>
      </c>
      <c r="D1945" s="21">
        <v>1.1354</v>
      </c>
    </row>
    <row r="1946" spans="1:4" ht="14.25" x14ac:dyDescent="0.2">
      <c r="A1946" s="20">
        <f t="shared" si="30"/>
        <v>45364</v>
      </c>
      <c r="B1946" s="21">
        <v>1945</v>
      </c>
      <c r="C1946" s="21">
        <v>4.4642999999999997</v>
      </c>
      <c r="D1946" s="21">
        <v>1.1356999999999999</v>
      </c>
    </row>
    <row r="1947" spans="1:4" ht="14.25" x14ac:dyDescent="0.2">
      <c r="A1947" s="20">
        <f t="shared" si="30"/>
        <v>45365</v>
      </c>
      <c r="B1947" s="21">
        <v>1946</v>
      </c>
      <c r="C1947" s="21">
        <v>4.4649000000000001</v>
      </c>
      <c r="D1947" s="21">
        <v>1.1358999999999999</v>
      </c>
    </row>
    <row r="1948" spans="1:4" ht="14.25" x14ac:dyDescent="0.2">
      <c r="A1948" s="20">
        <f t="shared" si="30"/>
        <v>45366</v>
      </c>
      <c r="B1948" s="21">
        <v>1947</v>
      </c>
      <c r="C1948" s="21">
        <v>4.4656000000000002</v>
      </c>
      <c r="D1948" s="21">
        <v>1.1362000000000001</v>
      </c>
    </row>
    <row r="1949" spans="1:4" ht="14.25" x14ac:dyDescent="0.2">
      <c r="A1949" s="20">
        <f t="shared" si="30"/>
        <v>45367</v>
      </c>
      <c r="B1949" s="21">
        <v>1948</v>
      </c>
      <c r="C1949" s="21">
        <v>4.4661999999999997</v>
      </c>
      <c r="D1949" s="21">
        <v>1.1365000000000001</v>
      </c>
    </row>
    <row r="1950" spans="1:4" ht="14.25" x14ac:dyDescent="0.2">
      <c r="A1950" s="20">
        <f t="shared" si="30"/>
        <v>45368</v>
      </c>
      <c r="B1950" s="21">
        <v>1949</v>
      </c>
      <c r="C1950" s="21">
        <v>4.4668000000000001</v>
      </c>
      <c r="D1950" s="21">
        <v>1.1367</v>
      </c>
    </row>
    <row r="1951" spans="1:4" ht="14.25" x14ac:dyDescent="0.2">
      <c r="A1951" s="20">
        <f t="shared" si="30"/>
        <v>45369</v>
      </c>
      <c r="B1951" s="21">
        <v>1950</v>
      </c>
      <c r="C1951" s="21">
        <v>4.4673999999999996</v>
      </c>
      <c r="D1951" s="21">
        <v>1.137</v>
      </c>
    </row>
    <row r="1952" spans="1:4" ht="14.25" x14ac:dyDescent="0.2">
      <c r="A1952" s="20">
        <f t="shared" si="30"/>
        <v>45370</v>
      </c>
      <c r="B1952" s="21">
        <v>1951</v>
      </c>
      <c r="C1952" s="21">
        <v>4.468</v>
      </c>
      <c r="D1952" s="21">
        <v>1.1373</v>
      </c>
    </row>
    <row r="1953" spans="1:4" ht="14.25" x14ac:dyDescent="0.2">
      <c r="A1953" s="20">
        <f t="shared" si="30"/>
        <v>45371</v>
      </c>
      <c r="B1953" s="21">
        <v>1952</v>
      </c>
      <c r="C1953" s="21">
        <v>4.4686000000000003</v>
      </c>
      <c r="D1953" s="21">
        <v>1.1375</v>
      </c>
    </row>
    <row r="1954" spans="1:4" ht="14.25" x14ac:dyDescent="0.2">
      <c r="A1954" s="20">
        <f t="shared" si="30"/>
        <v>45372</v>
      </c>
      <c r="B1954" s="21">
        <v>1953</v>
      </c>
      <c r="C1954" s="21">
        <v>4.4691999999999998</v>
      </c>
      <c r="D1954" s="21">
        <v>1.1377999999999999</v>
      </c>
    </row>
    <row r="1955" spans="1:4" ht="14.25" x14ac:dyDescent="0.2">
      <c r="A1955" s="20">
        <f t="shared" si="30"/>
        <v>45373</v>
      </c>
      <c r="B1955" s="21">
        <v>1954</v>
      </c>
      <c r="C1955" s="21">
        <v>4.4699</v>
      </c>
      <c r="D1955" s="21">
        <v>1.1380999999999999</v>
      </c>
    </row>
    <row r="1956" spans="1:4" ht="14.25" x14ac:dyDescent="0.2">
      <c r="A1956" s="20">
        <f t="shared" si="30"/>
        <v>45374</v>
      </c>
      <c r="B1956" s="21">
        <v>1955</v>
      </c>
      <c r="C1956" s="21">
        <v>4.4705000000000004</v>
      </c>
      <c r="D1956" s="21">
        <v>1.1383000000000001</v>
      </c>
    </row>
    <row r="1957" spans="1:4" ht="14.25" x14ac:dyDescent="0.2">
      <c r="A1957" s="20">
        <f t="shared" si="30"/>
        <v>45375</v>
      </c>
      <c r="B1957" s="21">
        <v>1956</v>
      </c>
      <c r="C1957" s="21">
        <v>4.4710999999999999</v>
      </c>
      <c r="D1957" s="21">
        <v>1.1386000000000001</v>
      </c>
    </row>
    <row r="1958" spans="1:4" ht="14.25" x14ac:dyDescent="0.2">
      <c r="A1958" s="20">
        <f t="shared" si="30"/>
        <v>45376</v>
      </c>
      <c r="B1958" s="21">
        <v>1957</v>
      </c>
      <c r="C1958" s="21">
        <v>4.4717000000000002</v>
      </c>
      <c r="D1958" s="21">
        <v>1.1389</v>
      </c>
    </row>
    <row r="1959" spans="1:4" ht="14.25" x14ac:dyDescent="0.2">
      <c r="A1959" s="20">
        <f t="shared" si="30"/>
        <v>45377</v>
      </c>
      <c r="B1959" s="21">
        <v>1958</v>
      </c>
      <c r="C1959" s="21">
        <v>4.4722999999999997</v>
      </c>
      <c r="D1959" s="21">
        <v>1.1391</v>
      </c>
    </row>
    <row r="1960" spans="1:4" ht="14.25" x14ac:dyDescent="0.2">
      <c r="A1960" s="20">
        <f t="shared" si="30"/>
        <v>45378</v>
      </c>
      <c r="B1960" s="21">
        <v>1959</v>
      </c>
      <c r="C1960" s="21">
        <v>4.4729000000000001</v>
      </c>
      <c r="D1960" s="21">
        <v>1.1394</v>
      </c>
    </row>
    <row r="1961" spans="1:4" ht="14.25" x14ac:dyDescent="0.2">
      <c r="A1961" s="20">
        <f t="shared" si="30"/>
        <v>45379</v>
      </c>
      <c r="B1961" s="21">
        <v>1960</v>
      </c>
      <c r="C1961" s="21">
        <v>4.4736000000000002</v>
      </c>
      <c r="D1961" s="21">
        <v>1.1395999999999999</v>
      </c>
    </row>
    <row r="1962" spans="1:4" ht="14.25" x14ac:dyDescent="0.2">
      <c r="A1962" s="20">
        <f t="shared" si="30"/>
        <v>45380</v>
      </c>
      <c r="B1962" s="21">
        <v>1961</v>
      </c>
      <c r="C1962" s="21">
        <v>4.4741999999999997</v>
      </c>
      <c r="D1962" s="21">
        <v>1.1398999999999999</v>
      </c>
    </row>
    <row r="1963" spans="1:4" ht="14.25" x14ac:dyDescent="0.2">
      <c r="A1963" s="20">
        <f t="shared" si="30"/>
        <v>45381</v>
      </c>
      <c r="B1963" s="21">
        <v>1962</v>
      </c>
      <c r="C1963" s="21">
        <v>4.4748000000000001</v>
      </c>
      <c r="D1963" s="21">
        <v>1.1402000000000001</v>
      </c>
    </row>
    <row r="1964" spans="1:4" ht="14.25" x14ac:dyDescent="0.2">
      <c r="A1964" s="20">
        <f t="shared" si="30"/>
        <v>45382</v>
      </c>
      <c r="B1964" s="21">
        <v>1963</v>
      </c>
      <c r="C1964" s="21">
        <v>4.4753999999999996</v>
      </c>
      <c r="D1964" s="21">
        <v>1.1404000000000001</v>
      </c>
    </row>
    <row r="1965" spans="1:4" ht="14.25" x14ac:dyDescent="0.2">
      <c r="A1965" s="20">
        <f t="shared" si="30"/>
        <v>45383</v>
      </c>
      <c r="B1965" s="21">
        <v>1964</v>
      </c>
      <c r="C1965" s="21">
        <v>4.476</v>
      </c>
      <c r="D1965" s="21">
        <v>1.1407</v>
      </c>
    </row>
    <row r="1966" spans="1:4" ht="14.25" x14ac:dyDescent="0.2">
      <c r="A1966" s="20">
        <f t="shared" si="30"/>
        <v>45384</v>
      </c>
      <c r="B1966" s="21">
        <v>1965</v>
      </c>
      <c r="C1966" s="21">
        <v>4.4766000000000004</v>
      </c>
      <c r="D1966" s="21">
        <v>1.141</v>
      </c>
    </row>
    <row r="1967" spans="1:4" ht="14.25" x14ac:dyDescent="0.2">
      <c r="A1967" s="20">
        <f t="shared" si="30"/>
        <v>45385</v>
      </c>
      <c r="B1967" s="21">
        <v>1966</v>
      </c>
      <c r="C1967" s="21">
        <v>4.4771999999999998</v>
      </c>
      <c r="D1967" s="21">
        <v>1.1412</v>
      </c>
    </row>
    <row r="1968" spans="1:4" ht="14.25" x14ac:dyDescent="0.2">
      <c r="A1968" s="20">
        <f t="shared" si="30"/>
        <v>45386</v>
      </c>
      <c r="B1968" s="21">
        <v>1967</v>
      </c>
      <c r="C1968" s="21">
        <v>4.4779</v>
      </c>
      <c r="D1968" s="21">
        <v>1.1415</v>
      </c>
    </row>
    <row r="1969" spans="1:4" ht="14.25" x14ac:dyDescent="0.2">
      <c r="A1969" s="20">
        <f t="shared" si="30"/>
        <v>45387</v>
      </c>
      <c r="B1969" s="21">
        <v>1968</v>
      </c>
      <c r="C1969" s="21">
        <v>4.4785000000000004</v>
      </c>
      <c r="D1969" s="21">
        <v>1.1416999999999999</v>
      </c>
    </row>
    <row r="1970" spans="1:4" ht="14.25" x14ac:dyDescent="0.2">
      <c r="A1970" s="20">
        <f t="shared" si="30"/>
        <v>45388</v>
      </c>
      <c r="B1970" s="21">
        <v>1969</v>
      </c>
      <c r="C1970" s="21">
        <v>4.4790999999999999</v>
      </c>
      <c r="D1970" s="21">
        <v>1.1419999999999999</v>
      </c>
    </row>
    <row r="1971" spans="1:4" ht="14.25" x14ac:dyDescent="0.2">
      <c r="A1971" s="20">
        <f t="shared" si="30"/>
        <v>45389</v>
      </c>
      <c r="B1971" s="21">
        <v>1970</v>
      </c>
      <c r="C1971" s="21">
        <v>4.4797000000000002</v>
      </c>
      <c r="D1971" s="21">
        <v>1.1423000000000001</v>
      </c>
    </row>
    <row r="1972" spans="1:4" ht="14.25" x14ac:dyDescent="0.2">
      <c r="A1972" s="20">
        <f t="shared" si="30"/>
        <v>45390</v>
      </c>
      <c r="B1972" s="21">
        <v>1971</v>
      </c>
      <c r="C1972" s="21">
        <v>4.4802999999999997</v>
      </c>
      <c r="D1972" s="21">
        <v>1.1425000000000001</v>
      </c>
    </row>
    <row r="1973" spans="1:4" ht="14.25" x14ac:dyDescent="0.2">
      <c r="A1973" s="20">
        <f t="shared" si="30"/>
        <v>45391</v>
      </c>
      <c r="B1973" s="21">
        <v>1972</v>
      </c>
      <c r="C1973" s="21">
        <v>4.4809000000000001</v>
      </c>
      <c r="D1973" s="21">
        <v>1.1428</v>
      </c>
    </row>
    <row r="1974" spans="1:4" ht="14.25" x14ac:dyDescent="0.2">
      <c r="A1974" s="20">
        <f t="shared" si="30"/>
        <v>45392</v>
      </c>
      <c r="B1974" s="21">
        <v>1973</v>
      </c>
      <c r="C1974" s="21">
        <v>4.4814999999999996</v>
      </c>
      <c r="D1974" s="21">
        <v>1.143</v>
      </c>
    </row>
    <row r="1975" spans="1:4" ht="14.25" x14ac:dyDescent="0.2">
      <c r="A1975" s="20">
        <f t="shared" si="30"/>
        <v>45393</v>
      </c>
      <c r="B1975" s="21">
        <v>1974</v>
      </c>
      <c r="C1975" s="21">
        <v>4.4821999999999997</v>
      </c>
      <c r="D1975" s="21">
        <v>1.1433</v>
      </c>
    </row>
    <row r="1976" spans="1:4" ht="14.25" x14ac:dyDescent="0.2">
      <c r="A1976" s="20">
        <f t="shared" si="30"/>
        <v>45394</v>
      </c>
      <c r="B1976" s="21">
        <v>1975</v>
      </c>
      <c r="C1976" s="21">
        <v>4.4828000000000001</v>
      </c>
      <c r="D1976" s="21">
        <v>1.1435</v>
      </c>
    </row>
    <row r="1977" spans="1:4" ht="14.25" x14ac:dyDescent="0.2">
      <c r="A1977" s="20">
        <f t="shared" si="30"/>
        <v>45395</v>
      </c>
      <c r="B1977" s="21">
        <v>1976</v>
      </c>
      <c r="C1977" s="21">
        <v>4.4833999999999996</v>
      </c>
      <c r="D1977" s="21">
        <v>1.1437999999999999</v>
      </c>
    </row>
    <row r="1978" spans="1:4" ht="14.25" x14ac:dyDescent="0.2">
      <c r="A1978" s="20">
        <f t="shared" si="30"/>
        <v>45396</v>
      </c>
      <c r="B1978" s="21">
        <v>1977</v>
      </c>
      <c r="C1978" s="21">
        <v>4.484</v>
      </c>
      <c r="D1978" s="21">
        <v>1.1440999999999999</v>
      </c>
    </row>
    <row r="1979" spans="1:4" ht="14.25" x14ac:dyDescent="0.2">
      <c r="A1979" s="20">
        <f t="shared" si="30"/>
        <v>45397</v>
      </c>
      <c r="B1979" s="21">
        <v>1978</v>
      </c>
      <c r="C1979" s="21">
        <v>4.4846000000000004</v>
      </c>
      <c r="D1979" s="21">
        <v>1.1443000000000001</v>
      </c>
    </row>
    <row r="1980" spans="1:4" ht="14.25" x14ac:dyDescent="0.2">
      <c r="A1980" s="20">
        <f t="shared" si="30"/>
        <v>45398</v>
      </c>
      <c r="B1980" s="21">
        <v>1979</v>
      </c>
      <c r="C1980" s="21">
        <v>4.4851999999999999</v>
      </c>
      <c r="D1980" s="21">
        <v>1.1446000000000001</v>
      </c>
    </row>
    <row r="1981" spans="1:4" ht="14.25" x14ac:dyDescent="0.2">
      <c r="A1981" s="20">
        <f t="shared" si="30"/>
        <v>45399</v>
      </c>
      <c r="B1981" s="21">
        <v>1980</v>
      </c>
      <c r="C1981" s="21">
        <v>4.4858000000000002</v>
      </c>
      <c r="D1981" s="21">
        <v>1.1448</v>
      </c>
    </row>
    <row r="1982" spans="1:4" ht="14.25" x14ac:dyDescent="0.2">
      <c r="A1982" s="20">
        <f t="shared" si="30"/>
        <v>45400</v>
      </c>
      <c r="B1982" s="21">
        <v>1981</v>
      </c>
      <c r="C1982" s="21">
        <v>4.4863999999999997</v>
      </c>
      <c r="D1982" s="21">
        <v>1.1451</v>
      </c>
    </row>
    <row r="1983" spans="1:4" ht="14.25" x14ac:dyDescent="0.2">
      <c r="A1983" s="20">
        <f t="shared" si="30"/>
        <v>45401</v>
      </c>
      <c r="B1983" s="21">
        <v>1982</v>
      </c>
      <c r="C1983" s="21">
        <v>4.4870999999999999</v>
      </c>
      <c r="D1983" s="21">
        <v>1.1453</v>
      </c>
    </row>
    <row r="1984" spans="1:4" ht="14.25" x14ac:dyDescent="0.2">
      <c r="A1984" s="20">
        <f t="shared" si="30"/>
        <v>45402</v>
      </c>
      <c r="B1984" s="21">
        <v>1983</v>
      </c>
      <c r="C1984" s="21">
        <v>4.4877000000000002</v>
      </c>
      <c r="D1984" s="21">
        <v>1.1456</v>
      </c>
    </row>
    <row r="1985" spans="1:4" ht="14.25" x14ac:dyDescent="0.2">
      <c r="A1985" s="20">
        <f t="shared" si="30"/>
        <v>45403</v>
      </c>
      <c r="B1985" s="21">
        <v>1984</v>
      </c>
      <c r="C1985" s="21">
        <v>4.4882999999999997</v>
      </c>
      <c r="D1985" s="21">
        <v>1.1458999999999999</v>
      </c>
    </row>
    <row r="1986" spans="1:4" ht="14.25" x14ac:dyDescent="0.2">
      <c r="A1986" s="20">
        <f t="shared" si="30"/>
        <v>45404</v>
      </c>
      <c r="B1986" s="21">
        <v>1985</v>
      </c>
      <c r="C1986" s="21">
        <v>4.4889000000000001</v>
      </c>
      <c r="D1986" s="21">
        <v>1.1460999999999999</v>
      </c>
    </row>
    <row r="1987" spans="1:4" ht="14.25" x14ac:dyDescent="0.2">
      <c r="A1987" s="20">
        <f t="shared" si="30"/>
        <v>45405</v>
      </c>
      <c r="B1987" s="21">
        <v>1986</v>
      </c>
      <c r="C1987" s="21">
        <v>4.4894999999999996</v>
      </c>
      <c r="D1987" s="21">
        <v>1.1464000000000001</v>
      </c>
    </row>
    <row r="1988" spans="1:4" ht="14.25" x14ac:dyDescent="0.2">
      <c r="A1988" s="20">
        <f t="shared" ref="A1988:A2051" si="31">+A1987+1</f>
        <v>45406</v>
      </c>
      <c r="B1988" s="21">
        <v>1987</v>
      </c>
      <c r="C1988" s="21">
        <v>4.4901</v>
      </c>
      <c r="D1988" s="21">
        <v>1.1466000000000001</v>
      </c>
    </row>
    <row r="1989" spans="1:4" ht="14.25" x14ac:dyDescent="0.2">
      <c r="A1989" s="20">
        <f t="shared" si="31"/>
        <v>45407</v>
      </c>
      <c r="B1989" s="21">
        <v>1988</v>
      </c>
      <c r="C1989" s="21">
        <v>4.4907000000000004</v>
      </c>
      <c r="D1989" s="21">
        <v>1.1469</v>
      </c>
    </row>
    <row r="1990" spans="1:4" ht="14.25" x14ac:dyDescent="0.2">
      <c r="A1990" s="20">
        <f t="shared" si="31"/>
        <v>45408</v>
      </c>
      <c r="B1990" s="21">
        <v>1989</v>
      </c>
      <c r="C1990" s="21">
        <v>4.4912999999999998</v>
      </c>
      <c r="D1990" s="21">
        <v>1.1471</v>
      </c>
    </row>
    <row r="1991" spans="1:4" ht="14.25" x14ac:dyDescent="0.2">
      <c r="A1991" s="20">
        <f t="shared" si="31"/>
        <v>45409</v>
      </c>
      <c r="B1991" s="21">
        <v>1990</v>
      </c>
      <c r="C1991" s="21">
        <v>4.4919000000000002</v>
      </c>
      <c r="D1991" s="21">
        <v>1.1474</v>
      </c>
    </row>
    <row r="1992" spans="1:4" ht="14.25" x14ac:dyDescent="0.2">
      <c r="A1992" s="20">
        <f t="shared" si="31"/>
        <v>45410</v>
      </c>
      <c r="B1992" s="21">
        <v>1991</v>
      </c>
      <c r="C1992" s="21">
        <v>4.4926000000000004</v>
      </c>
      <c r="D1992" s="21">
        <v>1.1476</v>
      </c>
    </row>
    <row r="1993" spans="1:4" ht="14.25" x14ac:dyDescent="0.2">
      <c r="A1993" s="20">
        <f t="shared" si="31"/>
        <v>45411</v>
      </c>
      <c r="B1993" s="21">
        <v>1992</v>
      </c>
      <c r="C1993" s="21">
        <v>4.4931999999999999</v>
      </c>
      <c r="D1993" s="21">
        <v>1.1478999999999999</v>
      </c>
    </row>
    <row r="1994" spans="1:4" ht="14.25" x14ac:dyDescent="0.2">
      <c r="A1994" s="20">
        <f t="shared" si="31"/>
        <v>45412</v>
      </c>
      <c r="B1994" s="21">
        <v>1993</v>
      </c>
      <c r="C1994" s="21">
        <v>4.4938000000000002</v>
      </c>
      <c r="D1994" s="21">
        <v>1.1480999999999999</v>
      </c>
    </row>
    <row r="1995" spans="1:4" ht="14.25" x14ac:dyDescent="0.2">
      <c r="A1995" s="20">
        <f t="shared" si="31"/>
        <v>45413</v>
      </c>
      <c r="B1995" s="21">
        <v>1994</v>
      </c>
      <c r="C1995" s="21">
        <v>4.4943999999999997</v>
      </c>
      <c r="D1995" s="21">
        <v>1.1484000000000001</v>
      </c>
    </row>
    <row r="1996" spans="1:4" ht="14.25" x14ac:dyDescent="0.2">
      <c r="A1996" s="20">
        <f t="shared" si="31"/>
        <v>45414</v>
      </c>
      <c r="B1996" s="21">
        <v>1995</v>
      </c>
      <c r="C1996" s="21">
        <v>4.4950000000000001</v>
      </c>
      <c r="D1996" s="21">
        <v>1.1486000000000001</v>
      </c>
    </row>
    <row r="1997" spans="1:4" ht="14.25" x14ac:dyDescent="0.2">
      <c r="A1997" s="20">
        <f t="shared" si="31"/>
        <v>45415</v>
      </c>
      <c r="B1997" s="21">
        <v>1996</v>
      </c>
      <c r="C1997" s="21">
        <v>4.4955999999999996</v>
      </c>
      <c r="D1997" s="21">
        <v>1.1489</v>
      </c>
    </row>
    <row r="1998" spans="1:4" ht="14.25" x14ac:dyDescent="0.2">
      <c r="A1998" s="20">
        <f t="shared" si="31"/>
        <v>45416</v>
      </c>
      <c r="B1998" s="21">
        <v>1997</v>
      </c>
      <c r="C1998" s="21">
        <v>4.4962</v>
      </c>
      <c r="D1998" s="21">
        <v>1.1491</v>
      </c>
    </row>
    <row r="1999" spans="1:4" ht="14.25" x14ac:dyDescent="0.2">
      <c r="A1999" s="20">
        <f t="shared" si="31"/>
        <v>45417</v>
      </c>
      <c r="B1999" s="21">
        <v>1998</v>
      </c>
      <c r="C1999" s="21">
        <v>4.4968000000000004</v>
      </c>
      <c r="D1999" s="21">
        <v>1.1494</v>
      </c>
    </row>
    <row r="2000" spans="1:4" ht="14.25" x14ac:dyDescent="0.2">
      <c r="A2000" s="20">
        <f t="shared" si="31"/>
        <v>45418</v>
      </c>
      <c r="B2000" s="21">
        <v>1999</v>
      </c>
      <c r="C2000" s="21">
        <v>4.4973999999999998</v>
      </c>
      <c r="D2000" s="21">
        <v>1.1496</v>
      </c>
    </row>
    <row r="2001" spans="1:4" ht="14.25" x14ac:dyDescent="0.2">
      <c r="A2001" s="20">
        <f t="shared" si="31"/>
        <v>45419</v>
      </c>
      <c r="B2001" s="21">
        <v>2000</v>
      </c>
      <c r="C2001" s="21">
        <v>4.4981</v>
      </c>
      <c r="D2001" s="21">
        <v>1.1498999999999999</v>
      </c>
    </row>
    <row r="2002" spans="1:4" ht="14.25" x14ac:dyDescent="0.2">
      <c r="A2002" s="20">
        <f t="shared" si="31"/>
        <v>45420</v>
      </c>
      <c r="B2002" s="21">
        <v>2001</v>
      </c>
      <c r="C2002" s="21">
        <v>4.4987000000000004</v>
      </c>
      <c r="D2002" s="21">
        <v>1.1500999999999999</v>
      </c>
    </row>
    <row r="2003" spans="1:4" ht="14.25" x14ac:dyDescent="0.2">
      <c r="A2003" s="20">
        <f t="shared" si="31"/>
        <v>45421</v>
      </c>
      <c r="B2003" s="21">
        <v>2002</v>
      </c>
      <c r="C2003" s="21">
        <v>4.4992999999999999</v>
      </c>
      <c r="D2003" s="21">
        <v>1.1504000000000001</v>
      </c>
    </row>
    <row r="2004" spans="1:4" ht="14.25" x14ac:dyDescent="0.2">
      <c r="A2004" s="20">
        <f t="shared" si="31"/>
        <v>45422</v>
      </c>
      <c r="B2004" s="21">
        <v>2003</v>
      </c>
      <c r="C2004" s="21">
        <v>4.4999000000000002</v>
      </c>
      <c r="D2004" s="21">
        <v>1.1506000000000001</v>
      </c>
    </row>
    <row r="2005" spans="1:4" ht="14.25" x14ac:dyDescent="0.2">
      <c r="A2005" s="20">
        <f t="shared" si="31"/>
        <v>45423</v>
      </c>
      <c r="B2005" s="21">
        <v>2004</v>
      </c>
      <c r="C2005" s="21">
        <v>4.5004999999999997</v>
      </c>
      <c r="D2005" s="21">
        <v>1.1509</v>
      </c>
    </row>
    <row r="2006" spans="1:4" ht="14.25" x14ac:dyDescent="0.2">
      <c r="A2006" s="20">
        <f t="shared" si="31"/>
        <v>45424</v>
      </c>
      <c r="B2006" s="21">
        <v>2005</v>
      </c>
      <c r="C2006" s="21">
        <v>4.5011000000000001</v>
      </c>
      <c r="D2006" s="21">
        <v>1.1511</v>
      </c>
    </row>
    <row r="2007" spans="1:4" ht="14.25" x14ac:dyDescent="0.2">
      <c r="A2007" s="20">
        <f t="shared" si="31"/>
        <v>45425</v>
      </c>
      <c r="B2007" s="21">
        <v>2006</v>
      </c>
      <c r="C2007" s="21">
        <v>4.5016999999999996</v>
      </c>
      <c r="D2007" s="21">
        <v>1.1514</v>
      </c>
    </row>
    <row r="2008" spans="1:4" ht="14.25" x14ac:dyDescent="0.2">
      <c r="A2008" s="20">
        <f t="shared" si="31"/>
        <v>45426</v>
      </c>
      <c r="B2008" s="21">
        <v>2007</v>
      </c>
      <c r="C2008" s="21">
        <v>4.5023</v>
      </c>
      <c r="D2008" s="21">
        <v>1.1516</v>
      </c>
    </row>
    <row r="2009" spans="1:4" ht="14.25" x14ac:dyDescent="0.2">
      <c r="A2009" s="20">
        <f t="shared" si="31"/>
        <v>45427</v>
      </c>
      <c r="B2009" s="21">
        <v>2008</v>
      </c>
      <c r="C2009" s="21">
        <v>4.5029000000000003</v>
      </c>
      <c r="D2009" s="21">
        <v>1.1518999999999999</v>
      </c>
    </row>
    <row r="2010" spans="1:4" ht="14.25" x14ac:dyDescent="0.2">
      <c r="A2010" s="20">
        <f t="shared" si="31"/>
        <v>45428</v>
      </c>
      <c r="B2010" s="21">
        <v>2009</v>
      </c>
      <c r="C2010" s="21">
        <v>4.5034999999999998</v>
      </c>
      <c r="D2010" s="21">
        <v>1.1520999999999999</v>
      </c>
    </row>
    <row r="2011" spans="1:4" ht="14.25" x14ac:dyDescent="0.2">
      <c r="A2011" s="20">
        <f t="shared" si="31"/>
        <v>45429</v>
      </c>
      <c r="B2011" s="21">
        <v>2010</v>
      </c>
      <c r="C2011" s="21">
        <v>4.5041000000000002</v>
      </c>
      <c r="D2011" s="21">
        <v>1.1524000000000001</v>
      </c>
    </row>
    <row r="2012" spans="1:4" ht="14.25" x14ac:dyDescent="0.2">
      <c r="A2012" s="20">
        <f t="shared" si="31"/>
        <v>45430</v>
      </c>
      <c r="B2012" s="21">
        <v>2011</v>
      </c>
      <c r="C2012" s="21">
        <v>4.5048000000000004</v>
      </c>
      <c r="D2012" s="21">
        <v>1.1526000000000001</v>
      </c>
    </row>
    <row r="2013" spans="1:4" ht="14.25" x14ac:dyDescent="0.2">
      <c r="A2013" s="20">
        <f t="shared" si="31"/>
        <v>45431</v>
      </c>
      <c r="B2013" s="21">
        <v>2012</v>
      </c>
      <c r="C2013" s="21">
        <v>4.5053999999999998</v>
      </c>
      <c r="D2013" s="21">
        <v>1.1528</v>
      </c>
    </row>
    <row r="2014" spans="1:4" ht="14.25" x14ac:dyDescent="0.2">
      <c r="A2014" s="20">
        <f t="shared" si="31"/>
        <v>45432</v>
      </c>
      <c r="B2014" s="21">
        <v>2013</v>
      </c>
      <c r="C2014" s="21">
        <v>4.5060000000000002</v>
      </c>
      <c r="D2014" s="21">
        <v>1.1531</v>
      </c>
    </row>
    <row r="2015" spans="1:4" ht="14.25" x14ac:dyDescent="0.2">
      <c r="A2015" s="20">
        <f t="shared" si="31"/>
        <v>45433</v>
      </c>
      <c r="B2015" s="21">
        <v>2014</v>
      </c>
      <c r="C2015" s="21">
        <v>4.5065999999999997</v>
      </c>
      <c r="D2015" s="21">
        <v>1.1533</v>
      </c>
    </row>
    <row r="2016" spans="1:4" ht="14.25" x14ac:dyDescent="0.2">
      <c r="A2016" s="20">
        <f t="shared" si="31"/>
        <v>45434</v>
      </c>
      <c r="B2016" s="21">
        <v>2015</v>
      </c>
      <c r="C2016" s="21">
        <v>4.5072000000000001</v>
      </c>
      <c r="D2016" s="21">
        <v>1.1536</v>
      </c>
    </row>
    <row r="2017" spans="1:4" ht="14.25" x14ac:dyDescent="0.2">
      <c r="A2017" s="20">
        <f t="shared" si="31"/>
        <v>45435</v>
      </c>
      <c r="B2017" s="21">
        <v>2016</v>
      </c>
      <c r="C2017" s="21">
        <v>4.5077999999999996</v>
      </c>
      <c r="D2017" s="21">
        <v>1.1537999999999999</v>
      </c>
    </row>
    <row r="2018" spans="1:4" ht="14.25" x14ac:dyDescent="0.2">
      <c r="A2018" s="20">
        <f t="shared" si="31"/>
        <v>45436</v>
      </c>
      <c r="B2018" s="21">
        <v>2017</v>
      </c>
      <c r="C2018" s="21">
        <v>4.5084</v>
      </c>
      <c r="D2018" s="21">
        <v>1.1540999999999999</v>
      </c>
    </row>
    <row r="2019" spans="1:4" ht="14.25" x14ac:dyDescent="0.2">
      <c r="A2019" s="20">
        <f t="shared" si="31"/>
        <v>45437</v>
      </c>
      <c r="B2019" s="21">
        <v>2018</v>
      </c>
      <c r="C2019" s="21">
        <v>4.5090000000000003</v>
      </c>
      <c r="D2019" s="21">
        <v>1.1543000000000001</v>
      </c>
    </row>
    <row r="2020" spans="1:4" ht="14.25" x14ac:dyDescent="0.2">
      <c r="A2020" s="20">
        <f t="shared" si="31"/>
        <v>45438</v>
      </c>
      <c r="B2020" s="21">
        <v>2019</v>
      </c>
      <c r="C2020" s="21">
        <v>4.5095999999999998</v>
      </c>
      <c r="D2020" s="21">
        <v>1.1546000000000001</v>
      </c>
    </row>
    <row r="2021" spans="1:4" ht="14.25" x14ac:dyDescent="0.2">
      <c r="A2021" s="20">
        <f t="shared" si="31"/>
        <v>45439</v>
      </c>
      <c r="B2021" s="21">
        <v>2020</v>
      </c>
      <c r="C2021" s="21">
        <v>4.5102000000000002</v>
      </c>
      <c r="D2021" s="21">
        <v>1.1548</v>
      </c>
    </row>
    <row r="2022" spans="1:4" ht="14.25" x14ac:dyDescent="0.2">
      <c r="A2022" s="20">
        <f t="shared" si="31"/>
        <v>45440</v>
      </c>
      <c r="B2022" s="21">
        <v>2021</v>
      </c>
      <c r="C2022" s="21">
        <v>4.5107999999999997</v>
      </c>
      <c r="D2022" s="21">
        <v>1.155</v>
      </c>
    </row>
    <row r="2023" spans="1:4" ht="14.25" x14ac:dyDescent="0.2">
      <c r="A2023" s="20">
        <f t="shared" si="31"/>
        <v>45441</v>
      </c>
      <c r="B2023" s="21">
        <v>2022</v>
      </c>
      <c r="C2023" s="21">
        <v>4.5114000000000001</v>
      </c>
      <c r="D2023" s="21">
        <v>1.1553</v>
      </c>
    </row>
    <row r="2024" spans="1:4" ht="14.25" x14ac:dyDescent="0.2">
      <c r="A2024" s="20">
        <f t="shared" si="31"/>
        <v>45442</v>
      </c>
      <c r="B2024" s="21">
        <v>2023</v>
      </c>
      <c r="C2024" s="21">
        <v>4.5119999999999996</v>
      </c>
      <c r="D2024" s="21">
        <v>1.1555</v>
      </c>
    </row>
    <row r="2025" spans="1:4" ht="14.25" x14ac:dyDescent="0.2">
      <c r="A2025" s="20">
        <f t="shared" si="31"/>
        <v>45443</v>
      </c>
      <c r="B2025" s="21">
        <v>2024</v>
      </c>
      <c r="C2025" s="21">
        <v>4.5125999999999999</v>
      </c>
      <c r="D2025" s="21">
        <v>1.1557999999999999</v>
      </c>
    </row>
    <row r="2026" spans="1:4" ht="14.25" x14ac:dyDescent="0.2">
      <c r="A2026" s="20">
        <f t="shared" si="31"/>
        <v>45444</v>
      </c>
      <c r="B2026" s="21">
        <v>2025</v>
      </c>
      <c r="C2026" s="21">
        <v>4.5132000000000003</v>
      </c>
      <c r="D2026" s="21">
        <v>1.1559999999999999</v>
      </c>
    </row>
    <row r="2027" spans="1:4" ht="14.25" x14ac:dyDescent="0.2">
      <c r="A2027" s="20">
        <f t="shared" si="31"/>
        <v>45445</v>
      </c>
      <c r="B2027" s="21">
        <v>2026</v>
      </c>
      <c r="C2027" s="21">
        <v>4.5138999999999996</v>
      </c>
      <c r="D2027" s="21">
        <v>1.1563000000000001</v>
      </c>
    </row>
    <row r="2028" spans="1:4" ht="14.25" x14ac:dyDescent="0.2">
      <c r="A2028" s="20">
        <f t="shared" si="31"/>
        <v>45446</v>
      </c>
      <c r="B2028" s="21">
        <v>2027</v>
      </c>
      <c r="C2028" s="21">
        <v>4.5145</v>
      </c>
      <c r="D2028" s="21">
        <v>1.1565000000000001</v>
      </c>
    </row>
    <row r="2029" spans="1:4" ht="14.25" x14ac:dyDescent="0.2">
      <c r="A2029" s="20">
        <f t="shared" si="31"/>
        <v>45447</v>
      </c>
      <c r="B2029" s="21">
        <v>2028</v>
      </c>
      <c r="C2029" s="21">
        <v>4.5151000000000003</v>
      </c>
      <c r="D2029" s="21">
        <v>1.1567000000000001</v>
      </c>
    </row>
    <row r="2030" spans="1:4" ht="14.25" x14ac:dyDescent="0.2">
      <c r="A2030" s="20">
        <f t="shared" si="31"/>
        <v>45448</v>
      </c>
      <c r="B2030" s="21">
        <v>2029</v>
      </c>
      <c r="C2030" s="21">
        <v>4.5156999999999998</v>
      </c>
      <c r="D2030" s="21">
        <v>1.157</v>
      </c>
    </row>
    <row r="2031" spans="1:4" ht="14.25" x14ac:dyDescent="0.2">
      <c r="A2031" s="20">
        <f t="shared" si="31"/>
        <v>45449</v>
      </c>
      <c r="B2031" s="21">
        <v>2030</v>
      </c>
      <c r="C2031" s="21">
        <v>4.5163000000000002</v>
      </c>
      <c r="D2031" s="21">
        <v>1.1572</v>
      </c>
    </row>
    <row r="2032" spans="1:4" ht="14.25" x14ac:dyDescent="0.2">
      <c r="A2032" s="20">
        <f t="shared" si="31"/>
        <v>45450</v>
      </c>
      <c r="B2032" s="21">
        <v>2031</v>
      </c>
      <c r="C2032" s="21">
        <v>4.5168999999999997</v>
      </c>
      <c r="D2032" s="21">
        <v>1.1575</v>
      </c>
    </row>
    <row r="2033" spans="1:4" ht="14.25" x14ac:dyDescent="0.2">
      <c r="A2033" s="20">
        <f t="shared" si="31"/>
        <v>45451</v>
      </c>
      <c r="B2033" s="21">
        <v>2032</v>
      </c>
      <c r="C2033" s="21">
        <v>4.5175000000000001</v>
      </c>
      <c r="D2033" s="21">
        <v>1.1577</v>
      </c>
    </row>
    <row r="2034" spans="1:4" ht="14.25" x14ac:dyDescent="0.2">
      <c r="A2034" s="20">
        <f t="shared" si="31"/>
        <v>45452</v>
      </c>
      <c r="B2034" s="21">
        <v>2033</v>
      </c>
      <c r="C2034" s="21">
        <v>4.5180999999999996</v>
      </c>
      <c r="D2034" s="21">
        <v>1.1578999999999999</v>
      </c>
    </row>
    <row r="2035" spans="1:4" ht="14.25" x14ac:dyDescent="0.2">
      <c r="A2035" s="20">
        <f t="shared" si="31"/>
        <v>45453</v>
      </c>
      <c r="B2035" s="21">
        <v>2034</v>
      </c>
      <c r="C2035" s="21">
        <v>4.5186999999999999</v>
      </c>
      <c r="D2035" s="21">
        <v>1.1581999999999999</v>
      </c>
    </row>
    <row r="2036" spans="1:4" ht="14.25" x14ac:dyDescent="0.2">
      <c r="A2036" s="20">
        <f t="shared" si="31"/>
        <v>45454</v>
      </c>
      <c r="B2036" s="21">
        <v>2035</v>
      </c>
      <c r="C2036" s="21">
        <v>4.5193000000000003</v>
      </c>
      <c r="D2036" s="21">
        <v>1.1584000000000001</v>
      </c>
    </row>
    <row r="2037" spans="1:4" ht="14.25" x14ac:dyDescent="0.2">
      <c r="A2037" s="20">
        <f t="shared" si="31"/>
        <v>45455</v>
      </c>
      <c r="B2037" s="21">
        <v>2036</v>
      </c>
      <c r="C2037" s="21">
        <v>4.5198999999999998</v>
      </c>
      <c r="D2037" s="21">
        <v>1.1587000000000001</v>
      </c>
    </row>
    <row r="2038" spans="1:4" ht="14.25" x14ac:dyDescent="0.2">
      <c r="A2038" s="20">
        <f t="shared" si="31"/>
        <v>45456</v>
      </c>
      <c r="B2038" s="21">
        <v>2037</v>
      </c>
      <c r="C2038" s="21">
        <v>4.5205000000000002</v>
      </c>
      <c r="D2038" s="21">
        <v>1.1589</v>
      </c>
    </row>
    <row r="2039" spans="1:4" ht="14.25" x14ac:dyDescent="0.2">
      <c r="A2039" s="20">
        <f t="shared" si="31"/>
        <v>45457</v>
      </c>
      <c r="B2039" s="21">
        <v>2038</v>
      </c>
      <c r="C2039" s="21">
        <v>4.5210999999999997</v>
      </c>
      <c r="D2039" s="21">
        <v>1.1591</v>
      </c>
    </row>
    <row r="2040" spans="1:4" ht="14.25" x14ac:dyDescent="0.2">
      <c r="A2040" s="20">
        <f t="shared" si="31"/>
        <v>45458</v>
      </c>
      <c r="B2040" s="21">
        <v>2039</v>
      </c>
      <c r="C2040" s="21">
        <v>4.5217000000000001</v>
      </c>
      <c r="D2040" s="21">
        <v>1.1594</v>
      </c>
    </row>
    <row r="2041" spans="1:4" ht="14.25" x14ac:dyDescent="0.2">
      <c r="A2041" s="20">
        <f t="shared" si="31"/>
        <v>45459</v>
      </c>
      <c r="B2041" s="21">
        <v>2040</v>
      </c>
      <c r="C2041" s="21">
        <v>4.5223000000000004</v>
      </c>
      <c r="D2041" s="21">
        <v>1.1596</v>
      </c>
    </row>
    <row r="2042" spans="1:4" ht="14.25" x14ac:dyDescent="0.2">
      <c r="A2042" s="20">
        <f t="shared" si="31"/>
        <v>45460</v>
      </c>
      <c r="B2042" s="21">
        <v>2041</v>
      </c>
      <c r="C2042" s="21">
        <v>4.5228999999999999</v>
      </c>
      <c r="D2042" s="21">
        <v>1.1597999999999999</v>
      </c>
    </row>
    <row r="2043" spans="1:4" ht="14.25" x14ac:dyDescent="0.2">
      <c r="A2043" s="20">
        <f t="shared" si="31"/>
        <v>45461</v>
      </c>
      <c r="B2043" s="21">
        <v>2042</v>
      </c>
      <c r="C2043" s="21">
        <v>4.5235000000000003</v>
      </c>
      <c r="D2043" s="21">
        <v>1.1600999999999999</v>
      </c>
    </row>
    <row r="2044" spans="1:4" ht="14.25" x14ac:dyDescent="0.2">
      <c r="A2044" s="20">
        <f t="shared" si="31"/>
        <v>45462</v>
      </c>
      <c r="B2044" s="21">
        <v>2043</v>
      </c>
      <c r="C2044" s="21">
        <v>4.5240999999999998</v>
      </c>
      <c r="D2044" s="21">
        <v>1.1603000000000001</v>
      </c>
    </row>
    <row r="2045" spans="1:4" ht="14.25" x14ac:dyDescent="0.2">
      <c r="A2045" s="20">
        <f t="shared" si="31"/>
        <v>45463</v>
      </c>
      <c r="B2045" s="21">
        <v>2044</v>
      </c>
      <c r="C2045" s="21">
        <v>4.5247000000000002</v>
      </c>
      <c r="D2045" s="21">
        <v>1.1606000000000001</v>
      </c>
    </row>
    <row r="2046" spans="1:4" ht="14.25" x14ac:dyDescent="0.2">
      <c r="A2046" s="20">
        <f t="shared" si="31"/>
        <v>45464</v>
      </c>
      <c r="B2046" s="21">
        <v>2045</v>
      </c>
      <c r="C2046" s="21">
        <v>4.5252999999999997</v>
      </c>
      <c r="D2046" s="21">
        <v>1.1608000000000001</v>
      </c>
    </row>
    <row r="2047" spans="1:4" ht="14.25" x14ac:dyDescent="0.2">
      <c r="A2047" s="20">
        <f t="shared" si="31"/>
        <v>45465</v>
      </c>
      <c r="B2047" s="21">
        <v>2046</v>
      </c>
      <c r="C2047" s="21">
        <v>4.5259</v>
      </c>
      <c r="D2047" s="21">
        <v>1.161</v>
      </c>
    </row>
    <row r="2048" spans="1:4" ht="14.25" x14ac:dyDescent="0.2">
      <c r="A2048" s="20">
        <f t="shared" si="31"/>
        <v>45466</v>
      </c>
      <c r="B2048" s="21">
        <v>2047</v>
      </c>
      <c r="C2048" s="21">
        <v>4.5265000000000004</v>
      </c>
      <c r="D2048" s="21">
        <v>1.1613</v>
      </c>
    </row>
    <row r="2049" spans="1:4" ht="14.25" x14ac:dyDescent="0.2">
      <c r="A2049" s="20">
        <f t="shared" si="31"/>
        <v>45467</v>
      </c>
      <c r="B2049" s="21">
        <v>2048</v>
      </c>
      <c r="C2049" s="21">
        <v>4.5270999999999999</v>
      </c>
      <c r="D2049" s="21">
        <v>1.1615</v>
      </c>
    </row>
    <row r="2050" spans="1:4" ht="14.25" x14ac:dyDescent="0.2">
      <c r="A2050" s="20">
        <f t="shared" si="31"/>
        <v>45468</v>
      </c>
      <c r="B2050" s="21">
        <v>2049</v>
      </c>
      <c r="C2050" s="21">
        <v>4.5277000000000003</v>
      </c>
      <c r="D2050" s="21">
        <v>1.1617</v>
      </c>
    </row>
    <row r="2051" spans="1:4" ht="14.25" x14ac:dyDescent="0.2">
      <c r="A2051" s="20">
        <f t="shared" si="31"/>
        <v>45469</v>
      </c>
      <c r="B2051" s="21">
        <v>2050</v>
      </c>
      <c r="C2051" s="21">
        <v>4.5282999999999998</v>
      </c>
      <c r="D2051" s="21">
        <v>1.1619999999999999</v>
      </c>
    </row>
    <row r="2052" spans="1:4" ht="14.25" x14ac:dyDescent="0.2">
      <c r="A2052" s="20">
        <f t="shared" ref="A2052:A2115" si="32">+A2051+1</f>
        <v>45470</v>
      </c>
      <c r="B2052" s="21">
        <v>2051</v>
      </c>
      <c r="C2052" s="21">
        <v>4.5289000000000001</v>
      </c>
      <c r="D2052" s="21">
        <v>1.1621999999999999</v>
      </c>
    </row>
    <row r="2053" spans="1:4" ht="14.25" x14ac:dyDescent="0.2">
      <c r="A2053" s="20">
        <f t="shared" si="32"/>
        <v>45471</v>
      </c>
      <c r="B2053" s="21">
        <v>2052</v>
      </c>
      <c r="C2053" s="21">
        <v>4.5294999999999996</v>
      </c>
      <c r="D2053" s="21">
        <v>1.1624000000000001</v>
      </c>
    </row>
    <row r="2054" spans="1:4" ht="14.25" x14ac:dyDescent="0.2">
      <c r="A2054" s="20">
        <f t="shared" si="32"/>
        <v>45472</v>
      </c>
      <c r="B2054" s="21">
        <v>2053</v>
      </c>
      <c r="C2054" s="21">
        <v>4.5301</v>
      </c>
      <c r="D2054" s="21">
        <v>1.1627000000000001</v>
      </c>
    </row>
    <row r="2055" spans="1:4" ht="14.25" x14ac:dyDescent="0.2">
      <c r="A2055" s="20">
        <f t="shared" si="32"/>
        <v>45473</v>
      </c>
      <c r="B2055" s="21">
        <v>2054</v>
      </c>
      <c r="C2055" s="21">
        <v>4.5308000000000002</v>
      </c>
      <c r="D2055" s="21">
        <v>1.1629</v>
      </c>
    </row>
    <row r="2056" spans="1:4" ht="14.25" x14ac:dyDescent="0.2">
      <c r="A2056" s="20">
        <f t="shared" si="32"/>
        <v>45474</v>
      </c>
      <c r="B2056" s="21">
        <v>2055</v>
      </c>
      <c r="C2056" s="21">
        <v>4.5313999999999997</v>
      </c>
      <c r="D2056" s="21">
        <v>1.1631</v>
      </c>
    </row>
    <row r="2057" spans="1:4" ht="14.25" x14ac:dyDescent="0.2">
      <c r="A2057" s="20">
        <f t="shared" si="32"/>
        <v>45475</v>
      </c>
      <c r="B2057" s="21">
        <v>2056</v>
      </c>
      <c r="C2057" s="21">
        <v>4.532</v>
      </c>
      <c r="D2057" s="21">
        <v>1.1634</v>
      </c>
    </row>
    <row r="2058" spans="1:4" ht="14.25" x14ac:dyDescent="0.2">
      <c r="A2058" s="20">
        <f t="shared" si="32"/>
        <v>45476</v>
      </c>
      <c r="B2058" s="21">
        <v>2057</v>
      </c>
      <c r="C2058" s="21">
        <v>4.5326000000000004</v>
      </c>
      <c r="D2058" s="21">
        <v>1.1636</v>
      </c>
    </row>
    <row r="2059" spans="1:4" ht="14.25" x14ac:dyDescent="0.2">
      <c r="A2059" s="20">
        <f t="shared" si="32"/>
        <v>45477</v>
      </c>
      <c r="B2059" s="21">
        <v>2058</v>
      </c>
      <c r="C2059" s="21">
        <v>4.5331999999999999</v>
      </c>
      <c r="D2059" s="21">
        <v>1.1637999999999999</v>
      </c>
    </row>
    <row r="2060" spans="1:4" ht="14.25" x14ac:dyDescent="0.2">
      <c r="A2060" s="20">
        <f t="shared" si="32"/>
        <v>45478</v>
      </c>
      <c r="B2060" s="21">
        <v>2059</v>
      </c>
      <c r="C2060" s="21">
        <v>4.5338000000000003</v>
      </c>
      <c r="D2060" s="21">
        <v>1.1640999999999999</v>
      </c>
    </row>
    <row r="2061" spans="1:4" ht="14.25" x14ac:dyDescent="0.2">
      <c r="A2061" s="20">
        <f t="shared" si="32"/>
        <v>45479</v>
      </c>
      <c r="B2061" s="21">
        <v>2060</v>
      </c>
      <c r="C2061" s="21">
        <v>4.5343999999999998</v>
      </c>
      <c r="D2061" s="21">
        <v>1.1642999999999999</v>
      </c>
    </row>
    <row r="2062" spans="1:4" ht="14.25" x14ac:dyDescent="0.2">
      <c r="A2062" s="20">
        <f t="shared" si="32"/>
        <v>45480</v>
      </c>
      <c r="B2062" s="21">
        <v>2061</v>
      </c>
      <c r="C2062" s="21">
        <v>4.5350000000000001</v>
      </c>
      <c r="D2062" s="21">
        <v>1.1645000000000001</v>
      </c>
    </row>
    <row r="2063" spans="1:4" ht="14.25" x14ac:dyDescent="0.2">
      <c r="A2063" s="20">
        <f t="shared" si="32"/>
        <v>45481</v>
      </c>
      <c r="B2063" s="21">
        <v>2062</v>
      </c>
      <c r="C2063" s="21">
        <v>4.5355999999999996</v>
      </c>
      <c r="D2063" s="21">
        <v>1.1648000000000001</v>
      </c>
    </row>
    <row r="2064" spans="1:4" ht="14.25" x14ac:dyDescent="0.2">
      <c r="A2064" s="20">
        <f t="shared" si="32"/>
        <v>45482</v>
      </c>
      <c r="B2064" s="21">
        <v>2063</v>
      </c>
      <c r="C2064" s="21">
        <v>4.5362</v>
      </c>
      <c r="D2064" s="21">
        <v>1.165</v>
      </c>
    </row>
    <row r="2065" spans="1:4" ht="14.25" x14ac:dyDescent="0.2">
      <c r="A2065" s="20">
        <f t="shared" si="32"/>
        <v>45483</v>
      </c>
      <c r="B2065" s="21">
        <v>2064</v>
      </c>
      <c r="C2065" s="21">
        <v>4.5368000000000004</v>
      </c>
      <c r="D2065" s="21">
        <v>1.1652</v>
      </c>
    </row>
    <row r="2066" spans="1:4" ht="14.25" x14ac:dyDescent="0.2">
      <c r="A2066" s="20">
        <f t="shared" si="32"/>
        <v>45484</v>
      </c>
      <c r="B2066" s="21">
        <v>2065</v>
      </c>
      <c r="C2066" s="21">
        <v>4.5373999999999999</v>
      </c>
      <c r="D2066" s="21">
        <v>1.1655</v>
      </c>
    </row>
    <row r="2067" spans="1:4" ht="14.25" x14ac:dyDescent="0.2">
      <c r="A2067" s="20">
        <f t="shared" si="32"/>
        <v>45485</v>
      </c>
      <c r="B2067" s="21">
        <v>2066</v>
      </c>
      <c r="C2067" s="21">
        <v>4.5380000000000003</v>
      </c>
      <c r="D2067" s="21">
        <v>1.1657</v>
      </c>
    </row>
    <row r="2068" spans="1:4" ht="14.25" x14ac:dyDescent="0.2">
      <c r="A2068" s="20">
        <f t="shared" si="32"/>
        <v>45486</v>
      </c>
      <c r="B2068" s="21">
        <v>2067</v>
      </c>
      <c r="C2068" s="21">
        <v>4.5385</v>
      </c>
      <c r="D2068" s="21">
        <v>1.1658999999999999</v>
      </c>
    </row>
    <row r="2069" spans="1:4" ht="14.25" x14ac:dyDescent="0.2">
      <c r="A2069" s="20">
        <f t="shared" si="32"/>
        <v>45487</v>
      </c>
      <c r="B2069" s="21">
        <v>2068</v>
      </c>
      <c r="C2069" s="21">
        <v>4.5391000000000004</v>
      </c>
      <c r="D2069" s="21">
        <v>1.1661999999999999</v>
      </c>
    </row>
    <row r="2070" spans="1:4" ht="14.25" x14ac:dyDescent="0.2">
      <c r="A2070" s="20">
        <f t="shared" si="32"/>
        <v>45488</v>
      </c>
      <c r="B2070" s="21">
        <v>2069</v>
      </c>
      <c r="C2070" s="21">
        <v>4.5396999999999998</v>
      </c>
      <c r="D2070" s="21">
        <v>1.1664000000000001</v>
      </c>
    </row>
    <row r="2071" spans="1:4" ht="14.25" x14ac:dyDescent="0.2">
      <c r="A2071" s="20">
        <f t="shared" si="32"/>
        <v>45489</v>
      </c>
      <c r="B2071" s="21">
        <v>2070</v>
      </c>
      <c r="C2071" s="21">
        <v>4.5403000000000002</v>
      </c>
      <c r="D2071" s="21">
        <v>1.1666000000000001</v>
      </c>
    </row>
    <row r="2072" spans="1:4" ht="14.25" x14ac:dyDescent="0.2">
      <c r="A2072" s="20">
        <f t="shared" si="32"/>
        <v>45490</v>
      </c>
      <c r="B2072" s="21">
        <v>2071</v>
      </c>
      <c r="C2072" s="21">
        <v>4.5408999999999997</v>
      </c>
      <c r="D2072" s="21">
        <v>1.1669</v>
      </c>
    </row>
    <row r="2073" spans="1:4" ht="14.25" x14ac:dyDescent="0.2">
      <c r="A2073" s="20">
        <f t="shared" si="32"/>
        <v>45491</v>
      </c>
      <c r="B2073" s="21">
        <v>2072</v>
      </c>
      <c r="C2073" s="21">
        <v>4.5415000000000001</v>
      </c>
      <c r="D2073" s="21">
        <v>1.1671</v>
      </c>
    </row>
    <row r="2074" spans="1:4" ht="14.25" x14ac:dyDescent="0.2">
      <c r="A2074" s="20">
        <f t="shared" si="32"/>
        <v>45492</v>
      </c>
      <c r="B2074" s="21">
        <v>2073</v>
      </c>
      <c r="C2074" s="21">
        <v>4.5420999999999996</v>
      </c>
      <c r="D2074" s="21">
        <v>1.1673</v>
      </c>
    </row>
    <row r="2075" spans="1:4" ht="14.25" x14ac:dyDescent="0.2">
      <c r="A2075" s="20">
        <f t="shared" si="32"/>
        <v>45493</v>
      </c>
      <c r="B2075" s="21">
        <v>2074</v>
      </c>
      <c r="C2075" s="21">
        <v>4.5427</v>
      </c>
      <c r="D2075" s="21">
        <v>1.1676</v>
      </c>
    </row>
    <row r="2076" spans="1:4" ht="14.25" x14ac:dyDescent="0.2">
      <c r="A2076" s="20">
        <f t="shared" si="32"/>
        <v>45494</v>
      </c>
      <c r="B2076" s="21">
        <v>2075</v>
      </c>
      <c r="C2076" s="21">
        <v>4.5433000000000003</v>
      </c>
      <c r="D2076" s="21">
        <v>1.1677999999999999</v>
      </c>
    </row>
    <row r="2077" spans="1:4" ht="14.25" x14ac:dyDescent="0.2">
      <c r="A2077" s="20">
        <f t="shared" si="32"/>
        <v>45495</v>
      </c>
      <c r="B2077" s="21">
        <v>2076</v>
      </c>
      <c r="C2077" s="21">
        <v>4.5438999999999998</v>
      </c>
      <c r="D2077" s="21">
        <v>1.1679999999999999</v>
      </c>
    </row>
    <row r="2078" spans="1:4" ht="14.25" x14ac:dyDescent="0.2">
      <c r="A2078" s="20">
        <f t="shared" si="32"/>
        <v>45496</v>
      </c>
      <c r="B2078" s="21">
        <v>2077</v>
      </c>
      <c r="C2078" s="21">
        <v>4.5445000000000002</v>
      </c>
      <c r="D2078" s="21">
        <v>1.1681999999999999</v>
      </c>
    </row>
    <row r="2079" spans="1:4" ht="14.25" x14ac:dyDescent="0.2">
      <c r="A2079" s="20">
        <f t="shared" si="32"/>
        <v>45497</v>
      </c>
      <c r="B2079" s="21">
        <v>2078</v>
      </c>
      <c r="C2079" s="21">
        <v>4.5450999999999997</v>
      </c>
      <c r="D2079" s="21">
        <v>1.1685000000000001</v>
      </c>
    </row>
    <row r="2080" spans="1:4" ht="14.25" x14ac:dyDescent="0.2">
      <c r="A2080" s="20">
        <f t="shared" si="32"/>
        <v>45498</v>
      </c>
      <c r="B2080" s="21">
        <v>2079</v>
      </c>
      <c r="C2080" s="21">
        <v>4.5457000000000001</v>
      </c>
      <c r="D2080" s="21">
        <v>1.1687000000000001</v>
      </c>
    </row>
    <row r="2081" spans="1:4" ht="14.25" x14ac:dyDescent="0.2">
      <c r="A2081" s="20">
        <f t="shared" si="32"/>
        <v>45499</v>
      </c>
      <c r="B2081" s="21">
        <v>2080</v>
      </c>
      <c r="C2081" s="21">
        <v>4.5462999999999996</v>
      </c>
      <c r="D2081" s="21">
        <v>1.1689000000000001</v>
      </c>
    </row>
    <row r="2082" spans="1:4" ht="14.25" x14ac:dyDescent="0.2">
      <c r="A2082" s="20">
        <f t="shared" si="32"/>
        <v>45500</v>
      </c>
      <c r="B2082" s="21">
        <v>2081</v>
      </c>
      <c r="C2082" s="21">
        <v>4.5468999999999999</v>
      </c>
      <c r="D2082" s="21">
        <v>1.1692</v>
      </c>
    </row>
    <row r="2083" spans="1:4" ht="14.25" x14ac:dyDescent="0.2">
      <c r="A2083" s="20">
        <f t="shared" si="32"/>
        <v>45501</v>
      </c>
      <c r="B2083" s="21">
        <v>2082</v>
      </c>
      <c r="C2083" s="21">
        <v>4.5475000000000003</v>
      </c>
      <c r="D2083" s="21">
        <v>1.1694</v>
      </c>
    </row>
    <row r="2084" spans="1:4" ht="14.25" x14ac:dyDescent="0.2">
      <c r="A2084" s="20">
        <f t="shared" si="32"/>
        <v>45502</v>
      </c>
      <c r="B2084" s="21">
        <v>2083</v>
      </c>
      <c r="C2084" s="21">
        <v>4.5480999999999998</v>
      </c>
      <c r="D2084" s="21">
        <v>1.1696</v>
      </c>
    </row>
    <row r="2085" spans="1:4" ht="14.25" x14ac:dyDescent="0.2">
      <c r="A2085" s="20">
        <f t="shared" si="32"/>
        <v>45503</v>
      </c>
      <c r="B2085" s="21">
        <v>2084</v>
      </c>
      <c r="C2085" s="21">
        <v>4.5487000000000002</v>
      </c>
      <c r="D2085" s="21">
        <v>1.1698</v>
      </c>
    </row>
    <row r="2086" spans="1:4" ht="14.25" x14ac:dyDescent="0.2">
      <c r="A2086" s="20">
        <f t="shared" si="32"/>
        <v>45504</v>
      </c>
      <c r="B2086" s="21">
        <v>2085</v>
      </c>
      <c r="C2086" s="21">
        <v>4.5492999999999997</v>
      </c>
      <c r="D2086" s="21">
        <v>1.1700999999999999</v>
      </c>
    </row>
    <row r="2087" spans="1:4" ht="14.25" x14ac:dyDescent="0.2">
      <c r="A2087" s="20">
        <f t="shared" si="32"/>
        <v>45505</v>
      </c>
      <c r="B2087" s="21">
        <v>2086</v>
      </c>
      <c r="C2087" s="21">
        <v>4.5499000000000001</v>
      </c>
      <c r="D2087" s="21">
        <v>1.1702999999999999</v>
      </c>
    </row>
    <row r="2088" spans="1:4" ht="14.25" x14ac:dyDescent="0.2">
      <c r="A2088" s="20">
        <f t="shared" si="32"/>
        <v>45506</v>
      </c>
      <c r="B2088" s="21">
        <v>2087</v>
      </c>
      <c r="C2088" s="21">
        <v>4.5505000000000004</v>
      </c>
      <c r="D2088" s="21">
        <v>1.1705000000000001</v>
      </c>
    </row>
    <row r="2089" spans="1:4" ht="14.25" x14ac:dyDescent="0.2">
      <c r="A2089" s="20">
        <f t="shared" si="32"/>
        <v>45507</v>
      </c>
      <c r="B2089" s="21">
        <v>2088</v>
      </c>
      <c r="C2089" s="21">
        <v>4.5510999999999999</v>
      </c>
      <c r="D2089" s="21">
        <v>1.1708000000000001</v>
      </c>
    </row>
    <row r="2090" spans="1:4" ht="14.25" x14ac:dyDescent="0.2">
      <c r="A2090" s="20">
        <f t="shared" si="32"/>
        <v>45508</v>
      </c>
      <c r="B2090" s="21">
        <v>2089</v>
      </c>
      <c r="C2090" s="21">
        <v>4.5517000000000003</v>
      </c>
      <c r="D2090" s="21">
        <v>1.171</v>
      </c>
    </row>
    <row r="2091" spans="1:4" ht="14.25" x14ac:dyDescent="0.2">
      <c r="A2091" s="20">
        <f t="shared" si="32"/>
        <v>45509</v>
      </c>
      <c r="B2091" s="21">
        <v>2090</v>
      </c>
      <c r="C2091" s="21">
        <v>4.5522999999999998</v>
      </c>
      <c r="D2091" s="21">
        <v>1.1712</v>
      </c>
    </row>
    <row r="2092" spans="1:4" ht="14.25" x14ac:dyDescent="0.2">
      <c r="A2092" s="20">
        <f t="shared" si="32"/>
        <v>45510</v>
      </c>
      <c r="B2092" s="21">
        <v>2091</v>
      </c>
      <c r="C2092" s="21">
        <v>4.5529000000000002</v>
      </c>
      <c r="D2092" s="21">
        <v>1.1714</v>
      </c>
    </row>
    <row r="2093" spans="1:4" ht="14.25" x14ac:dyDescent="0.2">
      <c r="A2093" s="20">
        <f t="shared" si="32"/>
        <v>45511</v>
      </c>
      <c r="B2093" s="21">
        <v>2092</v>
      </c>
      <c r="C2093" s="21">
        <v>4.5534999999999997</v>
      </c>
      <c r="D2093" s="21">
        <v>1.1717</v>
      </c>
    </row>
    <row r="2094" spans="1:4" ht="14.25" x14ac:dyDescent="0.2">
      <c r="A2094" s="20">
        <f t="shared" si="32"/>
        <v>45512</v>
      </c>
      <c r="B2094" s="21">
        <v>2093</v>
      </c>
      <c r="C2094" s="21">
        <v>4.5541</v>
      </c>
      <c r="D2094" s="21">
        <v>1.1718999999999999</v>
      </c>
    </row>
    <row r="2095" spans="1:4" ht="14.25" x14ac:dyDescent="0.2">
      <c r="A2095" s="20">
        <f t="shared" si="32"/>
        <v>45513</v>
      </c>
      <c r="B2095" s="21">
        <v>2094</v>
      </c>
      <c r="C2095" s="21">
        <v>4.5545999999999998</v>
      </c>
      <c r="D2095" s="21">
        <v>1.1720999999999999</v>
      </c>
    </row>
    <row r="2096" spans="1:4" ht="14.25" x14ac:dyDescent="0.2">
      <c r="A2096" s="20">
        <f t="shared" si="32"/>
        <v>45514</v>
      </c>
      <c r="B2096" s="21">
        <v>2095</v>
      </c>
      <c r="C2096" s="21">
        <v>4.5552000000000001</v>
      </c>
      <c r="D2096" s="21">
        <v>1.1722999999999999</v>
      </c>
    </row>
    <row r="2097" spans="1:4" ht="14.25" x14ac:dyDescent="0.2">
      <c r="A2097" s="20">
        <f t="shared" si="32"/>
        <v>45515</v>
      </c>
      <c r="B2097" s="21">
        <v>2096</v>
      </c>
      <c r="C2097" s="21">
        <v>4.5557999999999996</v>
      </c>
      <c r="D2097" s="21">
        <v>1.1726000000000001</v>
      </c>
    </row>
    <row r="2098" spans="1:4" ht="14.25" x14ac:dyDescent="0.2">
      <c r="A2098" s="20">
        <f t="shared" si="32"/>
        <v>45516</v>
      </c>
      <c r="B2098" s="21">
        <v>2097</v>
      </c>
      <c r="C2098" s="21">
        <v>4.5564</v>
      </c>
      <c r="D2098" s="21">
        <v>1.1728000000000001</v>
      </c>
    </row>
    <row r="2099" spans="1:4" ht="14.25" x14ac:dyDescent="0.2">
      <c r="A2099" s="20">
        <f t="shared" si="32"/>
        <v>45517</v>
      </c>
      <c r="B2099" s="21">
        <v>2098</v>
      </c>
      <c r="C2099" s="21">
        <v>4.5570000000000004</v>
      </c>
      <c r="D2099" s="21">
        <v>1.173</v>
      </c>
    </row>
    <row r="2100" spans="1:4" ht="14.25" x14ac:dyDescent="0.2">
      <c r="A2100" s="20">
        <f t="shared" si="32"/>
        <v>45518</v>
      </c>
      <c r="B2100" s="21">
        <v>2099</v>
      </c>
      <c r="C2100" s="21">
        <v>4.5575999999999999</v>
      </c>
      <c r="D2100" s="21">
        <v>1.1732</v>
      </c>
    </row>
    <row r="2101" spans="1:4" ht="14.25" x14ac:dyDescent="0.2">
      <c r="A2101" s="20">
        <f t="shared" si="32"/>
        <v>45519</v>
      </c>
      <c r="B2101" s="21">
        <v>2100</v>
      </c>
      <c r="C2101" s="21">
        <v>4.5582000000000003</v>
      </c>
      <c r="D2101" s="21">
        <v>1.1735</v>
      </c>
    </row>
    <row r="2102" spans="1:4" ht="14.25" x14ac:dyDescent="0.2">
      <c r="A2102" s="20">
        <f t="shared" si="32"/>
        <v>45520</v>
      </c>
      <c r="B2102" s="21">
        <v>2101</v>
      </c>
      <c r="C2102" s="21">
        <v>4.5587999999999997</v>
      </c>
      <c r="D2102" s="21">
        <v>1.1737</v>
      </c>
    </row>
    <row r="2103" spans="1:4" ht="14.25" x14ac:dyDescent="0.2">
      <c r="A2103" s="20">
        <f t="shared" si="32"/>
        <v>45521</v>
      </c>
      <c r="B2103" s="21">
        <v>2102</v>
      </c>
      <c r="C2103" s="21">
        <v>4.5594000000000001</v>
      </c>
      <c r="D2103" s="21">
        <v>1.1738999999999999</v>
      </c>
    </row>
    <row r="2104" spans="1:4" ht="14.25" x14ac:dyDescent="0.2">
      <c r="A2104" s="20">
        <f t="shared" si="32"/>
        <v>45522</v>
      </c>
      <c r="B2104" s="21">
        <v>2103</v>
      </c>
      <c r="C2104" s="21">
        <v>4.5599999999999996</v>
      </c>
      <c r="D2104" s="21">
        <v>1.1740999999999999</v>
      </c>
    </row>
    <row r="2105" spans="1:4" ht="14.25" x14ac:dyDescent="0.2">
      <c r="A2105" s="20">
        <f t="shared" si="32"/>
        <v>45523</v>
      </c>
      <c r="B2105" s="21">
        <v>2104</v>
      </c>
      <c r="C2105" s="21">
        <v>4.5606</v>
      </c>
      <c r="D2105" s="21">
        <v>1.1744000000000001</v>
      </c>
    </row>
    <row r="2106" spans="1:4" ht="14.25" x14ac:dyDescent="0.2">
      <c r="A2106" s="20">
        <f t="shared" si="32"/>
        <v>45524</v>
      </c>
      <c r="B2106" s="21">
        <v>2105</v>
      </c>
      <c r="C2106" s="21">
        <v>4.5612000000000004</v>
      </c>
      <c r="D2106" s="21">
        <v>1.1746000000000001</v>
      </c>
    </row>
    <row r="2107" spans="1:4" ht="14.25" x14ac:dyDescent="0.2">
      <c r="A2107" s="20">
        <f t="shared" si="32"/>
        <v>45525</v>
      </c>
      <c r="B2107" s="21">
        <v>2106</v>
      </c>
      <c r="C2107" s="21">
        <v>4.5617999999999999</v>
      </c>
      <c r="D2107" s="21">
        <v>1.1748000000000001</v>
      </c>
    </row>
    <row r="2108" spans="1:4" ht="14.25" x14ac:dyDescent="0.2">
      <c r="A2108" s="20">
        <f t="shared" si="32"/>
        <v>45526</v>
      </c>
      <c r="B2108" s="21">
        <v>2107</v>
      </c>
      <c r="C2108" s="21">
        <v>4.5622999999999996</v>
      </c>
      <c r="D2108" s="21">
        <v>1.175</v>
      </c>
    </row>
    <row r="2109" spans="1:4" ht="14.25" x14ac:dyDescent="0.2">
      <c r="A2109" s="20">
        <f t="shared" si="32"/>
        <v>45527</v>
      </c>
      <c r="B2109" s="21">
        <v>2108</v>
      </c>
      <c r="C2109" s="21">
        <v>4.5629</v>
      </c>
      <c r="D2109" s="21">
        <v>1.1753</v>
      </c>
    </row>
    <row r="2110" spans="1:4" ht="14.25" x14ac:dyDescent="0.2">
      <c r="A2110" s="20">
        <f t="shared" si="32"/>
        <v>45528</v>
      </c>
      <c r="B2110" s="21">
        <v>2109</v>
      </c>
      <c r="C2110" s="21">
        <v>4.5635000000000003</v>
      </c>
      <c r="D2110" s="21">
        <v>1.1755</v>
      </c>
    </row>
    <row r="2111" spans="1:4" ht="14.25" x14ac:dyDescent="0.2">
      <c r="A2111" s="20">
        <f t="shared" si="32"/>
        <v>45529</v>
      </c>
      <c r="B2111" s="21">
        <v>2110</v>
      </c>
      <c r="C2111" s="21">
        <v>4.5640999999999998</v>
      </c>
      <c r="D2111" s="21">
        <v>1.1757</v>
      </c>
    </row>
    <row r="2112" spans="1:4" ht="14.25" x14ac:dyDescent="0.2">
      <c r="A2112" s="20">
        <f t="shared" si="32"/>
        <v>45530</v>
      </c>
      <c r="B2112" s="21">
        <v>2111</v>
      </c>
      <c r="C2112" s="21">
        <v>4.5647000000000002</v>
      </c>
      <c r="D2112" s="21">
        <v>1.1758999999999999</v>
      </c>
    </row>
    <row r="2113" spans="1:4" ht="14.25" x14ac:dyDescent="0.2">
      <c r="A2113" s="20">
        <f t="shared" si="32"/>
        <v>45531</v>
      </c>
      <c r="B2113" s="21">
        <v>2112</v>
      </c>
      <c r="C2113" s="21">
        <v>4.5652999999999997</v>
      </c>
      <c r="D2113" s="21">
        <v>1.1761999999999999</v>
      </c>
    </row>
    <row r="2114" spans="1:4" ht="14.25" x14ac:dyDescent="0.2">
      <c r="A2114" s="20">
        <f t="shared" si="32"/>
        <v>45532</v>
      </c>
      <c r="B2114" s="21">
        <v>2113</v>
      </c>
      <c r="C2114" s="21">
        <v>4.5659000000000001</v>
      </c>
      <c r="D2114" s="21">
        <v>1.1763999999999999</v>
      </c>
    </row>
    <row r="2115" spans="1:4" ht="14.25" x14ac:dyDescent="0.2">
      <c r="A2115" s="20">
        <f t="shared" si="32"/>
        <v>45533</v>
      </c>
      <c r="B2115" s="21">
        <v>2114</v>
      </c>
      <c r="C2115" s="21">
        <v>4.5664999999999996</v>
      </c>
      <c r="D2115" s="21">
        <v>1.1766000000000001</v>
      </c>
    </row>
    <row r="2116" spans="1:4" ht="14.25" x14ac:dyDescent="0.2">
      <c r="A2116" s="20">
        <f t="shared" ref="A2116:A2179" si="33">+A2115+1</f>
        <v>45534</v>
      </c>
      <c r="B2116" s="21">
        <v>2115</v>
      </c>
      <c r="C2116" s="21">
        <v>4.5670999999999999</v>
      </c>
      <c r="D2116" s="21">
        <v>1.1768000000000001</v>
      </c>
    </row>
    <row r="2117" spans="1:4" ht="14.25" x14ac:dyDescent="0.2">
      <c r="A2117" s="20">
        <f t="shared" si="33"/>
        <v>45535</v>
      </c>
      <c r="B2117" s="21">
        <v>2116</v>
      </c>
      <c r="C2117" s="21">
        <v>4.5677000000000003</v>
      </c>
      <c r="D2117" s="21">
        <v>1.1771</v>
      </c>
    </row>
    <row r="2118" spans="1:4" ht="14.25" x14ac:dyDescent="0.2">
      <c r="A2118" s="20">
        <f t="shared" si="33"/>
        <v>45536</v>
      </c>
      <c r="B2118" s="21">
        <v>2117</v>
      </c>
      <c r="C2118" s="21">
        <v>4.5682</v>
      </c>
      <c r="D2118" s="21">
        <v>1.1773</v>
      </c>
    </row>
    <row r="2119" spans="1:4" ht="14.25" x14ac:dyDescent="0.2">
      <c r="A2119" s="20">
        <f t="shared" si="33"/>
        <v>45537</v>
      </c>
      <c r="B2119" s="21">
        <v>2118</v>
      </c>
      <c r="C2119" s="21">
        <v>4.5688000000000004</v>
      </c>
      <c r="D2119" s="21">
        <v>1.1775</v>
      </c>
    </row>
    <row r="2120" spans="1:4" ht="14.25" x14ac:dyDescent="0.2">
      <c r="A2120" s="20">
        <f t="shared" si="33"/>
        <v>45538</v>
      </c>
      <c r="B2120" s="21">
        <v>2119</v>
      </c>
      <c r="C2120" s="21">
        <v>4.5693999999999999</v>
      </c>
      <c r="D2120" s="21">
        <v>1.1777</v>
      </c>
    </row>
    <row r="2121" spans="1:4" ht="14.25" x14ac:dyDescent="0.2">
      <c r="A2121" s="20">
        <f t="shared" si="33"/>
        <v>45539</v>
      </c>
      <c r="B2121" s="21">
        <v>2120</v>
      </c>
      <c r="C2121" s="21">
        <v>4.57</v>
      </c>
      <c r="D2121" s="21">
        <v>1.1779999999999999</v>
      </c>
    </row>
    <row r="2122" spans="1:4" ht="14.25" x14ac:dyDescent="0.2">
      <c r="A2122" s="20">
        <f t="shared" si="33"/>
        <v>45540</v>
      </c>
      <c r="B2122" s="21">
        <v>2121</v>
      </c>
      <c r="C2122" s="21">
        <v>4.5705999999999998</v>
      </c>
      <c r="D2122" s="21">
        <v>1.1781999999999999</v>
      </c>
    </row>
    <row r="2123" spans="1:4" ht="14.25" x14ac:dyDescent="0.2">
      <c r="A2123" s="20">
        <f t="shared" si="33"/>
        <v>45541</v>
      </c>
      <c r="B2123" s="21">
        <v>2122</v>
      </c>
      <c r="C2123" s="21">
        <v>4.5712000000000002</v>
      </c>
      <c r="D2123" s="21">
        <v>1.1783999999999999</v>
      </c>
    </row>
    <row r="2124" spans="1:4" ht="14.25" x14ac:dyDescent="0.2">
      <c r="A2124" s="20">
        <f t="shared" si="33"/>
        <v>45542</v>
      </c>
      <c r="B2124" s="21">
        <v>2123</v>
      </c>
      <c r="C2124" s="21">
        <v>4.5717999999999996</v>
      </c>
      <c r="D2124" s="21">
        <v>1.1786000000000001</v>
      </c>
    </row>
    <row r="2125" spans="1:4" ht="14.25" x14ac:dyDescent="0.2">
      <c r="A2125" s="20">
        <f t="shared" si="33"/>
        <v>45543</v>
      </c>
      <c r="B2125" s="21">
        <v>2124</v>
      </c>
      <c r="C2125" s="21">
        <v>4.5724</v>
      </c>
      <c r="D2125" s="21">
        <v>1.1788000000000001</v>
      </c>
    </row>
    <row r="2126" spans="1:4" ht="14.25" x14ac:dyDescent="0.2">
      <c r="A2126" s="20">
        <f t="shared" si="33"/>
        <v>45544</v>
      </c>
      <c r="B2126" s="21">
        <v>2125</v>
      </c>
      <c r="C2126" s="21">
        <v>4.5728999999999997</v>
      </c>
      <c r="D2126" s="21">
        <v>1.1791</v>
      </c>
    </row>
    <row r="2127" spans="1:4" ht="14.25" x14ac:dyDescent="0.2">
      <c r="A2127" s="20">
        <f t="shared" si="33"/>
        <v>45545</v>
      </c>
      <c r="B2127" s="21">
        <v>2126</v>
      </c>
      <c r="C2127" s="21">
        <v>4.5735000000000001</v>
      </c>
      <c r="D2127" s="21">
        <v>1.1793</v>
      </c>
    </row>
    <row r="2128" spans="1:4" ht="14.25" x14ac:dyDescent="0.2">
      <c r="A2128" s="20">
        <f t="shared" si="33"/>
        <v>45546</v>
      </c>
      <c r="B2128" s="21">
        <v>2127</v>
      </c>
      <c r="C2128" s="21">
        <v>4.5740999999999996</v>
      </c>
      <c r="D2128" s="21">
        <v>1.1795</v>
      </c>
    </row>
    <row r="2129" spans="1:4" ht="14.25" x14ac:dyDescent="0.2">
      <c r="A2129" s="20">
        <f t="shared" si="33"/>
        <v>45547</v>
      </c>
      <c r="B2129" s="21">
        <v>2128</v>
      </c>
      <c r="C2129" s="21">
        <v>4.5747</v>
      </c>
      <c r="D2129" s="21">
        <v>1.1797</v>
      </c>
    </row>
    <row r="2130" spans="1:4" ht="14.25" x14ac:dyDescent="0.2">
      <c r="A2130" s="20">
        <f t="shared" si="33"/>
        <v>45548</v>
      </c>
      <c r="B2130" s="21">
        <v>2129</v>
      </c>
      <c r="C2130" s="21">
        <v>4.5753000000000004</v>
      </c>
      <c r="D2130" s="21">
        <v>1.18</v>
      </c>
    </row>
    <row r="2131" spans="1:4" ht="14.25" x14ac:dyDescent="0.2">
      <c r="A2131" s="20">
        <f t="shared" si="33"/>
        <v>45549</v>
      </c>
      <c r="B2131" s="21">
        <v>2130</v>
      </c>
      <c r="C2131" s="21">
        <v>4.5758999999999999</v>
      </c>
      <c r="D2131" s="21">
        <v>1.1801999999999999</v>
      </c>
    </row>
    <row r="2132" spans="1:4" ht="14.25" x14ac:dyDescent="0.2">
      <c r="A2132" s="20">
        <f t="shared" si="33"/>
        <v>45550</v>
      </c>
      <c r="B2132" s="21">
        <v>2131</v>
      </c>
      <c r="C2132" s="21">
        <v>4.5765000000000002</v>
      </c>
      <c r="D2132" s="21">
        <v>1.1803999999999999</v>
      </c>
    </row>
    <row r="2133" spans="1:4" ht="14.25" x14ac:dyDescent="0.2">
      <c r="A2133" s="20">
        <f t="shared" si="33"/>
        <v>45551</v>
      </c>
      <c r="B2133" s="21">
        <v>2132</v>
      </c>
      <c r="C2133" s="21">
        <v>4.577</v>
      </c>
      <c r="D2133" s="21">
        <v>1.1806000000000001</v>
      </c>
    </row>
    <row r="2134" spans="1:4" ht="14.25" x14ac:dyDescent="0.2">
      <c r="A2134" s="20">
        <f t="shared" si="33"/>
        <v>45552</v>
      </c>
      <c r="B2134" s="21">
        <v>2133</v>
      </c>
      <c r="C2134" s="21">
        <v>4.5776000000000003</v>
      </c>
      <c r="D2134" s="21">
        <v>1.1808000000000001</v>
      </c>
    </row>
    <row r="2135" spans="1:4" ht="14.25" x14ac:dyDescent="0.2">
      <c r="A2135" s="20">
        <f t="shared" si="33"/>
        <v>45553</v>
      </c>
      <c r="B2135" s="21">
        <v>2134</v>
      </c>
      <c r="C2135" s="21">
        <v>4.5781999999999998</v>
      </c>
      <c r="D2135" s="21">
        <v>1.1811</v>
      </c>
    </row>
    <row r="2136" spans="1:4" ht="14.25" x14ac:dyDescent="0.2">
      <c r="A2136" s="20">
        <f t="shared" si="33"/>
        <v>45554</v>
      </c>
      <c r="B2136" s="21">
        <v>2135</v>
      </c>
      <c r="C2136" s="21">
        <v>4.5788000000000002</v>
      </c>
      <c r="D2136" s="21">
        <v>1.1813</v>
      </c>
    </row>
    <row r="2137" spans="1:4" ht="14.25" x14ac:dyDescent="0.2">
      <c r="A2137" s="20">
        <f t="shared" si="33"/>
        <v>45555</v>
      </c>
      <c r="B2137" s="21">
        <v>2136</v>
      </c>
      <c r="C2137" s="21">
        <v>4.5793999999999997</v>
      </c>
      <c r="D2137" s="21">
        <v>1.1815</v>
      </c>
    </row>
    <row r="2138" spans="1:4" ht="14.25" x14ac:dyDescent="0.2">
      <c r="A2138" s="20">
        <f t="shared" si="33"/>
        <v>45556</v>
      </c>
      <c r="B2138" s="21">
        <v>2137</v>
      </c>
      <c r="C2138" s="21">
        <v>4.58</v>
      </c>
      <c r="D2138" s="21">
        <v>1.1817</v>
      </c>
    </row>
    <row r="2139" spans="1:4" ht="14.25" x14ac:dyDescent="0.2">
      <c r="A2139" s="20">
        <f t="shared" si="33"/>
        <v>45557</v>
      </c>
      <c r="B2139" s="21">
        <v>2138</v>
      </c>
      <c r="C2139" s="21">
        <v>4.5805999999999996</v>
      </c>
      <c r="D2139" s="21">
        <v>1.1819</v>
      </c>
    </row>
    <row r="2140" spans="1:4" ht="14.25" x14ac:dyDescent="0.2">
      <c r="A2140" s="20">
        <f t="shared" si="33"/>
        <v>45558</v>
      </c>
      <c r="B2140" s="21">
        <v>2139</v>
      </c>
      <c r="C2140" s="21">
        <v>4.5811000000000002</v>
      </c>
      <c r="D2140" s="21">
        <v>1.1821999999999999</v>
      </c>
    </row>
    <row r="2141" spans="1:4" ht="14.25" x14ac:dyDescent="0.2">
      <c r="A2141" s="20">
        <f t="shared" si="33"/>
        <v>45559</v>
      </c>
      <c r="B2141" s="21">
        <v>2140</v>
      </c>
      <c r="C2141" s="21">
        <v>4.5816999999999997</v>
      </c>
      <c r="D2141" s="21">
        <v>1.1823999999999999</v>
      </c>
    </row>
    <row r="2142" spans="1:4" ht="14.25" x14ac:dyDescent="0.2">
      <c r="A2142" s="20">
        <f t="shared" si="33"/>
        <v>45560</v>
      </c>
      <c r="B2142" s="21">
        <v>2141</v>
      </c>
      <c r="C2142" s="21">
        <v>4.5823</v>
      </c>
      <c r="D2142" s="21">
        <v>1.1826000000000001</v>
      </c>
    </row>
    <row r="2143" spans="1:4" ht="14.25" x14ac:dyDescent="0.2">
      <c r="A2143" s="20">
        <f t="shared" si="33"/>
        <v>45561</v>
      </c>
      <c r="B2143" s="21">
        <v>2142</v>
      </c>
      <c r="C2143" s="21">
        <v>4.5829000000000004</v>
      </c>
      <c r="D2143" s="21">
        <v>1.1828000000000001</v>
      </c>
    </row>
    <row r="2144" spans="1:4" ht="14.25" x14ac:dyDescent="0.2">
      <c r="A2144" s="20">
        <f t="shared" si="33"/>
        <v>45562</v>
      </c>
      <c r="B2144" s="21">
        <v>2143</v>
      </c>
      <c r="C2144" s="21">
        <v>4.5834999999999999</v>
      </c>
      <c r="D2144" s="21">
        <v>1.1830000000000001</v>
      </c>
    </row>
    <row r="2145" spans="1:4" ht="14.25" x14ac:dyDescent="0.2">
      <c r="A2145" s="20">
        <f t="shared" si="33"/>
        <v>45563</v>
      </c>
      <c r="B2145" s="21">
        <v>2144</v>
      </c>
      <c r="C2145" s="21">
        <v>4.5841000000000003</v>
      </c>
      <c r="D2145" s="21">
        <v>1.1833</v>
      </c>
    </row>
    <row r="2146" spans="1:4" ht="14.25" x14ac:dyDescent="0.2">
      <c r="A2146" s="20">
        <f t="shared" si="33"/>
        <v>45564</v>
      </c>
      <c r="B2146" s="21">
        <v>2145</v>
      </c>
      <c r="C2146" s="21">
        <v>4.5846</v>
      </c>
      <c r="D2146" s="21">
        <v>1.1835</v>
      </c>
    </row>
    <row r="2147" spans="1:4" ht="14.25" x14ac:dyDescent="0.2">
      <c r="A2147" s="20">
        <f t="shared" si="33"/>
        <v>45565</v>
      </c>
      <c r="B2147" s="21">
        <v>2146</v>
      </c>
      <c r="C2147" s="21">
        <v>4.5852000000000004</v>
      </c>
      <c r="D2147" s="21">
        <v>1.1837</v>
      </c>
    </row>
    <row r="2148" spans="1:4" ht="14.25" x14ac:dyDescent="0.2">
      <c r="A2148" s="20">
        <f t="shared" si="33"/>
        <v>45566</v>
      </c>
      <c r="B2148" s="21">
        <v>2147</v>
      </c>
      <c r="C2148" s="21">
        <v>4.5857999999999999</v>
      </c>
      <c r="D2148" s="21">
        <v>1.1839</v>
      </c>
    </row>
    <row r="2149" spans="1:4" ht="14.25" x14ac:dyDescent="0.2">
      <c r="A2149" s="20">
        <f t="shared" si="33"/>
        <v>45567</v>
      </c>
      <c r="B2149" s="21">
        <v>2148</v>
      </c>
      <c r="C2149" s="21">
        <v>4.5864000000000003</v>
      </c>
      <c r="D2149" s="21">
        <v>1.1841999999999999</v>
      </c>
    </row>
    <row r="2150" spans="1:4" ht="14.25" x14ac:dyDescent="0.2">
      <c r="A2150" s="20">
        <f t="shared" si="33"/>
        <v>45568</v>
      </c>
      <c r="B2150" s="21">
        <v>2149</v>
      </c>
      <c r="C2150" s="21">
        <v>4.5869999999999997</v>
      </c>
      <c r="D2150" s="21">
        <v>1.1843999999999999</v>
      </c>
    </row>
    <row r="2151" spans="1:4" ht="14.25" x14ac:dyDescent="0.2">
      <c r="A2151" s="20">
        <f t="shared" si="33"/>
        <v>45569</v>
      </c>
      <c r="B2151" s="21">
        <v>2150</v>
      </c>
      <c r="C2151" s="21">
        <v>4.5875000000000004</v>
      </c>
      <c r="D2151" s="21">
        <v>1.1846000000000001</v>
      </c>
    </row>
    <row r="2152" spans="1:4" ht="14.25" x14ac:dyDescent="0.2">
      <c r="A2152" s="20">
        <f t="shared" si="33"/>
        <v>45570</v>
      </c>
      <c r="B2152" s="21">
        <v>2151</v>
      </c>
      <c r="C2152" s="21">
        <v>4.5880999999999998</v>
      </c>
      <c r="D2152" s="21">
        <v>1.1848000000000001</v>
      </c>
    </row>
    <row r="2153" spans="1:4" ht="14.25" x14ac:dyDescent="0.2">
      <c r="A2153" s="20">
        <f t="shared" si="33"/>
        <v>45571</v>
      </c>
      <c r="B2153" s="21">
        <v>2152</v>
      </c>
      <c r="C2153" s="21">
        <v>4.5887000000000002</v>
      </c>
      <c r="D2153" s="21">
        <v>1.1850000000000001</v>
      </c>
    </row>
    <row r="2154" spans="1:4" ht="14.25" x14ac:dyDescent="0.2">
      <c r="A2154" s="20">
        <f t="shared" si="33"/>
        <v>45572</v>
      </c>
      <c r="B2154" s="21">
        <v>2153</v>
      </c>
      <c r="C2154" s="21">
        <v>4.5892999999999997</v>
      </c>
      <c r="D2154" s="21">
        <v>1.1853</v>
      </c>
    </row>
    <row r="2155" spans="1:4" ht="14.25" x14ac:dyDescent="0.2">
      <c r="A2155" s="20">
        <f t="shared" si="33"/>
        <v>45573</v>
      </c>
      <c r="B2155" s="21">
        <v>2154</v>
      </c>
      <c r="C2155" s="21">
        <v>4.5899000000000001</v>
      </c>
      <c r="D2155" s="21">
        <v>1.1855</v>
      </c>
    </row>
    <row r="2156" spans="1:4" ht="14.25" x14ac:dyDescent="0.2">
      <c r="A2156" s="20">
        <f t="shared" si="33"/>
        <v>45574</v>
      </c>
      <c r="B2156" s="21">
        <v>2155</v>
      </c>
      <c r="C2156" s="21">
        <v>4.5904999999999996</v>
      </c>
      <c r="D2156" s="21">
        <v>1.1857</v>
      </c>
    </row>
    <row r="2157" spans="1:4" ht="14.25" x14ac:dyDescent="0.2">
      <c r="A2157" s="20">
        <f t="shared" si="33"/>
        <v>45575</v>
      </c>
      <c r="B2157" s="21">
        <v>2156</v>
      </c>
      <c r="C2157" s="21">
        <v>4.5910000000000002</v>
      </c>
      <c r="D2157" s="21">
        <v>1.1859</v>
      </c>
    </row>
    <row r="2158" spans="1:4" ht="14.25" x14ac:dyDescent="0.2">
      <c r="A2158" s="20">
        <f t="shared" si="33"/>
        <v>45576</v>
      </c>
      <c r="B2158" s="21">
        <v>2157</v>
      </c>
      <c r="C2158" s="21">
        <v>4.5915999999999997</v>
      </c>
      <c r="D2158" s="21">
        <v>1.1860999999999999</v>
      </c>
    </row>
    <row r="2159" spans="1:4" ht="14.25" x14ac:dyDescent="0.2">
      <c r="A2159" s="20">
        <f t="shared" si="33"/>
        <v>45577</v>
      </c>
      <c r="B2159" s="21">
        <v>2158</v>
      </c>
      <c r="C2159" s="21">
        <v>4.5922000000000001</v>
      </c>
      <c r="D2159" s="21">
        <v>1.1862999999999999</v>
      </c>
    </row>
    <row r="2160" spans="1:4" ht="14.25" x14ac:dyDescent="0.2">
      <c r="A2160" s="20">
        <f t="shared" si="33"/>
        <v>45578</v>
      </c>
      <c r="B2160" s="21">
        <v>2159</v>
      </c>
      <c r="C2160" s="21">
        <v>4.5928000000000004</v>
      </c>
      <c r="D2160" s="21">
        <v>1.1866000000000001</v>
      </c>
    </row>
    <row r="2161" spans="1:4" ht="14.25" x14ac:dyDescent="0.2">
      <c r="A2161" s="20">
        <f t="shared" si="33"/>
        <v>45579</v>
      </c>
      <c r="B2161" s="21">
        <v>2160</v>
      </c>
      <c r="C2161" s="21">
        <v>4.5933999999999999</v>
      </c>
      <c r="D2161" s="21">
        <v>1.1868000000000001</v>
      </c>
    </row>
    <row r="2162" spans="1:4" ht="14.25" x14ac:dyDescent="0.2">
      <c r="A2162" s="20">
        <f t="shared" si="33"/>
        <v>45580</v>
      </c>
      <c r="B2162" s="21">
        <v>2161</v>
      </c>
      <c r="C2162" s="21">
        <v>4.5938999999999997</v>
      </c>
      <c r="D2162" s="21">
        <v>1.1870000000000001</v>
      </c>
    </row>
    <row r="2163" spans="1:4" ht="14.25" x14ac:dyDescent="0.2">
      <c r="A2163" s="20">
        <f t="shared" si="33"/>
        <v>45581</v>
      </c>
      <c r="B2163" s="21">
        <v>2162</v>
      </c>
      <c r="C2163" s="21">
        <v>4.5945</v>
      </c>
      <c r="D2163" s="21">
        <v>1.1872</v>
      </c>
    </row>
    <row r="2164" spans="1:4" ht="14.25" x14ac:dyDescent="0.2">
      <c r="A2164" s="20">
        <f t="shared" si="33"/>
        <v>45582</v>
      </c>
      <c r="B2164" s="21">
        <v>2163</v>
      </c>
      <c r="C2164" s="21">
        <v>4.5951000000000004</v>
      </c>
      <c r="D2164" s="21">
        <v>1.1874</v>
      </c>
    </row>
    <row r="2165" spans="1:4" ht="14.25" x14ac:dyDescent="0.2">
      <c r="A2165" s="20">
        <f t="shared" si="33"/>
        <v>45583</v>
      </c>
      <c r="B2165" s="21">
        <v>2164</v>
      </c>
      <c r="C2165" s="21">
        <v>4.5956999999999999</v>
      </c>
      <c r="D2165" s="21">
        <v>1.1877</v>
      </c>
    </row>
    <row r="2166" spans="1:4" ht="14.25" x14ac:dyDescent="0.2">
      <c r="A2166" s="20">
        <f t="shared" si="33"/>
        <v>45584</v>
      </c>
      <c r="B2166" s="21">
        <v>2165</v>
      </c>
      <c r="C2166" s="21">
        <v>4.5961999999999996</v>
      </c>
      <c r="D2166" s="21">
        <v>1.1879</v>
      </c>
    </row>
    <row r="2167" spans="1:4" ht="14.25" x14ac:dyDescent="0.2">
      <c r="A2167" s="20">
        <f t="shared" si="33"/>
        <v>45585</v>
      </c>
      <c r="B2167" s="21">
        <v>2166</v>
      </c>
      <c r="C2167" s="21">
        <v>4.5968</v>
      </c>
      <c r="D2167" s="21">
        <v>1.1880999999999999</v>
      </c>
    </row>
    <row r="2168" spans="1:4" ht="14.25" x14ac:dyDescent="0.2">
      <c r="A2168" s="20">
        <f t="shared" si="33"/>
        <v>45586</v>
      </c>
      <c r="B2168" s="21">
        <v>2167</v>
      </c>
      <c r="C2168" s="21">
        <v>4.5974000000000004</v>
      </c>
      <c r="D2168" s="21">
        <v>1.1882999999999999</v>
      </c>
    </row>
    <row r="2169" spans="1:4" ht="14.25" x14ac:dyDescent="0.2">
      <c r="A2169" s="20">
        <f t="shared" si="33"/>
        <v>45587</v>
      </c>
      <c r="B2169" s="21">
        <v>2168</v>
      </c>
      <c r="C2169" s="21">
        <v>4.5979999999999999</v>
      </c>
      <c r="D2169" s="21">
        <v>1.1884999999999999</v>
      </c>
    </row>
    <row r="2170" spans="1:4" ht="14.25" x14ac:dyDescent="0.2">
      <c r="A2170" s="20">
        <f t="shared" si="33"/>
        <v>45588</v>
      </c>
      <c r="B2170" s="21">
        <v>2169</v>
      </c>
      <c r="C2170" s="21">
        <v>4.5986000000000002</v>
      </c>
      <c r="D2170" s="21">
        <v>1.1888000000000001</v>
      </c>
    </row>
    <row r="2171" spans="1:4" ht="14.25" x14ac:dyDescent="0.2">
      <c r="A2171" s="20">
        <f t="shared" si="33"/>
        <v>45589</v>
      </c>
      <c r="B2171" s="21">
        <v>2170</v>
      </c>
      <c r="C2171" s="21">
        <v>4.5991</v>
      </c>
      <c r="D2171" s="21">
        <v>1.1890000000000001</v>
      </c>
    </row>
    <row r="2172" spans="1:4" ht="14.25" x14ac:dyDescent="0.2">
      <c r="A2172" s="20">
        <f t="shared" si="33"/>
        <v>45590</v>
      </c>
      <c r="B2172" s="21">
        <v>2171</v>
      </c>
      <c r="C2172" s="21">
        <v>4.5997000000000003</v>
      </c>
      <c r="D2172" s="21">
        <v>1.1892</v>
      </c>
    </row>
    <row r="2173" spans="1:4" ht="14.25" x14ac:dyDescent="0.2">
      <c r="A2173" s="20">
        <f t="shared" si="33"/>
        <v>45591</v>
      </c>
      <c r="B2173" s="21">
        <v>2172</v>
      </c>
      <c r="C2173" s="21">
        <v>4.6002999999999998</v>
      </c>
      <c r="D2173" s="21">
        <v>1.1894</v>
      </c>
    </row>
    <row r="2174" spans="1:4" ht="14.25" x14ac:dyDescent="0.2">
      <c r="A2174" s="20">
        <f t="shared" si="33"/>
        <v>45592</v>
      </c>
      <c r="B2174" s="21">
        <v>2173</v>
      </c>
      <c r="C2174" s="21">
        <v>4.6009000000000002</v>
      </c>
      <c r="D2174" s="21">
        <v>1.1896</v>
      </c>
    </row>
    <row r="2175" spans="1:4" ht="14.25" x14ac:dyDescent="0.2">
      <c r="A2175" s="20">
        <f t="shared" si="33"/>
        <v>45593</v>
      </c>
      <c r="B2175" s="21">
        <v>2174</v>
      </c>
      <c r="C2175" s="21">
        <v>4.6013999999999999</v>
      </c>
      <c r="D2175" s="21">
        <v>1.1899</v>
      </c>
    </row>
    <row r="2176" spans="1:4" ht="14.25" x14ac:dyDescent="0.2">
      <c r="A2176" s="20">
        <f t="shared" si="33"/>
        <v>45594</v>
      </c>
      <c r="B2176" s="21">
        <v>2175</v>
      </c>
      <c r="C2176" s="21">
        <v>4.6020000000000003</v>
      </c>
      <c r="D2176" s="21">
        <v>1.1900999999999999</v>
      </c>
    </row>
    <row r="2177" spans="1:4" ht="14.25" x14ac:dyDescent="0.2">
      <c r="A2177" s="20">
        <f t="shared" si="33"/>
        <v>45595</v>
      </c>
      <c r="B2177" s="21">
        <v>2176</v>
      </c>
      <c r="C2177" s="21">
        <v>4.6025999999999998</v>
      </c>
      <c r="D2177" s="21">
        <v>1.1902999999999999</v>
      </c>
    </row>
    <row r="2178" spans="1:4" ht="14.25" x14ac:dyDescent="0.2">
      <c r="A2178" s="20">
        <f t="shared" si="33"/>
        <v>45596</v>
      </c>
      <c r="B2178" s="21">
        <v>2177</v>
      </c>
      <c r="C2178" s="21">
        <v>4.6032000000000002</v>
      </c>
      <c r="D2178" s="21">
        <v>1.1904999999999999</v>
      </c>
    </row>
    <row r="2179" spans="1:4" ht="14.25" x14ac:dyDescent="0.2">
      <c r="A2179" s="20">
        <f t="shared" si="33"/>
        <v>45597</v>
      </c>
      <c r="B2179" s="21">
        <v>2178</v>
      </c>
      <c r="C2179" s="21">
        <v>4.6036999999999999</v>
      </c>
      <c r="D2179" s="21">
        <v>1.1907000000000001</v>
      </c>
    </row>
    <row r="2180" spans="1:4" ht="14.25" x14ac:dyDescent="0.2">
      <c r="A2180" s="20">
        <f t="shared" ref="A2180:A2243" si="34">+A2179+1</f>
        <v>45598</v>
      </c>
      <c r="B2180" s="21">
        <v>2179</v>
      </c>
      <c r="C2180" s="21">
        <v>4.6043000000000003</v>
      </c>
      <c r="D2180" s="21">
        <v>1.1909000000000001</v>
      </c>
    </row>
    <row r="2181" spans="1:4" ht="14.25" x14ac:dyDescent="0.2">
      <c r="A2181" s="20">
        <f t="shared" si="34"/>
        <v>45599</v>
      </c>
      <c r="B2181" s="21">
        <v>2180</v>
      </c>
      <c r="C2181" s="21">
        <v>4.6048999999999998</v>
      </c>
      <c r="D2181" s="21">
        <v>1.1912</v>
      </c>
    </row>
    <row r="2182" spans="1:4" ht="14.25" x14ac:dyDescent="0.2">
      <c r="A2182" s="20">
        <f t="shared" si="34"/>
        <v>45600</v>
      </c>
      <c r="B2182" s="21">
        <v>2181</v>
      </c>
      <c r="C2182" s="21">
        <v>4.6055000000000001</v>
      </c>
      <c r="D2182" s="21">
        <v>1.1914</v>
      </c>
    </row>
    <row r="2183" spans="1:4" ht="14.25" x14ac:dyDescent="0.2">
      <c r="A2183" s="20">
        <f t="shared" si="34"/>
        <v>45601</v>
      </c>
      <c r="B2183" s="21">
        <v>2182</v>
      </c>
      <c r="C2183" s="21">
        <v>4.6059999999999999</v>
      </c>
      <c r="D2183" s="21">
        <v>1.1916</v>
      </c>
    </row>
    <row r="2184" spans="1:4" ht="14.25" x14ac:dyDescent="0.2">
      <c r="A2184" s="20">
        <f t="shared" si="34"/>
        <v>45602</v>
      </c>
      <c r="B2184" s="21">
        <v>2183</v>
      </c>
      <c r="C2184" s="21">
        <v>4.6066000000000003</v>
      </c>
      <c r="D2184" s="21">
        <v>1.1918</v>
      </c>
    </row>
    <row r="2185" spans="1:4" ht="14.25" x14ac:dyDescent="0.2">
      <c r="A2185" s="20">
        <f t="shared" si="34"/>
        <v>45603</v>
      </c>
      <c r="B2185" s="21">
        <v>2184</v>
      </c>
      <c r="C2185" s="21">
        <v>4.6071999999999997</v>
      </c>
      <c r="D2185" s="21">
        <v>1.1919999999999999</v>
      </c>
    </row>
    <row r="2186" spans="1:4" ht="14.25" x14ac:dyDescent="0.2">
      <c r="A2186" s="20">
        <f t="shared" si="34"/>
        <v>45604</v>
      </c>
      <c r="B2186" s="21">
        <v>2185</v>
      </c>
      <c r="C2186" s="21">
        <v>4.6077000000000004</v>
      </c>
      <c r="D2186" s="21">
        <v>1.1922999999999999</v>
      </c>
    </row>
    <row r="2187" spans="1:4" ht="14.25" x14ac:dyDescent="0.2">
      <c r="A2187" s="20">
        <f t="shared" si="34"/>
        <v>45605</v>
      </c>
      <c r="B2187" s="21">
        <v>2186</v>
      </c>
      <c r="C2187" s="21">
        <v>4.6082999999999998</v>
      </c>
      <c r="D2187" s="21">
        <v>1.1924999999999999</v>
      </c>
    </row>
    <row r="2188" spans="1:4" ht="14.25" x14ac:dyDescent="0.2">
      <c r="A2188" s="20">
        <f t="shared" si="34"/>
        <v>45606</v>
      </c>
      <c r="B2188" s="21">
        <v>2187</v>
      </c>
      <c r="C2188" s="21">
        <v>4.6089000000000002</v>
      </c>
      <c r="D2188" s="21">
        <v>1.1927000000000001</v>
      </c>
    </row>
    <row r="2189" spans="1:4" ht="14.25" x14ac:dyDescent="0.2">
      <c r="A2189" s="20">
        <f t="shared" si="34"/>
        <v>45607</v>
      </c>
      <c r="B2189" s="21">
        <v>2188</v>
      </c>
      <c r="C2189" s="21">
        <v>4.6094999999999997</v>
      </c>
      <c r="D2189" s="21">
        <v>1.1929000000000001</v>
      </c>
    </row>
    <row r="2190" spans="1:4" ht="14.25" x14ac:dyDescent="0.2">
      <c r="A2190" s="20">
        <f t="shared" si="34"/>
        <v>45608</v>
      </c>
      <c r="B2190" s="21">
        <v>2189</v>
      </c>
      <c r="C2190" s="21">
        <v>4.6100000000000003</v>
      </c>
      <c r="D2190" s="21">
        <v>1.1931</v>
      </c>
    </row>
    <row r="2191" spans="1:4" ht="14.25" x14ac:dyDescent="0.2">
      <c r="A2191" s="20">
        <f t="shared" si="34"/>
        <v>45609</v>
      </c>
      <c r="B2191" s="21">
        <v>2190</v>
      </c>
      <c r="C2191" s="21">
        <v>4.6105999999999998</v>
      </c>
      <c r="D2191" s="21">
        <v>1.1934</v>
      </c>
    </row>
    <row r="2192" spans="1:4" ht="14.25" x14ac:dyDescent="0.2">
      <c r="A2192" s="20">
        <f t="shared" si="34"/>
        <v>45610</v>
      </c>
      <c r="B2192" s="21">
        <v>2191</v>
      </c>
      <c r="C2192" s="21">
        <v>4.6112000000000002</v>
      </c>
      <c r="D2192" s="21">
        <v>1.1936</v>
      </c>
    </row>
    <row r="2193" spans="1:4" ht="14.25" x14ac:dyDescent="0.2">
      <c r="A2193" s="20">
        <f t="shared" si="34"/>
        <v>45611</v>
      </c>
      <c r="B2193" s="21">
        <v>2192</v>
      </c>
      <c r="C2193" s="21">
        <v>4.6117999999999997</v>
      </c>
      <c r="D2193" s="21">
        <v>1.1938</v>
      </c>
    </row>
    <row r="2194" spans="1:4" ht="14.25" x14ac:dyDescent="0.2">
      <c r="A2194" s="20">
        <f t="shared" si="34"/>
        <v>45612</v>
      </c>
      <c r="B2194" s="21">
        <v>2193</v>
      </c>
      <c r="C2194" s="21">
        <v>4.6123000000000003</v>
      </c>
      <c r="D2194" s="21">
        <v>1.194</v>
      </c>
    </row>
    <row r="2195" spans="1:4" ht="14.25" x14ac:dyDescent="0.2">
      <c r="A2195" s="20">
        <f t="shared" si="34"/>
        <v>45613</v>
      </c>
      <c r="B2195" s="21">
        <v>2194</v>
      </c>
      <c r="C2195" s="21">
        <v>4.6128999999999998</v>
      </c>
      <c r="D2195" s="21">
        <v>1.1941999999999999</v>
      </c>
    </row>
    <row r="2196" spans="1:4" ht="14.25" x14ac:dyDescent="0.2">
      <c r="A2196" s="20">
        <f t="shared" si="34"/>
        <v>45614</v>
      </c>
      <c r="B2196" s="21">
        <v>2195</v>
      </c>
      <c r="C2196" s="21">
        <v>4.6135000000000002</v>
      </c>
      <c r="D2196" s="21">
        <v>1.1943999999999999</v>
      </c>
    </row>
    <row r="2197" spans="1:4" ht="14.25" x14ac:dyDescent="0.2">
      <c r="A2197" s="20">
        <f t="shared" si="34"/>
        <v>45615</v>
      </c>
      <c r="B2197" s="21">
        <v>2196</v>
      </c>
      <c r="C2197" s="21">
        <v>4.6139999999999999</v>
      </c>
      <c r="D2197" s="21">
        <v>1.1947000000000001</v>
      </c>
    </row>
    <row r="2198" spans="1:4" ht="14.25" x14ac:dyDescent="0.2">
      <c r="A2198" s="20">
        <f t="shared" si="34"/>
        <v>45616</v>
      </c>
      <c r="B2198" s="21">
        <v>2197</v>
      </c>
      <c r="C2198" s="21">
        <v>4.6146000000000003</v>
      </c>
      <c r="D2198" s="21">
        <v>1.1949000000000001</v>
      </c>
    </row>
    <row r="2199" spans="1:4" ht="14.25" x14ac:dyDescent="0.2">
      <c r="A2199" s="20">
        <f t="shared" si="34"/>
        <v>45617</v>
      </c>
      <c r="B2199" s="21">
        <v>2198</v>
      </c>
      <c r="C2199" s="21">
        <v>4.6151999999999997</v>
      </c>
      <c r="D2199" s="21">
        <v>1.1951000000000001</v>
      </c>
    </row>
    <row r="2200" spans="1:4" ht="14.25" x14ac:dyDescent="0.2">
      <c r="A2200" s="20">
        <f t="shared" si="34"/>
        <v>45618</v>
      </c>
      <c r="B2200" s="21">
        <v>2199</v>
      </c>
      <c r="C2200" s="21">
        <v>4.6157000000000004</v>
      </c>
      <c r="D2200" s="21">
        <v>1.1953</v>
      </c>
    </row>
    <row r="2201" spans="1:4" ht="14.25" x14ac:dyDescent="0.2">
      <c r="A2201" s="20">
        <f t="shared" si="34"/>
        <v>45619</v>
      </c>
      <c r="B2201" s="21">
        <v>2200</v>
      </c>
      <c r="C2201" s="21">
        <v>4.6162999999999998</v>
      </c>
      <c r="D2201" s="21">
        <v>1.1955</v>
      </c>
    </row>
    <row r="2202" spans="1:4" ht="14.25" x14ac:dyDescent="0.2">
      <c r="A2202" s="20">
        <f t="shared" si="34"/>
        <v>45620</v>
      </c>
      <c r="B2202" s="21">
        <v>2201</v>
      </c>
      <c r="C2202" s="21">
        <v>4.6169000000000002</v>
      </c>
      <c r="D2202" s="21">
        <v>1.1958</v>
      </c>
    </row>
    <row r="2203" spans="1:4" ht="14.25" x14ac:dyDescent="0.2">
      <c r="A2203" s="20">
        <f t="shared" si="34"/>
        <v>45621</v>
      </c>
      <c r="B2203" s="21">
        <v>2202</v>
      </c>
      <c r="C2203" s="21">
        <v>4.6173999999999999</v>
      </c>
      <c r="D2203" s="21">
        <v>1.196</v>
      </c>
    </row>
    <row r="2204" spans="1:4" ht="14.25" x14ac:dyDescent="0.2">
      <c r="A2204" s="20">
        <f t="shared" si="34"/>
        <v>45622</v>
      </c>
      <c r="B2204" s="21">
        <v>2203</v>
      </c>
      <c r="C2204" s="21">
        <v>4.6180000000000003</v>
      </c>
      <c r="D2204" s="21">
        <v>1.1961999999999999</v>
      </c>
    </row>
    <row r="2205" spans="1:4" ht="14.25" x14ac:dyDescent="0.2">
      <c r="A2205" s="20">
        <f t="shared" si="34"/>
        <v>45623</v>
      </c>
      <c r="B2205" s="21">
        <v>2204</v>
      </c>
      <c r="C2205" s="21">
        <v>4.6185999999999998</v>
      </c>
      <c r="D2205" s="21">
        <v>1.1963999999999999</v>
      </c>
    </row>
    <row r="2206" spans="1:4" ht="14.25" x14ac:dyDescent="0.2">
      <c r="A2206" s="20">
        <f t="shared" si="34"/>
        <v>45624</v>
      </c>
      <c r="B2206" s="21">
        <v>2205</v>
      </c>
      <c r="C2206" s="21">
        <v>4.6192000000000002</v>
      </c>
      <c r="D2206" s="21">
        <v>1.1966000000000001</v>
      </c>
    </row>
    <row r="2207" spans="1:4" ht="14.25" x14ac:dyDescent="0.2">
      <c r="A2207" s="20">
        <f t="shared" si="34"/>
        <v>45625</v>
      </c>
      <c r="B2207" s="21">
        <v>2206</v>
      </c>
      <c r="C2207" s="21">
        <v>4.6196999999999999</v>
      </c>
      <c r="D2207" s="21">
        <v>1.1969000000000001</v>
      </c>
    </row>
    <row r="2208" spans="1:4" ht="14.25" x14ac:dyDescent="0.2">
      <c r="A2208" s="20">
        <f t="shared" si="34"/>
        <v>45626</v>
      </c>
      <c r="B2208" s="21">
        <v>2207</v>
      </c>
      <c r="C2208" s="21">
        <v>4.6203000000000003</v>
      </c>
      <c r="D2208" s="21">
        <v>1.1971000000000001</v>
      </c>
    </row>
    <row r="2209" spans="1:4" ht="14.25" x14ac:dyDescent="0.2">
      <c r="A2209" s="20">
        <f t="shared" si="34"/>
        <v>45627</v>
      </c>
      <c r="B2209" s="21">
        <v>2208</v>
      </c>
      <c r="C2209" s="21">
        <v>4.6208999999999998</v>
      </c>
      <c r="D2209" s="21">
        <v>1.1973</v>
      </c>
    </row>
    <row r="2210" spans="1:4" ht="14.25" x14ac:dyDescent="0.2">
      <c r="A2210" s="20">
        <f t="shared" si="34"/>
        <v>45628</v>
      </c>
      <c r="B2210" s="21">
        <v>2209</v>
      </c>
      <c r="C2210" s="21">
        <v>4.6214000000000004</v>
      </c>
      <c r="D2210" s="21">
        <v>1.1975</v>
      </c>
    </row>
    <row r="2211" spans="1:4" ht="14.25" x14ac:dyDescent="0.2">
      <c r="A2211" s="20">
        <f t="shared" si="34"/>
        <v>45629</v>
      </c>
      <c r="B2211" s="21">
        <v>2210</v>
      </c>
      <c r="C2211" s="21">
        <v>4.6219999999999999</v>
      </c>
      <c r="D2211" s="21">
        <v>1.1977</v>
      </c>
    </row>
    <row r="2212" spans="1:4" ht="14.25" x14ac:dyDescent="0.2">
      <c r="A2212" s="20">
        <f t="shared" si="34"/>
        <v>45630</v>
      </c>
      <c r="B2212" s="21">
        <v>2211</v>
      </c>
      <c r="C2212" s="21">
        <v>4.6226000000000003</v>
      </c>
      <c r="D2212" s="21">
        <v>1.1979</v>
      </c>
    </row>
    <row r="2213" spans="1:4" ht="14.25" x14ac:dyDescent="0.2">
      <c r="A2213" s="20">
        <f t="shared" si="34"/>
        <v>45631</v>
      </c>
      <c r="B2213" s="21">
        <v>2212</v>
      </c>
      <c r="C2213" s="21">
        <v>4.6231</v>
      </c>
      <c r="D2213" s="21">
        <v>1.1981999999999999</v>
      </c>
    </row>
    <row r="2214" spans="1:4" ht="14.25" x14ac:dyDescent="0.2">
      <c r="A2214" s="20">
        <f t="shared" si="34"/>
        <v>45632</v>
      </c>
      <c r="B2214" s="21">
        <v>2213</v>
      </c>
      <c r="C2214" s="21">
        <v>4.6237000000000004</v>
      </c>
      <c r="D2214" s="21">
        <v>1.1983999999999999</v>
      </c>
    </row>
    <row r="2215" spans="1:4" ht="14.25" x14ac:dyDescent="0.2">
      <c r="A2215" s="20">
        <f t="shared" si="34"/>
        <v>45633</v>
      </c>
      <c r="B2215" s="21">
        <v>2214</v>
      </c>
      <c r="C2215" s="21">
        <v>4.6242999999999999</v>
      </c>
      <c r="D2215" s="21">
        <v>1.1986000000000001</v>
      </c>
    </row>
    <row r="2216" spans="1:4" ht="14.25" x14ac:dyDescent="0.2">
      <c r="A2216" s="20">
        <f t="shared" si="34"/>
        <v>45634</v>
      </c>
      <c r="B2216" s="21">
        <v>2215</v>
      </c>
      <c r="C2216" s="21">
        <v>4.6247999999999996</v>
      </c>
      <c r="D2216" s="21">
        <v>1.1988000000000001</v>
      </c>
    </row>
    <row r="2217" spans="1:4" ht="14.25" x14ac:dyDescent="0.2">
      <c r="A2217" s="20">
        <f t="shared" si="34"/>
        <v>45635</v>
      </c>
      <c r="B2217" s="21">
        <v>2216</v>
      </c>
      <c r="C2217" s="21">
        <v>4.6254</v>
      </c>
      <c r="D2217" s="21">
        <v>1.1990000000000001</v>
      </c>
    </row>
    <row r="2218" spans="1:4" ht="14.25" x14ac:dyDescent="0.2">
      <c r="A2218" s="20">
        <f t="shared" si="34"/>
        <v>45636</v>
      </c>
      <c r="B2218" s="21">
        <v>2217</v>
      </c>
      <c r="C2218" s="21">
        <v>4.6258999999999997</v>
      </c>
      <c r="D2218" s="21">
        <v>1.1993</v>
      </c>
    </row>
    <row r="2219" spans="1:4" ht="14.25" x14ac:dyDescent="0.2">
      <c r="A2219" s="20">
        <f t="shared" si="34"/>
        <v>45637</v>
      </c>
      <c r="B2219" s="21">
        <v>2218</v>
      </c>
      <c r="C2219" s="21">
        <v>4.6265000000000001</v>
      </c>
      <c r="D2219" s="21">
        <v>1.1995</v>
      </c>
    </row>
    <row r="2220" spans="1:4" ht="14.25" x14ac:dyDescent="0.2">
      <c r="A2220" s="20">
        <f t="shared" si="34"/>
        <v>45638</v>
      </c>
      <c r="B2220" s="21">
        <v>2219</v>
      </c>
      <c r="C2220" s="21">
        <v>4.6271000000000004</v>
      </c>
      <c r="D2220" s="21">
        <v>1.1997</v>
      </c>
    </row>
    <row r="2221" spans="1:4" ht="14.25" x14ac:dyDescent="0.2">
      <c r="A2221" s="20">
        <f t="shared" si="34"/>
        <v>45639</v>
      </c>
      <c r="B2221" s="21">
        <v>2220</v>
      </c>
      <c r="C2221" s="21">
        <v>4.6276000000000002</v>
      </c>
      <c r="D2221" s="21">
        <v>1.1999</v>
      </c>
    </row>
    <row r="2222" spans="1:4" ht="14.25" x14ac:dyDescent="0.2">
      <c r="A2222" s="20">
        <f t="shared" si="34"/>
        <v>45640</v>
      </c>
      <c r="B2222" s="21">
        <v>2221</v>
      </c>
      <c r="C2222" s="21">
        <v>4.6281999999999996</v>
      </c>
      <c r="D2222" s="21">
        <v>1.2000999999999999</v>
      </c>
    </row>
    <row r="2223" spans="1:4" ht="14.25" x14ac:dyDescent="0.2">
      <c r="A2223" s="20">
        <f t="shared" si="34"/>
        <v>45641</v>
      </c>
      <c r="B2223" s="21">
        <v>2222</v>
      </c>
      <c r="C2223" s="21">
        <v>4.6288</v>
      </c>
      <c r="D2223" s="21">
        <v>1.2003999999999999</v>
      </c>
    </row>
    <row r="2224" spans="1:4" ht="14.25" x14ac:dyDescent="0.2">
      <c r="A2224" s="20">
        <f t="shared" si="34"/>
        <v>45642</v>
      </c>
      <c r="B2224" s="21">
        <v>2223</v>
      </c>
      <c r="C2224" s="21">
        <v>4.6292999999999997</v>
      </c>
      <c r="D2224" s="21">
        <v>1.2005999999999999</v>
      </c>
    </row>
    <row r="2225" spans="1:4" ht="14.25" x14ac:dyDescent="0.2">
      <c r="A2225" s="20">
        <f t="shared" si="34"/>
        <v>45643</v>
      </c>
      <c r="B2225" s="21">
        <v>2224</v>
      </c>
      <c r="C2225" s="21">
        <v>4.6299000000000001</v>
      </c>
      <c r="D2225" s="21">
        <v>1.2008000000000001</v>
      </c>
    </row>
    <row r="2226" spans="1:4" ht="14.25" x14ac:dyDescent="0.2">
      <c r="A2226" s="20">
        <f t="shared" si="34"/>
        <v>45644</v>
      </c>
      <c r="B2226" s="21">
        <v>2225</v>
      </c>
      <c r="C2226" s="21">
        <v>4.6304999999999996</v>
      </c>
      <c r="D2226" s="21">
        <v>1.2010000000000001</v>
      </c>
    </row>
    <row r="2227" spans="1:4" ht="14.25" x14ac:dyDescent="0.2">
      <c r="A2227" s="20">
        <f t="shared" si="34"/>
        <v>45645</v>
      </c>
      <c r="B2227" s="21">
        <v>2226</v>
      </c>
      <c r="C2227" s="21">
        <v>4.6310000000000002</v>
      </c>
      <c r="D2227" s="21">
        <v>1.2012</v>
      </c>
    </row>
    <row r="2228" spans="1:4" ht="14.25" x14ac:dyDescent="0.2">
      <c r="A2228" s="20">
        <f t="shared" si="34"/>
        <v>45646</v>
      </c>
      <c r="B2228" s="21">
        <v>2227</v>
      </c>
      <c r="C2228" s="21">
        <v>4.6315999999999997</v>
      </c>
      <c r="D2228" s="21">
        <v>1.2015</v>
      </c>
    </row>
    <row r="2229" spans="1:4" ht="14.25" x14ac:dyDescent="0.2">
      <c r="A2229" s="20">
        <f t="shared" si="34"/>
        <v>45647</v>
      </c>
      <c r="B2229" s="21">
        <v>2228</v>
      </c>
      <c r="C2229" s="21">
        <v>4.6321000000000003</v>
      </c>
      <c r="D2229" s="21">
        <v>1.2017</v>
      </c>
    </row>
    <row r="2230" spans="1:4" ht="14.25" x14ac:dyDescent="0.2">
      <c r="A2230" s="20">
        <f t="shared" si="34"/>
        <v>45648</v>
      </c>
      <c r="B2230" s="21">
        <v>2229</v>
      </c>
      <c r="C2230" s="21">
        <v>4.6326999999999998</v>
      </c>
      <c r="D2230" s="21">
        <v>1.2019</v>
      </c>
    </row>
    <row r="2231" spans="1:4" ht="14.25" x14ac:dyDescent="0.2">
      <c r="A2231" s="20">
        <f t="shared" si="34"/>
        <v>45649</v>
      </c>
      <c r="B2231" s="21">
        <v>2230</v>
      </c>
      <c r="C2231" s="21">
        <v>4.6333000000000002</v>
      </c>
      <c r="D2231" s="21">
        <v>1.2020999999999999</v>
      </c>
    </row>
    <row r="2232" spans="1:4" ht="14.25" x14ac:dyDescent="0.2">
      <c r="A2232" s="20">
        <f t="shared" si="34"/>
        <v>45650</v>
      </c>
      <c r="B2232" s="21">
        <v>2231</v>
      </c>
      <c r="C2232" s="21">
        <v>4.6337999999999999</v>
      </c>
      <c r="D2232" s="21">
        <v>1.2022999999999999</v>
      </c>
    </row>
    <row r="2233" spans="1:4" ht="14.25" x14ac:dyDescent="0.2">
      <c r="A2233" s="20">
        <f t="shared" si="34"/>
        <v>45651</v>
      </c>
      <c r="B2233" s="21">
        <v>2232</v>
      </c>
      <c r="C2233" s="21">
        <v>4.6344000000000003</v>
      </c>
      <c r="D2233" s="21">
        <v>1.2025999999999999</v>
      </c>
    </row>
    <row r="2234" spans="1:4" ht="14.25" x14ac:dyDescent="0.2">
      <c r="A2234" s="20">
        <f t="shared" si="34"/>
        <v>45652</v>
      </c>
      <c r="B2234" s="21">
        <v>2233</v>
      </c>
      <c r="C2234" s="21">
        <v>4.6349999999999998</v>
      </c>
      <c r="D2234" s="21">
        <v>1.2028000000000001</v>
      </c>
    </row>
    <row r="2235" spans="1:4" ht="14.25" x14ac:dyDescent="0.2">
      <c r="A2235" s="20">
        <f t="shared" si="34"/>
        <v>45653</v>
      </c>
      <c r="B2235" s="21">
        <v>2234</v>
      </c>
      <c r="C2235" s="21">
        <v>4.6355000000000004</v>
      </c>
      <c r="D2235" s="21">
        <v>1.2030000000000001</v>
      </c>
    </row>
    <row r="2236" spans="1:4" ht="14.25" x14ac:dyDescent="0.2">
      <c r="A2236" s="20">
        <f t="shared" si="34"/>
        <v>45654</v>
      </c>
      <c r="B2236" s="21">
        <v>2235</v>
      </c>
      <c r="C2236" s="21">
        <v>4.6360999999999999</v>
      </c>
      <c r="D2236" s="21">
        <v>1.2032</v>
      </c>
    </row>
    <row r="2237" spans="1:4" ht="14.25" x14ac:dyDescent="0.2">
      <c r="A2237" s="20">
        <f t="shared" si="34"/>
        <v>45655</v>
      </c>
      <c r="B2237" s="21">
        <v>2236</v>
      </c>
      <c r="C2237" s="21">
        <v>4.6365999999999996</v>
      </c>
      <c r="D2237" s="21">
        <v>1.2034</v>
      </c>
    </row>
    <row r="2238" spans="1:4" ht="14.25" x14ac:dyDescent="0.2">
      <c r="A2238" s="20">
        <f t="shared" si="34"/>
        <v>45656</v>
      </c>
      <c r="B2238" s="21">
        <v>2237</v>
      </c>
      <c r="C2238" s="21">
        <v>4.6372</v>
      </c>
      <c r="D2238" s="21">
        <v>1.2037</v>
      </c>
    </row>
    <row r="2239" spans="1:4" ht="14.25" x14ac:dyDescent="0.2">
      <c r="A2239" s="20">
        <f t="shared" si="34"/>
        <v>45657</v>
      </c>
      <c r="B2239" s="21">
        <v>2238</v>
      </c>
      <c r="C2239" s="21">
        <v>4.6378000000000004</v>
      </c>
      <c r="D2239" s="21">
        <v>1.2039</v>
      </c>
    </row>
    <row r="2240" spans="1:4" ht="14.25" x14ac:dyDescent="0.2">
      <c r="A2240" s="20">
        <f t="shared" si="34"/>
        <v>45658</v>
      </c>
      <c r="B2240" s="21">
        <v>2239</v>
      </c>
      <c r="C2240" s="21">
        <v>4.6383000000000001</v>
      </c>
      <c r="D2240" s="21">
        <v>1.2040999999999999</v>
      </c>
    </row>
    <row r="2241" spans="1:4" ht="14.25" x14ac:dyDescent="0.2">
      <c r="A2241" s="20">
        <f t="shared" si="34"/>
        <v>45659</v>
      </c>
      <c r="B2241" s="21">
        <v>2240</v>
      </c>
      <c r="C2241" s="21">
        <v>4.6388999999999996</v>
      </c>
      <c r="D2241" s="21">
        <v>1.2042999999999999</v>
      </c>
    </row>
    <row r="2242" spans="1:4" ht="14.25" x14ac:dyDescent="0.2">
      <c r="A2242" s="20">
        <f t="shared" si="34"/>
        <v>45660</v>
      </c>
      <c r="B2242" s="21">
        <v>2241</v>
      </c>
      <c r="C2242" s="21">
        <v>4.6394000000000002</v>
      </c>
      <c r="D2242" s="21">
        <v>1.2044999999999999</v>
      </c>
    </row>
    <row r="2243" spans="1:4" ht="14.25" x14ac:dyDescent="0.2">
      <c r="A2243" s="20">
        <f t="shared" si="34"/>
        <v>45661</v>
      </c>
      <c r="B2243" s="21">
        <v>2242</v>
      </c>
      <c r="C2243" s="21">
        <v>4.6399999999999997</v>
      </c>
      <c r="D2243" s="21">
        <v>1.2048000000000001</v>
      </c>
    </row>
    <row r="2244" spans="1:4" ht="14.25" x14ac:dyDescent="0.2">
      <c r="A2244" s="20">
        <f t="shared" ref="A2244:A2307" si="35">+A2243+1</f>
        <v>45662</v>
      </c>
      <c r="B2244" s="21">
        <v>2243</v>
      </c>
      <c r="C2244" s="21">
        <v>4.6406000000000001</v>
      </c>
      <c r="D2244" s="21">
        <v>1.2050000000000001</v>
      </c>
    </row>
    <row r="2245" spans="1:4" ht="14.25" x14ac:dyDescent="0.2">
      <c r="A2245" s="20">
        <f t="shared" si="35"/>
        <v>45663</v>
      </c>
      <c r="B2245" s="21">
        <v>2244</v>
      </c>
      <c r="C2245" s="21">
        <v>4.6410999999999998</v>
      </c>
      <c r="D2245" s="21">
        <v>1.2052</v>
      </c>
    </row>
    <row r="2246" spans="1:4" ht="14.25" x14ac:dyDescent="0.2">
      <c r="A2246" s="20">
        <f t="shared" si="35"/>
        <v>45664</v>
      </c>
      <c r="B2246" s="21">
        <v>2245</v>
      </c>
      <c r="C2246" s="21">
        <v>4.6417000000000002</v>
      </c>
      <c r="D2246" s="21">
        <v>1.2054</v>
      </c>
    </row>
    <row r="2247" spans="1:4" ht="14.25" x14ac:dyDescent="0.2">
      <c r="A2247" s="20">
        <f t="shared" si="35"/>
        <v>45665</v>
      </c>
      <c r="B2247" s="21">
        <v>2246</v>
      </c>
      <c r="C2247" s="21">
        <v>4.6421999999999999</v>
      </c>
      <c r="D2247" s="21">
        <v>1.2056</v>
      </c>
    </row>
    <row r="2248" spans="1:4" ht="14.25" x14ac:dyDescent="0.2">
      <c r="A2248" s="20">
        <f t="shared" si="35"/>
        <v>45666</v>
      </c>
      <c r="B2248" s="21">
        <v>2247</v>
      </c>
      <c r="C2248" s="21">
        <v>4.6428000000000003</v>
      </c>
      <c r="D2248" s="21">
        <v>1.2059</v>
      </c>
    </row>
    <row r="2249" spans="1:4" ht="14.25" x14ac:dyDescent="0.2">
      <c r="A2249" s="20">
        <f t="shared" si="35"/>
        <v>45667</v>
      </c>
      <c r="B2249" s="21">
        <v>2248</v>
      </c>
      <c r="C2249" s="21">
        <v>4.6433999999999997</v>
      </c>
      <c r="D2249" s="21">
        <v>1.2060999999999999</v>
      </c>
    </row>
    <row r="2250" spans="1:4" ht="14.25" x14ac:dyDescent="0.2">
      <c r="A2250" s="20">
        <f t="shared" si="35"/>
        <v>45668</v>
      </c>
      <c r="B2250" s="21">
        <v>2249</v>
      </c>
      <c r="C2250" s="21">
        <v>4.6439000000000004</v>
      </c>
      <c r="D2250" s="21">
        <v>1.2062999999999999</v>
      </c>
    </row>
    <row r="2251" spans="1:4" ht="14.25" x14ac:dyDescent="0.2">
      <c r="A2251" s="20">
        <f t="shared" si="35"/>
        <v>45669</v>
      </c>
      <c r="B2251" s="21">
        <v>2250</v>
      </c>
      <c r="C2251" s="21">
        <v>4.6444999999999999</v>
      </c>
      <c r="D2251" s="21">
        <v>1.2064999999999999</v>
      </c>
    </row>
    <row r="2252" spans="1:4" ht="14.25" x14ac:dyDescent="0.2">
      <c r="A2252" s="20">
        <f t="shared" si="35"/>
        <v>45670</v>
      </c>
      <c r="B2252" s="21">
        <v>2251</v>
      </c>
      <c r="C2252" s="21">
        <v>4.6449999999999996</v>
      </c>
      <c r="D2252" s="21">
        <v>1.2067000000000001</v>
      </c>
    </row>
    <row r="2253" spans="1:4" ht="14.25" x14ac:dyDescent="0.2">
      <c r="A2253" s="20">
        <f t="shared" si="35"/>
        <v>45671</v>
      </c>
      <c r="B2253" s="21">
        <v>2252</v>
      </c>
      <c r="C2253" s="21">
        <v>4.6456</v>
      </c>
      <c r="D2253" s="21">
        <v>1.2070000000000001</v>
      </c>
    </row>
    <row r="2254" spans="1:4" ht="14.25" x14ac:dyDescent="0.2">
      <c r="A2254" s="20">
        <f t="shared" si="35"/>
        <v>45672</v>
      </c>
      <c r="B2254" s="21">
        <v>2253</v>
      </c>
      <c r="C2254" s="21">
        <v>4.6460999999999997</v>
      </c>
      <c r="D2254" s="21">
        <v>1.2072000000000001</v>
      </c>
    </row>
    <row r="2255" spans="1:4" ht="14.25" x14ac:dyDescent="0.2">
      <c r="A2255" s="20">
        <f t="shared" si="35"/>
        <v>45673</v>
      </c>
      <c r="B2255" s="21">
        <v>2254</v>
      </c>
      <c r="C2255" s="21">
        <v>4.6467000000000001</v>
      </c>
      <c r="D2255" s="21">
        <v>1.2074</v>
      </c>
    </row>
    <row r="2256" spans="1:4" ht="14.25" x14ac:dyDescent="0.2">
      <c r="A2256" s="20">
        <f t="shared" si="35"/>
        <v>45674</v>
      </c>
      <c r="B2256" s="21">
        <v>2255</v>
      </c>
      <c r="C2256" s="21">
        <v>4.6473000000000004</v>
      </c>
      <c r="D2256" s="21">
        <v>1.2076</v>
      </c>
    </row>
    <row r="2257" spans="1:4" ht="14.25" x14ac:dyDescent="0.2">
      <c r="A2257" s="20">
        <f t="shared" si="35"/>
        <v>45675</v>
      </c>
      <c r="B2257" s="21">
        <v>2256</v>
      </c>
      <c r="C2257" s="21">
        <v>4.6478000000000002</v>
      </c>
      <c r="D2257" s="21">
        <v>1.2078</v>
      </c>
    </row>
    <row r="2258" spans="1:4" ht="14.25" x14ac:dyDescent="0.2">
      <c r="A2258" s="20">
        <f t="shared" si="35"/>
        <v>45676</v>
      </c>
      <c r="B2258" s="21">
        <v>2257</v>
      </c>
      <c r="C2258" s="21">
        <v>4.6483999999999996</v>
      </c>
      <c r="D2258" s="21">
        <v>1.2081</v>
      </c>
    </row>
    <row r="2259" spans="1:4" ht="14.25" x14ac:dyDescent="0.2">
      <c r="A2259" s="20">
        <f t="shared" si="35"/>
        <v>45677</v>
      </c>
      <c r="B2259" s="21">
        <v>2258</v>
      </c>
      <c r="C2259" s="21">
        <v>4.6489000000000003</v>
      </c>
      <c r="D2259" s="21">
        <v>1.2082999999999999</v>
      </c>
    </row>
    <row r="2260" spans="1:4" ht="14.25" x14ac:dyDescent="0.2">
      <c r="A2260" s="20">
        <f t="shared" si="35"/>
        <v>45678</v>
      </c>
      <c r="B2260" s="21">
        <v>2259</v>
      </c>
      <c r="C2260" s="21">
        <v>4.6494999999999997</v>
      </c>
      <c r="D2260" s="21">
        <v>1.2084999999999999</v>
      </c>
    </row>
    <row r="2261" spans="1:4" ht="14.25" x14ac:dyDescent="0.2">
      <c r="A2261" s="20">
        <f t="shared" si="35"/>
        <v>45679</v>
      </c>
      <c r="B2261" s="21">
        <v>2260</v>
      </c>
      <c r="C2261" s="21">
        <v>4.6500000000000004</v>
      </c>
      <c r="D2261" s="21">
        <v>1.2087000000000001</v>
      </c>
    </row>
    <row r="2262" spans="1:4" ht="14.25" x14ac:dyDescent="0.2">
      <c r="A2262" s="20">
        <f t="shared" si="35"/>
        <v>45680</v>
      </c>
      <c r="B2262" s="21">
        <v>2261</v>
      </c>
      <c r="C2262" s="21">
        <v>4.6505999999999998</v>
      </c>
      <c r="D2262" s="21">
        <v>1.2089000000000001</v>
      </c>
    </row>
    <row r="2263" spans="1:4" ht="14.25" x14ac:dyDescent="0.2">
      <c r="A2263" s="20">
        <f t="shared" si="35"/>
        <v>45681</v>
      </c>
      <c r="B2263" s="21">
        <v>2262</v>
      </c>
      <c r="C2263" s="21">
        <v>4.6510999999999996</v>
      </c>
      <c r="D2263" s="21">
        <v>1.2092000000000001</v>
      </c>
    </row>
    <row r="2264" spans="1:4" ht="14.25" x14ac:dyDescent="0.2">
      <c r="A2264" s="20">
        <f t="shared" si="35"/>
        <v>45682</v>
      </c>
      <c r="B2264" s="21">
        <v>2263</v>
      </c>
      <c r="C2264" s="21">
        <v>4.6516999999999999</v>
      </c>
      <c r="D2264" s="21">
        <v>1.2094</v>
      </c>
    </row>
    <row r="2265" spans="1:4" ht="14.25" x14ac:dyDescent="0.2">
      <c r="A2265" s="20">
        <f t="shared" si="35"/>
        <v>45683</v>
      </c>
      <c r="B2265" s="21">
        <v>2264</v>
      </c>
      <c r="C2265" s="21">
        <v>4.6523000000000003</v>
      </c>
      <c r="D2265" s="21">
        <v>1.2096</v>
      </c>
    </row>
    <row r="2266" spans="1:4" ht="14.25" x14ac:dyDescent="0.2">
      <c r="A2266" s="20">
        <f t="shared" si="35"/>
        <v>45684</v>
      </c>
      <c r="B2266" s="21">
        <v>2265</v>
      </c>
      <c r="C2266" s="21">
        <v>4.6528</v>
      </c>
      <c r="D2266" s="21">
        <v>1.2098</v>
      </c>
    </row>
    <row r="2267" spans="1:4" ht="14.25" x14ac:dyDescent="0.2">
      <c r="A2267" s="20">
        <f t="shared" si="35"/>
        <v>45685</v>
      </c>
      <c r="B2267" s="21">
        <v>2266</v>
      </c>
      <c r="C2267" s="21">
        <v>4.6534000000000004</v>
      </c>
      <c r="D2267" s="21">
        <v>1.2101</v>
      </c>
    </row>
    <row r="2268" spans="1:4" ht="14.25" x14ac:dyDescent="0.2">
      <c r="A2268" s="20">
        <f t="shared" si="35"/>
        <v>45686</v>
      </c>
      <c r="B2268" s="21">
        <v>2267</v>
      </c>
      <c r="C2268" s="21">
        <v>4.6539000000000001</v>
      </c>
      <c r="D2268" s="21">
        <v>1.2102999999999999</v>
      </c>
    </row>
    <row r="2269" spans="1:4" ht="14.25" x14ac:dyDescent="0.2">
      <c r="A2269" s="20">
        <f t="shared" si="35"/>
        <v>45687</v>
      </c>
      <c r="B2269" s="21">
        <v>2268</v>
      </c>
      <c r="C2269" s="21">
        <v>4.6544999999999996</v>
      </c>
      <c r="D2269" s="21">
        <v>1.2104999999999999</v>
      </c>
    </row>
    <row r="2270" spans="1:4" ht="14.25" x14ac:dyDescent="0.2">
      <c r="A2270" s="20">
        <f t="shared" si="35"/>
        <v>45688</v>
      </c>
      <c r="B2270" s="21">
        <v>2269</v>
      </c>
      <c r="C2270" s="21">
        <v>4.6550000000000002</v>
      </c>
      <c r="D2270" s="21">
        <v>1.2107000000000001</v>
      </c>
    </row>
    <row r="2271" spans="1:4" ht="14.25" x14ac:dyDescent="0.2">
      <c r="A2271" s="20">
        <f t="shared" si="35"/>
        <v>45689</v>
      </c>
      <c r="B2271" s="21">
        <v>2270</v>
      </c>
      <c r="C2271" s="21">
        <v>4.6555999999999997</v>
      </c>
      <c r="D2271" s="21">
        <v>1.2109000000000001</v>
      </c>
    </row>
    <row r="2272" spans="1:4" ht="14.25" x14ac:dyDescent="0.2">
      <c r="A2272" s="20">
        <f t="shared" si="35"/>
        <v>45690</v>
      </c>
      <c r="B2272" s="21">
        <v>2271</v>
      </c>
      <c r="C2272" s="21">
        <v>4.6561000000000003</v>
      </c>
      <c r="D2272" s="21">
        <v>1.2112000000000001</v>
      </c>
    </row>
    <row r="2273" spans="1:4" ht="14.25" x14ac:dyDescent="0.2">
      <c r="A2273" s="20">
        <f t="shared" si="35"/>
        <v>45691</v>
      </c>
      <c r="B2273" s="21">
        <v>2272</v>
      </c>
      <c r="C2273" s="21">
        <v>4.6566999999999998</v>
      </c>
      <c r="D2273" s="21">
        <v>1.2114</v>
      </c>
    </row>
    <row r="2274" spans="1:4" ht="14.25" x14ac:dyDescent="0.2">
      <c r="A2274" s="20">
        <f t="shared" si="35"/>
        <v>45692</v>
      </c>
      <c r="B2274" s="21">
        <v>2273</v>
      </c>
      <c r="C2274" s="21">
        <v>4.6573000000000002</v>
      </c>
      <c r="D2274" s="21">
        <v>1.2116</v>
      </c>
    </row>
    <row r="2275" spans="1:4" ht="14.25" x14ac:dyDescent="0.2">
      <c r="A2275" s="20">
        <f t="shared" si="35"/>
        <v>45693</v>
      </c>
      <c r="B2275" s="21">
        <v>2274</v>
      </c>
      <c r="C2275" s="21">
        <v>4.6577999999999999</v>
      </c>
      <c r="D2275" s="21">
        <v>1.2118</v>
      </c>
    </row>
    <row r="2276" spans="1:4" ht="14.25" x14ac:dyDescent="0.2">
      <c r="A2276" s="20">
        <f t="shared" si="35"/>
        <v>45694</v>
      </c>
      <c r="B2276" s="21">
        <v>2275</v>
      </c>
      <c r="C2276" s="21">
        <v>4.6584000000000003</v>
      </c>
      <c r="D2276" s="21">
        <v>1.2121</v>
      </c>
    </row>
    <row r="2277" spans="1:4" ht="14.25" x14ac:dyDescent="0.2">
      <c r="A2277" s="20">
        <f t="shared" si="35"/>
        <v>45695</v>
      </c>
      <c r="B2277" s="21">
        <v>2276</v>
      </c>
      <c r="C2277" s="21">
        <v>4.6589</v>
      </c>
      <c r="D2277" s="21">
        <v>1.2122999999999999</v>
      </c>
    </row>
    <row r="2278" spans="1:4" ht="14.25" x14ac:dyDescent="0.2">
      <c r="A2278" s="20">
        <f t="shared" si="35"/>
        <v>45696</v>
      </c>
      <c r="B2278" s="21">
        <v>2277</v>
      </c>
      <c r="C2278" s="21">
        <v>4.6595000000000004</v>
      </c>
      <c r="D2278" s="21">
        <v>1.2124999999999999</v>
      </c>
    </row>
    <row r="2279" spans="1:4" ht="14.25" x14ac:dyDescent="0.2">
      <c r="A2279" s="20">
        <f t="shared" si="35"/>
        <v>45697</v>
      </c>
      <c r="B2279" s="21">
        <v>2278</v>
      </c>
      <c r="C2279" s="21">
        <v>4.66</v>
      </c>
      <c r="D2279" s="21">
        <v>1.2126999999999999</v>
      </c>
    </row>
    <row r="2280" spans="1:4" ht="14.25" x14ac:dyDescent="0.2">
      <c r="A2280" s="20">
        <f t="shared" si="35"/>
        <v>45698</v>
      </c>
      <c r="B2280" s="21">
        <v>2279</v>
      </c>
      <c r="C2280" s="21">
        <v>4.6605999999999996</v>
      </c>
      <c r="D2280" s="21">
        <v>1.2129000000000001</v>
      </c>
    </row>
    <row r="2281" spans="1:4" ht="14.25" x14ac:dyDescent="0.2">
      <c r="A2281" s="20">
        <f t="shared" si="35"/>
        <v>45699</v>
      </c>
      <c r="B2281" s="21">
        <v>2280</v>
      </c>
      <c r="C2281" s="21">
        <v>4.6611000000000002</v>
      </c>
      <c r="D2281" s="21">
        <v>1.2132000000000001</v>
      </c>
    </row>
    <row r="2282" spans="1:4" ht="14.25" x14ac:dyDescent="0.2">
      <c r="A2282" s="20">
        <f t="shared" si="35"/>
        <v>45700</v>
      </c>
      <c r="B2282" s="21">
        <v>2281</v>
      </c>
      <c r="C2282" s="21">
        <v>4.6616999999999997</v>
      </c>
      <c r="D2282" s="21">
        <v>1.2134</v>
      </c>
    </row>
    <row r="2283" spans="1:4" ht="14.25" x14ac:dyDescent="0.2">
      <c r="A2283" s="20">
        <f t="shared" si="35"/>
        <v>45701</v>
      </c>
      <c r="B2283" s="21">
        <v>2282</v>
      </c>
      <c r="C2283" s="21">
        <v>4.6622000000000003</v>
      </c>
      <c r="D2283" s="21">
        <v>1.2136</v>
      </c>
    </row>
    <row r="2284" spans="1:4" ht="14.25" x14ac:dyDescent="0.2">
      <c r="A2284" s="20">
        <f t="shared" si="35"/>
        <v>45702</v>
      </c>
      <c r="B2284" s="21">
        <v>2283</v>
      </c>
      <c r="C2284" s="21">
        <v>4.6627999999999998</v>
      </c>
      <c r="D2284" s="21">
        <v>1.2138</v>
      </c>
    </row>
    <row r="2285" spans="1:4" ht="14.25" x14ac:dyDescent="0.2">
      <c r="A2285" s="20">
        <f t="shared" si="35"/>
        <v>45703</v>
      </c>
      <c r="B2285" s="21">
        <v>2284</v>
      </c>
      <c r="C2285" s="21">
        <v>4.6632999999999996</v>
      </c>
      <c r="D2285" s="21">
        <v>1.2141</v>
      </c>
    </row>
    <row r="2286" spans="1:4" ht="14.25" x14ac:dyDescent="0.2">
      <c r="A2286" s="20">
        <f t="shared" si="35"/>
        <v>45704</v>
      </c>
      <c r="B2286" s="21">
        <v>2285</v>
      </c>
      <c r="C2286" s="21">
        <v>4.6638999999999999</v>
      </c>
      <c r="D2286" s="21">
        <v>1.2142999999999999</v>
      </c>
    </row>
    <row r="2287" spans="1:4" ht="14.25" x14ac:dyDescent="0.2">
      <c r="A2287" s="20">
        <f t="shared" si="35"/>
        <v>45705</v>
      </c>
      <c r="B2287" s="21">
        <v>2286</v>
      </c>
      <c r="C2287" s="21">
        <v>4.6643999999999997</v>
      </c>
      <c r="D2287" s="21">
        <v>1.2144999999999999</v>
      </c>
    </row>
    <row r="2288" spans="1:4" ht="14.25" x14ac:dyDescent="0.2">
      <c r="A2288" s="20">
        <f t="shared" si="35"/>
        <v>45706</v>
      </c>
      <c r="B2288" s="21">
        <v>2287</v>
      </c>
      <c r="C2288" s="21">
        <v>4.665</v>
      </c>
      <c r="D2288" s="21">
        <v>1.2146999999999999</v>
      </c>
    </row>
    <row r="2289" spans="1:4" ht="14.25" x14ac:dyDescent="0.2">
      <c r="A2289" s="20">
        <f t="shared" si="35"/>
        <v>45707</v>
      </c>
      <c r="B2289" s="21">
        <v>2288</v>
      </c>
      <c r="C2289" s="21">
        <v>4.6654999999999998</v>
      </c>
      <c r="D2289" s="21">
        <v>1.2149000000000001</v>
      </c>
    </row>
    <row r="2290" spans="1:4" ht="14.25" x14ac:dyDescent="0.2">
      <c r="A2290" s="20">
        <f t="shared" si="35"/>
        <v>45708</v>
      </c>
      <c r="B2290" s="21">
        <v>2289</v>
      </c>
      <c r="C2290" s="21">
        <v>4.6661000000000001</v>
      </c>
      <c r="D2290" s="21">
        <v>1.2152000000000001</v>
      </c>
    </row>
    <row r="2291" spans="1:4" ht="14.25" x14ac:dyDescent="0.2">
      <c r="A2291" s="20">
        <f t="shared" si="35"/>
        <v>45709</v>
      </c>
      <c r="B2291" s="21">
        <v>2290</v>
      </c>
      <c r="C2291" s="21">
        <v>4.6665999999999999</v>
      </c>
      <c r="D2291" s="21">
        <v>1.2154</v>
      </c>
    </row>
    <row r="2292" spans="1:4" ht="14.25" x14ac:dyDescent="0.2">
      <c r="A2292" s="20">
        <f t="shared" si="35"/>
        <v>45710</v>
      </c>
      <c r="B2292" s="21">
        <v>2291</v>
      </c>
      <c r="C2292" s="21">
        <v>4.6672000000000002</v>
      </c>
      <c r="D2292" s="21">
        <v>1.2156</v>
      </c>
    </row>
    <row r="2293" spans="1:4" ht="14.25" x14ac:dyDescent="0.2">
      <c r="A2293" s="20">
        <f t="shared" si="35"/>
        <v>45711</v>
      </c>
      <c r="B2293" s="21">
        <v>2292</v>
      </c>
      <c r="C2293" s="21">
        <v>4.6677</v>
      </c>
      <c r="D2293" s="21">
        <v>1.2158</v>
      </c>
    </row>
    <row r="2294" spans="1:4" ht="14.25" x14ac:dyDescent="0.2">
      <c r="A2294" s="20">
        <f t="shared" si="35"/>
        <v>45712</v>
      </c>
      <c r="B2294" s="21">
        <v>2293</v>
      </c>
      <c r="C2294" s="21">
        <v>4.6683000000000003</v>
      </c>
      <c r="D2294" s="21">
        <v>1.2161</v>
      </c>
    </row>
    <row r="2295" spans="1:4" ht="14.25" x14ac:dyDescent="0.2">
      <c r="A2295" s="20">
        <f t="shared" si="35"/>
        <v>45713</v>
      </c>
      <c r="B2295" s="21">
        <v>2294</v>
      </c>
      <c r="C2295" s="21">
        <v>4.6688000000000001</v>
      </c>
      <c r="D2295" s="21">
        <v>1.2162999999999999</v>
      </c>
    </row>
    <row r="2296" spans="1:4" ht="14.25" x14ac:dyDescent="0.2">
      <c r="A2296" s="20">
        <f t="shared" si="35"/>
        <v>45714</v>
      </c>
      <c r="B2296" s="21">
        <v>2295</v>
      </c>
      <c r="C2296" s="21">
        <v>4.6694000000000004</v>
      </c>
      <c r="D2296" s="21">
        <v>1.2164999999999999</v>
      </c>
    </row>
    <row r="2297" spans="1:4" ht="14.25" x14ac:dyDescent="0.2">
      <c r="A2297" s="20">
        <f t="shared" si="35"/>
        <v>45715</v>
      </c>
      <c r="B2297" s="21">
        <v>2296</v>
      </c>
      <c r="C2297" s="21">
        <v>4.6699000000000002</v>
      </c>
      <c r="D2297" s="21">
        <v>1.2166999999999999</v>
      </c>
    </row>
    <row r="2298" spans="1:4" ht="14.25" x14ac:dyDescent="0.2">
      <c r="A2298" s="20">
        <f t="shared" si="35"/>
        <v>45716</v>
      </c>
      <c r="B2298" s="21">
        <v>2297</v>
      </c>
      <c r="C2298" s="21">
        <v>4.6704999999999997</v>
      </c>
      <c r="D2298" s="21">
        <v>1.2170000000000001</v>
      </c>
    </row>
    <row r="2299" spans="1:4" ht="14.25" x14ac:dyDescent="0.2">
      <c r="A2299" s="20">
        <f t="shared" si="35"/>
        <v>45717</v>
      </c>
      <c r="B2299" s="21">
        <v>2298</v>
      </c>
      <c r="C2299" s="21">
        <v>4.6710000000000003</v>
      </c>
      <c r="D2299" s="21">
        <v>1.2172000000000001</v>
      </c>
    </row>
    <row r="2300" spans="1:4" ht="14.25" x14ac:dyDescent="0.2">
      <c r="A2300" s="20">
        <f t="shared" si="35"/>
        <v>45718</v>
      </c>
      <c r="B2300" s="21">
        <v>2299</v>
      </c>
      <c r="C2300" s="21">
        <v>4.6715999999999998</v>
      </c>
      <c r="D2300" s="21">
        <v>1.2174</v>
      </c>
    </row>
    <row r="2301" spans="1:4" ht="14.25" x14ac:dyDescent="0.2">
      <c r="A2301" s="20">
        <f t="shared" si="35"/>
        <v>45719</v>
      </c>
      <c r="B2301" s="21">
        <v>2300</v>
      </c>
      <c r="C2301" s="21">
        <v>4.6721000000000004</v>
      </c>
      <c r="D2301" s="21">
        <v>1.2176</v>
      </c>
    </row>
    <row r="2302" spans="1:4" ht="14.25" x14ac:dyDescent="0.2">
      <c r="A2302" s="20">
        <f t="shared" si="35"/>
        <v>45720</v>
      </c>
      <c r="B2302" s="21">
        <v>2301</v>
      </c>
      <c r="C2302" s="21">
        <v>4.6726999999999999</v>
      </c>
      <c r="D2302" s="21">
        <v>1.2179</v>
      </c>
    </row>
    <row r="2303" spans="1:4" ht="14.25" x14ac:dyDescent="0.2">
      <c r="A2303" s="20">
        <f t="shared" si="35"/>
        <v>45721</v>
      </c>
      <c r="B2303" s="21">
        <v>2302</v>
      </c>
      <c r="C2303" s="21">
        <v>4.6731999999999996</v>
      </c>
      <c r="D2303" s="21">
        <v>1.2181</v>
      </c>
    </row>
    <row r="2304" spans="1:4" ht="14.25" x14ac:dyDescent="0.2">
      <c r="A2304" s="20">
        <f t="shared" si="35"/>
        <v>45722</v>
      </c>
      <c r="B2304" s="21">
        <v>2303</v>
      </c>
      <c r="C2304" s="21">
        <v>4.6738</v>
      </c>
      <c r="D2304" s="21">
        <v>1.2182999999999999</v>
      </c>
    </row>
    <row r="2305" spans="1:4" ht="14.25" x14ac:dyDescent="0.2">
      <c r="A2305" s="20">
        <f t="shared" si="35"/>
        <v>45723</v>
      </c>
      <c r="B2305" s="21">
        <v>2304</v>
      </c>
      <c r="C2305" s="21">
        <v>4.6742999999999997</v>
      </c>
      <c r="D2305" s="21">
        <v>1.2184999999999999</v>
      </c>
    </row>
    <row r="2306" spans="1:4" ht="14.25" x14ac:dyDescent="0.2">
      <c r="A2306" s="20">
        <f t="shared" si="35"/>
        <v>45724</v>
      </c>
      <c r="B2306" s="21">
        <v>2305</v>
      </c>
      <c r="C2306" s="21">
        <v>4.6749000000000001</v>
      </c>
      <c r="D2306" s="21">
        <v>1.2188000000000001</v>
      </c>
    </row>
    <row r="2307" spans="1:4" ht="14.25" x14ac:dyDescent="0.2">
      <c r="A2307" s="20">
        <f t="shared" si="35"/>
        <v>45725</v>
      </c>
      <c r="B2307" s="21">
        <v>2306</v>
      </c>
      <c r="C2307" s="21">
        <v>4.6753999999999998</v>
      </c>
      <c r="D2307" s="21">
        <v>1.2190000000000001</v>
      </c>
    </row>
    <row r="2308" spans="1:4" ht="14.25" x14ac:dyDescent="0.2">
      <c r="A2308" s="20">
        <f t="shared" ref="A2308:A2371" si="36">+A2307+1</f>
        <v>45726</v>
      </c>
      <c r="B2308" s="21">
        <v>2307</v>
      </c>
      <c r="C2308" s="21">
        <v>4.6760000000000002</v>
      </c>
      <c r="D2308" s="21">
        <v>1.2192000000000001</v>
      </c>
    </row>
    <row r="2309" spans="1:4" ht="14.25" x14ac:dyDescent="0.2">
      <c r="A2309" s="20">
        <f t="shared" si="36"/>
        <v>45727</v>
      </c>
      <c r="B2309" s="21">
        <v>2308</v>
      </c>
      <c r="C2309" s="21">
        <v>4.6764999999999999</v>
      </c>
      <c r="D2309" s="21">
        <v>1.2194</v>
      </c>
    </row>
    <row r="2310" spans="1:4" ht="14.25" x14ac:dyDescent="0.2">
      <c r="A2310" s="20">
        <f t="shared" si="36"/>
        <v>45728</v>
      </c>
      <c r="B2310" s="21">
        <v>2309</v>
      </c>
      <c r="C2310" s="21">
        <v>4.6771000000000003</v>
      </c>
      <c r="D2310" s="21">
        <v>1.2196</v>
      </c>
    </row>
    <row r="2311" spans="1:4" ht="14.25" x14ac:dyDescent="0.2">
      <c r="A2311" s="20">
        <f t="shared" si="36"/>
        <v>45729</v>
      </c>
      <c r="B2311" s="21">
        <v>2310</v>
      </c>
      <c r="C2311" s="21">
        <v>4.6776</v>
      </c>
      <c r="D2311" s="21">
        <v>1.2199</v>
      </c>
    </row>
    <row r="2312" spans="1:4" ht="14.25" x14ac:dyDescent="0.2">
      <c r="A2312" s="20">
        <f t="shared" si="36"/>
        <v>45730</v>
      </c>
      <c r="B2312" s="21">
        <v>2311</v>
      </c>
      <c r="C2312" s="21">
        <v>4.6782000000000004</v>
      </c>
      <c r="D2312" s="21">
        <v>1.2201</v>
      </c>
    </row>
    <row r="2313" spans="1:4" ht="14.25" x14ac:dyDescent="0.2">
      <c r="A2313" s="20">
        <f t="shared" si="36"/>
        <v>45731</v>
      </c>
      <c r="B2313" s="21">
        <v>2312</v>
      </c>
      <c r="C2313" s="21">
        <v>4.6787000000000001</v>
      </c>
      <c r="D2313" s="21">
        <v>1.2202999999999999</v>
      </c>
    </row>
    <row r="2314" spans="1:4" ht="14.25" x14ac:dyDescent="0.2">
      <c r="A2314" s="20">
        <f t="shared" si="36"/>
        <v>45732</v>
      </c>
      <c r="B2314" s="21">
        <v>2313</v>
      </c>
      <c r="C2314" s="21">
        <v>4.6792999999999996</v>
      </c>
      <c r="D2314" s="21">
        <v>1.2204999999999999</v>
      </c>
    </row>
    <row r="2315" spans="1:4" ht="14.25" x14ac:dyDescent="0.2">
      <c r="A2315" s="20">
        <f t="shared" si="36"/>
        <v>45733</v>
      </c>
      <c r="B2315" s="21">
        <v>2314</v>
      </c>
      <c r="C2315" s="21">
        <v>4.6798000000000002</v>
      </c>
      <c r="D2315" s="21">
        <v>1.2208000000000001</v>
      </c>
    </row>
    <row r="2316" spans="1:4" ht="14.25" x14ac:dyDescent="0.2">
      <c r="A2316" s="20">
        <f t="shared" si="36"/>
        <v>45734</v>
      </c>
      <c r="B2316" s="21">
        <v>2315</v>
      </c>
      <c r="C2316" s="21">
        <v>4.6803999999999997</v>
      </c>
      <c r="D2316" s="21">
        <v>1.2210000000000001</v>
      </c>
    </row>
    <row r="2317" spans="1:4" ht="14.25" x14ac:dyDescent="0.2">
      <c r="A2317" s="20">
        <f t="shared" si="36"/>
        <v>45735</v>
      </c>
      <c r="B2317" s="21">
        <v>2316</v>
      </c>
      <c r="C2317" s="21">
        <v>4.6809000000000003</v>
      </c>
      <c r="D2317" s="21">
        <v>1.2212000000000001</v>
      </c>
    </row>
    <row r="2318" spans="1:4" ht="14.25" x14ac:dyDescent="0.2">
      <c r="A2318" s="20">
        <f t="shared" si="36"/>
        <v>45736</v>
      </c>
      <c r="B2318" s="21">
        <v>2317</v>
      </c>
      <c r="C2318" s="21">
        <v>4.6814999999999998</v>
      </c>
      <c r="D2318" s="21">
        <v>1.2214</v>
      </c>
    </row>
    <row r="2319" spans="1:4" ht="14.25" x14ac:dyDescent="0.2">
      <c r="A2319" s="20">
        <f t="shared" si="36"/>
        <v>45737</v>
      </c>
      <c r="B2319" s="21">
        <v>2318</v>
      </c>
      <c r="C2319" s="21">
        <v>4.6820000000000004</v>
      </c>
      <c r="D2319" s="21">
        <v>1.2217</v>
      </c>
    </row>
    <row r="2320" spans="1:4" ht="14.25" x14ac:dyDescent="0.2">
      <c r="A2320" s="20">
        <f t="shared" si="36"/>
        <v>45738</v>
      </c>
      <c r="B2320" s="21">
        <v>2319</v>
      </c>
      <c r="C2320" s="21">
        <v>4.6825999999999999</v>
      </c>
      <c r="D2320" s="21">
        <v>1.2219</v>
      </c>
    </row>
    <row r="2321" spans="1:4" ht="14.25" x14ac:dyDescent="0.2">
      <c r="A2321" s="20">
        <f t="shared" si="36"/>
        <v>45739</v>
      </c>
      <c r="B2321" s="21">
        <v>2320</v>
      </c>
      <c r="C2321" s="21">
        <v>4.6830999999999996</v>
      </c>
      <c r="D2321" s="21">
        <v>1.2221</v>
      </c>
    </row>
    <row r="2322" spans="1:4" ht="14.25" x14ac:dyDescent="0.2">
      <c r="A2322" s="20">
        <f t="shared" si="36"/>
        <v>45740</v>
      </c>
      <c r="B2322" s="21">
        <v>2321</v>
      </c>
      <c r="C2322" s="21">
        <v>4.6837</v>
      </c>
      <c r="D2322" s="21">
        <v>1.2223999999999999</v>
      </c>
    </row>
    <row r="2323" spans="1:4" ht="14.25" x14ac:dyDescent="0.2">
      <c r="A2323" s="20">
        <f t="shared" si="36"/>
        <v>45741</v>
      </c>
      <c r="B2323" s="21">
        <v>2322</v>
      </c>
      <c r="C2323" s="21">
        <v>4.6841999999999997</v>
      </c>
      <c r="D2323" s="21">
        <v>1.2225999999999999</v>
      </c>
    </row>
    <row r="2324" spans="1:4" ht="14.25" x14ac:dyDescent="0.2">
      <c r="A2324" s="20">
        <f t="shared" si="36"/>
        <v>45742</v>
      </c>
      <c r="B2324" s="21">
        <v>2323</v>
      </c>
      <c r="C2324" s="21">
        <v>4.6847000000000003</v>
      </c>
      <c r="D2324" s="21">
        <v>1.2228000000000001</v>
      </c>
    </row>
    <row r="2325" spans="1:4" ht="14.25" x14ac:dyDescent="0.2">
      <c r="A2325" s="20">
        <f t="shared" si="36"/>
        <v>45743</v>
      </c>
      <c r="B2325" s="21">
        <v>2324</v>
      </c>
      <c r="C2325" s="21">
        <v>4.6852999999999998</v>
      </c>
      <c r="D2325" s="21">
        <v>1.2230000000000001</v>
      </c>
    </row>
    <row r="2326" spans="1:4" ht="14.25" x14ac:dyDescent="0.2">
      <c r="A2326" s="20">
        <f t="shared" si="36"/>
        <v>45744</v>
      </c>
      <c r="B2326" s="21">
        <v>2325</v>
      </c>
      <c r="C2326" s="21">
        <v>4.6858000000000004</v>
      </c>
      <c r="D2326" s="21">
        <v>1.2233000000000001</v>
      </c>
    </row>
    <row r="2327" spans="1:4" ht="14.25" x14ac:dyDescent="0.2">
      <c r="A2327" s="20">
        <f t="shared" si="36"/>
        <v>45745</v>
      </c>
      <c r="B2327" s="21">
        <v>2326</v>
      </c>
      <c r="C2327" s="21">
        <v>4.6863999999999999</v>
      </c>
      <c r="D2327" s="21">
        <v>1.2235</v>
      </c>
    </row>
    <row r="2328" spans="1:4" ht="14.25" x14ac:dyDescent="0.2">
      <c r="A2328" s="20">
        <f t="shared" si="36"/>
        <v>45746</v>
      </c>
      <c r="B2328" s="21">
        <v>2327</v>
      </c>
      <c r="C2328" s="21">
        <v>4.6868999999999996</v>
      </c>
      <c r="D2328" s="21">
        <v>1.2237</v>
      </c>
    </row>
    <row r="2329" spans="1:4" ht="14.25" x14ac:dyDescent="0.2">
      <c r="A2329" s="20">
        <f t="shared" si="36"/>
        <v>45747</v>
      </c>
      <c r="B2329" s="21">
        <v>2328</v>
      </c>
      <c r="C2329" s="21">
        <v>4.6875</v>
      </c>
      <c r="D2329" s="21">
        <v>1.2239</v>
      </c>
    </row>
    <row r="2330" spans="1:4" ht="14.25" x14ac:dyDescent="0.2">
      <c r="A2330" s="20">
        <f t="shared" si="36"/>
        <v>45748</v>
      </c>
      <c r="B2330" s="21">
        <v>2329</v>
      </c>
      <c r="C2330" s="21">
        <v>4.6879999999999997</v>
      </c>
      <c r="D2330" s="21">
        <v>1.2242</v>
      </c>
    </row>
    <row r="2331" spans="1:4" ht="14.25" x14ac:dyDescent="0.2">
      <c r="A2331" s="20">
        <f t="shared" si="36"/>
        <v>45749</v>
      </c>
      <c r="B2331" s="21">
        <v>2330</v>
      </c>
      <c r="C2331" s="21">
        <v>4.6886000000000001</v>
      </c>
      <c r="D2331" s="21">
        <v>1.2243999999999999</v>
      </c>
    </row>
    <row r="2332" spans="1:4" ht="14.25" x14ac:dyDescent="0.2">
      <c r="A2332" s="20">
        <f t="shared" si="36"/>
        <v>45750</v>
      </c>
      <c r="B2332" s="21">
        <v>2331</v>
      </c>
      <c r="C2332" s="21">
        <v>4.6890999999999998</v>
      </c>
      <c r="D2332" s="21">
        <v>1.2245999999999999</v>
      </c>
    </row>
    <row r="2333" spans="1:4" ht="14.25" x14ac:dyDescent="0.2">
      <c r="A2333" s="20">
        <f t="shared" si="36"/>
        <v>45751</v>
      </c>
      <c r="B2333" s="21">
        <v>2332</v>
      </c>
      <c r="C2333" s="21">
        <v>4.6897000000000002</v>
      </c>
      <c r="D2333" s="21">
        <v>1.2248000000000001</v>
      </c>
    </row>
    <row r="2334" spans="1:4" ht="14.25" x14ac:dyDescent="0.2">
      <c r="A2334" s="20">
        <f t="shared" si="36"/>
        <v>45752</v>
      </c>
      <c r="B2334" s="21">
        <v>2333</v>
      </c>
      <c r="C2334" s="21">
        <v>4.6901999999999999</v>
      </c>
      <c r="D2334" s="21">
        <v>1.2251000000000001</v>
      </c>
    </row>
    <row r="2335" spans="1:4" ht="14.25" x14ac:dyDescent="0.2">
      <c r="A2335" s="20">
        <f t="shared" si="36"/>
        <v>45753</v>
      </c>
      <c r="B2335" s="21">
        <v>2334</v>
      </c>
      <c r="C2335" s="21">
        <v>4.6908000000000003</v>
      </c>
      <c r="D2335" s="21">
        <v>1.2253000000000001</v>
      </c>
    </row>
    <row r="2336" spans="1:4" ht="14.25" x14ac:dyDescent="0.2">
      <c r="A2336" s="20">
        <f t="shared" si="36"/>
        <v>45754</v>
      </c>
      <c r="B2336" s="21">
        <v>2335</v>
      </c>
      <c r="C2336" s="21">
        <v>4.6913</v>
      </c>
      <c r="D2336" s="21">
        <v>1.2255</v>
      </c>
    </row>
    <row r="2337" spans="1:4" ht="14.25" x14ac:dyDescent="0.2">
      <c r="A2337" s="20">
        <f t="shared" si="36"/>
        <v>45755</v>
      </c>
      <c r="B2337" s="21">
        <v>2336</v>
      </c>
      <c r="C2337" s="21">
        <v>4.6917999999999997</v>
      </c>
      <c r="D2337" s="21">
        <v>1.2257</v>
      </c>
    </row>
    <row r="2338" spans="1:4" ht="14.25" x14ac:dyDescent="0.2">
      <c r="A2338" s="20">
        <f t="shared" si="36"/>
        <v>45756</v>
      </c>
      <c r="B2338" s="21">
        <v>2337</v>
      </c>
      <c r="C2338" s="21">
        <v>4.6924000000000001</v>
      </c>
      <c r="D2338" s="21">
        <v>1.226</v>
      </c>
    </row>
    <row r="2339" spans="1:4" ht="14.25" x14ac:dyDescent="0.2">
      <c r="A2339" s="20">
        <f t="shared" si="36"/>
        <v>45757</v>
      </c>
      <c r="B2339" s="21">
        <v>2338</v>
      </c>
      <c r="C2339" s="21">
        <v>4.6928999999999998</v>
      </c>
      <c r="D2339" s="21">
        <v>1.2262</v>
      </c>
    </row>
    <row r="2340" spans="1:4" ht="14.25" x14ac:dyDescent="0.2">
      <c r="A2340" s="20">
        <f t="shared" si="36"/>
        <v>45758</v>
      </c>
      <c r="B2340" s="21">
        <v>2339</v>
      </c>
      <c r="C2340" s="21">
        <v>4.6935000000000002</v>
      </c>
      <c r="D2340" s="21">
        <v>1.2263999999999999</v>
      </c>
    </row>
    <row r="2341" spans="1:4" ht="14.25" x14ac:dyDescent="0.2">
      <c r="A2341" s="20">
        <f t="shared" si="36"/>
        <v>45759</v>
      </c>
      <c r="B2341" s="21">
        <v>2340</v>
      </c>
      <c r="C2341" s="21">
        <v>4.694</v>
      </c>
      <c r="D2341" s="21">
        <v>1.2266999999999999</v>
      </c>
    </row>
    <row r="2342" spans="1:4" ht="14.25" x14ac:dyDescent="0.2">
      <c r="A2342" s="20">
        <f t="shared" si="36"/>
        <v>45760</v>
      </c>
      <c r="B2342" s="21">
        <v>2341</v>
      </c>
      <c r="C2342" s="21">
        <v>4.6946000000000003</v>
      </c>
      <c r="D2342" s="21">
        <v>1.2269000000000001</v>
      </c>
    </row>
    <row r="2343" spans="1:4" ht="14.25" x14ac:dyDescent="0.2">
      <c r="A2343" s="20">
        <f t="shared" si="36"/>
        <v>45761</v>
      </c>
      <c r="B2343" s="21">
        <v>2342</v>
      </c>
      <c r="C2343" s="21">
        <v>4.6951000000000001</v>
      </c>
      <c r="D2343" s="21">
        <v>1.2271000000000001</v>
      </c>
    </row>
    <row r="2344" spans="1:4" ht="14.25" x14ac:dyDescent="0.2">
      <c r="A2344" s="20">
        <f t="shared" si="36"/>
        <v>45762</v>
      </c>
      <c r="B2344" s="21">
        <v>2343</v>
      </c>
      <c r="C2344" s="21">
        <v>4.6957000000000004</v>
      </c>
      <c r="D2344" s="21">
        <v>1.2273000000000001</v>
      </c>
    </row>
    <row r="2345" spans="1:4" ht="14.25" x14ac:dyDescent="0.2">
      <c r="A2345" s="20">
        <f t="shared" si="36"/>
        <v>45763</v>
      </c>
      <c r="B2345" s="21">
        <v>2344</v>
      </c>
      <c r="C2345" s="21">
        <v>4.6962000000000002</v>
      </c>
      <c r="D2345" s="21">
        <v>1.2276</v>
      </c>
    </row>
    <row r="2346" spans="1:4" ht="14.25" x14ac:dyDescent="0.2">
      <c r="A2346" s="20">
        <f t="shared" si="36"/>
        <v>45764</v>
      </c>
      <c r="B2346" s="21">
        <v>2345</v>
      </c>
      <c r="C2346" s="21">
        <v>4.6967999999999996</v>
      </c>
      <c r="D2346" s="21">
        <v>1.2278</v>
      </c>
    </row>
    <row r="2347" spans="1:4" ht="14.25" x14ac:dyDescent="0.2">
      <c r="A2347" s="20">
        <f t="shared" si="36"/>
        <v>45765</v>
      </c>
      <c r="B2347" s="21">
        <v>2346</v>
      </c>
      <c r="C2347" s="21">
        <v>4.6973000000000003</v>
      </c>
      <c r="D2347" s="21">
        <v>1.228</v>
      </c>
    </row>
    <row r="2348" spans="1:4" ht="14.25" x14ac:dyDescent="0.2">
      <c r="A2348" s="20">
        <f t="shared" si="36"/>
        <v>45766</v>
      </c>
      <c r="B2348" s="21">
        <v>2347</v>
      </c>
      <c r="C2348" s="21">
        <v>4.6978</v>
      </c>
      <c r="D2348" s="21">
        <v>1.2282</v>
      </c>
    </row>
    <row r="2349" spans="1:4" ht="14.25" x14ac:dyDescent="0.2">
      <c r="A2349" s="20">
        <f t="shared" si="36"/>
        <v>45767</v>
      </c>
      <c r="B2349" s="21">
        <v>2348</v>
      </c>
      <c r="C2349" s="21">
        <v>4.6984000000000004</v>
      </c>
      <c r="D2349" s="21">
        <v>1.2284999999999999</v>
      </c>
    </row>
    <row r="2350" spans="1:4" ht="14.25" x14ac:dyDescent="0.2">
      <c r="A2350" s="20">
        <f t="shared" si="36"/>
        <v>45768</v>
      </c>
      <c r="B2350" s="21">
        <v>2349</v>
      </c>
      <c r="C2350" s="21">
        <v>4.6989000000000001</v>
      </c>
      <c r="D2350" s="21">
        <v>1.2286999999999999</v>
      </c>
    </row>
    <row r="2351" spans="1:4" ht="14.25" x14ac:dyDescent="0.2">
      <c r="A2351" s="20">
        <f t="shared" si="36"/>
        <v>45769</v>
      </c>
      <c r="B2351" s="21">
        <v>2350</v>
      </c>
      <c r="C2351" s="21">
        <v>4.6994999999999996</v>
      </c>
      <c r="D2351" s="21">
        <v>1.2289000000000001</v>
      </c>
    </row>
    <row r="2352" spans="1:4" ht="14.25" x14ac:dyDescent="0.2">
      <c r="A2352" s="20">
        <f t="shared" si="36"/>
        <v>45770</v>
      </c>
      <c r="B2352" s="21">
        <v>2351</v>
      </c>
      <c r="C2352" s="21">
        <v>4.7</v>
      </c>
      <c r="D2352" s="21">
        <v>1.2292000000000001</v>
      </c>
    </row>
    <row r="2353" spans="1:4" ht="14.25" x14ac:dyDescent="0.2">
      <c r="A2353" s="20">
        <f t="shared" si="36"/>
        <v>45771</v>
      </c>
      <c r="B2353" s="21">
        <v>2352</v>
      </c>
      <c r="C2353" s="21">
        <v>4.7005999999999997</v>
      </c>
      <c r="D2353" s="21">
        <v>1.2294</v>
      </c>
    </row>
    <row r="2354" spans="1:4" ht="14.25" x14ac:dyDescent="0.2">
      <c r="A2354" s="20">
        <f t="shared" si="36"/>
        <v>45772</v>
      </c>
      <c r="B2354" s="21">
        <v>2353</v>
      </c>
      <c r="C2354" s="21">
        <v>4.7011000000000003</v>
      </c>
      <c r="D2354" s="21">
        <v>1.2296</v>
      </c>
    </row>
    <row r="2355" spans="1:4" ht="14.25" x14ac:dyDescent="0.2">
      <c r="A2355" s="20">
        <f t="shared" si="36"/>
        <v>45773</v>
      </c>
      <c r="B2355" s="21">
        <v>2354</v>
      </c>
      <c r="C2355" s="21">
        <v>4.7016</v>
      </c>
      <c r="D2355" s="21">
        <v>1.2298</v>
      </c>
    </row>
    <row r="2356" spans="1:4" ht="14.25" x14ac:dyDescent="0.2">
      <c r="A2356" s="20">
        <f t="shared" si="36"/>
        <v>45774</v>
      </c>
      <c r="B2356" s="21">
        <v>2355</v>
      </c>
      <c r="C2356" s="21">
        <v>4.7022000000000004</v>
      </c>
      <c r="D2356" s="21">
        <v>1.2301</v>
      </c>
    </row>
    <row r="2357" spans="1:4" ht="14.25" x14ac:dyDescent="0.2">
      <c r="A2357" s="20">
        <f t="shared" si="36"/>
        <v>45775</v>
      </c>
      <c r="B2357" s="21">
        <v>2356</v>
      </c>
      <c r="C2357" s="21">
        <v>4.7027000000000001</v>
      </c>
      <c r="D2357" s="21">
        <v>1.2302999999999999</v>
      </c>
    </row>
    <row r="2358" spans="1:4" ht="14.25" x14ac:dyDescent="0.2">
      <c r="A2358" s="20">
        <f t="shared" si="36"/>
        <v>45776</v>
      </c>
      <c r="B2358" s="21">
        <v>2357</v>
      </c>
      <c r="C2358" s="21">
        <v>4.7032999999999996</v>
      </c>
      <c r="D2358" s="21">
        <v>1.2304999999999999</v>
      </c>
    </row>
    <row r="2359" spans="1:4" ht="14.25" x14ac:dyDescent="0.2">
      <c r="A2359" s="20">
        <f t="shared" si="36"/>
        <v>45777</v>
      </c>
      <c r="B2359" s="21">
        <v>2358</v>
      </c>
      <c r="C2359" s="21">
        <v>4.7038000000000002</v>
      </c>
      <c r="D2359" s="21">
        <v>1.2307999999999999</v>
      </c>
    </row>
    <row r="2360" spans="1:4" ht="14.25" x14ac:dyDescent="0.2">
      <c r="A2360" s="20">
        <f t="shared" si="36"/>
        <v>45778</v>
      </c>
      <c r="B2360" s="21">
        <v>2359</v>
      </c>
      <c r="C2360" s="21">
        <v>4.7043999999999997</v>
      </c>
      <c r="D2360" s="21">
        <v>1.2310000000000001</v>
      </c>
    </row>
    <row r="2361" spans="1:4" ht="14.25" x14ac:dyDescent="0.2">
      <c r="A2361" s="20">
        <f t="shared" si="36"/>
        <v>45779</v>
      </c>
      <c r="B2361" s="21">
        <v>2360</v>
      </c>
      <c r="C2361" s="21">
        <v>4.7049000000000003</v>
      </c>
      <c r="D2361" s="21">
        <v>1.2312000000000001</v>
      </c>
    </row>
    <row r="2362" spans="1:4" ht="14.25" x14ac:dyDescent="0.2">
      <c r="A2362" s="20">
        <f t="shared" si="36"/>
        <v>45780</v>
      </c>
      <c r="B2362" s="21">
        <v>2361</v>
      </c>
      <c r="C2362" s="21">
        <v>4.7054999999999998</v>
      </c>
      <c r="D2362" s="21">
        <v>1.2314000000000001</v>
      </c>
    </row>
    <row r="2363" spans="1:4" ht="14.25" x14ac:dyDescent="0.2">
      <c r="A2363" s="20">
        <f t="shared" si="36"/>
        <v>45781</v>
      </c>
      <c r="B2363" s="21">
        <v>2362</v>
      </c>
      <c r="C2363" s="21">
        <v>4.7060000000000004</v>
      </c>
      <c r="D2363" s="21">
        <v>1.2317</v>
      </c>
    </row>
    <row r="2364" spans="1:4" ht="14.25" x14ac:dyDescent="0.2">
      <c r="A2364" s="20">
        <f t="shared" si="36"/>
        <v>45782</v>
      </c>
      <c r="B2364" s="21">
        <v>2363</v>
      </c>
      <c r="C2364" s="21">
        <v>4.7065000000000001</v>
      </c>
      <c r="D2364" s="21">
        <v>1.2319</v>
      </c>
    </row>
    <row r="2365" spans="1:4" ht="14.25" x14ac:dyDescent="0.2">
      <c r="A2365" s="20">
        <f t="shared" si="36"/>
        <v>45783</v>
      </c>
      <c r="B2365" s="21">
        <v>2364</v>
      </c>
      <c r="C2365" s="21">
        <v>4.7070999999999996</v>
      </c>
      <c r="D2365" s="21">
        <v>1.2321</v>
      </c>
    </row>
    <row r="2366" spans="1:4" ht="14.25" x14ac:dyDescent="0.2">
      <c r="A2366" s="20">
        <f t="shared" si="36"/>
        <v>45784</v>
      </c>
      <c r="B2366" s="21">
        <v>2365</v>
      </c>
      <c r="C2366" s="21">
        <v>4.7076000000000002</v>
      </c>
      <c r="D2366" s="21">
        <v>1.2323999999999999</v>
      </c>
    </row>
    <row r="2367" spans="1:4" ht="14.25" x14ac:dyDescent="0.2">
      <c r="A2367" s="20">
        <f t="shared" si="36"/>
        <v>45785</v>
      </c>
      <c r="B2367" s="21">
        <v>2366</v>
      </c>
      <c r="C2367" s="21">
        <v>4.7081999999999997</v>
      </c>
      <c r="D2367" s="21">
        <v>1.2325999999999999</v>
      </c>
    </row>
    <row r="2368" spans="1:4" ht="14.25" x14ac:dyDescent="0.2">
      <c r="A2368" s="20">
        <f t="shared" si="36"/>
        <v>45786</v>
      </c>
      <c r="B2368" s="21">
        <v>2367</v>
      </c>
      <c r="C2368" s="21">
        <v>4.7087000000000003</v>
      </c>
      <c r="D2368" s="21">
        <v>1.2327999999999999</v>
      </c>
    </row>
    <row r="2369" spans="1:4" ht="14.25" x14ac:dyDescent="0.2">
      <c r="A2369" s="20">
        <f t="shared" si="36"/>
        <v>45787</v>
      </c>
      <c r="B2369" s="21">
        <v>2368</v>
      </c>
      <c r="C2369" s="21">
        <v>4.7092999999999998</v>
      </c>
      <c r="D2369" s="21">
        <v>1.2331000000000001</v>
      </c>
    </row>
    <row r="2370" spans="1:4" ht="14.25" x14ac:dyDescent="0.2">
      <c r="A2370" s="20">
        <f t="shared" si="36"/>
        <v>45788</v>
      </c>
      <c r="B2370" s="21">
        <v>2369</v>
      </c>
      <c r="C2370" s="21">
        <v>4.7098000000000004</v>
      </c>
      <c r="D2370" s="21">
        <v>1.2333000000000001</v>
      </c>
    </row>
    <row r="2371" spans="1:4" ht="14.25" x14ac:dyDescent="0.2">
      <c r="A2371" s="20">
        <f t="shared" si="36"/>
        <v>45789</v>
      </c>
      <c r="B2371" s="21">
        <v>2370</v>
      </c>
      <c r="C2371" s="21">
        <v>4.7103000000000002</v>
      </c>
      <c r="D2371" s="21">
        <v>1.2335</v>
      </c>
    </row>
    <row r="2372" spans="1:4" ht="14.25" x14ac:dyDescent="0.2">
      <c r="A2372" s="20">
        <f t="shared" ref="A2372:A2435" si="37">+A2371+1</f>
        <v>45790</v>
      </c>
      <c r="B2372" s="21">
        <v>2371</v>
      </c>
      <c r="C2372" s="21">
        <v>4.7108999999999996</v>
      </c>
      <c r="D2372" s="21">
        <v>1.2337</v>
      </c>
    </row>
    <row r="2373" spans="1:4" ht="14.25" x14ac:dyDescent="0.2">
      <c r="A2373" s="20">
        <f t="shared" si="37"/>
        <v>45791</v>
      </c>
      <c r="B2373" s="21">
        <v>2372</v>
      </c>
      <c r="C2373" s="21">
        <v>4.7114000000000003</v>
      </c>
      <c r="D2373" s="21">
        <v>1.234</v>
      </c>
    </row>
    <row r="2374" spans="1:4" ht="14.25" x14ac:dyDescent="0.2">
      <c r="A2374" s="20">
        <f t="shared" si="37"/>
        <v>45792</v>
      </c>
      <c r="B2374" s="21">
        <v>2373</v>
      </c>
      <c r="C2374" s="21">
        <v>4.7119999999999997</v>
      </c>
      <c r="D2374" s="21">
        <v>1.2342</v>
      </c>
    </row>
    <row r="2375" spans="1:4" ht="14.25" x14ac:dyDescent="0.2">
      <c r="A2375" s="20">
        <f t="shared" si="37"/>
        <v>45793</v>
      </c>
      <c r="B2375" s="21">
        <v>2374</v>
      </c>
      <c r="C2375" s="21">
        <v>4.7125000000000004</v>
      </c>
      <c r="D2375" s="21">
        <v>1.2343999999999999</v>
      </c>
    </row>
    <row r="2376" spans="1:4" ht="14.25" x14ac:dyDescent="0.2">
      <c r="A2376" s="20">
        <f t="shared" si="37"/>
        <v>45794</v>
      </c>
      <c r="B2376" s="21">
        <v>2375</v>
      </c>
      <c r="C2376" s="21">
        <v>4.7130999999999998</v>
      </c>
      <c r="D2376" s="21">
        <v>1.2346999999999999</v>
      </c>
    </row>
    <row r="2377" spans="1:4" ht="14.25" x14ac:dyDescent="0.2">
      <c r="A2377" s="20">
        <f t="shared" si="37"/>
        <v>45795</v>
      </c>
      <c r="B2377" s="21">
        <v>2376</v>
      </c>
      <c r="C2377" s="21">
        <v>4.7135999999999996</v>
      </c>
      <c r="D2377" s="21">
        <v>1.2349000000000001</v>
      </c>
    </row>
    <row r="2378" spans="1:4" ht="14.25" x14ac:dyDescent="0.2">
      <c r="A2378" s="20">
        <f t="shared" si="37"/>
        <v>45796</v>
      </c>
      <c r="B2378" s="21">
        <v>2377</v>
      </c>
      <c r="C2378" s="21">
        <v>4.7141000000000002</v>
      </c>
      <c r="D2378" s="21">
        <v>1.2351000000000001</v>
      </c>
    </row>
    <row r="2379" spans="1:4" ht="14.25" x14ac:dyDescent="0.2">
      <c r="A2379" s="20">
        <f t="shared" si="37"/>
        <v>45797</v>
      </c>
      <c r="B2379" s="21">
        <v>2378</v>
      </c>
      <c r="C2379" s="21">
        <v>4.7146999999999997</v>
      </c>
      <c r="D2379" s="21">
        <v>1.2354000000000001</v>
      </c>
    </row>
    <row r="2380" spans="1:4" ht="14.25" x14ac:dyDescent="0.2">
      <c r="A2380" s="20">
        <f t="shared" si="37"/>
        <v>45798</v>
      </c>
      <c r="B2380" s="21">
        <v>2379</v>
      </c>
      <c r="C2380" s="21">
        <v>4.7152000000000003</v>
      </c>
      <c r="D2380" s="21">
        <v>1.2356</v>
      </c>
    </row>
    <row r="2381" spans="1:4" ht="14.25" x14ac:dyDescent="0.2">
      <c r="A2381" s="20">
        <f t="shared" si="37"/>
        <v>45799</v>
      </c>
      <c r="B2381" s="21">
        <v>2380</v>
      </c>
      <c r="C2381" s="21">
        <v>4.7157999999999998</v>
      </c>
      <c r="D2381" s="21">
        <v>1.2358</v>
      </c>
    </row>
    <row r="2382" spans="1:4" ht="14.25" x14ac:dyDescent="0.2">
      <c r="A2382" s="20">
        <f t="shared" si="37"/>
        <v>45800</v>
      </c>
      <c r="B2382" s="21">
        <v>2381</v>
      </c>
      <c r="C2382" s="21">
        <v>4.7163000000000004</v>
      </c>
      <c r="D2382" s="21">
        <v>1.2361</v>
      </c>
    </row>
    <row r="2383" spans="1:4" ht="14.25" x14ac:dyDescent="0.2">
      <c r="A2383" s="20">
        <f t="shared" si="37"/>
        <v>45801</v>
      </c>
      <c r="B2383" s="21">
        <v>2382</v>
      </c>
      <c r="C2383" s="21">
        <v>4.7168999999999999</v>
      </c>
      <c r="D2383" s="21">
        <v>1.2363</v>
      </c>
    </row>
    <row r="2384" spans="1:4" ht="14.25" x14ac:dyDescent="0.2">
      <c r="A2384" s="20">
        <f t="shared" si="37"/>
        <v>45802</v>
      </c>
      <c r="B2384" s="21">
        <v>2383</v>
      </c>
      <c r="C2384" s="21">
        <v>4.7173999999999996</v>
      </c>
      <c r="D2384" s="21">
        <v>1.2364999999999999</v>
      </c>
    </row>
    <row r="2385" spans="1:4" ht="14.25" x14ac:dyDescent="0.2">
      <c r="A2385" s="20">
        <f t="shared" si="37"/>
        <v>45803</v>
      </c>
      <c r="B2385" s="21">
        <v>2384</v>
      </c>
      <c r="C2385" s="21">
        <v>4.7179000000000002</v>
      </c>
      <c r="D2385" s="21">
        <v>1.2367999999999999</v>
      </c>
    </row>
    <row r="2386" spans="1:4" ht="14.25" x14ac:dyDescent="0.2">
      <c r="A2386" s="20">
        <f t="shared" si="37"/>
        <v>45804</v>
      </c>
      <c r="B2386" s="21">
        <v>2385</v>
      </c>
      <c r="C2386" s="21">
        <v>4.7184999999999997</v>
      </c>
      <c r="D2386" s="21">
        <v>1.2370000000000001</v>
      </c>
    </row>
    <row r="2387" spans="1:4" ht="14.25" x14ac:dyDescent="0.2">
      <c r="A2387" s="20">
        <f t="shared" si="37"/>
        <v>45805</v>
      </c>
      <c r="B2387" s="21">
        <v>2386</v>
      </c>
      <c r="C2387" s="21">
        <v>4.7190000000000003</v>
      </c>
      <c r="D2387" s="21">
        <v>1.2372000000000001</v>
      </c>
    </row>
    <row r="2388" spans="1:4" ht="14.25" x14ac:dyDescent="0.2">
      <c r="A2388" s="20">
        <f t="shared" si="37"/>
        <v>45806</v>
      </c>
      <c r="B2388" s="21">
        <v>2387</v>
      </c>
      <c r="C2388" s="21">
        <v>4.7195999999999998</v>
      </c>
      <c r="D2388" s="21">
        <v>1.2374000000000001</v>
      </c>
    </row>
    <row r="2389" spans="1:4" ht="14.25" x14ac:dyDescent="0.2">
      <c r="A2389" s="20">
        <f t="shared" si="37"/>
        <v>45807</v>
      </c>
      <c r="B2389" s="21">
        <v>2388</v>
      </c>
      <c r="C2389" s="21">
        <v>4.7201000000000004</v>
      </c>
      <c r="D2389" s="21">
        <v>1.2377</v>
      </c>
    </row>
    <row r="2390" spans="1:4" ht="14.25" x14ac:dyDescent="0.2">
      <c r="A2390" s="20">
        <f t="shared" si="37"/>
        <v>45808</v>
      </c>
      <c r="B2390" s="21">
        <v>2389</v>
      </c>
      <c r="C2390" s="21">
        <v>4.7206000000000001</v>
      </c>
      <c r="D2390" s="21">
        <v>1.2379</v>
      </c>
    </row>
    <row r="2391" spans="1:4" ht="14.25" x14ac:dyDescent="0.2">
      <c r="A2391" s="20">
        <f t="shared" si="37"/>
        <v>45809</v>
      </c>
      <c r="B2391" s="21">
        <v>2390</v>
      </c>
      <c r="C2391" s="21">
        <v>4.7211999999999996</v>
      </c>
      <c r="D2391" s="21">
        <v>1.2381</v>
      </c>
    </row>
    <row r="2392" spans="1:4" ht="14.25" x14ac:dyDescent="0.2">
      <c r="A2392" s="20">
        <f t="shared" si="37"/>
        <v>45810</v>
      </c>
      <c r="B2392" s="21">
        <v>2391</v>
      </c>
      <c r="C2392" s="21">
        <v>4.7217000000000002</v>
      </c>
      <c r="D2392" s="21">
        <v>1.2383999999999999</v>
      </c>
    </row>
    <row r="2393" spans="1:4" ht="14.25" x14ac:dyDescent="0.2">
      <c r="A2393" s="20">
        <f t="shared" si="37"/>
        <v>45811</v>
      </c>
      <c r="B2393" s="21">
        <v>2392</v>
      </c>
      <c r="C2393" s="21">
        <v>4.7222999999999997</v>
      </c>
      <c r="D2393" s="21">
        <v>1.2385999999999999</v>
      </c>
    </row>
    <row r="2394" spans="1:4" ht="14.25" x14ac:dyDescent="0.2">
      <c r="A2394" s="20">
        <f t="shared" si="37"/>
        <v>45812</v>
      </c>
      <c r="B2394" s="21">
        <v>2393</v>
      </c>
      <c r="C2394" s="21">
        <v>4.7228000000000003</v>
      </c>
      <c r="D2394" s="21">
        <v>1.2387999999999999</v>
      </c>
    </row>
    <row r="2395" spans="1:4" ht="14.25" x14ac:dyDescent="0.2">
      <c r="A2395" s="20">
        <f t="shared" si="37"/>
        <v>45813</v>
      </c>
      <c r="B2395" s="21">
        <v>2394</v>
      </c>
      <c r="C2395" s="21">
        <v>4.7233999999999998</v>
      </c>
      <c r="D2395" s="21">
        <v>1.2391000000000001</v>
      </c>
    </row>
    <row r="2396" spans="1:4" ht="14.25" x14ac:dyDescent="0.2">
      <c r="A2396" s="20">
        <f t="shared" si="37"/>
        <v>45814</v>
      </c>
      <c r="B2396" s="21">
        <v>2395</v>
      </c>
      <c r="C2396" s="21">
        <v>4.7239000000000004</v>
      </c>
      <c r="D2396" s="21">
        <v>1.2393000000000001</v>
      </c>
    </row>
    <row r="2397" spans="1:4" ht="14.25" x14ac:dyDescent="0.2">
      <c r="A2397" s="20">
        <f t="shared" si="37"/>
        <v>45815</v>
      </c>
      <c r="B2397" s="21">
        <v>2396</v>
      </c>
      <c r="C2397" s="21">
        <v>4.7244000000000002</v>
      </c>
      <c r="D2397" s="21">
        <v>1.2395</v>
      </c>
    </row>
    <row r="2398" spans="1:4" ht="14.25" x14ac:dyDescent="0.2">
      <c r="A2398" s="20">
        <f t="shared" si="37"/>
        <v>45816</v>
      </c>
      <c r="B2398" s="21">
        <v>2397</v>
      </c>
      <c r="C2398" s="21">
        <v>4.7249999999999996</v>
      </c>
      <c r="D2398" s="21">
        <v>1.2398</v>
      </c>
    </row>
    <row r="2399" spans="1:4" ht="14.25" x14ac:dyDescent="0.2">
      <c r="A2399" s="20">
        <f t="shared" si="37"/>
        <v>45817</v>
      </c>
      <c r="B2399" s="21">
        <v>2398</v>
      </c>
      <c r="C2399" s="21">
        <v>4.7255000000000003</v>
      </c>
      <c r="D2399" s="21">
        <v>1.24</v>
      </c>
    </row>
    <row r="2400" spans="1:4" ht="14.25" x14ac:dyDescent="0.2">
      <c r="A2400" s="20">
        <f t="shared" si="37"/>
        <v>45818</v>
      </c>
      <c r="B2400" s="21">
        <v>2399</v>
      </c>
      <c r="C2400" s="21">
        <v>4.7260999999999997</v>
      </c>
      <c r="D2400" s="21">
        <v>1.2402</v>
      </c>
    </row>
    <row r="2401" spans="1:4" ht="14.25" x14ac:dyDescent="0.2">
      <c r="A2401" s="20">
        <f t="shared" si="37"/>
        <v>45819</v>
      </c>
      <c r="B2401" s="21">
        <v>2400</v>
      </c>
      <c r="C2401" s="21">
        <v>4.7266000000000004</v>
      </c>
      <c r="D2401" s="21">
        <v>1.2404999999999999</v>
      </c>
    </row>
    <row r="2402" spans="1:4" ht="14.25" x14ac:dyDescent="0.2">
      <c r="A2402" s="20">
        <f t="shared" si="37"/>
        <v>45820</v>
      </c>
      <c r="B2402" s="21">
        <v>2401</v>
      </c>
      <c r="C2402" s="21">
        <v>4.7271000000000001</v>
      </c>
      <c r="D2402" s="21">
        <v>1.2406999999999999</v>
      </c>
    </row>
    <row r="2403" spans="1:4" ht="14.25" x14ac:dyDescent="0.2">
      <c r="A2403" s="20">
        <f t="shared" si="37"/>
        <v>45821</v>
      </c>
      <c r="B2403" s="21">
        <v>2402</v>
      </c>
      <c r="C2403" s="21">
        <v>4.7276999999999996</v>
      </c>
      <c r="D2403" s="21">
        <v>1.2408999999999999</v>
      </c>
    </row>
    <row r="2404" spans="1:4" ht="14.25" x14ac:dyDescent="0.2">
      <c r="A2404" s="20">
        <f t="shared" si="37"/>
        <v>45822</v>
      </c>
      <c r="B2404" s="21">
        <v>2403</v>
      </c>
      <c r="C2404" s="21">
        <v>4.7282000000000002</v>
      </c>
      <c r="D2404" s="21">
        <v>1.2412000000000001</v>
      </c>
    </row>
    <row r="2405" spans="1:4" ht="14.25" x14ac:dyDescent="0.2">
      <c r="A2405" s="20">
        <f t="shared" si="37"/>
        <v>45823</v>
      </c>
      <c r="B2405" s="21">
        <v>2404</v>
      </c>
      <c r="C2405" s="21">
        <v>4.7287999999999997</v>
      </c>
      <c r="D2405" s="21">
        <v>1.2414000000000001</v>
      </c>
    </row>
    <row r="2406" spans="1:4" ht="14.25" x14ac:dyDescent="0.2">
      <c r="A2406" s="20">
        <f t="shared" si="37"/>
        <v>45824</v>
      </c>
      <c r="B2406" s="21">
        <v>2405</v>
      </c>
      <c r="C2406" s="21">
        <v>4.7293000000000003</v>
      </c>
      <c r="D2406" s="21">
        <v>1.2416</v>
      </c>
    </row>
    <row r="2407" spans="1:4" ht="14.25" x14ac:dyDescent="0.2">
      <c r="A2407" s="20">
        <f t="shared" si="37"/>
        <v>45825</v>
      </c>
      <c r="B2407" s="21">
        <v>2406</v>
      </c>
      <c r="C2407" s="21">
        <v>4.7298999999999998</v>
      </c>
      <c r="D2407" s="21">
        <v>1.2419</v>
      </c>
    </row>
    <row r="2408" spans="1:4" ht="14.25" x14ac:dyDescent="0.2">
      <c r="A2408" s="20">
        <f t="shared" si="37"/>
        <v>45826</v>
      </c>
      <c r="B2408" s="21">
        <v>2407</v>
      </c>
      <c r="C2408" s="21">
        <v>4.7304000000000004</v>
      </c>
      <c r="D2408" s="21">
        <v>1.2421</v>
      </c>
    </row>
    <row r="2409" spans="1:4" ht="14.25" x14ac:dyDescent="0.2">
      <c r="A2409" s="20">
        <f t="shared" si="37"/>
        <v>45827</v>
      </c>
      <c r="B2409" s="21">
        <v>2408</v>
      </c>
      <c r="C2409" s="21">
        <v>4.7309000000000001</v>
      </c>
      <c r="D2409" s="21">
        <v>1.2423</v>
      </c>
    </row>
    <row r="2410" spans="1:4" ht="14.25" x14ac:dyDescent="0.2">
      <c r="A2410" s="20">
        <f t="shared" si="37"/>
        <v>45828</v>
      </c>
      <c r="B2410" s="21">
        <v>2409</v>
      </c>
      <c r="C2410" s="21">
        <v>4.7314999999999996</v>
      </c>
      <c r="D2410" s="21">
        <v>1.2425999999999999</v>
      </c>
    </row>
    <row r="2411" spans="1:4" ht="14.25" x14ac:dyDescent="0.2">
      <c r="A2411" s="20">
        <f t="shared" si="37"/>
        <v>45829</v>
      </c>
      <c r="B2411" s="21">
        <v>2410</v>
      </c>
      <c r="C2411" s="21">
        <v>4.7320000000000002</v>
      </c>
      <c r="D2411" s="21">
        <v>1.2427999999999999</v>
      </c>
    </row>
    <row r="2412" spans="1:4" ht="14.25" x14ac:dyDescent="0.2">
      <c r="A2412" s="20">
        <f t="shared" si="37"/>
        <v>45830</v>
      </c>
      <c r="B2412" s="21">
        <v>2411</v>
      </c>
      <c r="C2412" s="21">
        <v>4.7325999999999997</v>
      </c>
      <c r="D2412" s="21">
        <v>1.2430000000000001</v>
      </c>
    </row>
    <row r="2413" spans="1:4" ht="14.25" x14ac:dyDescent="0.2">
      <c r="A2413" s="20">
        <f t="shared" si="37"/>
        <v>45831</v>
      </c>
      <c r="B2413" s="21">
        <v>2412</v>
      </c>
      <c r="C2413" s="21">
        <v>4.7331000000000003</v>
      </c>
      <c r="D2413" s="21">
        <v>1.2433000000000001</v>
      </c>
    </row>
    <row r="2414" spans="1:4" ht="14.25" x14ac:dyDescent="0.2">
      <c r="A2414" s="20">
        <f t="shared" si="37"/>
        <v>45832</v>
      </c>
      <c r="B2414" s="21">
        <v>2413</v>
      </c>
      <c r="C2414" s="21">
        <v>4.7336</v>
      </c>
      <c r="D2414" s="21">
        <v>1.2435</v>
      </c>
    </row>
    <row r="2415" spans="1:4" ht="14.25" x14ac:dyDescent="0.2">
      <c r="A2415" s="20">
        <f t="shared" si="37"/>
        <v>45833</v>
      </c>
      <c r="B2415" s="21">
        <v>2414</v>
      </c>
      <c r="C2415" s="21">
        <v>4.7342000000000004</v>
      </c>
      <c r="D2415" s="21">
        <v>1.2438</v>
      </c>
    </row>
    <row r="2416" spans="1:4" ht="14.25" x14ac:dyDescent="0.2">
      <c r="A2416" s="20">
        <f t="shared" si="37"/>
        <v>45834</v>
      </c>
      <c r="B2416" s="21">
        <v>2415</v>
      </c>
      <c r="C2416" s="21">
        <v>4.7347000000000001</v>
      </c>
      <c r="D2416" s="21">
        <v>1.244</v>
      </c>
    </row>
    <row r="2417" spans="1:4" ht="14.25" x14ac:dyDescent="0.2">
      <c r="A2417" s="20">
        <f t="shared" si="37"/>
        <v>45835</v>
      </c>
      <c r="B2417" s="21">
        <v>2416</v>
      </c>
      <c r="C2417" s="21">
        <v>4.7352999999999996</v>
      </c>
      <c r="D2417" s="21">
        <v>1.2442</v>
      </c>
    </row>
    <row r="2418" spans="1:4" ht="14.25" x14ac:dyDescent="0.2">
      <c r="A2418" s="20">
        <f t="shared" si="37"/>
        <v>45836</v>
      </c>
      <c r="B2418" s="21">
        <v>2417</v>
      </c>
      <c r="C2418" s="21">
        <v>4.7358000000000002</v>
      </c>
      <c r="D2418" s="21">
        <v>1.2444999999999999</v>
      </c>
    </row>
    <row r="2419" spans="1:4" ht="14.25" x14ac:dyDescent="0.2">
      <c r="A2419" s="20">
        <f t="shared" si="37"/>
        <v>45837</v>
      </c>
      <c r="B2419" s="21">
        <v>2418</v>
      </c>
      <c r="C2419" s="21">
        <v>4.7363999999999997</v>
      </c>
      <c r="D2419" s="21">
        <v>1.2446999999999999</v>
      </c>
    </row>
    <row r="2420" spans="1:4" ht="14.25" x14ac:dyDescent="0.2">
      <c r="A2420" s="20">
        <f t="shared" si="37"/>
        <v>45838</v>
      </c>
      <c r="B2420" s="21">
        <v>2419</v>
      </c>
      <c r="C2420" s="21">
        <v>4.7369000000000003</v>
      </c>
      <c r="D2420" s="21">
        <v>1.2448999999999999</v>
      </c>
    </row>
    <row r="2421" spans="1:4" ht="14.25" x14ac:dyDescent="0.2">
      <c r="A2421" s="20">
        <f t="shared" si="37"/>
        <v>45839</v>
      </c>
      <c r="B2421" s="21">
        <v>2420</v>
      </c>
      <c r="C2421" s="21">
        <v>4.7374000000000001</v>
      </c>
      <c r="D2421" s="21">
        <v>1.2452000000000001</v>
      </c>
    </row>
    <row r="2422" spans="1:4" ht="14.25" x14ac:dyDescent="0.2">
      <c r="A2422" s="20">
        <f t="shared" si="37"/>
        <v>45840</v>
      </c>
      <c r="B2422" s="21">
        <v>2421</v>
      </c>
      <c r="C2422" s="21">
        <v>4.7380000000000004</v>
      </c>
      <c r="D2422" s="21">
        <v>1.2454000000000001</v>
      </c>
    </row>
    <row r="2423" spans="1:4" ht="14.25" x14ac:dyDescent="0.2">
      <c r="A2423" s="20">
        <f t="shared" si="37"/>
        <v>45841</v>
      </c>
      <c r="B2423" s="21">
        <v>2422</v>
      </c>
      <c r="C2423" s="21">
        <v>4.7385000000000002</v>
      </c>
      <c r="D2423" s="21">
        <v>1.2456</v>
      </c>
    </row>
    <row r="2424" spans="1:4" ht="14.25" x14ac:dyDescent="0.2">
      <c r="A2424" s="20">
        <f t="shared" si="37"/>
        <v>45842</v>
      </c>
      <c r="B2424" s="21">
        <v>2423</v>
      </c>
      <c r="C2424" s="21">
        <v>4.7390999999999996</v>
      </c>
      <c r="D2424" s="21">
        <v>1.2459</v>
      </c>
    </row>
    <row r="2425" spans="1:4" ht="14.25" x14ac:dyDescent="0.2">
      <c r="A2425" s="20">
        <f t="shared" si="37"/>
        <v>45843</v>
      </c>
      <c r="B2425" s="21">
        <v>2424</v>
      </c>
      <c r="C2425" s="21">
        <v>4.7396000000000003</v>
      </c>
      <c r="D2425" s="21">
        <v>1.2461</v>
      </c>
    </row>
    <row r="2426" spans="1:4" ht="14.25" x14ac:dyDescent="0.2">
      <c r="A2426" s="20">
        <f t="shared" si="37"/>
        <v>45844</v>
      </c>
      <c r="B2426" s="21">
        <v>2425</v>
      </c>
      <c r="C2426" s="21">
        <v>4.7401</v>
      </c>
      <c r="D2426" s="21">
        <v>1.2464</v>
      </c>
    </row>
    <row r="2427" spans="1:4" ht="14.25" x14ac:dyDescent="0.2">
      <c r="A2427" s="20">
        <f t="shared" si="37"/>
        <v>45845</v>
      </c>
      <c r="B2427" s="21">
        <v>2426</v>
      </c>
      <c r="C2427" s="21">
        <v>4.7407000000000004</v>
      </c>
      <c r="D2427" s="21">
        <v>1.2465999999999999</v>
      </c>
    </row>
    <row r="2428" spans="1:4" ht="14.25" x14ac:dyDescent="0.2">
      <c r="A2428" s="20">
        <f t="shared" si="37"/>
        <v>45846</v>
      </c>
      <c r="B2428" s="21">
        <v>2427</v>
      </c>
      <c r="C2428" s="21">
        <v>4.7412000000000001</v>
      </c>
      <c r="D2428" s="21">
        <v>1.2467999999999999</v>
      </c>
    </row>
    <row r="2429" spans="1:4" ht="14.25" x14ac:dyDescent="0.2">
      <c r="A2429" s="20">
        <f t="shared" si="37"/>
        <v>45847</v>
      </c>
      <c r="B2429" s="21">
        <v>2428</v>
      </c>
      <c r="C2429" s="21">
        <v>4.7417999999999996</v>
      </c>
      <c r="D2429" s="21">
        <v>1.2471000000000001</v>
      </c>
    </row>
    <row r="2430" spans="1:4" ht="14.25" x14ac:dyDescent="0.2">
      <c r="A2430" s="20">
        <f t="shared" si="37"/>
        <v>45848</v>
      </c>
      <c r="B2430" s="21">
        <v>2429</v>
      </c>
      <c r="C2430" s="21">
        <v>4.7423000000000002</v>
      </c>
      <c r="D2430" s="21">
        <v>1.2473000000000001</v>
      </c>
    </row>
    <row r="2431" spans="1:4" ht="14.25" x14ac:dyDescent="0.2">
      <c r="A2431" s="20">
        <f t="shared" si="37"/>
        <v>45849</v>
      </c>
      <c r="B2431" s="21">
        <v>2430</v>
      </c>
      <c r="C2431" s="21">
        <v>4.7428999999999997</v>
      </c>
      <c r="D2431" s="21">
        <v>1.2475000000000001</v>
      </c>
    </row>
    <row r="2432" spans="1:4" ht="14.25" x14ac:dyDescent="0.2">
      <c r="A2432" s="20">
        <f t="shared" si="37"/>
        <v>45850</v>
      </c>
      <c r="B2432" s="21">
        <v>2431</v>
      </c>
      <c r="C2432" s="21">
        <v>4.7434000000000003</v>
      </c>
      <c r="D2432" s="21">
        <v>1.2478</v>
      </c>
    </row>
    <row r="2433" spans="1:4" ht="14.25" x14ac:dyDescent="0.2">
      <c r="A2433" s="20">
        <f t="shared" si="37"/>
        <v>45851</v>
      </c>
      <c r="B2433" s="21">
        <v>2432</v>
      </c>
      <c r="C2433" s="21">
        <v>4.7439</v>
      </c>
      <c r="D2433" s="21">
        <v>1.248</v>
      </c>
    </row>
    <row r="2434" spans="1:4" ht="14.25" x14ac:dyDescent="0.2">
      <c r="A2434" s="20">
        <f t="shared" si="37"/>
        <v>45852</v>
      </c>
      <c r="B2434" s="21">
        <v>2433</v>
      </c>
      <c r="C2434" s="21">
        <v>4.7445000000000004</v>
      </c>
      <c r="D2434" s="21">
        <v>1.2482</v>
      </c>
    </row>
    <row r="2435" spans="1:4" ht="14.25" x14ac:dyDescent="0.2">
      <c r="A2435" s="20">
        <f t="shared" si="37"/>
        <v>45853</v>
      </c>
      <c r="B2435" s="21">
        <v>2434</v>
      </c>
      <c r="C2435" s="21">
        <v>4.7450000000000001</v>
      </c>
      <c r="D2435" s="21">
        <v>1.2484999999999999</v>
      </c>
    </row>
    <row r="2436" spans="1:4" ht="14.25" x14ac:dyDescent="0.2">
      <c r="A2436" s="20">
        <f t="shared" ref="A2436:A2499" si="38">+A2435+1</f>
        <v>45854</v>
      </c>
      <c r="B2436" s="21">
        <v>2435</v>
      </c>
      <c r="C2436" s="21">
        <v>4.7455999999999996</v>
      </c>
      <c r="D2436" s="21">
        <v>1.2486999999999999</v>
      </c>
    </row>
    <row r="2437" spans="1:4" ht="14.25" x14ac:dyDescent="0.2">
      <c r="A2437" s="20">
        <f t="shared" si="38"/>
        <v>45855</v>
      </c>
      <c r="B2437" s="21">
        <v>2436</v>
      </c>
      <c r="C2437" s="21">
        <v>4.7461000000000002</v>
      </c>
      <c r="D2437" s="21">
        <v>1.2490000000000001</v>
      </c>
    </row>
    <row r="2438" spans="1:4" ht="14.25" x14ac:dyDescent="0.2">
      <c r="A2438" s="20">
        <f t="shared" si="38"/>
        <v>45856</v>
      </c>
      <c r="B2438" s="21">
        <v>2437</v>
      </c>
      <c r="C2438" s="21">
        <v>4.7465999999999999</v>
      </c>
      <c r="D2438" s="21">
        <v>1.2492000000000001</v>
      </c>
    </row>
    <row r="2439" spans="1:4" ht="14.25" x14ac:dyDescent="0.2">
      <c r="A2439" s="20">
        <f t="shared" si="38"/>
        <v>45857</v>
      </c>
      <c r="B2439" s="21">
        <v>2438</v>
      </c>
      <c r="C2439" s="21">
        <v>4.7472000000000003</v>
      </c>
      <c r="D2439" s="21">
        <v>1.2494000000000001</v>
      </c>
    </row>
    <row r="2440" spans="1:4" ht="14.25" x14ac:dyDescent="0.2">
      <c r="A2440" s="20">
        <f t="shared" si="38"/>
        <v>45858</v>
      </c>
      <c r="B2440" s="21">
        <v>2439</v>
      </c>
      <c r="C2440" s="21">
        <v>4.7477</v>
      </c>
      <c r="D2440" s="21">
        <v>1.2497</v>
      </c>
    </row>
    <row r="2441" spans="1:4" ht="14.25" x14ac:dyDescent="0.2">
      <c r="A2441" s="20">
        <f t="shared" si="38"/>
        <v>45859</v>
      </c>
      <c r="B2441" s="21">
        <v>2440</v>
      </c>
      <c r="C2441" s="21">
        <v>4.7483000000000004</v>
      </c>
      <c r="D2441" s="21">
        <v>1.2499</v>
      </c>
    </row>
    <row r="2442" spans="1:4" ht="14.25" x14ac:dyDescent="0.2">
      <c r="A2442" s="20">
        <f t="shared" si="38"/>
        <v>45860</v>
      </c>
      <c r="B2442" s="21">
        <v>2441</v>
      </c>
      <c r="C2442" s="21">
        <v>4.7488000000000001</v>
      </c>
      <c r="D2442" s="21">
        <v>1.2502</v>
      </c>
    </row>
    <row r="2443" spans="1:4" ht="14.25" x14ac:dyDescent="0.2">
      <c r="A2443" s="20">
        <f t="shared" si="38"/>
        <v>45861</v>
      </c>
      <c r="B2443" s="21">
        <v>2442</v>
      </c>
      <c r="C2443" s="21">
        <v>4.7493999999999996</v>
      </c>
      <c r="D2443" s="21">
        <v>1.2504</v>
      </c>
    </row>
    <row r="2444" spans="1:4" ht="14.25" x14ac:dyDescent="0.2">
      <c r="A2444" s="20">
        <f t="shared" si="38"/>
        <v>45862</v>
      </c>
      <c r="B2444" s="21">
        <v>2443</v>
      </c>
      <c r="C2444" s="21">
        <v>4.7499000000000002</v>
      </c>
      <c r="D2444" s="21">
        <v>1.2505999999999999</v>
      </c>
    </row>
    <row r="2445" spans="1:4" ht="14.25" x14ac:dyDescent="0.2">
      <c r="A2445" s="20">
        <f t="shared" si="38"/>
        <v>45863</v>
      </c>
      <c r="B2445" s="21">
        <v>2444</v>
      </c>
      <c r="C2445" s="21">
        <v>4.7504</v>
      </c>
      <c r="D2445" s="21">
        <v>1.2508999999999999</v>
      </c>
    </row>
    <row r="2446" spans="1:4" ht="14.25" x14ac:dyDescent="0.2">
      <c r="A2446" s="20">
        <f t="shared" si="38"/>
        <v>45864</v>
      </c>
      <c r="B2446" s="21">
        <v>2445</v>
      </c>
      <c r="C2446" s="21">
        <v>4.7510000000000003</v>
      </c>
      <c r="D2446" s="21">
        <v>1.2511000000000001</v>
      </c>
    </row>
    <row r="2447" spans="1:4" ht="14.25" x14ac:dyDescent="0.2">
      <c r="A2447" s="20">
        <f t="shared" si="38"/>
        <v>45865</v>
      </c>
      <c r="B2447" s="21">
        <v>2446</v>
      </c>
      <c r="C2447" s="21">
        <v>4.7515000000000001</v>
      </c>
      <c r="D2447" s="21">
        <v>1.2513000000000001</v>
      </c>
    </row>
    <row r="2448" spans="1:4" ht="14.25" x14ac:dyDescent="0.2">
      <c r="A2448" s="20">
        <f t="shared" si="38"/>
        <v>45866</v>
      </c>
      <c r="B2448" s="21">
        <v>2447</v>
      </c>
      <c r="C2448" s="21">
        <v>4.7521000000000004</v>
      </c>
      <c r="D2448" s="21">
        <v>1.2516</v>
      </c>
    </row>
    <row r="2449" spans="1:4" ht="14.25" x14ac:dyDescent="0.2">
      <c r="A2449" s="20">
        <f t="shared" si="38"/>
        <v>45867</v>
      </c>
      <c r="B2449" s="21">
        <v>2448</v>
      </c>
      <c r="C2449" s="21">
        <v>4.7526000000000002</v>
      </c>
      <c r="D2449" s="21">
        <v>1.2518</v>
      </c>
    </row>
    <row r="2450" spans="1:4" ht="14.25" x14ac:dyDescent="0.2">
      <c r="A2450" s="20">
        <f t="shared" si="38"/>
        <v>45868</v>
      </c>
      <c r="B2450" s="21">
        <v>2449</v>
      </c>
      <c r="C2450" s="21">
        <v>4.7530999999999999</v>
      </c>
      <c r="D2450" s="21">
        <v>1.2521</v>
      </c>
    </row>
    <row r="2451" spans="1:4" ht="14.25" x14ac:dyDescent="0.2">
      <c r="A2451" s="20">
        <f t="shared" si="38"/>
        <v>45869</v>
      </c>
      <c r="B2451" s="21">
        <v>2450</v>
      </c>
      <c r="C2451" s="21">
        <v>4.7537000000000003</v>
      </c>
      <c r="D2451" s="21">
        <v>1.2523</v>
      </c>
    </row>
    <row r="2452" spans="1:4" ht="14.25" x14ac:dyDescent="0.2">
      <c r="A2452" s="20">
        <f t="shared" si="38"/>
        <v>45870</v>
      </c>
      <c r="B2452" s="21">
        <v>2451</v>
      </c>
      <c r="C2452" s="21">
        <v>4.7542</v>
      </c>
      <c r="D2452" s="21">
        <v>1.2524999999999999</v>
      </c>
    </row>
    <row r="2453" spans="1:4" ht="14.25" x14ac:dyDescent="0.2">
      <c r="A2453" s="20">
        <f t="shared" si="38"/>
        <v>45871</v>
      </c>
      <c r="B2453" s="21">
        <v>2452</v>
      </c>
      <c r="C2453" s="21">
        <v>4.7548000000000004</v>
      </c>
      <c r="D2453" s="21">
        <v>1.2527999999999999</v>
      </c>
    </row>
    <row r="2454" spans="1:4" ht="14.25" x14ac:dyDescent="0.2">
      <c r="A2454" s="20">
        <f t="shared" si="38"/>
        <v>45872</v>
      </c>
      <c r="B2454" s="21">
        <v>2453</v>
      </c>
      <c r="C2454" s="21">
        <v>4.7553000000000001</v>
      </c>
      <c r="D2454" s="21">
        <v>1.2529999999999999</v>
      </c>
    </row>
    <row r="2455" spans="1:4" ht="14.25" x14ac:dyDescent="0.2">
      <c r="A2455" s="20">
        <f t="shared" si="38"/>
        <v>45873</v>
      </c>
      <c r="B2455" s="21">
        <v>2454</v>
      </c>
      <c r="C2455" s="21">
        <v>4.7558999999999996</v>
      </c>
      <c r="D2455" s="21">
        <v>1.2533000000000001</v>
      </c>
    </row>
    <row r="2456" spans="1:4" ht="14.25" x14ac:dyDescent="0.2">
      <c r="A2456" s="20">
        <f t="shared" si="38"/>
        <v>45874</v>
      </c>
      <c r="B2456" s="21">
        <v>2455</v>
      </c>
      <c r="C2456" s="21">
        <v>4.7564000000000002</v>
      </c>
      <c r="D2456" s="21">
        <v>1.2535000000000001</v>
      </c>
    </row>
    <row r="2457" spans="1:4" ht="14.25" x14ac:dyDescent="0.2">
      <c r="A2457" s="20">
        <f t="shared" si="38"/>
        <v>45875</v>
      </c>
      <c r="B2457" s="21">
        <v>2456</v>
      </c>
      <c r="C2457" s="21">
        <v>4.7568999999999999</v>
      </c>
      <c r="D2457" s="21">
        <v>1.2537</v>
      </c>
    </row>
    <row r="2458" spans="1:4" ht="14.25" x14ac:dyDescent="0.2">
      <c r="A2458" s="20">
        <f t="shared" si="38"/>
        <v>45876</v>
      </c>
      <c r="B2458" s="21">
        <v>2457</v>
      </c>
      <c r="C2458" s="21">
        <v>4.7575000000000003</v>
      </c>
      <c r="D2458" s="21">
        <v>1.254</v>
      </c>
    </row>
    <row r="2459" spans="1:4" ht="14.25" x14ac:dyDescent="0.2">
      <c r="A2459" s="20">
        <f t="shared" si="38"/>
        <v>45877</v>
      </c>
      <c r="B2459" s="21">
        <v>2458</v>
      </c>
      <c r="C2459" s="21">
        <v>4.758</v>
      </c>
      <c r="D2459" s="21">
        <v>1.2542</v>
      </c>
    </row>
    <row r="2460" spans="1:4" ht="14.25" x14ac:dyDescent="0.2">
      <c r="A2460" s="20">
        <f t="shared" si="38"/>
        <v>45878</v>
      </c>
      <c r="B2460" s="21">
        <v>2459</v>
      </c>
      <c r="C2460" s="21">
        <v>4.7586000000000004</v>
      </c>
      <c r="D2460" s="21">
        <v>1.2544999999999999</v>
      </c>
    </row>
    <row r="2461" spans="1:4" ht="14.25" x14ac:dyDescent="0.2">
      <c r="A2461" s="20">
        <f t="shared" si="38"/>
        <v>45879</v>
      </c>
      <c r="B2461" s="21">
        <v>2460</v>
      </c>
      <c r="C2461" s="21">
        <v>4.7591000000000001</v>
      </c>
      <c r="D2461" s="21">
        <v>1.2546999999999999</v>
      </c>
    </row>
    <row r="2462" spans="1:4" ht="14.25" x14ac:dyDescent="0.2">
      <c r="A2462" s="20">
        <f t="shared" si="38"/>
        <v>45880</v>
      </c>
      <c r="B2462" s="21">
        <v>2461</v>
      </c>
      <c r="C2462" s="21">
        <v>4.7596999999999996</v>
      </c>
      <c r="D2462" s="21">
        <v>1.2549999999999999</v>
      </c>
    </row>
    <row r="2463" spans="1:4" ht="14.25" x14ac:dyDescent="0.2">
      <c r="A2463" s="20">
        <f t="shared" si="38"/>
        <v>45881</v>
      </c>
      <c r="B2463" s="21">
        <v>2462</v>
      </c>
      <c r="C2463" s="21">
        <v>4.7602000000000002</v>
      </c>
      <c r="D2463" s="21">
        <v>1.2552000000000001</v>
      </c>
    </row>
    <row r="2464" spans="1:4" ht="14.25" x14ac:dyDescent="0.2">
      <c r="A2464" s="20">
        <f t="shared" si="38"/>
        <v>45882</v>
      </c>
      <c r="B2464" s="21">
        <v>2463</v>
      </c>
      <c r="C2464" s="21">
        <v>4.7606999999999999</v>
      </c>
      <c r="D2464" s="21">
        <v>1.2554000000000001</v>
      </c>
    </row>
    <row r="2465" spans="1:4" ht="14.25" x14ac:dyDescent="0.2">
      <c r="A2465" s="20">
        <f t="shared" si="38"/>
        <v>45883</v>
      </c>
      <c r="B2465" s="21">
        <v>2464</v>
      </c>
      <c r="C2465" s="21">
        <v>4.7613000000000003</v>
      </c>
      <c r="D2465" s="21">
        <v>1.2557</v>
      </c>
    </row>
    <row r="2466" spans="1:4" ht="14.25" x14ac:dyDescent="0.2">
      <c r="A2466" s="20">
        <f t="shared" si="38"/>
        <v>45884</v>
      </c>
      <c r="B2466" s="21">
        <v>2465</v>
      </c>
      <c r="C2466" s="21">
        <v>4.7618</v>
      </c>
      <c r="D2466" s="21">
        <v>1.2559</v>
      </c>
    </row>
    <row r="2467" spans="1:4" ht="14.25" x14ac:dyDescent="0.2">
      <c r="A2467" s="20">
        <f t="shared" si="38"/>
        <v>45885</v>
      </c>
      <c r="B2467" s="21">
        <v>2466</v>
      </c>
      <c r="C2467" s="21">
        <v>4.7624000000000004</v>
      </c>
      <c r="D2467" s="21">
        <v>1.2562</v>
      </c>
    </row>
    <row r="2468" spans="1:4" ht="14.25" x14ac:dyDescent="0.2">
      <c r="A2468" s="20">
        <f t="shared" si="38"/>
        <v>45886</v>
      </c>
      <c r="B2468" s="21">
        <v>2467</v>
      </c>
      <c r="C2468" s="21">
        <v>4.7629000000000001</v>
      </c>
      <c r="D2468" s="21">
        <v>1.2564</v>
      </c>
    </row>
    <row r="2469" spans="1:4" ht="14.25" x14ac:dyDescent="0.2">
      <c r="A2469" s="20">
        <f t="shared" si="38"/>
        <v>45887</v>
      </c>
      <c r="B2469" s="21">
        <v>2468</v>
      </c>
      <c r="C2469" s="21">
        <v>4.7634999999999996</v>
      </c>
      <c r="D2469" s="21">
        <v>1.2565999999999999</v>
      </c>
    </row>
    <row r="2470" spans="1:4" ht="14.25" x14ac:dyDescent="0.2">
      <c r="A2470" s="20">
        <f t="shared" si="38"/>
        <v>45888</v>
      </c>
      <c r="B2470" s="21">
        <v>2469</v>
      </c>
      <c r="C2470" s="21">
        <v>4.7640000000000002</v>
      </c>
      <c r="D2470" s="21">
        <v>1.2568999999999999</v>
      </c>
    </row>
    <row r="2471" spans="1:4" ht="14.25" x14ac:dyDescent="0.2">
      <c r="A2471" s="20">
        <f t="shared" si="38"/>
        <v>45889</v>
      </c>
      <c r="B2471" s="21">
        <v>2470</v>
      </c>
      <c r="C2471" s="21">
        <v>4.7645</v>
      </c>
      <c r="D2471" s="21">
        <v>1.2571000000000001</v>
      </c>
    </row>
    <row r="2472" spans="1:4" ht="14.25" x14ac:dyDescent="0.2">
      <c r="A2472" s="20">
        <f t="shared" si="38"/>
        <v>45890</v>
      </c>
      <c r="B2472" s="21">
        <v>2471</v>
      </c>
      <c r="C2472" s="21">
        <v>4.7651000000000003</v>
      </c>
      <c r="D2472" s="21">
        <v>1.2574000000000001</v>
      </c>
    </row>
    <row r="2473" spans="1:4" ht="14.25" x14ac:dyDescent="0.2">
      <c r="A2473" s="20">
        <f t="shared" si="38"/>
        <v>45891</v>
      </c>
      <c r="B2473" s="21">
        <v>2472</v>
      </c>
      <c r="C2473" s="21">
        <v>4.7656000000000001</v>
      </c>
      <c r="D2473" s="21">
        <v>1.2576000000000001</v>
      </c>
    </row>
    <row r="2474" spans="1:4" ht="14.25" x14ac:dyDescent="0.2">
      <c r="A2474" s="20">
        <f t="shared" si="38"/>
        <v>45892</v>
      </c>
      <c r="B2474" s="21">
        <v>2473</v>
      </c>
      <c r="C2474" s="21">
        <v>4.7662000000000004</v>
      </c>
      <c r="D2474" s="21">
        <v>1.2579</v>
      </c>
    </row>
    <row r="2475" spans="1:4" ht="14.25" x14ac:dyDescent="0.2">
      <c r="A2475" s="20">
        <f t="shared" si="38"/>
        <v>45893</v>
      </c>
      <c r="B2475" s="21">
        <v>2474</v>
      </c>
      <c r="C2475" s="21">
        <v>4.7667000000000002</v>
      </c>
      <c r="D2475" s="21">
        <v>1.2581</v>
      </c>
    </row>
    <row r="2476" spans="1:4" ht="14.25" x14ac:dyDescent="0.2">
      <c r="A2476" s="20">
        <f t="shared" si="38"/>
        <v>45894</v>
      </c>
      <c r="B2476" s="21">
        <v>2475</v>
      </c>
      <c r="C2476" s="21">
        <v>4.7672999999999996</v>
      </c>
      <c r="D2476" s="21">
        <v>1.2584</v>
      </c>
    </row>
    <row r="2477" spans="1:4" ht="14.25" x14ac:dyDescent="0.2">
      <c r="A2477" s="20">
        <f t="shared" si="38"/>
        <v>45895</v>
      </c>
      <c r="B2477" s="21">
        <v>2476</v>
      </c>
      <c r="C2477" s="21">
        <v>4.7678000000000003</v>
      </c>
      <c r="D2477" s="21">
        <v>1.2585999999999999</v>
      </c>
    </row>
    <row r="2478" spans="1:4" ht="14.25" x14ac:dyDescent="0.2">
      <c r="A2478" s="20">
        <f t="shared" si="38"/>
        <v>45896</v>
      </c>
      <c r="B2478" s="21">
        <v>2477</v>
      </c>
      <c r="C2478" s="21">
        <v>4.7683</v>
      </c>
      <c r="D2478" s="21">
        <v>1.2587999999999999</v>
      </c>
    </row>
    <row r="2479" spans="1:4" ht="14.25" x14ac:dyDescent="0.2">
      <c r="A2479" s="20">
        <f t="shared" si="38"/>
        <v>45897</v>
      </c>
      <c r="B2479" s="21">
        <v>2478</v>
      </c>
      <c r="C2479" s="21">
        <v>4.7689000000000004</v>
      </c>
      <c r="D2479" s="21">
        <v>1.2591000000000001</v>
      </c>
    </row>
    <row r="2480" spans="1:4" ht="14.25" x14ac:dyDescent="0.2">
      <c r="A2480" s="20">
        <f t="shared" si="38"/>
        <v>45898</v>
      </c>
      <c r="B2480" s="21">
        <v>2479</v>
      </c>
      <c r="C2480" s="21">
        <v>4.7694000000000001</v>
      </c>
      <c r="D2480" s="21">
        <v>1.2593000000000001</v>
      </c>
    </row>
    <row r="2481" spans="1:4" ht="14.25" x14ac:dyDescent="0.2">
      <c r="A2481" s="20">
        <f t="shared" si="38"/>
        <v>45899</v>
      </c>
      <c r="B2481" s="21">
        <v>2480</v>
      </c>
      <c r="C2481" s="21">
        <v>4.7699999999999996</v>
      </c>
      <c r="D2481" s="21">
        <v>1.2596000000000001</v>
      </c>
    </row>
    <row r="2482" spans="1:4" ht="14.25" x14ac:dyDescent="0.2">
      <c r="A2482" s="20">
        <f t="shared" si="38"/>
        <v>45900</v>
      </c>
      <c r="B2482" s="21">
        <v>2481</v>
      </c>
      <c r="C2482" s="21">
        <v>4.7705000000000002</v>
      </c>
      <c r="D2482" s="21">
        <v>1.2598</v>
      </c>
    </row>
    <row r="2483" spans="1:4" ht="14.25" x14ac:dyDescent="0.2">
      <c r="A2483" s="20">
        <f t="shared" si="38"/>
        <v>45901</v>
      </c>
      <c r="B2483" s="21">
        <v>2482</v>
      </c>
      <c r="C2483" s="21">
        <v>4.7710999999999997</v>
      </c>
      <c r="D2483" s="21">
        <v>1.2601</v>
      </c>
    </row>
    <row r="2484" spans="1:4" ht="14.25" x14ac:dyDescent="0.2">
      <c r="A2484" s="20">
        <f t="shared" si="38"/>
        <v>45902</v>
      </c>
      <c r="B2484" s="21">
        <v>2483</v>
      </c>
      <c r="C2484" s="21">
        <v>4.7716000000000003</v>
      </c>
      <c r="D2484" s="21">
        <v>1.2603</v>
      </c>
    </row>
    <row r="2485" spans="1:4" ht="14.25" x14ac:dyDescent="0.2">
      <c r="A2485" s="20">
        <f t="shared" si="38"/>
        <v>45903</v>
      </c>
      <c r="B2485" s="21">
        <v>2484</v>
      </c>
      <c r="C2485" s="21">
        <v>4.7721999999999998</v>
      </c>
      <c r="D2485" s="21">
        <v>1.2605</v>
      </c>
    </row>
    <row r="2486" spans="1:4" ht="14.25" x14ac:dyDescent="0.2">
      <c r="A2486" s="20">
        <f t="shared" si="38"/>
        <v>45904</v>
      </c>
      <c r="B2486" s="21">
        <v>2485</v>
      </c>
      <c r="C2486" s="21">
        <v>4.7727000000000004</v>
      </c>
      <c r="D2486" s="21">
        <v>1.2607999999999999</v>
      </c>
    </row>
    <row r="2487" spans="1:4" ht="14.25" x14ac:dyDescent="0.2">
      <c r="A2487" s="20">
        <f t="shared" si="38"/>
        <v>45905</v>
      </c>
      <c r="B2487" s="21">
        <v>2486</v>
      </c>
      <c r="C2487" s="21">
        <v>4.7732000000000001</v>
      </c>
      <c r="D2487" s="21">
        <v>1.2609999999999999</v>
      </c>
    </row>
    <row r="2488" spans="1:4" ht="14.25" x14ac:dyDescent="0.2">
      <c r="A2488" s="20">
        <f t="shared" si="38"/>
        <v>45906</v>
      </c>
      <c r="B2488" s="21">
        <v>2487</v>
      </c>
      <c r="C2488" s="21">
        <v>4.7737999999999996</v>
      </c>
      <c r="D2488" s="21">
        <v>1.2613000000000001</v>
      </c>
    </row>
    <row r="2489" spans="1:4" ht="14.25" x14ac:dyDescent="0.2">
      <c r="A2489" s="20">
        <f t="shared" si="38"/>
        <v>45907</v>
      </c>
      <c r="B2489" s="21">
        <v>2488</v>
      </c>
      <c r="C2489" s="21">
        <v>4.7743000000000002</v>
      </c>
      <c r="D2489" s="21">
        <v>1.2615000000000001</v>
      </c>
    </row>
    <row r="2490" spans="1:4" ht="14.25" x14ac:dyDescent="0.2">
      <c r="A2490" s="20">
        <f t="shared" si="38"/>
        <v>45908</v>
      </c>
      <c r="B2490" s="21">
        <v>2489</v>
      </c>
      <c r="C2490" s="21">
        <v>4.7748999999999997</v>
      </c>
      <c r="D2490" s="21">
        <v>1.2618</v>
      </c>
    </row>
    <row r="2491" spans="1:4" ht="14.25" x14ac:dyDescent="0.2">
      <c r="A2491" s="20">
        <f t="shared" si="38"/>
        <v>45909</v>
      </c>
      <c r="B2491" s="21">
        <v>2490</v>
      </c>
      <c r="C2491" s="21">
        <v>4.7754000000000003</v>
      </c>
      <c r="D2491" s="21">
        <v>1.262</v>
      </c>
    </row>
    <row r="2492" spans="1:4" ht="14.25" x14ac:dyDescent="0.2">
      <c r="A2492" s="20">
        <f t="shared" si="38"/>
        <v>45910</v>
      </c>
      <c r="B2492" s="21">
        <v>2491</v>
      </c>
      <c r="C2492" s="21">
        <v>4.7759999999999998</v>
      </c>
      <c r="D2492" s="21">
        <v>1.2623</v>
      </c>
    </row>
    <row r="2493" spans="1:4" ht="14.25" x14ac:dyDescent="0.2">
      <c r="A2493" s="20">
        <f t="shared" si="38"/>
        <v>45911</v>
      </c>
      <c r="B2493" s="21">
        <v>2492</v>
      </c>
      <c r="C2493" s="21">
        <v>4.7765000000000004</v>
      </c>
      <c r="D2493" s="21">
        <v>1.2625</v>
      </c>
    </row>
    <row r="2494" spans="1:4" ht="14.25" x14ac:dyDescent="0.2">
      <c r="A2494" s="20">
        <f t="shared" si="38"/>
        <v>45912</v>
      </c>
      <c r="B2494" s="21">
        <v>2493</v>
      </c>
      <c r="C2494" s="21">
        <v>4.7770999999999999</v>
      </c>
      <c r="D2494" s="21">
        <v>1.2627999999999999</v>
      </c>
    </row>
    <row r="2495" spans="1:4" ht="14.25" x14ac:dyDescent="0.2">
      <c r="A2495" s="20">
        <f t="shared" si="38"/>
        <v>45913</v>
      </c>
      <c r="B2495" s="21">
        <v>2494</v>
      </c>
      <c r="C2495" s="21">
        <v>4.7775999999999996</v>
      </c>
      <c r="D2495" s="21">
        <v>1.2629999999999999</v>
      </c>
    </row>
    <row r="2496" spans="1:4" ht="14.25" x14ac:dyDescent="0.2">
      <c r="A2496" s="20">
        <f t="shared" si="38"/>
        <v>45914</v>
      </c>
      <c r="B2496" s="21">
        <v>2495</v>
      </c>
      <c r="C2496" s="21">
        <v>4.7781000000000002</v>
      </c>
      <c r="D2496" s="21">
        <v>1.2633000000000001</v>
      </c>
    </row>
    <row r="2497" spans="1:4" ht="14.25" x14ac:dyDescent="0.2">
      <c r="A2497" s="20">
        <f t="shared" si="38"/>
        <v>45915</v>
      </c>
      <c r="B2497" s="21">
        <v>2496</v>
      </c>
      <c r="C2497" s="21">
        <v>4.7786999999999997</v>
      </c>
      <c r="D2497" s="21">
        <v>1.2635000000000001</v>
      </c>
    </row>
    <row r="2498" spans="1:4" ht="14.25" x14ac:dyDescent="0.2">
      <c r="A2498" s="20">
        <f t="shared" si="38"/>
        <v>45916</v>
      </c>
      <c r="B2498" s="21">
        <v>2497</v>
      </c>
      <c r="C2498" s="21">
        <v>4.7792000000000003</v>
      </c>
      <c r="D2498" s="21">
        <v>1.2637</v>
      </c>
    </row>
    <row r="2499" spans="1:4" ht="14.25" x14ac:dyDescent="0.2">
      <c r="A2499" s="20">
        <f t="shared" si="38"/>
        <v>45917</v>
      </c>
      <c r="B2499" s="21">
        <v>2498</v>
      </c>
      <c r="C2499" s="21">
        <v>4.7797999999999998</v>
      </c>
      <c r="D2499" s="21">
        <v>1.264</v>
      </c>
    </row>
    <row r="2500" spans="1:4" ht="14.25" x14ac:dyDescent="0.2">
      <c r="A2500" s="20">
        <f t="shared" ref="A2500:A2563" si="39">+A2499+1</f>
        <v>45918</v>
      </c>
      <c r="B2500" s="21">
        <v>2499</v>
      </c>
      <c r="C2500" s="21">
        <v>4.7803000000000004</v>
      </c>
      <c r="D2500" s="21">
        <v>1.2642</v>
      </c>
    </row>
    <row r="2501" spans="1:4" ht="14.25" x14ac:dyDescent="0.2">
      <c r="A2501" s="20">
        <f t="shared" si="39"/>
        <v>45919</v>
      </c>
      <c r="B2501" s="21">
        <v>2500</v>
      </c>
      <c r="C2501" s="21">
        <v>4.7808999999999999</v>
      </c>
      <c r="D2501" s="21">
        <v>1.2645</v>
      </c>
    </row>
    <row r="2502" spans="1:4" ht="14.25" x14ac:dyDescent="0.2">
      <c r="A2502" s="20">
        <f t="shared" si="39"/>
        <v>45920</v>
      </c>
      <c r="B2502" s="21">
        <v>2501</v>
      </c>
      <c r="C2502" s="21">
        <v>4.7813999999999997</v>
      </c>
      <c r="D2502" s="21">
        <v>1.2646999999999999</v>
      </c>
    </row>
    <row r="2503" spans="1:4" ht="14.25" x14ac:dyDescent="0.2">
      <c r="A2503" s="20">
        <f t="shared" si="39"/>
        <v>45921</v>
      </c>
      <c r="B2503" s="21">
        <v>2502</v>
      </c>
      <c r="C2503" s="21">
        <v>4.782</v>
      </c>
      <c r="D2503" s="21">
        <v>1.2649999999999999</v>
      </c>
    </row>
    <row r="2504" spans="1:4" ht="14.25" x14ac:dyDescent="0.2">
      <c r="A2504" s="20">
        <f t="shared" si="39"/>
        <v>45922</v>
      </c>
      <c r="B2504" s="21">
        <v>2503</v>
      </c>
      <c r="C2504" s="21">
        <v>4.7824999999999998</v>
      </c>
      <c r="D2504" s="21">
        <v>1.2652000000000001</v>
      </c>
    </row>
    <row r="2505" spans="1:4" ht="14.25" x14ac:dyDescent="0.2">
      <c r="A2505" s="20">
        <f t="shared" si="39"/>
        <v>45923</v>
      </c>
      <c r="B2505" s="21">
        <v>2504</v>
      </c>
      <c r="C2505" s="21">
        <v>4.7831000000000001</v>
      </c>
      <c r="D2505" s="21">
        <v>1.2655000000000001</v>
      </c>
    </row>
    <row r="2506" spans="1:4" ht="14.25" x14ac:dyDescent="0.2">
      <c r="A2506" s="20">
        <f t="shared" si="39"/>
        <v>45924</v>
      </c>
      <c r="B2506" s="21">
        <v>2505</v>
      </c>
      <c r="C2506" s="21">
        <v>4.7835999999999999</v>
      </c>
      <c r="D2506" s="21">
        <v>1.2657</v>
      </c>
    </row>
    <row r="2507" spans="1:4" ht="14.25" x14ac:dyDescent="0.2">
      <c r="A2507" s="20">
        <f t="shared" si="39"/>
        <v>45925</v>
      </c>
      <c r="B2507" s="21">
        <v>2506</v>
      </c>
      <c r="C2507" s="21">
        <v>4.7842000000000002</v>
      </c>
      <c r="D2507" s="21">
        <v>1.266</v>
      </c>
    </row>
    <row r="2508" spans="1:4" ht="14.25" x14ac:dyDescent="0.2">
      <c r="A2508" s="20">
        <f t="shared" si="39"/>
        <v>45926</v>
      </c>
      <c r="B2508" s="21">
        <v>2507</v>
      </c>
      <c r="C2508" s="21">
        <v>4.7847</v>
      </c>
      <c r="D2508" s="21">
        <v>1.2662</v>
      </c>
    </row>
    <row r="2509" spans="1:4" ht="14.25" x14ac:dyDescent="0.2">
      <c r="A2509" s="20">
        <f t="shared" si="39"/>
        <v>45927</v>
      </c>
      <c r="B2509" s="21">
        <v>2508</v>
      </c>
      <c r="C2509" s="21">
        <v>4.7851999999999997</v>
      </c>
      <c r="D2509" s="21">
        <v>1.2665</v>
      </c>
    </row>
    <row r="2510" spans="1:4" ht="14.25" x14ac:dyDescent="0.2">
      <c r="A2510" s="20">
        <f t="shared" si="39"/>
        <v>45928</v>
      </c>
      <c r="B2510" s="21">
        <v>2509</v>
      </c>
      <c r="C2510" s="21">
        <v>4.7858000000000001</v>
      </c>
      <c r="D2510" s="21">
        <v>1.2666999999999999</v>
      </c>
    </row>
    <row r="2511" spans="1:4" ht="14.25" x14ac:dyDescent="0.2">
      <c r="A2511" s="20">
        <f t="shared" si="39"/>
        <v>45929</v>
      </c>
      <c r="B2511" s="21">
        <v>2510</v>
      </c>
      <c r="C2511" s="21">
        <v>4.7862999999999998</v>
      </c>
      <c r="D2511" s="21">
        <v>1.2669999999999999</v>
      </c>
    </row>
    <row r="2512" spans="1:4" ht="14.25" x14ac:dyDescent="0.2">
      <c r="A2512" s="20">
        <f t="shared" si="39"/>
        <v>45930</v>
      </c>
      <c r="B2512" s="21">
        <v>2511</v>
      </c>
      <c r="C2512" s="21">
        <v>4.7869000000000002</v>
      </c>
      <c r="D2512" s="21">
        <v>1.2672000000000001</v>
      </c>
    </row>
    <row r="2513" spans="1:4" ht="14.25" x14ac:dyDescent="0.2">
      <c r="A2513" s="20">
        <f t="shared" si="39"/>
        <v>45931</v>
      </c>
      <c r="B2513" s="21">
        <v>2512</v>
      </c>
      <c r="C2513" s="21">
        <v>4.7873999999999999</v>
      </c>
      <c r="D2513" s="21">
        <v>1.2675000000000001</v>
      </c>
    </row>
    <row r="2514" spans="1:4" ht="14.25" x14ac:dyDescent="0.2">
      <c r="A2514" s="20">
        <f t="shared" si="39"/>
        <v>45932</v>
      </c>
      <c r="B2514" s="21">
        <v>2513</v>
      </c>
      <c r="C2514" s="21">
        <v>4.7880000000000003</v>
      </c>
      <c r="D2514" s="21">
        <v>1.2677</v>
      </c>
    </row>
    <row r="2515" spans="1:4" ht="14.25" x14ac:dyDescent="0.2">
      <c r="A2515" s="20">
        <f t="shared" si="39"/>
        <v>45933</v>
      </c>
      <c r="B2515" s="21">
        <v>2514</v>
      </c>
      <c r="C2515" s="21">
        <v>4.7885</v>
      </c>
      <c r="D2515" s="21">
        <v>1.268</v>
      </c>
    </row>
    <row r="2516" spans="1:4" ht="14.25" x14ac:dyDescent="0.2">
      <c r="A2516" s="20">
        <f t="shared" si="39"/>
        <v>45934</v>
      </c>
      <c r="B2516" s="21">
        <v>2515</v>
      </c>
      <c r="C2516" s="21">
        <v>4.7891000000000004</v>
      </c>
      <c r="D2516" s="21">
        <v>1.2682</v>
      </c>
    </row>
    <row r="2517" spans="1:4" ht="14.25" x14ac:dyDescent="0.2">
      <c r="A2517" s="20">
        <f t="shared" si="39"/>
        <v>45935</v>
      </c>
      <c r="B2517" s="21">
        <v>2516</v>
      </c>
      <c r="C2517" s="21">
        <v>4.7896000000000001</v>
      </c>
      <c r="D2517" s="21">
        <v>1.2685</v>
      </c>
    </row>
    <row r="2518" spans="1:4" ht="14.25" x14ac:dyDescent="0.2">
      <c r="A2518" s="20">
        <f t="shared" si="39"/>
        <v>45936</v>
      </c>
      <c r="B2518" s="21">
        <v>2517</v>
      </c>
      <c r="C2518" s="21">
        <v>4.7901999999999996</v>
      </c>
      <c r="D2518" s="21">
        <v>1.2686999999999999</v>
      </c>
    </row>
    <row r="2519" spans="1:4" ht="14.25" x14ac:dyDescent="0.2">
      <c r="A2519" s="20">
        <f t="shared" si="39"/>
        <v>45937</v>
      </c>
      <c r="B2519" s="21">
        <v>2518</v>
      </c>
      <c r="C2519" s="21">
        <v>4.7907000000000002</v>
      </c>
      <c r="D2519" s="21">
        <v>1.2689999999999999</v>
      </c>
    </row>
    <row r="2520" spans="1:4" ht="14.25" x14ac:dyDescent="0.2">
      <c r="A2520" s="20">
        <f t="shared" si="39"/>
        <v>45938</v>
      </c>
      <c r="B2520" s="21">
        <v>2519</v>
      </c>
      <c r="C2520" s="21">
        <v>4.7912999999999997</v>
      </c>
      <c r="D2520" s="21">
        <v>1.2692000000000001</v>
      </c>
    </row>
    <row r="2521" spans="1:4" ht="14.25" x14ac:dyDescent="0.2">
      <c r="A2521" s="20">
        <f t="shared" si="39"/>
        <v>45939</v>
      </c>
      <c r="B2521" s="21">
        <v>2520</v>
      </c>
      <c r="C2521" s="21">
        <v>4.7918000000000003</v>
      </c>
      <c r="D2521" s="21">
        <v>1.2695000000000001</v>
      </c>
    </row>
    <row r="2522" spans="1:4" ht="14.25" x14ac:dyDescent="0.2">
      <c r="A2522" s="20">
        <f t="shared" si="39"/>
        <v>45940</v>
      </c>
      <c r="B2522" s="21">
        <v>2521</v>
      </c>
      <c r="C2522" s="21">
        <v>4.7923999999999998</v>
      </c>
      <c r="D2522" s="21">
        <v>1.2697000000000001</v>
      </c>
    </row>
    <row r="2523" spans="1:4" ht="14.25" x14ac:dyDescent="0.2">
      <c r="A2523" s="20">
        <f t="shared" si="39"/>
        <v>45941</v>
      </c>
      <c r="B2523" s="21">
        <v>2522</v>
      </c>
      <c r="C2523" s="21">
        <v>4.7929000000000004</v>
      </c>
      <c r="D2523" s="21">
        <v>1.27</v>
      </c>
    </row>
    <row r="2524" spans="1:4" ht="14.25" x14ac:dyDescent="0.2">
      <c r="A2524" s="20">
        <f t="shared" si="39"/>
        <v>45942</v>
      </c>
      <c r="B2524" s="21">
        <v>2523</v>
      </c>
      <c r="C2524" s="21">
        <v>4.7934999999999999</v>
      </c>
      <c r="D2524" s="21">
        <v>1.2702</v>
      </c>
    </row>
    <row r="2525" spans="1:4" ht="14.25" x14ac:dyDescent="0.2">
      <c r="A2525" s="20">
        <f t="shared" si="39"/>
        <v>45943</v>
      </c>
      <c r="B2525" s="21">
        <v>2524</v>
      </c>
      <c r="C2525" s="21">
        <v>4.7939999999999996</v>
      </c>
      <c r="D2525" s="21">
        <v>1.2705</v>
      </c>
    </row>
    <row r="2526" spans="1:4" ht="14.25" x14ac:dyDescent="0.2">
      <c r="A2526" s="20">
        <f t="shared" si="39"/>
        <v>45944</v>
      </c>
      <c r="B2526" s="21">
        <v>2525</v>
      </c>
      <c r="C2526" s="21">
        <v>4.7946</v>
      </c>
      <c r="D2526" s="21">
        <v>1.2706999999999999</v>
      </c>
    </row>
    <row r="2527" spans="1:4" ht="14.25" x14ac:dyDescent="0.2">
      <c r="A2527" s="20">
        <f t="shared" si="39"/>
        <v>45945</v>
      </c>
      <c r="B2527" s="21">
        <v>2526</v>
      </c>
      <c r="C2527" s="21">
        <v>4.7950999999999997</v>
      </c>
      <c r="D2527" s="21">
        <v>1.2709999999999999</v>
      </c>
    </row>
    <row r="2528" spans="1:4" ht="14.25" x14ac:dyDescent="0.2">
      <c r="A2528" s="20">
        <f t="shared" si="39"/>
        <v>45946</v>
      </c>
      <c r="B2528" s="21">
        <v>2527</v>
      </c>
      <c r="C2528" s="21">
        <v>4.7957000000000001</v>
      </c>
      <c r="D2528" s="21">
        <v>1.2712000000000001</v>
      </c>
    </row>
    <row r="2529" spans="1:4" ht="14.25" x14ac:dyDescent="0.2">
      <c r="A2529" s="20">
        <f t="shared" si="39"/>
        <v>45947</v>
      </c>
      <c r="B2529" s="21">
        <v>2528</v>
      </c>
      <c r="C2529" s="21">
        <v>4.7961999999999998</v>
      </c>
      <c r="D2529" s="21">
        <v>1.2715000000000001</v>
      </c>
    </row>
    <row r="2530" spans="1:4" ht="14.25" x14ac:dyDescent="0.2">
      <c r="A2530" s="20">
        <f t="shared" si="39"/>
        <v>45948</v>
      </c>
      <c r="B2530" s="21">
        <v>2529</v>
      </c>
      <c r="C2530" s="21">
        <v>4.7968000000000002</v>
      </c>
      <c r="D2530" s="21">
        <v>1.2717000000000001</v>
      </c>
    </row>
    <row r="2531" spans="1:4" ht="14.25" x14ac:dyDescent="0.2">
      <c r="A2531" s="20">
        <f t="shared" si="39"/>
        <v>45949</v>
      </c>
      <c r="B2531" s="21">
        <v>2530</v>
      </c>
      <c r="C2531" s="21">
        <v>4.7972999999999999</v>
      </c>
      <c r="D2531" s="21">
        <v>1.272</v>
      </c>
    </row>
    <row r="2532" spans="1:4" ht="14.25" x14ac:dyDescent="0.2">
      <c r="A2532" s="20">
        <f t="shared" si="39"/>
        <v>45950</v>
      </c>
      <c r="B2532" s="21">
        <v>2531</v>
      </c>
      <c r="C2532" s="21">
        <v>4.7979000000000003</v>
      </c>
      <c r="D2532" s="21">
        <v>1.2722</v>
      </c>
    </row>
    <row r="2533" spans="1:4" ht="14.25" x14ac:dyDescent="0.2">
      <c r="A2533" s="20">
        <f t="shared" si="39"/>
        <v>45951</v>
      </c>
      <c r="B2533" s="21">
        <v>2532</v>
      </c>
      <c r="C2533" s="21">
        <v>4.7984</v>
      </c>
      <c r="D2533" s="21">
        <v>1.2725</v>
      </c>
    </row>
    <row r="2534" spans="1:4" ht="14.25" x14ac:dyDescent="0.2">
      <c r="A2534" s="20">
        <f t="shared" si="39"/>
        <v>45952</v>
      </c>
      <c r="B2534" s="21">
        <v>2533</v>
      </c>
      <c r="C2534" s="21">
        <v>4.7990000000000004</v>
      </c>
      <c r="D2534" s="21">
        <v>1.2726999999999999</v>
      </c>
    </row>
    <row r="2535" spans="1:4" ht="14.25" x14ac:dyDescent="0.2">
      <c r="A2535" s="20">
        <f t="shared" si="39"/>
        <v>45953</v>
      </c>
      <c r="B2535" s="21">
        <v>2534</v>
      </c>
      <c r="C2535" s="21">
        <v>4.7995000000000001</v>
      </c>
      <c r="D2535" s="21">
        <v>1.2729999999999999</v>
      </c>
    </row>
    <row r="2536" spans="1:4" ht="14.25" x14ac:dyDescent="0.2">
      <c r="A2536" s="20">
        <f t="shared" si="39"/>
        <v>45954</v>
      </c>
      <c r="B2536" s="21">
        <v>2535</v>
      </c>
      <c r="C2536" s="21">
        <v>4.8000999999999996</v>
      </c>
      <c r="D2536" s="21">
        <v>1.2732000000000001</v>
      </c>
    </row>
    <row r="2537" spans="1:4" ht="14.25" x14ac:dyDescent="0.2">
      <c r="A2537" s="20">
        <f t="shared" si="39"/>
        <v>45955</v>
      </c>
      <c r="B2537" s="21">
        <v>2536</v>
      </c>
      <c r="C2537" s="21">
        <v>4.8006000000000002</v>
      </c>
      <c r="D2537" s="21">
        <v>1.2735000000000001</v>
      </c>
    </row>
    <row r="2538" spans="1:4" ht="14.25" x14ac:dyDescent="0.2">
      <c r="A2538" s="20">
        <f t="shared" si="39"/>
        <v>45956</v>
      </c>
      <c r="B2538" s="21">
        <v>2537</v>
      </c>
      <c r="C2538" s="21">
        <v>4.8011999999999997</v>
      </c>
      <c r="D2538" s="21">
        <v>1.2738</v>
      </c>
    </row>
    <row r="2539" spans="1:4" ht="14.25" x14ac:dyDescent="0.2">
      <c r="A2539" s="20">
        <f t="shared" si="39"/>
        <v>45957</v>
      </c>
      <c r="B2539" s="21">
        <v>2538</v>
      </c>
      <c r="C2539" s="21">
        <v>4.8017000000000003</v>
      </c>
      <c r="D2539" s="21">
        <v>1.274</v>
      </c>
    </row>
    <row r="2540" spans="1:4" ht="14.25" x14ac:dyDescent="0.2">
      <c r="A2540" s="20">
        <f t="shared" si="39"/>
        <v>45958</v>
      </c>
      <c r="B2540" s="21">
        <v>2539</v>
      </c>
      <c r="C2540" s="21">
        <v>4.8022999999999998</v>
      </c>
      <c r="D2540" s="21">
        <v>1.2743</v>
      </c>
    </row>
    <row r="2541" spans="1:4" ht="14.25" x14ac:dyDescent="0.2">
      <c r="A2541" s="20">
        <f t="shared" si="39"/>
        <v>45959</v>
      </c>
      <c r="B2541" s="21">
        <v>2540</v>
      </c>
      <c r="C2541" s="21">
        <v>4.8028000000000004</v>
      </c>
      <c r="D2541" s="21">
        <v>1.2745</v>
      </c>
    </row>
    <row r="2542" spans="1:4" ht="14.25" x14ac:dyDescent="0.2">
      <c r="A2542" s="20">
        <f t="shared" si="39"/>
        <v>45960</v>
      </c>
      <c r="B2542" s="21">
        <v>2541</v>
      </c>
      <c r="C2542" s="21">
        <v>4.8033999999999999</v>
      </c>
      <c r="D2542" s="21">
        <v>1.2747999999999999</v>
      </c>
    </row>
    <row r="2543" spans="1:4" ht="14.25" x14ac:dyDescent="0.2">
      <c r="A2543" s="20">
        <f t="shared" si="39"/>
        <v>45961</v>
      </c>
      <c r="B2543" s="21">
        <v>2542</v>
      </c>
      <c r="C2543" s="21">
        <v>4.8038999999999996</v>
      </c>
      <c r="D2543" s="21">
        <v>1.2749999999999999</v>
      </c>
    </row>
    <row r="2544" spans="1:4" ht="14.25" x14ac:dyDescent="0.2">
      <c r="A2544" s="20">
        <f t="shared" si="39"/>
        <v>45962</v>
      </c>
      <c r="B2544" s="21">
        <v>2543</v>
      </c>
      <c r="C2544" s="21">
        <v>4.8045</v>
      </c>
      <c r="D2544" s="21">
        <v>1.2753000000000001</v>
      </c>
    </row>
    <row r="2545" spans="1:4" ht="14.25" x14ac:dyDescent="0.2">
      <c r="A2545" s="20">
        <f t="shared" si="39"/>
        <v>45963</v>
      </c>
      <c r="B2545" s="21">
        <v>2544</v>
      </c>
      <c r="C2545" s="21">
        <v>4.8049999999999997</v>
      </c>
      <c r="D2545" s="21">
        <v>1.2755000000000001</v>
      </c>
    </row>
    <row r="2546" spans="1:4" ht="14.25" x14ac:dyDescent="0.2">
      <c r="A2546" s="20">
        <f t="shared" si="39"/>
        <v>45964</v>
      </c>
      <c r="B2546" s="21">
        <v>2545</v>
      </c>
      <c r="C2546" s="21">
        <v>4.8056000000000001</v>
      </c>
      <c r="D2546" s="21">
        <v>1.2758</v>
      </c>
    </row>
    <row r="2547" spans="1:4" ht="14.25" x14ac:dyDescent="0.2">
      <c r="A2547" s="20">
        <f t="shared" si="39"/>
        <v>45965</v>
      </c>
      <c r="B2547" s="21">
        <v>2546</v>
      </c>
      <c r="C2547" s="21">
        <v>4.8060999999999998</v>
      </c>
      <c r="D2547" s="21">
        <v>1.276</v>
      </c>
    </row>
    <row r="2548" spans="1:4" ht="14.25" x14ac:dyDescent="0.2">
      <c r="A2548" s="20">
        <f t="shared" si="39"/>
        <v>45966</v>
      </c>
      <c r="B2548" s="21">
        <v>2547</v>
      </c>
      <c r="C2548" s="21">
        <v>4.8067000000000002</v>
      </c>
      <c r="D2548" s="21">
        <v>1.2763</v>
      </c>
    </row>
    <row r="2549" spans="1:4" ht="14.25" x14ac:dyDescent="0.2">
      <c r="A2549" s="20">
        <f t="shared" si="39"/>
        <v>45967</v>
      </c>
      <c r="B2549" s="21">
        <v>2548</v>
      </c>
      <c r="C2549" s="21">
        <v>4.8071999999999999</v>
      </c>
      <c r="D2549" s="21">
        <v>1.2765</v>
      </c>
    </row>
    <row r="2550" spans="1:4" ht="14.25" x14ac:dyDescent="0.2">
      <c r="A2550" s="20">
        <f t="shared" si="39"/>
        <v>45968</v>
      </c>
      <c r="B2550" s="21">
        <v>2549</v>
      </c>
      <c r="C2550" s="21">
        <v>4.8078000000000003</v>
      </c>
      <c r="D2550" s="21">
        <v>1.2767999999999999</v>
      </c>
    </row>
    <row r="2551" spans="1:4" ht="14.25" x14ac:dyDescent="0.2">
      <c r="A2551" s="20">
        <f t="shared" si="39"/>
        <v>45969</v>
      </c>
      <c r="B2551" s="21">
        <v>2550</v>
      </c>
      <c r="C2551" s="21">
        <v>4.8083</v>
      </c>
      <c r="D2551" s="21">
        <v>1.2770999999999999</v>
      </c>
    </row>
    <row r="2552" spans="1:4" ht="14.25" x14ac:dyDescent="0.2">
      <c r="A2552" s="20">
        <f t="shared" si="39"/>
        <v>45970</v>
      </c>
      <c r="B2552" s="21">
        <v>2551</v>
      </c>
      <c r="C2552" s="21">
        <v>4.8089000000000004</v>
      </c>
      <c r="D2552" s="21">
        <v>1.2773000000000001</v>
      </c>
    </row>
    <row r="2553" spans="1:4" ht="14.25" x14ac:dyDescent="0.2">
      <c r="A2553" s="20">
        <f t="shared" si="39"/>
        <v>45971</v>
      </c>
      <c r="B2553" s="21">
        <v>2552</v>
      </c>
      <c r="C2553" s="21">
        <v>4.8094000000000001</v>
      </c>
      <c r="D2553" s="21">
        <v>1.2776000000000001</v>
      </c>
    </row>
    <row r="2554" spans="1:4" ht="14.25" x14ac:dyDescent="0.2">
      <c r="A2554" s="20">
        <f t="shared" si="39"/>
        <v>45972</v>
      </c>
      <c r="B2554" s="21">
        <v>2553</v>
      </c>
      <c r="C2554" s="21">
        <v>4.8099999999999996</v>
      </c>
      <c r="D2554" s="21">
        <v>1.2778</v>
      </c>
    </row>
    <row r="2555" spans="1:4" ht="14.25" x14ac:dyDescent="0.2">
      <c r="A2555" s="20">
        <f t="shared" si="39"/>
        <v>45973</v>
      </c>
      <c r="B2555" s="21">
        <v>2554</v>
      </c>
      <c r="C2555" s="21">
        <v>4.8105000000000002</v>
      </c>
      <c r="D2555" s="21">
        <v>1.2781</v>
      </c>
    </row>
    <row r="2556" spans="1:4" ht="14.25" x14ac:dyDescent="0.2">
      <c r="A2556" s="20">
        <f t="shared" si="39"/>
        <v>45974</v>
      </c>
      <c r="B2556" s="21">
        <v>2555</v>
      </c>
      <c r="C2556" s="21">
        <v>4.8110999999999997</v>
      </c>
      <c r="D2556" s="21">
        <v>1.2783</v>
      </c>
    </row>
    <row r="2557" spans="1:4" ht="14.25" x14ac:dyDescent="0.2">
      <c r="A2557" s="20">
        <f t="shared" si="39"/>
        <v>45975</v>
      </c>
      <c r="B2557" s="21">
        <v>2556</v>
      </c>
      <c r="C2557" s="21">
        <v>4.8116000000000003</v>
      </c>
      <c r="D2557" s="21">
        <v>1.2786</v>
      </c>
    </row>
    <row r="2558" spans="1:4" ht="14.25" x14ac:dyDescent="0.2">
      <c r="A2558" s="20">
        <f t="shared" si="39"/>
        <v>45976</v>
      </c>
      <c r="B2558" s="21">
        <v>2557</v>
      </c>
      <c r="C2558" s="21">
        <v>4.8121999999999998</v>
      </c>
      <c r="D2558" s="21">
        <v>1.2788999999999999</v>
      </c>
    </row>
    <row r="2559" spans="1:4" ht="14.25" x14ac:dyDescent="0.2">
      <c r="A2559" s="20">
        <f t="shared" si="39"/>
        <v>45977</v>
      </c>
      <c r="B2559" s="21">
        <v>2558</v>
      </c>
      <c r="C2559" s="21">
        <v>4.8127000000000004</v>
      </c>
      <c r="D2559" s="21">
        <v>1.2790999999999999</v>
      </c>
    </row>
    <row r="2560" spans="1:4" ht="14.25" x14ac:dyDescent="0.2">
      <c r="A2560" s="20">
        <f t="shared" si="39"/>
        <v>45978</v>
      </c>
      <c r="B2560" s="21">
        <v>2559</v>
      </c>
      <c r="C2560" s="21">
        <v>4.8132999999999999</v>
      </c>
      <c r="D2560" s="21">
        <v>1.2794000000000001</v>
      </c>
    </row>
    <row r="2561" spans="1:4" ht="14.25" x14ac:dyDescent="0.2">
      <c r="A2561" s="20">
        <f t="shared" si="39"/>
        <v>45979</v>
      </c>
      <c r="B2561" s="21">
        <v>2560</v>
      </c>
      <c r="C2561" s="21">
        <v>4.8139000000000003</v>
      </c>
      <c r="D2561" s="21">
        <v>1.2796000000000001</v>
      </c>
    </row>
    <row r="2562" spans="1:4" ht="14.25" x14ac:dyDescent="0.2">
      <c r="A2562" s="20">
        <f t="shared" si="39"/>
        <v>45980</v>
      </c>
      <c r="B2562" s="21">
        <v>2561</v>
      </c>
      <c r="C2562" s="21">
        <v>4.8144</v>
      </c>
      <c r="D2562" s="21">
        <v>1.2799</v>
      </c>
    </row>
    <row r="2563" spans="1:4" ht="14.25" x14ac:dyDescent="0.2">
      <c r="A2563" s="20">
        <f t="shared" si="39"/>
        <v>45981</v>
      </c>
      <c r="B2563" s="21">
        <v>2562</v>
      </c>
      <c r="C2563" s="21">
        <v>4.8150000000000004</v>
      </c>
      <c r="D2563" s="21">
        <v>1.2801</v>
      </c>
    </row>
    <row r="2564" spans="1:4" ht="14.25" x14ac:dyDescent="0.2">
      <c r="A2564" s="20">
        <f t="shared" ref="A2564:A2627" si="40">+A2563+1</f>
        <v>45982</v>
      </c>
      <c r="B2564" s="21">
        <v>2563</v>
      </c>
      <c r="C2564" s="21">
        <v>4.8155000000000001</v>
      </c>
      <c r="D2564" s="21">
        <v>1.2804</v>
      </c>
    </row>
    <row r="2565" spans="1:4" ht="14.25" x14ac:dyDescent="0.2">
      <c r="A2565" s="20">
        <f t="shared" si="40"/>
        <v>45983</v>
      </c>
      <c r="B2565" s="21">
        <v>2564</v>
      </c>
      <c r="C2565" s="21">
        <v>4.8160999999999996</v>
      </c>
      <c r="D2565" s="21">
        <v>1.2806999999999999</v>
      </c>
    </row>
    <row r="2566" spans="1:4" ht="14.25" x14ac:dyDescent="0.2">
      <c r="A2566" s="20">
        <f t="shared" si="40"/>
        <v>45984</v>
      </c>
      <c r="B2566" s="21">
        <v>2565</v>
      </c>
      <c r="C2566" s="21">
        <v>4.8166000000000002</v>
      </c>
      <c r="D2566" s="21">
        <v>1.2808999999999999</v>
      </c>
    </row>
    <row r="2567" spans="1:4" ht="14.25" x14ac:dyDescent="0.2">
      <c r="A2567" s="20">
        <f t="shared" si="40"/>
        <v>45985</v>
      </c>
      <c r="B2567" s="21">
        <v>2566</v>
      </c>
      <c r="C2567" s="21">
        <v>4.8171999999999997</v>
      </c>
      <c r="D2567" s="21">
        <v>1.2811999999999999</v>
      </c>
    </row>
    <row r="2568" spans="1:4" ht="14.25" x14ac:dyDescent="0.2">
      <c r="A2568" s="20">
        <f t="shared" si="40"/>
        <v>45986</v>
      </c>
      <c r="B2568" s="21">
        <v>2567</v>
      </c>
      <c r="C2568" s="21">
        <v>4.8177000000000003</v>
      </c>
      <c r="D2568" s="21">
        <v>1.2814000000000001</v>
      </c>
    </row>
    <row r="2569" spans="1:4" ht="14.25" x14ac:dyDescent="0.2">
      <c r="A2569" s="20">
        <f t="shared" si="40"/>
        <v>45987</v>
      </c>
      <c r="B2569" s="21">
        <v>2568</v>
      </c>
      <c r="C2569" s="21">
        <v>4.8182999999999998</v>
      </c>
      <c r="D2569" s="21">
        <v>1.2817000000000001</v>
      </c>
    </row>
    <row r="2570" spans="1:4" ht="14.25" x14ac:dyDescent="0.2">
      <c r="A2570" s="20">
        <f t="shared" si="40"/>
        <v>45988</v>
      </c>
      <c r="B2570" s="21">
        <v>2569</v>
      </c>
      <c r="C2570" s="21">
        <v>4.8189000000000002</v>
      </c>
      <c r="D2570" s="21">
        <v>1.282</v>
      </c>
    </row>
    <row r="2571" spans="1:4" ht="14.25" x14ac:dyDescent="0.2">
      <c r="A2571" s="20">
        <f t="shared" si="40"/>
        <v>45989</v>
      </c>
      <c r="B2571" s="21">
        <v>2570</v>
      </c>
      <c r="C2571" s="21">
        <v>4.8193999999999999</v>
      </c>
      <c r="D2571" s="21">
        <v>1.2822</v>
      </c>
    </row>
    <row r="2572" spans="1:4" ht="14.25" x14ac:dyDescent="0.2">
      <c r="A2572" s="20">
        <f t="shared" si="40"/>
        <v>45990</v>
      </c>
      <c r="B2572" s="21">
        <v>2571</v>
      </c>
      <c r="C2572" s="21">
        <v>4.82</v>
      </c>
      <c r="D2572" s="21">
        <v>1.2825</v>
      </c>
    </row>
    <row r="2573" spans="1:4" ht="14.25" x14ac:dyDescent="0.2">
      <c r="A2573" s="20">
        <f t="shared" si="40"/>
        <v>45991</v>
      </c>
      <c r="B2573" s="21">
        <v>2572</v>
      </c>
      <c r="C2573" s="21">
        <v>4.8205</v>
      </c>
      <c r="D2573" s="21">
        <v>1.2827</v>
      </c>
    </row>
    <row r="2574" spans="1:4" ht="14.25" x14ac:dyDescent="0.2">
      <c r="A2574" s="20">
        <f t="shared" si="40"/>
        <v>45992</v>
      </c>
      <c r="B2574" s="21">
        <v>2573</v>
      </c>
      <c r="C2574" s="21">
        <v>4.8211000000000004</v>
      </c>
      <c r="D2574" s="21">
        <v>1.2829999999999999</v>
      </c>
    </row>
    <row r="2575" spans="1:4" ht="14.25" x14ac:dyDescent="0.2">
      <c r="A2575" s="20">
        <f t="shared" si="40"/>
        <v>45993</v>
      </c>
      <c r="B2575" s="21">
        <v>2574</v>
      </c>
      <c r="C2575" s="21">
        <v>4.8216000000000001</v>
      </c>
      <c r="D2575" s="21">
        <v>1.2833000000000001</v>
      </c>
    </row>
    <row r="2576" spans="1:4" ht="14.25" x14ac:dyDescent="0.2">
      <c r="A2576" s="20">
        <f t="shared" si="40"/>
        <v>45994</v>
      </c>
      <c r="B2576" s="21">
        <v>2575</v>
      </c>
      <c r="C2576" s="21">
        <v>4.8221999999999996</v>
      </c>
      <c r="D2576" s="21">
        <v>1.2835000000000001</v>
      </c>
    </row>
    <row r="2577" spans="1:4" ht="14.25" x14ac:dyDescent="0.2">
      <c r="A2577" s="20">
        <f t="shared" si="40"/>
        <v>45995</v>
      </c>
      <c r="B2577" s="21">
        <v>2576</v>
      </c>
      <c r="C2577" s="21">
        <v>4.8227000000000002</v>
      </c>
      <c r="D2577" s="21">
        <v>1.2838000000000001</v>
      </c>
    </row>
    <row r="2578" spans="1:4" ht="14.25" x14ac:dyDescent="0.2">
      <c r="A2578" s="20">
        <f t="shared" si="40"/>
        <v>45996</v>
      </c>
      <c r="B2578" s="21">
        <v>2577</v>
      </c>
      <c r="C2578" s="21">
        <v>4.8232999999999997</v>
      </c>
      <c r="D2578" s="21">
        <v>1.284</v>
      </c>
    </row>
    <row r="2579" spans="1:4" ht="14.25" x14ac:dyDescent="0.2">
      <c r="A2579" s="20">
        <f t="shared" si="40"/>
        <v>45997</v>
      </c>
      <c r="B2579" s="21">
        <v>2578</v>
      </c>
      <c r="C2579" s="21">
        <v>4.8239000000000001</v>
      </c>
      <c r="D2579" s="21">
        <v>1.2843</v>
      </c>
    </row>
    <row r="2580" spans="1:4" ht="14.25" x14ac:dyDescent="0.2">
      <c r="A2580" s="20">
        <f t="shared" si="40"/>
        <v>45998</v>
      </c>
      <c r="B2580" s="21">
        <v>2579</v>
      </c>
      <c r="C2580" s="21">
        <v>4.8243999999999998</v>
      </c>
      <c r="D2580" s="21">
        <v>1.2846</v>
      </c>
    </row>
    <row r="2581" spans="1:4" ht="14.25" x14ac:dyDescent="0.2">
      <c r="A2581" s="20">
        <f t="shared" si="40"/>
        <v>45999</v>
      </c>
      <c r="B2581" s="21">
        <v>2580</v>
      </c>
      <c r="C2581" s="21">
        <v>4.8250000000000002</v>
      </c>
      <c r="D2581" s="21">
        <v>1.2847999999999999</v>
      </c>
    </row>
    <row r="2582" spans="1:4" ht="14.25" x14ac:dyDescent="0.2">
      <c r="A2582" s="20">
        <f t="shared" si="40"/>
        <v>46000</v>
      </c>
      <c r="B2582" s="21">
        <v>2581</v>
      </c>
      <c r="C2582" s="21">
        <v>4.8254999999999999</v>
      </c>
      <c r="D2582" s="21">
        <v>1.2850999999999999</v>
      </c>
    </row>
    <row r="2583" spans="1:4" ht="14.25" x14ac:dyDescent="0.2">
      <c r="A2583" s="20">
        <f t="shared" si="40"/>
        <v>46001</v>
      </c>
      <c r="B2583" s="21">
        <v>2582</v>
      </c>
      <c r="C2583" s="21">
        <v>4.8261000000000003</v>
      </c>
      <c r="D2583" s="21">
        <v>1.2853000000000001</v>
      </c>
    </row>
    <row r="2584" spans="1:4" ht="14.25" x14ac:dyDescent="0.2">
      <c r="A2584" s="20">
        <f t="shared" si="40"/>
        <v>46002</v>
      </c>
      <c r="B2584" s="21">
        <v>2583</v>
      </c>
      <c r="C2584" s="21">
        <v>4.8266999999999998</v>
      </c>
      <c r="D2584" s="21">
        <v>1.2856000000000001</v>
      </c>
    </row>
    <row r="2585" spans="1:4" ht="14.25" x14ac:dyDescent="0.2">
      <c r="A2585" s="20">
        <f t="shared" si="40"/>
        <v>46003</v>
      </c>
      <c r="B2585" s="21">
        <v>2584</v>
      </c>
      <c r="C2585" s="21">
        <v>4.8272000000000004</v>
      </c>
      <c r="D2585" s="21">
        <v>1.2859</v>
      </c>
    </row>
    <row r="2586" spans="1:4" ht="14.25" x14ac:dyDescent="0.2">
      <c r="A2586" s="20">
        <f t="shared" si="40"/>
        <v>46004</v>
      </c>
      <c r="B2586" s="21">
        <v>2585</v>
      </c>
      <c r="C2586" s="21">
        <v>4.8277999999999999</v>
      </c>
      <c r="D2586" s="21">
        <v>1.2861</v>
      </c>
    </row>
    <row r="2587" spans="1:4" ht="14.25" x14ac:dyDescent="0.2">
      <c r="A2587" s="20">
        <f t="shared" si="40"/>
        <v>46005</v>
      </c>
      <c r="B2587" s="21">
        <v>2586</v>
      </c>
      <c r="C2587" s="21">
        <v>4.8282999999999996</v>
      </c>
      <c r="D2587" s="21">
        <v>1.2864</v>
      </c>
    </row>
    <row r="2588" spans="1:4" ht="14.25" x14ac:dyDescent="0.2">
      <c r="A2588" s="20">
        <f t="shared" si="40"/>
        <v>46006</v>
      </c>
      <c r="B2588" s="21">
        <v>2587</v>
      </c>
      <c r="C2588" s="21">
        <v>4.8289</v>
      </c>
      <c r="D2588" s="21">
        <v>1.2867</v>
      </c>
    </row>
    <row r="2589" spans="1:4" ht="14.25" x14ac:dyDescent="0.2">
      <c r="A2589" s="20">
        <f t="shared" si="40"/>
        <v>46007</v>
      </c>
      <c r="B2589" s="21">
        <v>2588</v>
      </c>
      <c r="C2589" s="21">
        <v>4.8293999999999997</v>
      </c>
      <c r="D2589" s="21">
        <v>1.2868999999999999</v>
      </c>
    </row>
    <row r="2590" spans="1:4" ht="14.25" x14ac:dyDescent="0.2">
      <c r="A2590" s="20">
        <f t="shared" si="40"/>
        <v>46008</v>
      </c>
      <c r="B2590" s="21">
        <v>2589</v>
      </c>
      <c r="C2590" s="21">
        <v>4.83</v>
      </c>
      <c r="D2590" s="21">
        <v>1.2871999999999999</v>
      </c>
    </row>
    <row r="2591" spans="1:4" ht="14.25" x14ac:dyDescent="0.2">
      <c r="A2591" s="20">
        <f t="shared" si="40"/>
        <v>46009</v>
      </c>
      <c r="B2591" s="21">
        <v>2590</v>
      </c>
      <c r="C2591" s="21">
        <v>4.8305999999999996</v>
      </c>
      <c r="D2591" s="21">
        <v>1.2874000000000001</v>
      </c>
    </row>
    <row r="2592" spans="1:4" ht="14.25" x14ac:dyDescent="0.2">
      <c r="A2592" s="20">
        <f t="shared" si="40"/>
        <v>46010</v>
      </c>
      <c r="B2592" s="21">
        <v>2591</v>
      </c>
      <c r="C2592" s="21">
        <v>4.8311000000000002</v>
      </c>
      <c r="D2592" s="21">
        <v>1.2877000000000001</v>
      </c>
    </row>
    <row r="2593" spans="1:4" ht="14.25" x14ac:dyDescent="0.2">
      <c r="A2593" s="20">
        <f t="shared" si="40"/>
        <v>46011</v>
      </c>
      <c r="B2593" s="21">
        <v>2592</v>
      </c>
      <c r="C2593" s="21">
        <v>4.8316999999999997</v>
      </c>
      <c r="D2593" s="21">
        <v>1.288</v>
      </c>
    </row>
    <row r="2594" spans="1:4" ht="14.25" x14ac:dyDescent="0.2">
      <c r="A2594" s="20">
        <f t="shared" si="40"/>
        <v>46012</v>
      </c>
      <c r="B2594" s="21">
        <v>2593</v>
      </c>
      <c r="C2594" s="21">
        <v>4.8322000000000003</v>
      </c>
      <c r="D2594" s="21">
        <v>1.2882</v>
      </c>
    </row>
    <row r="2595" spans="1:4" ht="14.25" x14ac:dyDescent="0.2">
      <c r="A2595" s="20">
        <f t="shared" si="40"/>
        <v>46013</v>
      </c>
      <c r="B2595" s="21">
        <v>2594</v>
      </c>
      <c r="C2595" s="21">
        <v>4.8327999999999998</v>
      </c>
      <c r="D2595" s="21">
        <v>1.2885</v>
      </c>
    </row>
    <row r="2596" spans="1:4" ht="14.25" x14ac:dyDescent="0.2">
      <c r="A2596" s="20">
        <f t="shared" si="40"/>
        <v>46014</v>
      </c>
      <c r="B2596" s="21">
        <v>2595</v>
      </c>
      <c r="C2596" s="21">
        <v>4.8334000000000001</v>
      </c>
      <c r="D2596" s="21">
        <v>1.2887999999999999</v>
      </c>
    </row>
    <row r="2597" spans="1:4" ht="14.25" x14ac:dyDescent="0.2">
      <c r="A2597" s="20">
        <f t="shared" si="40"/>
        <v>46015</v>
      </c>
      <c r="B2597" s="21">
        <v>2596</v>
      </c>
      <c r="C2597" s="21">
        <v>4.8338999999999999</v>
      </c>
      <c r="D2597" s="21">
        <v>1.2889999999999999</v>
      </c>
    </row>
    <row r="2598" spans="1:4" ht="14.25" x14ac:dyDescent="0.2">
      <c r="A2598" s="20">
        <f t="shared" si="40"/>
        <v>46016</v>
      </c>
      <c r="B2598" s="21">
        <v>2597</v>
      </c>
      <c r="C2598" s="21">
        <v>4.8345000000000002</v>
      </c>
      <c r="D2598" s="21">
        <v>1.2892999999999999</v>
      </c>
    </row>
    <row r="2599" spans="1:4" ht="14.25" x14ac:dyDescent="0.2">
      <c r="A2599" s="20">
        <f t="shared" si="40"/>
        <v>46017</v>
      </c>
      <c r="B2599" s="21">
        <v>2598</v>
      </c>
      <c r="C2599" s="21">
        <v>4.835</v>
      </c>
      <c r="D2599" s="21">
        <v>1.2896000000000001</v>
      </c>
    </row>
    <row r="2600" spans="1:4" ht="14.25" x14ac:dyDescent="0.2">
      <c r="A2600" s="20">
        <f t="shared" si="40"/>
        <v>46018</v>
      </c>
      <c r="B2600" s="21">
        <v>2599</v>
      </c>
      <c r="C2600" s="21">
        <v>4.8356000000000003</v>
      </c>
      <c r="D2600" s="21">
        <v>1.2898000000000001</v>
      </c>
    </row>
    <row r="2601" spans="1:4" ht="14.25" x14ac:dyDescent="0.2">
      <c r="A2601" s="20">
        <f t="shared" si="40"/>
        <v>46019</v>
      </c>
      <c r="B2601" s="21">
        <v>2600</v>
      </c>
      <c r="C2601" s="21">
        <v>4.8361999999999998</v>
      </c>
      <c r="D2601" s="21">
        <v>1.2901</v>
      </c>
    </row>
    <row r="2602" spans="1:4" ht="14.25" x14ac:dyDescent="0.2">
      <c r="A2602" s="20">
        <f t="shared" si="40"/>
        <v>46020</v>
      </c>
      <c r="B2602" s="21">
        <v>2601</v>
      </c>
      <c r="C2602" s="21">
        <v>4.8367000000000004</v>
      </c>
      <c r="D2602" s="21">
        <v>1.2904</v>
      </c>
    </row>
    <row r="2603" spans="1:4" ht="14.25" x14ac:dyDescent="0.2">
      <c r="A2603" s="20">
        <f t="shared" si="40"/>
        <v>46021</v>
      </c>
      <c r="B2603" s="21">
        <v>2602</v>
      </c>
      <c r="C2603" s="21">
        <v>4.8372999999999999</v>
      </c>
      <c r="D2603" s="21">
        <v>1.2906</v>
      </c>
    </row>
    <row r="2604" spans="1:4" ht="14.25" x14ac:dyDescent="0.2">
      <c r="A2604" s="20">
        <f t="shared" si="40"/>
        <v>46022</v>
      </c>
      <c r="B2604" s="21">
        <v>2603</v>
      </c>
      <c r="C2604" s="21">
        <v>4.8379000000000003</v>
      </c>
      <c r="D2604" s="21">
        <v>1.2908999999999999</v>
      </c>
    </row>
    <row r="2605" spans="1:4" ht="14.25" x14ac:dyDescent="0.2">
      <c r="A2605" s="20">
        <f t="shared" si="40"/>
        <v>46023</v>
      </c>
      <c r="B2605" s="21">
        <v>2604</v>
      </c>
      <c r="C2605" s="21">
        <v>4.8384</v>
      </c>
      <c r="D2605" s="21">
        <v>1.2910999999999999</v>
      </c>
    </row>
    <row r="2606" spans="1:4" ht="14.25" x14ac:dyDescent="0.2">
      <c r="A2606" s="20">
        <f t="shared" si="40"/>
        <v>46024</v>
      </c>
      <c r="B2606" s="21">
        <v>2605</v>
      </c>
      <c r="C2606" s="21">
        <v>4.8390000000000004</v>
      </c>
      <c r="D2606" s="21">
        <v>1.2914000000000001</v>
      </c>
    </row>
    <row r="2607" spans="1:4" ht="14.25" x14ac:dyDescent="0.2">
      <c r="A2607" s="20">
        <f t="shared" si="40"/>
        <v>46025</v>
      </c>
      <c r="B2607" s="21">
        <v>2606</v>
      </c>
      <c r="C2607" s="21">
        <v>4.8395000000000001</v>
      </c>
      <c r="D2607" s="21">
        <v>1.2917000000000001</v>
      </c>
    </row>
    <row r="2608" spans="1:4" ht="14.25" x14ac:dyDescent="0.2">
      <c r="A2608" s="20">
        <f t="shared" si="40"/>
        <v>46026</v>
      </c>
      <c r="B2608" s="21">
        <v>2607</v>
      </c>
      <c r="C2608" s="21">
        <v>4.8400999999999996</v>
      </c>
      <c r="D2608" s="21">
        <v>1.2919</v>
      </c>
    </row>
    <row r="2609" spans="1:4" ht="14.25" x14ac:dyDescent="0.2">
      <c r="A2609" s="20">
        <f t="shared" si="40"/>
        <v>46027</v>
      </c>
      <c r="B2609" s="21">
        <v>2608</v>
      </c>
      <c r="C2609" s="21">
        <v>4.8407</v>
      </c>
      <c r="D2609" s="21">
        <v>1.2922</v>
      </c>
    </row>
    <row r="2610" spans="1:4" ht="14.25" x14ac:dyDescent="0.2">
      <c r="A2610" s="20">
        <f t="shared" si="40"/>
        <v>46028</v>
      </c>
      <c r="B2610" s="21">
        <v>2609</v>
      </c>
      <c r="C2610" s="21">
        <v>4.8411999999999997</v>
      </c>
      <c r="D2610" s="21">
        <v>1.2925</v>
      </c>
    </row>
    <row r="2611" spans="1:4" ht="14.25" x14ac:dyDescent="0.2">
      <c r="A2611" s="20">
        <f t="shared" si="40"/>
        <v>46029</v>
      </c>
      <c r="B2611" s="21">
        <v>2610</v>
      </c>
      <c r="C2611" s="21">
        <v>4.8418000000000001</v>
      </c>
      <c r="D2611" s="21">
        <v>1.2927</v>
      </c>
    </row>
    <row r="2612" spans="1:4" ht="14.25" x14ac:dyDescent="0.2">
      <c r="A2612" s="20">
        <f t="shared" si="40"/>
        <v>46030</v>
      </c>
      <c r="B2612" s="21">
        <v>2611</v>
      </c>
      <c r="C2612" s="21">
        <v>4.8423999999999996</v>
      </c>
      <c r="D2612" s="21">
        <v>1.2929999999999999</v>
      </c>
    </row>
    <row r="2613" spans="1:4" ht="14.25" x14ac:dyDescent="0.2">
      <c r="A2613" s="20">
        <f t="shared" si="40"/>
        <v>46031</v>
      </c>
      <c r="B2613" s="21">
        <v>2612</v>
      </c>
      <c r="C2613" s="21">
        <v>4.8429000000000002</v>
      </c>
      <c r="D2613" s="21">
        <v>1.2932999999999999</v>
      </c>
    </row>
    <row r="2614" spans="1:4" ht="14.25" x14ac:dyDescent="0.2">
      <c r="A2614" s="20">
        <f t="shared" si="40"/>
        <v>46032</v>
      </c>
      <c r="B2614" s="21">
        <v>2613</v>
      </c>
      <c r="C2614" s="21">
        <v>4.8434999999999997</v>
      </c>
      <c r="D2614" s="21">
        <v>1.2935000000000001</v>
      </c>
    </row>
    <row r="2615" spans="1:4" ht="14.25" x14ac:dyDescent="0.2">
      <c r="A2615" s="20">
        <f t="shared" si="40"/>
        <v>46033</v>
      </c>
      <c r="B2615" s="21">
        <v>2614</v>
      </c>
      <c r="C2615" s="21">
        <v>4.8440000000000003</v>
      </c>
      <c r="D2615" s="21">
        <v>1.2938000000000001</v>
      </c>
    </row>
    <row r="2616" spans="1:4" ht="14.25" x14ac:dyDescent="0.2">
      <c r="A2616" s="20">
        <f t="shared" si="40"/>
        <v>46034</v>
      </c>
      <c r="B2616" s="21">
        <v>2615</v>
      </c>
      <c r="C2616" s="21">
        <v>4.8445999999999998</v>
      </c>
      <c r="D2616" s="21">
        <v>1.2941</v>
      </c>
    </row>
    <row r="2617" spans="1:4" ht="14.25" x14ac:dyDescent="0.2">
      <c r="A2617" s="20">
        <f t="shared" si="40"/>
        <v>46035</v>
      </c>
      <c r="B2617" s="21">
        <v>2616</v>
      </c>
      <c r="C2617" s="21">
        <v>4.8452000000000002</v>
      </c>
      <c r="D2617" s="21">
        <v>1.2943</v>
      </c>
    </row>
    <row r="2618" spans="1:4" ht="14.25" x14ac:dyDescent="0.2">
      <c r="A2618" s="20">
        <f t="shared" si="40"/>
        <v>46036</v>
      </c>
      <c r="B2618" s="21">
        <v>2617</v>
      </c>
      <c r="C2618" s="21">
        <v>4.8456999999999999</v>
      </c>
      <c r="D2618" s="21">
        <v>1.2946</v>
      </c>
    </row>
    <row r="2619" spans="1:4" ht="14.25" x14ac:dyDescent="0.2">
      <c r="A2619" s="20">
        <f t="shared" si="40"/>
        <v>46037</v>
      </c>
      <c r="B2619" s="21">
        <v>2618</v>
      </c>
      <c r="C2619" s="21">
        <v>4.8463000000000003</v>
      </c>
      <c r="D2619" s="21">
        <v>1.2948999999999999</v>
      </c>
    </row>
    <row r="2620" spans="1:4" ht="14.25" x14ac:dyDescent="0.2">
      <c r="A2620" s="20">
        <f t="shared" si="40"/>
        <v>46038</v>
      </c>
      <c r="B2620" s="21">
        <v>2619</v>
      </c>
      <c r="C2620" s="21">
        <v>4.8468999999999998</v>
      </c>
      <c r="D2620" s="21">
        <v>1.2951999999999999</v>
      </c>
    </row>
    <row r="2621" spans="1:4" ht="14.25" x14ac:dyDescent="0.2">
      <c r="A2621" s="20">
        <f t="shared" si="40"/>
        <v>46039</v>
      </c>
      <c r="B2621" s="21">
        <v>2620</v>
      </c>
      <c r="C2621" s="21">
        <v>4.8474000000000004</v>
      </c>
      <c r="D2621" s="21">
        <v>1.2954000000000001</v>
      </c>
    </row>
    <row r="2622" spans="1:4" ht="14.25" x14ac:dyDescent="0.2">
      <c r="A2622" s="20">
        <f t="shared" si="40"/>
        <v>46040</v>
      </c>
      <c r="B2622" s="21">
        <v>2621</v>
      </c>
      <c r="C2622" s="21">
        <v>4.8479999999999999</v>
      </c>
      <c r="D2622" s="21">
        <v>1.2957000000000001</v>
      </c>
    </row>
    <row r="2623" spans="1:4" ht="14.25" x14ac:dyDescent="0.2">
      <c r="A2623" s="20">
        <f t="shared" si="40"/>
        <v>46041</v>
      </c>
      <c r="B2623" s="21">
        <v>2622</v>
      </c>
      <c r="C2623" s="21">
        <v>4.8486000000000002</v>
      </c>
      <c r="D2623" s="21">
        <v>1.296</v>
      </c>
    </row>
    <row r="2624" spans="1:4" ht="14.25" x14ac:dyDescent="0.2">
      <c r="A2624" s="20">
        <f t="shared" si="40"/>
        <v>46042</v>
      </c>
      <c r="B2624" s="21">
        <v>2623</v>
      </c>
      <c r="C2624" s="21">
        <v>4.8491</v>
      </c>
      <c r="D2624" s="21">
        <v>1.2962</v>
      </c>
    </row>
    <row r="2625" spans="1:4" ht="14.25" x14ac:dyDescent="0.2">
      <c r="A2625" s="20">
        <f t="shared" si="40"/>
        <v>46043</v>
      </c>
      <c r="B2625" s="21">
        <v>2624</v>
      </c>
      <c r="C2625" s="21">
        <v>4.8497000000000003</v>
      </c>
      <c r="D2625" s="21">
        <v>1.2965</v>
      </c>
    </row>
    <row r="2626" spans="1:4" ht="14.25" x14ac:dyDescent="0.2">
      <c r="A2626" s="20">
        <f t="shared" si="40"/>
        <v>46044</v>
      </c>
      <c r="B2626" s="21">
        <v>2625</v>
      </c>
      <c r="C2626" s="21">
        <v>4.8502999999999998</v>
      </c>
      <c r="D2626" s="21">
        <v>1.2968</v>
      </c>
    </row>
    <row r="2627" spans="1:4" ht="14.25" x14ac:dyDescent="0.2">
      <c r="A2627" s="20">
        <f t="shared" si="40"/>
        <v>46045</v>
      </c>
      <c r="B2627" s="21">
        <v>2626</v>
      </c>
      <c r="C2627" s="21">
        <v>4.8507999999999996</v>
      </c>
      <c r="D2627" s="21">
        <v>1.2969999999999999</v>
      </c>
    </row>
    <row r="2628" spans="1:4" ht="14.25" x14ac:dyDescent="0.2">
      <c r="A2628" s="20">
        <f t="shared" ref="A2628:A2691" si="41">+A2627+1</f>
        <v>46046</v>
      </c>
      <c r="B2628" s="21">
        <v>2627</v>
      </c>
      <c r="C2628" s="21">
        <v>4.8513999999999999</v>
      </c>
      <c r="D2628" s="21">
        <v>1.2972999999999999</v>
      </c>
    </row>
    <row r="2629" spans="1:4" ht="14.25" x14ac:dyDescent="0.2">
      <c r="A2629" s="20">
        <f t="shared" si="41"/>
        <v>46047</v>
      </c>
      <c r="B2629" s="21">
        <v>2628</v>
      </c>
      <c r="C2629" s="21">
        <v>4.8520000000000003</v>
      </c>
      <c r="D2629" s="21">
        <v>1.2976000000000001</v>
      </c>
    </row>
    <row r="2630" spans="1:4" ht="14.25" x14ac:dyDescent="0.2">
      <c r="A2630" s="20">
        <f t="shared" si="41"/>
        <v>46048</v>
      </c>
      <c r="B2630" s="21">
        <v>2629</v>
      </c>
      <c r="C2630" s="21">
        <v>4.8525</v>
      </c>
      <c r="D2630" s="21">
        <v>1.2978000000000001</v>
      </c>
    </row>
    <row r="2631" spans="1:4" ht="14.25" x14ac:dyDescent="0.2">
      <c r="A2631" s="20">
        <f t="shared" si="41"/>
        <v>46049</v>
      </c>
      <c r="B2631" s="21">
        <v>2630</v>
      </c>
      <c r="C2631" s="21">
        <v>4.8531000000000004</v>
      </c>
      <c r="D2631" s="21">
        <v>1.2981</v>
      </c>
    </row>
    <row r="2632" spans="1:4" ht="14.25" x14ac:dyDescent="0.2">
      <c r="A2632" s="20">
        <f t="shared" si="41"/>
        <v>46050</v>
      </c>
      <c r="B2632" s="21">
        <v>2631</v>
      </c>
      <c r="C2632" s="21">
        <v>4.8536999999999999</v>
      </c>
      <c r="D2632" s="21">
        <v>1.2984</v>
      </c>
    </row>
    <row r="2633" spans="1:4" ht="14.25" x14ac:dyDescent="0.2">
      <c r="A2633" s="20">
        <f t="shared" si="41"/>
        <v>46051</v>
      </c>
      <c r="B2633" s="21">
        <v>2632</v>
      </c>
      <c r="C2633" s="21">
        <v>4.8541999999999996</v>
      </c>
      <c r="D2633" s="21">
        <v>1.2987</v>
      </c>
    </row>
    <row r="2634" spans="1:4" ht="14.25" x14ac:dyDescent="0.2">
      <c r="A2634" s="20">
        <f t="shared" si="41"/>
        <v>46052</v>
      </c>
      <c r="B2634" s="21">
        <v>2633</v>
      </c>
      <c r="C2634" s="21">
        <v>4.8548</v>
      </c>
      <c r="D2634" s="21">
        <v>1.2988999999999999</v>
      </c>
    </row>
    <row r="2635" spans="1:4" ht="14.25" x14ac:dyDescent="0.2">
      <c r="A2635" s="20">
        <f t="shared" si="41"/>
        <v>46053</v>
      </c>
      <c r="B2635" s="21">
        <v>2634</v>
      </c>
      <c r="C2635" s="21">
        <v>4.8554000000000004</v>
      </c>
      <c r="D2635" s="21">
        <v>1.2991999999999999</v>
      </c>
    </row>
    <row r="2636" spans="1:4" ht="14.25" x14ac:dyDescent="0.2">
      <c r="A2636" s="20">
        <f t="shared" si="41"/>
        <v>46054</v>
      </c>
      <c r="B2636" s="21">
        <v>2635</v>
      </c>
      <c r="C2636" s="21">
        <v>4.8559000000000001</v>
      </c>
      <c r="D2636" s="21">
        <v>1.2995000000000001</v>
      </c>
    </row>
    <row r="2637" spans="1:4" ht="14.25" x14ac:dyDescent="0.2">
      <c r="A2637" s="20">
        <f t="shared" si="41"/>
        <v>46055</v>
      </c>
      <c r="B2637" s="21">
        <v>2636</v>
      </c>
      <c r="C2637" s="21">
        <v>4.8564999999999996</v>
      </c>
      <c r="D2637" s="21">
        <v>1.2997000000000001</v>
      </c>
    </row>
    <row r="2638" spans="1:4" ht="14.25" x14ac:dyDescent="0.2">
      <c r="A2638" s="20">
        <f t="shared" si="41"/>
        <v>46056</v>
      </c>
      <c r="B2638" s="21">
        <v>2637</v>
      </c>
      <c r="C2638" s="21">
        <v>4.8571</v>
      </c>
      <c r="D2638" s="21">
        <v>1.3</v>
      </c>
    </row>
    <row r="2639" spans="1:4" ht="14.25" x14ac:dyDescent="0.2">
      <c r="A2639" s="20">
        <f t="shared" si="41"/>
        <v>46057</v>
      </c>
      <c r="B2639" s="21">
        <v>2638</v>
      </c>
      <c r="C2639" s="21">
        <v>4.8575999999999997</v>
      </c>
      <c r="D2639" s="21">
        <v>1.3003</v>
      </c>
    </row>
    <row r="2640" spans="1:4" ht="14.25" x14ac:dyDescent="0.2">
      <c r="A2640" s="20">
        <f t="shared" si="41"/>
        <v>46058</v>
      </c>
      <c r="B2640" s="21">
        <v>2639</v>
      </c>
      <c r="C2640" s="21">
        <v>4.8582000000000001</v>
      </c>
      <c r="D2640" s="21">
        <v>1.3005</v>
      </c>
    </row>
    <row r="2641" spans="1:4" ht="14.25" x14ac:dyDescent="0.2">
      <c r="A2641" s="20">
        <f t="shared" si="41"/>
        <v>46059</v>
      </c>
      <c r="B2641" s="21">
        <v>2640</v>
      </c>
      <c r="C2641" s="21">
        <v>4.8587999999999996</v>
      </c>
      <c r="D2641" s="21">
        <v>1.3008</v>
      </c>
    </row>
    <row r="2642" spans="1:4" ht="14.25" x14ac:dyDescent="0.2">
      <c r="A2642" s="20">
        <f t="shared" si="41"/>
        <v>46060</v>
      </c>
      <c r="B2642" s="21">
        <v>2641</v>
      </c>
      <c r="C2642" s="21">
        <v>4.8593000000000002</v>
      </c>
      <c r="D2642" s="21">
        <v>1.3010999999999999</v>
      </c>
    </row>
    <row r="2643" spans="1:4" ht="14.25" x14ac:dyDescent="0.2">
      <c r="A2643" s="20">
        <f t="shared" si="41"/>
        <v>46061</v>
      </c>
      <c r="B2643" s="21">
        <v>2642</v>
      </c>
      <c r="C2643" s="21">
        <v>4.8598999999999997</v>
      </c>
      <c r="D2643" s="21">
        <v>1.3013999999999999</v>
      </c>
    </row>
    <row r="2644" spans="1:4" ht="14.25" x14ac:dyDescent="0.2">
      <c r="A2644" s="20">
        <f t="shared" si="41"/>
        <v>46062</v>
      </c>
      <c r="B2644" s="21">
        <v>2643</v>
      </c>
      <c r="C2644" s="21">
        <v>4.8605</v>
      </c>
      <c r="D2644" s="21">
        <v>1.3016000000000001</v>
      </c>
    </row>
    <row r="2645" spans="1:4" ht="14.25" x14ac:dyDescent="0.2">
      <c r="A2645" s="20">
        <f t="shared" si="41"/>
        <v>46063</v>
      </c>
      <c r="B2645" s="21">
        <v>2644</v>
      </c>
      <c r="C2645" s="21">
        <v>4.8609999999999998</v>
      </c>
      <c r="D2645" s="21">
        <v>1.3019000000000001</v>
      </c>
    </row>
    <row r="2646" spans="1:4" ht="14.25" x14ac:dyDescent="0.2">
      <c r="A2646" s="20">
        <f t="shared" si="41"/>
        <v>46064</v>
      </c>
      <c r="B2646" s="21">
        <v>2645</v>
      </c>
      <c r="C2646" s="21">
        <v>4.8616000000000001</v>
      </c>
      <c r="D2646" s="21">
        <v>1.3022</v>
      </c>
    </row>
    <row r="2647" spans="1:4" ht="14.25" x14ac:dyDescent="0.2">
      <c r="A2647" s="20">
        <f t="shared" si="41"/>
        <v>46065</v>
      </c>
      <c r="B2647" s="21">
        <v>2646</v>
      </c>
      <c r="C2647" s="21">
        <v>4.8621999999999996</v>
      </c>
      <c r="D2647" s="21">
        <v>1.3024</v>
      </c>
    </row>
    <row r="2648" spans="1:4" ht="14.25" x14ac:dyDescent="0.2">
      <c r="A2648" s="20">
        <f t="shared" si="41"/>
        <v>46066</v>
      </c>
      <c r="B2648" s="21">
        <v>2647</v>
      </c>
      <c r="C2648" s="21">
        <v>4.8628</v>
      </c>
      <c r="D2648" s="21">
        <v>1.3027</v>
      </c>
    </row>
    <row r="2649" spans="1:4" ht="14.25" x14ac:dyDescent="0.2">
      <c r="A2649" s="20">
        <f t="shared" si="41"/>
        <v>46067</v>
      </c>
      <c r="B2649" s="21">
        <v>2648</v>
      </c>
      <c r="C2649" s="21">
        <v>4.8632999999999997</v>
      </c>
      <c r="D2649" s="21">
        <v>1.3029999999999999</v>
      </c>
    </row>
    <row r="2650" spans="1:4" ht="14.25" x14ac:dyDescent="0.2">
      <c r="A2650" s="20">
        <f t="shared" si="41"/>
        <v>46068</v>
      </c>
      <c r="B2650" s="21">
        <v>2649</v>
      </c>
      <c r="C2650" s="21">
        <v>4.8639000000000001</v>
      </c>
      <c r="D2650" s="21">
        <v>1.3032999999999999</v>
      </c>
    </row>
    <row r="2651" spans="1:4" ht="14.25" x14ac:dyDescent="0.2">
      <c r="A2651" s="20">
        <f t="shared" si="41"/>
        <v>46069</v>
      </c>
      <c r="B2651" s="21">
        <v>2650</v>
      </c>
      <c r="C2651" s="21">
        <v>4.8644999999999996</v>
      </c>
      <c r="D2651" s="21">
        <v>1.3035000000000001</v>
      </c>
    </row>
    <row r="2652" spans="1:4" ht="14.25" x14ac:dyDescent="0.2">
      <c r="A2652" s="20">
        <f t="shared" si="41"/>
        <v>46070</v>
      </c>
      <c r="B2652" s="21">
        <v>2651</v>
      </c>
      <c r="C2652" s="21">
        <v>4.8650000000000002</v>
      </c>
      <c r="D2652" s="21">
        <v>1.3038000000000001</v>
      </c>
    </row>
    <row r="2653" spans="1:4" ht="14.25" x14ac:dyDescent="0.2">
      <c r="A2653" s="20">
        <f t="shared" si="41"/>
        <v>46071</v>
      </c>
      <c r="B2653" s="21">
        <v>2652</v>
      </c>
      <c r="C2653" s="21">
        <v>4.8655999999999997</v>
      </c>
      <c r="D2653" s="21">
        <v>1.3041</v>
      </c>
    </row>
    <row r="2654" spans="1:4" ht="14.25" x14ac:dyDescent="0.2">
      <c r="A2654" s="20">
        <f t="shared" si="41"/>
        <v>46072</v>
      </c>
      <c r="B2654" s="21">
        <v>2653</v>
      </c>
      <c r="C2654" s="21">
        <v>4.8662000000000001</v>
      </c>
      <c r="D2654" s="21">
        <v>1.3044</v>
      </c>
    </row>
    <row r="2655" spans="1:4" ht="14.25" x14ac:dyDescent="0.2">
      <c r="A2655" s="20">
        <f t="shared" si="41"/>
        <v>46073</v>
      </c>
      <c r="B2655" s="21">
        <v>2654</v>
      </c>
      <c r="C2655" s="21">
        <v>4.8667999999999996</v>
      </c>
      <c r="D2655" s="21">
        <v>1.3046</v>
      </c>
    </row>
    <row r="2656" spans="1:4" ht="14.25" x14ac:dyDescent="0.2">
      <c r="A2656" s="20">
        <f t="shared" si="41"/>
        <v>46074</v>
      </c>
      <c r="B2656" s="21">
        <v>2655</v>
      </c>
      <c r="C2656" s="21">
        <v>4.8673000000000002</v>
      </c>
      <c r="D2656" s="21">
        <v>1.3048999999999999</v>
      </c>
    </row>
    <row r="2657" spans="1:4" ht="14.25" x14ac:dyDescent="0.2">
      <c r="A2657" s="20">
        <f t="shared" si="41"/>
        <v>46075</v>
      </c>
      <c r="B2657" s="21">
        <v>2656</v>
      </c>
      <c r="C2657" s="21">
        <v>4.8678999999999997</v>
      </c>
      <c r="D2657" s="21">
        <v>1.3051999999999999</v>
      </c>
    </row>
    <row r="2658" spans="1:4" ht="14.25" x14ac:dyDescent="0.2">
      <c r="A2658" s="20">
        <f t="shared" si="41"/>
        <v>46076</v>
      </c>
      <c r="B2658" s="21">
        <v>2657</v>
      </c>
      <c r="C2658" s="21">
        <v>4.8685</v>
      </c>
      <c r="D2658" s="21">
        <v>1.3053999999999999</v>
      </c>
    </row>
    <row r="2659" spans="1:4" ht="14.25" x14ac:dyDescent="0.2">
      <c r="A2659" s="20">
        <f t="shared" si="41"/>
        <v>46077</v>
      </c>
      <c r="B2659" s="21">
        <v>2658</v>
      </c>
      <c r="C2659" s="21">
        <v>4.8689999999999998</v>
      </c>
      <c r="D2659" s="21">
        <v>1.3057000000000001</v>
      </c>
    </row>
    <row r="2660" spans="1:4" ht="14.25" x14ac:dyDescent="0.2">
      <c r="A2660" s="20">
        <f t="shared" si="41"/>
        <v>46078</v>
      </c>
      <c r="B2660" s="21">
        <v>2659</v>
      </c>
      <c r="C2660" s="21">
        <v>4.8696000000000002</v>
      </c>
      <c r="D2660" s="21">
        <v>1.306</v>
      </c>
    </row>
    <row r="2661" spans="1:4" ht="14.25" x14ac:dyDescent="0.2">
      <c r="A2661" s="20">
        <f t="shared" si="41"/>
        <v>46079</v>
      </c>
      <c r="B2661" s="21">
        <v>2660</v>
      </c>
      <c r="C2661" s="21">
        <v>4.8701999999999996</v>
      </c>
      <c r="D2661" s="21">
        <v>1.3063</v>
      </c>
    </row>
    <row r="2662" spans="1:4" ht="14.25" x14ac:dyDescent="0.2">
      <c r="A2662" s="20">
        <f t="shared" si="41"/>
        <v>46080</v>
      </c>
      <c r="B2662" s="21">
        <v>2661</v>
      </c>
      <c r="C2662" s="21">
        <v>4.8708</v>
      </c>
      <c r="D2662" s="21">
        <v>1.3065</v>
      </c>
    </row>
    <row r="2663" spans="1:4" ht="14.25" x14ac:dyDescent="0.2">
      <c r="A2663" s="20">
        <f t="shared" si="41"/>
        <v>46081</v>
      </c>
      <c r="B2663" s="21">
        <v>2662</v>
      </c>
      <c r="C2663" s="21">
        <v>4.8712999999999997</v>
      </c>
      <c r="D2663" s="21">
        <v>1.3068</v>
      </c>
    </row>
    <row r="2664" spans="1:4" ht="14.25" x14ac:dyDescent="0.2">
      <c r="A2664" s="20">
        <f t="shared" si="41"/>
        <v>46082</v>
      </c>
      <c r="B2664" s="21">
        <v>2663</v>
      </c>
      <c r="C2664" s="21">
        <v>4.8719000000000001</v>
      </c>
      <c r="D2664" s="21">
        <v>1.3070999999999999</v>
      </c>
    </row>
    <row r="2665" spans="1:4" ht="14.25" x14ac:dyDescent="0.2">
      <c r="A2665" s="20">
        <f t="shared" si="41"/>
        <v>46083</v>
      </c>
      <c r="B2665" s="21">
        <v>2664</v>
      </c>
      <c r="C2665" s="21">
        <v>4.8724999999999996</v>
      </c>
      <c r="D2665" s="21">
        <v>1.3073999999999999</v>
      </c>
    </row>
    <row r="2666" spans="1:4" ht="14.25" x14ac:dyDescent="0.2">
      <c r="A2666" s="20">
        <f t="shared" si="41"/>
        <v>46084</v>
      </c>
      <c r="B2666" s="21">
        <v>2665</v>
      </c>
      <c r="C2666" s="21">
        <v>4.8730000000000002</v>
      </c>
      <c r="D2666" s="21">
        <v>1.3076000000000001</v>
      </c>
    </row>
    <row r="2667" spans="1:4" ht="14.25" x14ac:dyDescent="0.2">
      <c r="A2667" s="20">
        <f t="shared" si="41"/>
        <v>46085</v>
      </c>
      <c r="B2667" s="21">
        <v>2666</v>
      </c>
      <c r="C2667" s="21">
        <v>4.8735999999999997</v>
      </c>
      <c r="D2667" s="21">
        <v>1.3079000000000001</v>
      </c>
    </row>
    <row r="2668" spans="1:4" ht="14.25" x14ac:dyDescent="0.2">
      <c r="A2668" s="20">
        <f t="shared" si="41"/>
        <v>46086</v>
      </c>
      <c r="B2668" s="21">
        <v>2667</v>
      </c>
      <c r="C2668" s="21">
        <v>4.8742000000000001</v>
      </c>
      <c r="D2668" s="21">
        <v>1.3082</v>
      </c>
    </row>
    <row r="2669" spans="1:4" ht="14.25" x14ac:dyDescent="0.2">
      <c r="A2669" s="20">
        <f t="shared" si="41"/>
        <v>46087</v>
      </c>
      <c r="B2669" s="21">
        <v>2668</v>
      </c>
      <c r="C2669" s="21">
        <v>4.8747999999999996</v>
      </c>
      <c r="D2669" s="21">
        <v>1.3085</v>
      </c>
    </row>
    <row r="2670" spans="1:4" ht="14.25" x14ac:dyDescent="0.2">
      <c r="A2670" s="20">
        <f t="shared" si="41"/>
        <v>46088</v>
      </c>
      <c r="B2670" s="21">
        <v>2669</v>
      </c>
      <c r="C2670" s="21">
        <v>4.8753000000000002</v>
      </c>
      <c r="D2670" s="21">
        <v>1.3087</v>
      </c>
    </row>
    <row r="2671" spans="1:4" ht="14.25" x14ac:dyDescent="0.2">
      <c r="A2671" s="20">
        <f t="shared" si="41"/>
        <v>46089</v>
      </c>
      <c r="B2671" s="21">
        <v>2670</v>
      </c>
      <c r="C2671" s="21">
        <v>4.8758999999999997</v>
      </c>
      <c r="D2671" s="21">
        <v>1.3089999999999999</v>
      </c>
    </row>
    <row r="2672" spans="1:4" ht="14.25" x14ac:dyDescent="0.2">
      <c r="A2672" s="20">
        <f t="shared" si="41"/>
        <v>46090</v>
      </c>
      <c r="B2672" s="21">
        <v>2671</v>
      </c>
      <c r="C2672" s="21">
        <v>4.8765000000000001</v>
      </c>
      <c r="D2672" s="21">
        <v>1.3092999999999999</v>
      </c>
    </row>
    <row r="2673" spans="1:4" ht="14.25" x14ac:dyDescent="0.2">
      <c r="A2673" s="20">
        <f t="shared" si="41"/>
        <v>46091</v>
      </c>
      <c r="B2673" s="21">
        <v>2672</v>
      </c>
      <c r="C2673" s="21">
        <v>4.8771000000000004</v>
      </c>
      <c r="D2673" s="21">
        <v>1.3096000000000001</v>
      </c>
    </row>
    <row r="2674" spans="1:4" ht="14.25" x14ac:dyDescent="0.2">
      <c r="A2674" s="20">
        <f t="shared" si="41"/>
        <v>46092</v>
      </c>
      <c r="B2674" s="21">
        <v>2673</v>
      </c>
      <c r="C2674" s="21">
        <v>4.8776000000000002</v>
      </c>
      <c r="D2674" s="21">
        <v>1.3098000000000001</v>
      </c>
    </row>
    <row r="2675" spans="1:4" ht="14.25" x14ac:dyDescent="0.2">
      <c r="A2675" s="20">
        <f t="shared" si="41"/>
        <v>46093</v>
      </c>
      <c r="B2675" s="21">
        <v>2674</v>
      </c>
      <c r="C2675" s="21">
        <v>4.8781999999999996</v>
      </c>
      <c r="D2675" s="21">
        <v>1.3101</v>
      </c>
    </row>
    <row r="2676" spans="1:4" ht="14.25" x14ac:dyDescent="0.2">
      <c r="A2676" s="20">
        <f t="shared" si="41"/>
        <v>46094</v>
      </c>
      <c r="B2676" s="21">
        <v>2675</v>
      </c>
      <c r="C2676" s="21">
        <v>4.8788</v>
      </c>
      <c r="D2676" s="21">
        <v>1.3104</v>
      </c>
    </row>
    <row r="2677" spans="1:4" ht="14.25" x14ac:dyDescent="0.2">
      <c r="A2677" s="20">
        <f t="shared" si="41"/>
        <v>46095</v>
      </c>
      <c r="B2677" s="21">
        <v>2676</v>
      </c>
      <c r="C2677" s="21">
        <v>4.8794000000000004</v>
      </c>
      <c r="D2677" s="21">
        <v>1.3107</v>
      </c>
    </row>
    <row r="2678" spans="1:4" ht="14.25" x14ac:dyDescent="0.2">
      <c r="A2678" s="20">
        <f t="shared" si="41"/>
        <v>46096</v>
      </c>
      <c r="B2678" s="21">
        <v>2677</v>
      </c>
      <c r="C2678" s="21">
        <v>4.8799000000000001</v>
      </c>
      <c r="D2678" s="21">
        <v>1.3109</v>
      </c>
    </row>
    <row r="2679" spans="1:4" ht="14.25" x14ac:dyDescent="0.2">
      <c r="A2679" s="20">
        <f t="shared" si="41"/>
        <v>46097</v>
      </c>
      <c r="B2679" s="21">
        <v>2678</v>
      </c>
      <c r="C2679" s="21">
        <v>4.8804999999999996</v>
      </c>
      <c r="D2679" s="21">
        <v>1.3111999999999999</v>
      </c>
    </row>
    <row r="2680" spans="1:4" ht="14.25" x14ac:dyDescent="0.2">
      <c r="A2680" s="20">
        <f t="shared" si="41"/>
        <v>46098</v>
      </c>
      <c r="B2680" s="21">
        <v>2679</v>
      </c>
      <c r="C2680" s="21">
        <v>4.8811</v>
      </c>
      <c r="D2680" s="21">
        <v>1.3115000000000001</v>
      </c>
    </row>
    <row r="2681" spans="1:4" ht="14.25" x14ac:dyDescent="0.2">
      <c r="A2681" s="20">
        <f t="shared" si="41"/>
        <v>46099</v>
      </c>
      <c r="B2681" s="21">
        <v>2680</v>
      </c>
      <c r="C2681" s="21">
        <v>4.8817000000000004</v>
      </c>
      <c r="D2681" s="21">
        <v>1.3118000000000001</v>
      </c>
    </row>
    <row r="2682" spans="1:4" ht="14.25" x14ac:dyDescent="0.2">
      <c r="A2682" s="20">
        <f t="shared" si="41"/>
        <v>46100</v>
      </c>
      <c r="B2682" s="21">
        <v>2681</v>
      </c>
      <c r="C2682" s="21">
        <v>4.8822000000000001</v>
      </c>
      <c r="D2682" s="21">
        <v>1.3120000000000001</v>
      </c>
    </row>
    <row r="2683" spans="1:4" ht="14.25" x14ac:dyDescent="0.2">
      <c r="A2683" s="20">
        <f t="shared" si="41"/>
        <v>46101</v>
      </c>
      <c r="B2683" s="21">
        <v>2682</v>
      </c>
      <c r="C2683" s="21">
        <v>4.8827999999999996</v>
      </c>
      <c r="D2683" s="21">
        <v>1.3123</v>
      </c>
    </row>
    <row r="2684" spans="1:4" ht="14.25" x14ac:dyDescent="0.2">
      <c r="A2684" s="20">
        <f t="shared" si="41"/>
        <v>46102</v>
      </c>
      <c r="B2684" s="21">
        <v>2683</v>
      </c>
      <c r="C2684" s="21">
        <v>4.8834</v>
      </c>
      <c r="D2684" s="21">
        <v>1.3126</v>
      </c>
    </row>
    <row r="2685" spans="1:4" ht="14.25" x14ac:dyDescent="0.2">
      <c r="A2685" s="20">
        <f t="shared" si="41"/>
        <v>46103</v>
      </c>
      <c r="B2685" s="21">
        <v>2684</v>
      </c>
      <c r="C2685" s="21">
        <v>4.8840000000000003</v>
      </c>
      <c r="D2685" s="21">
        <v>1.3129</v>
      </c>
    </row>
    <row r="2686" spans="1:4" ht="14.25" x14ac:dyDescent="0.2">
      <c r="A2686" s="20">
        <f t="shared" si="41"/>
        <v>46104</v>
      </c>
      <c r="B2686" s="21">
        <v>2685</v>
      </c>
      <c r="C2686" s="21">
        <v>4.8845999999999998</v>
      </c>
      <c r="D2686" s="21">
        <v>1.3130999999999999</v>
      </c>
    </row>
    <row r="2687" spans="1:4" ht="14.25" x14ac:dyDescent="0.2">
      <c r="A2687" s="20">
        <f t="shared" si="41"/>
        <v>46105</v>
      </c>
      <c r="B2687" s="21">
        <v>2686</v>
      </c>
      <c r="C2687" s="21">
        <v>4.8851000000000004</v>
      </c>
      <c r="D2687" s="21">
        <v>1.3133999999999999</v>
      </c>
    </row>
    <row r="2688" spans="1:4" ht="14.25" x14ac:dyDescent="0.2">
      <c r="A2688" s="20">
        <f t="shared" si="41"/>
        <v>46106</v>
      </c>
      <c r="B2688" s="21">
        <v>2687</v>
      </c>
      <c r="C2688" s="21">
        <v>4.8856999999999999</v>
      </c>
      <c r="D2688" s="21">
        <v>1.3137000000000001</v>
      </c>
    </row>
    <row r="2689" spans="1:4" ht="14.25" x14ac:dyDescent="0.2">
      <c r="A2689" s="20">
        <f t="shared" si="41"/>
        <v>46107</v>
      </c>
      <c r="B2689" s="21">
        <v>2688</v>
      </c>
      <c r="C2689" s="21">
        <v>4.8863000000000003</v>
      </c>
      <c r="D2689" s="21">
        <v>1.3140000000000001</v>
      </c>
    </row>
    <row r="2690" spans="1:4" ht="14.25" x14ac:dyDescent="0.2">
      <c r="A2690" s="20">
        <f t="shared" si="41"/>
        <v>46108</v>
      </c>
      <c r="B2690" s="21">
        <v>2689</v>
      </c>
      <c r="C2690" s="21">
        <v>4.8868999999999998</v>
      </c>
      <c r="D2690" s="21">
        <v>1.3142</v>
      </c>
    </row>
    <row r="2691" spans="1:4" ht="14.25" x14ac:dyDescent="0.2">
      <c r="A2691" s="20">
        <f t="shared" si="41"/>
        <v>46109</v>
      </c>
      <c r="B2691" s="21">
        <v>2690</v>
      </c>
      <c r="C2691" s="21">
        <v>4.8874000000000004</v>
      </c>
      <c r="D2691" s="21">
        <v>1.3145</v>
      </c>
    </row>
    <row r="2692" spans="1:4" ht="14.25" x14ac:dyDescent="0.2">
      <c r="A2692" s="20">
        <f t="shared" ref="A2692:A2755" si="42">+A2691+1</f>
        <v>46110</v>
      </c>
      <c r="B2692" s="21">
        <v>2691</v>
      </c>
      <c r="C2692" s="21">
        <v>4.8879999999999999</v>
      </c>
      <c r="D2692" s="21">
        <v>1.3148</v>
      </c>
    </row>
    <row r="2693" spans="1:4" ht="14.25" x14ac:dyDescent="0.2">
      <c r="A2693" s="20">
        <f t="shared" si="42"/>
        <v>46111</v>
      </c>
      <c r="B2693" s="21">
        <v>2692</v>
      </c>
      <c r="C2693" s="21">
        <v>4.8886000000000003</v>
      </c>
      <c r="D2693" s="21">
        <v>1.3150999999999999</v>
      </c>
    </row>
    <row r="2694" spans="1:4" ht="14.25" x14ac:dyDescent="0.2">
      <c r="A2694" s="20">
        <f t="shared" si="42"/>
        <v>46112</v>
      </c>
      <c r="B2694" s="21">
        <v>2693</v>
      </c>
      <c r="C2694" s="21">
        <v>4.8891999999999998</v>
      </c>
      <c r="D2694" s="21">
        <v>1.3152999999999999</v>
      </c>
    </row>
    <row r="2695" spans="1:4" ht="14.25" x14ac:dyDescent="0.2">
      <c r="A2695" s="20">
        <f t="shared" si="42"/>
        <v>46113</v>
      </c>
      <c r="B2695" s="21">
        <v>2694</v>
      </c>
      <c r="C2695" s="21">
        <v>4.8898000000000001</v>
      </c>
      <c r="D2695" s="21">
        <v>1.3156000000000001</v>
      </c>
    </row>
    <row r="2696" spans="1:4" ht="14.25" x14ac:dyDescent="0.2">
      <c r="A2696" s="20">
        <f t="shared" si="42"/>
        <v>46114</v>
      </c>
      <c r="B2696" s="21">
        <v>2695</v>
      </c>
      <c r="C2696" s="21">
        <v>4.8902999999999999</v>
      </c>
      <c r="D2696" s="21">
        <v>1.3159000000000001</v>
      </c>
    </row>
    <row r="2697" spans="1:4" ht="14.25" x14ac:dyDescent="0.2">
      <c r="A2697" s="20">
        <f t="shared" si="42"/>
        <v>46115</v>
      </c>
      <c r="B2697" s="21">
        <v>2696</v>
      </c>
      <c r="C2697" s="21">
        <v>4.8909000000000002</v>
      </c>
      <c r="D2697" s="21">
        <v>1.3162</v>
      </c>
    </row>
    <row r="2698" spans="1:4" ht="14.25" x14ac:dyDescent="0.2">
      <c r="A2698" s="20">
        <f t="shared" si="42"/>
        <v>46116</v>
      </c>
      <c r="B2698" s="21">
        <v>2697</v>
      </c>
      <c r="C2698" s="21">
        <v>4.8914999999999997</v>
      </c>
      <c r="D2698" s="21">
        <v>1.3165</v>
      </c>
    </row>
    <row r="2699" spans="1:4" ht="14.25" x14ac:dyDescent="0.2">
      <c r="A2699" s="20">
        <f t="shared" si="42"/>
        <v>46117</v>
      </c>
      <c r="B2699" s="21">
        <v>2698</v>
      </c>
      <c r="C2699" s="21">
        <v>4.8921000000000001</v>
      </c>
      <c r="D2699" s="21">
        <v>1.3167</v>
      </c>
    </row>
    <row r="2700" spans="1:4" ht="14.25" x14ac:dyDescent="0.2">
      <c r="A2700" s="20">
        <f t="shared" si="42"/>
        <v>46118</v>
      </c>
      <c r="B2700" s="21">
        <v>2699</v>
      </c>
      <c r="C2700" s="21">
        <v>4.8926999999999996</v>
      </c>
      <c r="D2700" s="21">
        <v>1.3169999999999999</v>
      </c>
    </row>
    <row r="2701" spans="1:4" ht="14.25" x14ac:dyDescent="0.2">
      <c r="A2701" s="20">
        <f t="shared" si="42"/>
        <v>46119</v>
      </c>
      <c r="B2701" s="21">
        <v>2700</v>
      </c>
      <c r="C2701" s="21">
        <v>4.8932000000000002</v>
      </c>
      <c r="D2701" s="21">
        <v>1.3172999999999999</v>
      </c>
    </row>
    <row r="2702" spans="1:4" ht="14.25" x14ac:dyDescent="0.2">
      <c r="A2702" s="20">
        <f t="shared" si="42"/>
        <v>46120</v>
      </c>
      <c r="B2702" s="21">
        <v>2701</v>
      </c>
      <c r="C2702" s="21">
        <v>4.8937999999999997</v>
      </c>
      <c r="D2702" s="21">
        <v>1.3176000000000001</v>
      </c>
    </row>
    <row r="2703" spans="1:4" ht="14.25" x14ac:dyDescent="0.2">
      <c r="A2703" s="20">
        <f t="shared" si="42"/>
        <v>46121</v>
      </c>
      <c r="B2703" s="21">
        <v>2702</v>
      </c>
      <c r="C2703" s="21">
        <v>4.8944000000000001</v>
      </c>
      <c r="D2703" s="21">
        <v>1.3178000000000001</v>
      </c>
    </row>
    <row r="2704" spans="1:4" ht="14.25" x14ac:dyDescent="0.2">
      <c r="A2704" s="20">
        <f t="shared" si="42"/>
        <v>46122</v>
      </c>
      <c r="B2704" s="21">
        <v>2703</v>
      </c>
      <c r="C2704" s="21">
        <v>4.8949999999999996</v>
      </c>
      <c r="D2704" s="21">
        <v>1.3181</v>
      </c>
    </row>
    <row r="2705" spans="1:4" ht="14.25" x14ac:dyDescent="0.2">
      <c r="A2705" s="20">
        <f t="shared" si="42"/>
        <v>46123</v>
      </c>
      <c r="B2705" s="21">
        <v>2704</v>
      </c>
      <c r="C2705" s="21">
        <v>4.8956</v>
      </c>
      <c r="D2705" s="21">
        <v>1.3184</v>
      </c>
    </row>
    <row r="2706" spans="1:4" ht="14.25" x14ac:dyDescent="0.2">
      <c r="A2706" s="20">
        <f t="shared" si="42"/>
        <v>46124</v>
      </c>
      <c r="B2706" s="21">
        <v>2705</v>
      </c>
      <c r="C2706" s="21">
        <v>4.8960999999999997</v>
      </c>
      <c r="D2706" s="21">
        <v>1.3187</v>
      </c>
    </row>
    <row r="2707" spans="1:4" ht="14.25" x14ac:dyDescent="0.2">
      <c r="A2707" s="20">
        <f t="shared" si="42"/>
        <v>46125</v>
      </c>
      <c r="B2707" s="21">
        <v>2706</v>
      </c>
      <c r="C2707" s="21">
        <v>4.8967000000000001</v>
      </c>
      <c r="D2707" s="21">
        <v>1.319</v>
      </c>
    </row>
    <row r="2708" spans="1:4" ht="14.25" x14ac:dyDescent="0.2">
      <c r="A2708" s="20">
        <f t="shared" si="42"/>
        <v>46126</v>
      </c>
      <c r="B2708" s="21">
        <v>2707</v>
      </c>
      <c r="C2708" s="21">
        <v>4.8973000000000004</v>
      </c>
      <c r="D2708" s="21">
        <v>1.3191999999999999</v>
      </c>
    </row>
    <row r="2709" spans="1:4" ht="14.25" x14ac:dyDescent="0.2">
      <c r="A2709" s="20">
        <f t="shared" si="42"/>
        <v>46127</v>
      </c>
      <c r="B2709" s="21">
        <v>2708</v>
      </c>
      <c r="C2709" s="21">
        <v>4.8978999999999999</v>
      </c>
      <c r="D2709" s="21">
        <v>1.3194999999999999</v>
      </c>
    </row>
    <row r="2710" spans="1:4" ht="14.25" x14ac:dyDescent="0.2">
      <c r="A2710" s="20">
        <f t="shared" si="42"/>
        <v>46128</v>
      </c>
      <c r="B2710" s="21">
        <v>2709</v>
      </c>
      <c r="C2710" s="21">
        <v>4.8985000000000003</v>
      </c>
      <c r="D2710" s="21">
        <v>1.3198000000000001</v>
      </c>
    </row>
    <row r="2711" spans="1:4" ht="14.25" x14ac:dyDescent="0.2">
      <c r="A2711" s="20">
        <f t="shared" si="42"/>
        <v>46129</v>
      </c>
      <c r="B2711" s="21">
        <v>2710</v>
      </c>
      <c r="C2711" s="21">
        <v>4.899</v>
      </c>
      <c r="D2711" s="21">
        <v>1.3201000000000001</v>
      </c>
    </row>
    <row r="2712" spans="1:4" ht="14.25" x14ac:dyDescent="0.2">
      <c r="A2712" s="20">
        <f t="shared" si="42"/>
        <v>46130</v>
      </c>
      <c r="B2712" s="21">
        <v>2711</v>
      </c>
      <c r="C2712" s="21">
        <v>4.8996000000000004</v>
      </c>
      <c r="D2712" s="21">
        <v>1.3203</v>
      </c>
    </row>
    <row r="2713" spans="1:4" ht="14.25" x14ac:dyDescent="0.2">
      <c r="A2713" s="20">
        <f t="shared" si="42"/>
        <v>46131</v>
      </c>
      <c r="B2713" s="21">
        <v>2712</v>
      </c>
      <c r="C2713" s="21">
        <v>4.9001999999999999</v>
      </c>
      <c r="D2713" s="21">
        <v>1.3206</v>
      </c>
    </row>
    <row r="2714" spans="1:4" ht="14.25" x14ac:dyDescent="0.2">
      <c r="A2714" s="20">
        <f t="shared" si="42"/>
        <v>46132</v>
      </c>
      <c r="B2714" s="21">
        <v>2713</v>
      </c>
      <c r="C2714" s="21">
        <v>4.9008000000000003</v>
      </c>
      <c r="D2714" s="21">
        <v>1.3209</v>
      </c>
    </row>
    <row r="2715" spans="1:4" ht="14.25" x14ac:dyDescent="0.2">
      <c r="A2715" s="20">
        <f t="shared" si="42"/>
        <v>46133</v>
      </c>
      <c r="B2715" s="21">
        <v>2714</v>
      </c>
      <c r="C2715" s="21">
        <v>4.9013999999999998</v>
      </c>
      <c r="D2715" s="21">
        <v>1.3211999999999999</v>
      </c>
    </row>
    <row r="2716" spans="1:4" ht="14.25" x14ac:dyDescent="0.2">
      <c r="A2716" s="20">
        <f t="shared" si="42"/>
        <v>46134</v>
      </c>
      <c r="B2716" s="21">
        <v>2715</v>
      </c>
      <c r="C2716" s="21">
        <v>4.9020000000000001</v>
      </c>
      <c r="D2716" s="21">
        <v>1.3214999999999999</v>
      </c>
    </row>
    <row r="2717" spans="1:4" ht="14.25" x14ac:dyDescent="0.2">
      <c r="A2717" s="20">
        <f t="shared" si="42"/>
        <v>46135</v>
      </c>
      <c r="B2717" s="21">
        <v>2716</v>
      </c>
      <c r="C2717" s="21">
        <v>4.9024999999999999</v>
      </c>
      <c r="D2717" s="21">
        <v>1.3217000000000001</v>
      </c>
    </row>
    <row r="2718" spans="1:4" ht="14.25" x14ac:dyDescent="0.2">
      <c r="A2718" s="20">
        <f t="shared" si="42"/>
        <v>46136</v>
      </c>
      <c r="B2718" s="21">
        <v>2717</v>
      </c>
      <c r="C2718" s="21">
        <v>4.9031000000000002</v>
      </c>
      <c r="D2718" s="21">
        <v>1.3220000000000001</v>
      </c>
    </row>
    <row r="2719" spans="1:4" ht="14.25" x14ac:dyDescent="0.2">
      <c r="A2719" s="20">
        <f t="shared" si="42"/>
        <v>46137</v>
      </c>
      <c r="B2719" s="21">
        <v>2718</v>
      </c>
      <c r="C2719" s="21">
        <v>4.9036999999999997</v>
      </c>
      <c r="D2719" s="21">
        <v>1.3223</v>
      </c>
    </row>
    <row r="2720" spans="1:4" ht="14.25" x14ac:dyDescent="0.2">
      <c r="A2720" s="20">
        <f t="shared" si="42"/>
        <v>46138</v>
      </c>
      <c r="B2720" s="21">
        <v>2719</v>
      </c>
      <c r="C2720" s="21">
        <v>4.9043000000000001</v>
      </c>
      <c r="D2720" s="21">
        <v>1.3226</v>
      </c>
    </row>
    <row r="2721" spans="1:4" ht="14.25" x14ac:dyDescent="0.2">
      <c r="A2721" s="20">
        <f t="shared" si="42"/>
        <v>46139</v>
      </c>
      <c r="B2721" s="21">
        <v>2720</v>
      </c>
      <c r="C2721" s="21">
        <v>4.9048999999999996</v>
      </c>
      <c r="D2721" s="21">
        <v>1.3228</v>
      </c>
    </row>
    <row r="2722" spans="1:4" ht="14.25" x14ac:dyDescent="0.2">
      <c r="A2722" s="20">
        <f t="shared" si="42"/>
        <v>46140</v>
      </c>
      <c r="B2722" s="21">
        <v>2721</v>
      </c>
      <c r="C2722" s="21">
        <v>4.9055</v>
      </c>
      <c r="D2722" s="21">
        <v>1.3230999999999999</v>
      </c>
    </row>
    <row r="2723" spans="1:4" ht="14.25" x14ac:dyDescent="0.2">
      <c r="A2723" s="20">
        <f t="shared" si="42"/>
        <v>46141</v>
      </c>
      <c r="B2723" s="21">
        <v>2722</v>
      </c>
      <c r="C2723" s="21">
        <v>4.9059999999999997</v>
      </c>
      <c r="D2723" s="21">
        <v>1.3233999999999999</v>
      </c>
    </row>
    <row r="2724" spans="1:4" ht="14.25" x14ac:dyDescent="0.2">
      <c r="A2724" s="20">
        <f t="shared" si="42"/>
        <v>46142</v>
      </c>
      <c r="B2724" s="21">
        <v>2723</v>
      </c>
      <c r="C2724" s="21">
        <v>4.9066000000000001</v>
      </c>
      <c r="D2724" s="21">
        <v>1.3237000000000001</v>
      </c>
    </row>
    <row r="2725" spans="1:4" ht="14.25" x14ac:dyDescent="0.2">
      <c r="A2725" s="20">
        <f t="shared" si="42"/>
        <v>46143</v>
      </c>
      <c r="B2725" s="21">
        <v>2724</v>
      </c>
      <c r="C2725" s="21">
        <v>4.9071999999999996</v>
      </c>
      <c r="D2725" s="21">
        <v>1.3240000000000001</v>
      </c>
    </row>
    <row r="2726" spans="1:4" ht="14.25" x14ac:dyDescent="0.2">
      <c r="A2726" s="20">
        <f t="shared" si="42"/>
        <v>46144</v>
      </c>
      <c r="B2726" s="21">
        <v>2725</v>
      </c>
      <c r="C2726" s="21">
        <v>4.9077999999999999</v>
      </c>
      <c r="D2726" s="21">
        <v>1.3242</v>
      </c>
    </row>
    <row r="2727" spans="1:4" ht="14.25" x14ac:dyDescent="0.2">
      <c r="A2727" s="20">
        <f t="shared" si="42"/>
        <v>46145</v>
      </c>
      <c r="B2727" s="21">
        <v>2726</v>
      </c>
      <c r="C2727" s="21">
        <v>4.9084000000000003</v>
      </c>
      <c r="D2727" s="21">
        <v>1.3245</v>
      </c>
    </row>
    <row r="2728" spans="1:4" ht="14.25" x14ac:dyDescent="0.2">
      <c r="A2728" s="20">
        <f t="shared" si="42"/>
        <v>46146</v>
      </c>
      <c r="B2728" s="21">
        <v>2727</v>
      </c>
      <c r="C2728" s="21">
        <v>4.9089999999999998</v>
      </c>
      <c r="D2728" s="21">
        <v>1.3248</v>
      </c>
    </row>
    <row r="2729" spans="1:4" ht="14.25" x14ac:dyDescent="0.2">
      <c r="A2729" s="20">
        <f t="shared" si="42"/>
        <v>46147</v>
      </c>
      <c r="B2729" s="21">
        <v>2728</v>
      </c>
      <c r="C2729" s="21">
        <v>4.9096000000000002</v>
      </c>
      <c r="D2729" s="21">
        <v>1.3250999999999999</v>
      </c>
    </row>
    <row r="2730" spans="1:4" ht="14.25" x14ac:dyDescent="0.2">
      <c r="A2730" s="20">
        <f t="shared" si="42"/>
        <v>46148</v>
      </c>
      <c r="B2730" s="21">
        <v>2729</v>
      </c>
      <c r="C2730" s="21">
        <v>4.9100999999999999</v>
      </c>
      <c r="D2730" s="21">
        <v>1.3253999999999999</v>
      </c>
    </row>
    <row r="2731" spans="1:4" ht="14.25" x14ac:dyDescent="0.2">
      <c r="A2731" s="20">
        <f t="shared" si="42"/>
        <v>46149</v>
      </c>
      <c r="B2731" s="21">
        <v>2730</v>
      </c>
      <c r="C2731" s="21">
        <v>4.9107000000000003</v>
      </c>
      <c r="D2731" s="21">
        <v>1.3255999999999999</v>
      </c>
    </row>
    <row r="2732" spans="1:4" ht="14.25" x14ac:dyDescent="0.2">
      <c r="A2732" s="20">
        <f t="shared" si="42"/>
        <v>46150</v>
      </c>
      <c r="B2732" s="21">
        <v>2731</v>
      </c>
      <c r="C2732" s="21">
        <v>4.9112999999999998</v>
      </c>
      <c r="D2732" s="21">
        <v>1.3259000000000001</v>
      </c>
    </row>
    <row r="2733" spans="1:4" ht="14.25" x14ac:dyDescent="0.2">
      <c r="A2733" s="20">
        <f t="shared" si="42"/>
        <v>46151</v>
      </c>
      <c r="B2733" s="21">
        <v>2732</v>
      </c>
      <c r="C2733" s="21">
        <v>4.9119000000000002</v>
      </c>
      <c r="D2733" s="21">
        <v>1.3262</v>
      </c>
    </row>
    <row r="2734" spans="1:4" ht="14.25" x14ac:dyDescent="0.2">
      <c r="A2734" s="20">
        <f t="shared" si="42"/>
        <v>46152</v>
      </c>
      <c r="B2734" s="21">
        <v>2733</v>
      </c>
      <c r="C2734" s="21">
        <v>4.9124999999999996</v>
      </c>
      <c r="D2734" s="21">
        <v>1.3265</v>
      </c>
    </row>
    <row r="2735" spans="1:4" ht="14.25" x14ac:dyDescent="0.2">
      <c r="A2735" s="20">
        <f t="shared" si="42"/>
        <v>46153</v>
      </c>
      <c r="B2735" s="21">
        <v>2734</v>
      </c>
      <c r="C2735" s="21">
        <v>4.9131</v>
      </c>
      <c r="D2735" s="21">
        <v>1.3267</v>
      </c>
    </row>
    <row r="2736" spans="1:4" ht="14.25" x14ac:dyDescent="0.2">
      <c r="A2736" s="20">
        <f t="shared" si="42"/>
        <v>46154</v>
      </c>
      <c r="B2736" s="21">
        <v>2735</v>
      </c>
      <c r="C2736" s="21">
        <v>4.9137000000000004</v>
      </c>
      <c r="D2736" s="21">
        <v>1.327</v>
      </c>
    </row>
    <row r="2737" spans="1:4" ht="14.25" x14ac:dyDescent="0.2">
      <c r="A2737" s="20">
        <f t="shared" si="42"/>
        <v>46155</v>
      </c>
      <c r="B2737" s="21">
        <v>2736</v>
      </c>
      <c r="C2737" s="21">
        <v>4.9142000000000001</v>
      </c>
      <c r="D2737" s="21">
        <v>1.3272999999999999</v>
      </c>
    </row>
    <row r="2738" spans="1:4" ht="14.25" x14ac:dyDescent="0.2">
      <c r="A2738" s="20">
        <f t="shared" si="42"/>
        <v>46156</v>
      </c>
      <c r="B2738" s="21">
        <v>2737</v>
      </c>
      <c r="C2738" s="21">
        <v>4.9147999999999996</v>
      </c>
      <c r="D2738" s="21">
        <v>1.3275999999999999</v>
      </c>
    </row>
    <row r="2739" spans="1:4" ht="14.25" x14ac:dyDescent="0.2">
      <c r="A2739" s="20">
        <f t="shared" si="42"/>
        <v>46157</v>
      </c>
      <c r="B2739" s="21">
        <v>2738</v>
      </c>
      <c r="C2739" s="21">
        <v>4.9154</v>
      </c>
      <c r="D2739" s="21">
        <v>1.3279000000000001</v>
      </c>
    </row>
    <row r="2740" spans="1:4" ht="14.25" x14ac:dyDescent="0.2">
      <c r="A2740" s="20">
        <f t="shared" si="42"/>
        <v>46158</v>
      </c>
      <c r="B2740" s="21">
        <v>2739</v>
      </c>
      <c r="C2740" s="21">
        <v>4.9160000000000004</v>
      </c>
      <c r="D2740" s="21">
        <v>1.3281000000000001</v>
      </c>
    </row>
    <row r="2741" spans="1:4" ht="14.25" x14ac:dyDescent="0.2">
      <c r="A2741" s="20">
        <f t="shared" si="42"/>
        <v>46159</v>
      </c>
      <c r="B2741" s="21">
        <v>2740</v>
      </c>
      <c r="C2741" s="21">
        <v>4.9165999999999999</v>
      </c>
      <c r="D2741" s="21">
        <v>1.3284</v>
      </c>
    </row>
    <row r="2742" spans="1:4" ht="14.25" x14ac:dyDescent="0.2">
      <c r="A2742" s="20">
        <f t="shared" si="42"/>
        <v>46160</v>
      </c>
      <c r="B2742" s="21">
        <v>2741</v>
      </c>
      <c r="C2742" s="21">
        <v>4.9172000000000002</v>
      </c>
      <c r="D2742" s="21">
        <v>1.3287</v>
      </c>
    </row>
    <row r="2743" spans="1:4" ht="14.25" x14ac:dyDescent="0.2">
      <c r="A2743" s="20">
        <f t="shared" si="42"/>
        <v>46161</v>
      </c>
      <c r="B2743" s="21">
        <v>2742</v>
      </c>
      <c r="C2743" s="21">
        <v>4.9177999999999997</v>
      </c>
      <c r="D2743" s="21">
        <v>1.329</v>
      </c>
    </row>
    <row r="2744" spans="1:4" ht="14.25" x14ac:dyDescent="0.2">
      <c r="A2744" s="20">
        <f t="shared" si="42"/>
        <v>46162</v>
      </c>
      <c r="B2744" s="21">
        <v>2743</v>
      </c>
      <c r="C2744" s="21">
        <v>4.9184000000000001</v>
      </c>
      <c r="D2744" s="21">
        <v>1.3292999999999999</v>
      </c>
    </row>
    <row r="2745" spans="1:4" ht="14.25" x14ac:dyDescent="0.2">
      <c r="A2745" s="20">
        <f t="shared" si="42"/>
        <v>46163</v>
      </c>
      <c r="B2745" s="21">
        <v>2744</v>
      </c>
      <c r="C2745" s="21">
        <v>4.9188999999999998</v>
      </c>
      <c r="D2745" s="21">
        <v>1.3294999999999999</v>
      </c>
    </row>
    <row r="2746" spans="1:4" ht="14.25" x14ac:dyDescent="0.2">
      <c r="A2746" s="20">
        <f t="shared" si="42"/>
        <v>46164</v>
      </c>
      <c r="B2746" s="21">
        <v>2745</v>
      </c>
      <c r="C2746" s="21">
        <v>4.9195000000000002</v>
      </c>
      <c r="D2746" s="21">
        <v>1.3298000000000001</v>
      </c>
    </row>
    <row r="2747" spans="1:4" ht="14.25" x14ac:dyDescent="0.2">
      <c r="A2747" s="20">
        <f t="shared" si="42"/>
        <v>46165</v>
      </c>
      <c r="B2747" s="21">
        <v>2746</v>
      </c>
      <c r="C2747" s="21">
        <v>4.9200999999999997</v>
      </c>
      <c r="D2747" s="21">
        <v>1.3301000000000001</v>
      </c>
    </row>
    <row r="2748" spans="1:4" ht="14.25" x14ac:dyDescent="0.2">
      <c r="A2748" s="20">
        <f t="shared" si="42"/>
        <v>46166</v>
      </c>
      <c r="B2748" s="21">
        <v>2747</v>
      </c>
      <c r="C2748" s="21">
        <v>4.9207000000000001</v>
      </c>
      <c r="D2748" s="21">
        <v>1.3304</v>
      </c>
    </row>
    <row r="2749" spans="1:4" ht="14.25" x14ac:dyDescent="0.2">
      <c r="A2749" s="20">
        <f t="shared" si="42"/>
        <v>46167</v>
      </c>
      <c r="B2749" s="21">
        <v>2748</v>
      </c>
      <c r="C2749" s="21">
        <v>4.9212999999999996</v>
      </c>
      <c r="D2749" s="21">
        <v>1.3307</v>
      </c>
    </row>
    <row r="2750" spans="1:4" ht="14.25" x14ac:dyDescent="0.2">
      <c r="A2750" s="20">
        <f t="shared" si="42"/>
        <v>46168</v>
      </c>
      <c r="B2750" s="21">
        <v>2749</v>
      </c>
      <c r="C2750" s="21">
        <v>4.9218999999999999</v>
      </c>
      <c r="D2750" s="21">
        <v>1.3309</v>
      </c>
    </row>
    <row r="2751" spans="1:4" ht="14.25" x14ac:dyDescent="0.2">
      <c r="A2751" s="20">
        <f t="shared" si="42"/>
        <v>46169</v>
      </c>
      <c r="B2751" s="21">
        <v>2750</v>
      </c>
      <c r="C2751" s="21">
        <v>4.9225000000000003</v>
      </c>
      <c r="D2751" s="21">
        <v>1.3311999999999999</v>
      </c>
    </row>
    <row r="2752" spans="1:4" ht="14.25" x14ac:dyDescent="0.2">
      <c r="A2752" s="20">
        <f t="shared" si="42"/>
        <v>46170</v>
      </c>
      <c r="B2752" s="21">
        <v>2751</v>
      </c>
      <c r="C2752" s="21">
        <v>4.9230999999999998</v>
      </c>
      <c r="D2752" s="21">
        <v>1.3314999999999999</v>
      </c>
    </row>
    <row r="2753" spans="1:4" ht="14.25" x14ac:dyDescent="0.2">
      <c r="A2753" s="20">
        <f t="shared" si="42"/>
        <v>46171</v>
      </c>
      <c r="B2753" s="21">
        <v>2752</v>
      </c>
      <c r="C2753" s="21">
        <v>4.9237000000000002</v>
      </c>
      <c r="D2753" s="21">
        <v>1.3318000000000001</v>
      </c>
    </row>
    <row r="2754" spans="1:4" ht="14.25" x14ac:dyDescent="0.2">
      <c r="A2754" s="20">
        <f t="shared" si="42"/>
        <v>46172</v>
      </c>
      <c r="B2754" s="21">
        <v>2753</v>
      </c>
      <c r="C2754" s="21">
        <v>4.9242999999999997</v>
      </c>
      <c r="D2754" s="21">
        <v>1.3321000000000001</v>
      </c>
    </row>
    <row r="2755" spans="1:4" ht="14.25" x14ac:dyDescent="0.2">
      <c r="A2755" s="20">
        <f t="shared" si="42"/>
        <v>46173</v>
      </c>
      <c r="B2755" s="21">
        <v>2754</v>
      </c>
      <c r="C2755" s="21">
        <v>4.9248000000000003</v>
      </c>
      <c r="D2755" s="21">
        <v>1.3323</v>
      </c>
    </row>
    <row r="2756" spans="1:4" ht="14.25" x14ac:dyDescent="0.2">
      <c r="A2756" s="20">
        <f t="shared" ref="A2756:A2819" si="43">+A2755+1</f>
        <v>46174</v>
      </c>
      <c r="B2756" s="21">
        <v>2755</v>
      </c>
      <c r="C2756" s="21">
        <v>4.9253999999999998</v>
      </c>
      <c r="D2756" s="21">
        <v>1.3326</v>
      </c>
    </row>
    <row r="2757" spans="1:4" ht="14.25" x14ac:dyDescent="0.2">
      <c r="A2757" s="20">
        <f t="shared" si="43"/>
        <v>46175</v>
      </c>
      <c r="B2757" s="21">
        <v>2756</v>
      </c>
      <c r="C2757" s="21">
        <v>4.9260000000000002</v>
      </c>
      <c r="D2757" s="21">
        <v>1.3329</v>
      </c>
    </row>
    <row r="2758" spans="1:4" ht="14.25" x14ac:dyDescent="0.2">
      <c r="A2758" s="20">
        <f t="shared" si="43"/>
        <v>46176</v>
      </c>
      <c r="B2758" s="21">
        <v>2757</v>
      </c>
      <c r="C2758" s="21">
        <v>4.9265999999999996</v>
      </c>
      <c r="D2758" s="21">
        <v>1.3331999999999999</v>
      </c>
    </row>
    <row r="2759" spans="1:4" ht="14.25" x14ac:dyDescent="0.2">
      <c r="A2759" s="20">
        <f t="shared" si="43"/>
        <v>46177</v>
      </c>
      <c r="B2759" s="21">
        <v>2758</v>
      </c>
      <c r="C2759" s="21">
        <v>4.9272</v>
      </c>
      <c r="D2759" s="21">
        <v>1.3334999999999999</v>
      </c>
    </row>
    <row r="2760" spans="1:4" ht="14.25" x14ac:dyDescent="0.2">
      <c r="A2760" s="20">
        <f t="shared" si="43"/>
        <v>46178</v>
      </c>
      <c r="B2760" s="21">
        <v>2759</v>
      </c>
      <c r="C2760" s="21">
        <v>4.9278000000000004</v>
      </c>
      <c r="D2760" s="21">
        <v>1.3337000000000001</v>
      </c>
    </row>
    <row r="2761" spans="1:4" ht="14.25" x14ac:dyDescent="0.2">
      <c r="A2761" s="20">
        <f t="shared" si="43"/>
        <v>46179</v>
      </c>
      <c r="B2761" s="21">
        <v>2760</v>
      </c>
      <c r="C2761" s="21">
        <v>4.9283999999999999</v>
      </c>
      <c r="D2761" s="21">
        <v>1.3340000000000001</v>
      </c>
    </row>
    <row r="2762" spans="1:4" ht="14.25" x14ac:dyDescent="0.2">
      <c r="A2762" s="20">
        <f t="shared" si="43"/>
        <v>46180</v>
      </c>
      <c r="B2762" s="21">
        <v>2761</v>
      </c>
      <c r="C2762" s="21">
        <v>4.9290000000000003</v>
      </c>
      <c r="D2762" s="21">
        <v>1.3343</v>
      </c>
    </row>
    <row r="2763" spans="1:4" ht="14.25" x14ac:dyDescent="0.2">
      <c r="A2763" s="20">
        <f t="shared" si="43"/>
        <v>46181</v>
      </c>
      <c r="B2763" s="21">
        <v>2762</v>
      </c>
      <c r="C2763" s="21">
        <v>4.9295999999999998</v>
      </c>
      <c r="D2763" s="21">
        <v>1.3346</v>
      </c>
    </row>
    <row r="2764" spans="1:4" ht="14.25" x14ac:dyDescent="0.2">
      <c r="A2764" s="20">
        <f t="shared" si="43"/>
        <v>46182</v>
      </c>
      <c r="B2764" s="21">
        <v>2763</v>
      </c>
      <c r="C2764" s="21">
        <v>4.9302000000000001</v>
      </c>
      <c r="D2764" s="21">
        <v>1.3348</v>
      </c>
    </row>
    <row r="2765" spans="1:4" ht="14.25" x14ac:dyDescent="0.2">
      <c r="A2765" s="20">
        <f t="shared" si="43"/>
        <v>46183</v>
      </c>
      <c r="B2765" s="21">
        <v>2764</v>
      </c>
      <c r="C2765" s="21">
        <v>4.9307999999999996</v>
      </c>
      <c r="D2765" s="21">
        <v>1.3351</v>
      </c>
    </row>
    <row r="2766" spans="1:4" ht="14.25" x14ac:dyDescent="0.2">
      <c r="A2766" s="20">
        <f t="shared" si="43"/>
        <v>46184</v>
      </c>
      <c r="B2766" s="21">
        <v>2765</v>
      </c>
      <c r="C2766" s="21">
        <v>4.9314</v>
      </c>
      <c r="D2766" s="21">
        <v>1.3353999999999999</v>
      </c>
    </row>
    <row r="2767" spans="1:4" ht="14.25" x14ac:dyDescent="0.2">
      <c r="A2767" s="20">
        <f t="shared" si="43"/>
        <v>46185</v>
      </c>
      <c r="B2767" s="21">
        <v>2766</v>
      </c>
      <c r="C2767" s="21">
        <v>4.9318999999999997</v>
      </c>
      <c r="D2767" s="21">
        <v>1.3357000000000001</v>
      </c>
    </row>
    <row r="2768" spans="1:4" ht="14.25" x14ac:dyDescent="0.2">
      <c r="A2768" s="20">
        <f t="shared" si="43"/>
        <v>46186</v>
      </c>
      <c r="B2768" s="21">
        <v>2767</v>
      </c>
      <c r="C2768" s="21">
        <v>4.9325000000000001</v>
      </c>
      <c r="D2768" s="21">
        <v>1.3360000000000001</v>
      </c>
    </row>
    <row r="2769" spans="1:4" ht="14.25" x14ac:dyDescent="0.2">
      <c r="A2769" s="20">
        <f t="shared" si="43"/>
        <v>46187</v>
      </c>
      <c r="B2769" s="21">
        <v>2768</v>
      </c>
      <c r="C2769" s="21">
        <v>4.9330999999999996</v>
      </c>
      <c r="D2769" s="21">
        <v>1.3362000000000001</v>
      </c>
    </row>
    <row r="2770" spans="1:4" ht="14.25" x14ac:dyDescent="0.2">
      <c r="A2770" s="20">
        <f t="shared" si="43"/>
        <v>46188</v>
      </c>
      <c r="B2770" s="21">
        <v>2769</v>
      </c>
      <c r="C2770" s="21">
        <v>4.9337</v>
      </c>
      <c r="D2770" s="21">
        <v>1.3365</v>
      </c>
    </row>
    <row r="2771" spans="1:4" ht="14.25" x14ac:dyDescent="0.2">
      <c r="A2771" s="20">
        <f t="shared" si="43"/>
        <v>46189</v>
      </c>
      <c r="B2771" s="21">
        <v>2770</v>
      </c>
      <c r="C2771" s="21">
        <v>4.9343000000000004</v>
      </c>
      <c r="D2771" s="21">
        <v>1.3368</v>
      </c>
    </row>
    <row r="2772" spans="1:4" ht="14.25" x14ac:dyDescent="0.2">
      <c r="A2772" s="20">
        <f t="shared" si="43"/>
        <v>46190</v>
      </c>
      <c r="B2772" s="21">
        <v>2771</v>
      </c>
      <c r="C2772" s="21">
        <v>4.9348999999999998</v>
      </c>
      <c r="D2772" s="21">
        <v>1.3371</v>
      </c>
    </row>
    <row r="2773" spans="1:4" ht="14.25" x14ac:dyDescent="0.2">
      <c r="A2773" s="20">
        <f t="shared" si="43"/>
        <v>46191</v>
      </c>
      <c r="B2773" s="21">
        <v>2772</v>
      </c>
      <c r="C2773" s="21">
        <v>4.9355000000000002</v>
      </c>
      <c r="D2773" s="21">
        <v>1.3373999999999999</v>
      </c>
    </row>
    <row r="2774" spans="1:4" ht="14.25" x14ac:dyDescent="0.2">
      <c r="A2774" s="20">
        <f t="shared" si="43"/>
        <v>46192</v>
      </c>
      <c r="B2774" s="21">
        <v>2773</v>
      </c>
      <c r="C2774" s="21">
        <v>4.9360999999999997</v>
      </c>
      <c r="D2774" s="21">
        <v>1.3375999999999999</v>
      </c>
    </row>
    <row r="2775" spans="1:4" ht="14.25" x14ac:dyDescent="0.2">
      <c r="A2775" s="20">
        <f t="shared" si="43"/>
        <v>46193</v>
      </c>
      <c r="B2775" s="21">
        <v>2774</v>
      </c>
      <c r="C2775" s="21">
        <v>4.9367000000000001</v>
      </c>
      <c r="D2775" s="21">
        <v>1.3379000000000001</v>
      </c>
    </row>
    <row r="2776" spans="1:4" ht="14.25" x14ac:dyDescent="0.2">
      <c r="A2776" s="20">
        <f t="shared" si="43"/>
        <v>46194</v>
      </c>
      <c r="B2776" s="21">
        <v>2775</v>
      </c>
      <c r="C2776" s="21">
        <v>4.9372999999999996</v>
      </c>
      <c r="D2776" s="21">
        <v>1.3382000000000001</v>
      </c>
    </row>
    <row r="2777" spans="1:4" ht="14.25" x14ac:dyDescent="0.2">
      <c r="A2777" s="20">
        <f t="shared" si="43"/>
        <v>46195</v>
      </c>
      <c r="B2777" s="21">
        <v>2776</v>
      </c>
      <c r="C2777" s="21">
        <v>4.9379</v>
      </c>
      <c r="D2777" s="21">
        <v>1.3385</v>
      </c>
    </row>
    <row r="2778" spans="1:4" ht="14.25" x14ac:dyDescent="0.2">
      <c r="A2778" s="20">
        <f t="shared" si="43"/>
        <v>46196</v>
      </c>
      <c r="B2778" s="21">
        <v>2777</v>
      </c>
      <c r="C2778" s="21">
        <v>4.9385000000000003</v>
      </c>
      <c r="D2778" s="21">
        <v>1.3388</v>
      </c>
    </row>
    <row r="2779" spans="1:4" ht="14.25" x14ac:dyDescent="0.2">
      <c r="A2779" s="20">
        <f t="shared" si="43"/>
        <v>46197</v>
      </c>
      <c r="B2779" s="21">
        <v>2778</v>
      </c>
      <c r="C2779" s="21">
        <v>4.9390999999999998</v>
      </c>
      <c r="D2779" s="21">
        <v>1.339</v>
      </c>
    </row>
    <row r="2780" spans="1:4" ht="14.25" x14ac:dyDescent="0.2">
      <c r="A2780" s="20">
        <f t="shared" si="43"/>
        <v>46198</v>
      </c>
      <c r="B2780" s="21">
        <v>2779</v>
      </c>
      <c r="C2780" s="21">
        <v>4.9397000000000002</v>
      </c>
      <c r="D2780" s="21">
        <v>1.3392999999999999</v>
      </c>
    </row>
    <row r="2781" spans="1:4" ht="14.25" x14ac:dyDescent="0.2">
      <c r="A2781" s="20">
        <f t="shared" si="43"/>
        <v>46199</v>
      </c>
      <c r="B2781" s="21">
        <v>2780</v>
      </c>
      <c r="C2781" s="21">
        <v>4.9402999999999997</v>
      </c>
      <c r="D2781" s="21">
        <v>1.3395999999999999</v>
      </c>
    </row>
    <row r="2782" spans="1:4" ht="14.25" x14ac:dyDescent="0.2">
      <c r="A2782" s="20">
        <f t="shared" si="43"/>
        <v>46200</v>
      </c>
      <c r="B2782" s="21">
        <v>2781</v>
      </c>
      <c r="C2782" s="21">
        <v>4.9409000000000001</v>
      </c>
      <c r="D2782" s="21">
        <v>1.3399000000000001</v>
      </c>
    </row>
    <row r="2783" spans="1:4" ht="14.25" x14ac:dyDescent="0.2">
      <c r="A2783" s="20">
        <f t="shared" si="43"/>
        <v>46201</v>
      </c>
      <c r="B2783" s="21">
        <v>2782</v>
      </c>
      <c r="C2783" s="21">
        <v>4.9414999999999996</v>
      </c>
      <c r="D2783" s="21">
        <v>1.3402000000000001</v>
      </c>
    </row>
    <row r="2784" spans="1:4" ht="14.25" x14ac:dyDescent="0.2">
      <c r="A2784" s="20">
        <f t="shared" si="43"/>
        <v>46202</v>
      </c>
      <c r="B2784" s="21">
        <v>2783</v>
      </c>
      <c r="C2784" s="21">
        <v>4.9420999999999999</v>
      </c>
      <c r="D2784" s="21">
        <v>1.3404</v>
      </c>
    </row>
    <row r="2785" spans="1:4" ht="14.25" x14ac:dyDescent="0.2">
      <c r="A2785" s="20">
        <f t="shared" si="43"/>
        <v>46203</v>
      </c>
      <c r="B2785" s="21">
        <v>2784</v>
      </c>
      <c r="C2785" s="21">
        <v>4.9427000000000003</v>
      </c>
      <c r="D2785" s="21">
        <v>1.3407</v>
      </c>
    </row>
    <row r="2786" spans="1:4" ht="14.25" x14ac:dyDescent="0.2">
      <c r="A2786" s="20">
        <f t="shared" si="43"/>
        <v>46204</v>
      </c>
      <c r="B2786" s="21">
        <v>2785</v>
      </c>
      <c r="C2786" s="21">
        <v>4.9432999999999998</v>
      </c>
      <c r="D2786" s="21">
        <v>1.341</v>
      </c>
    </row>
    <row r="2787" spans="1:4" ht="14.25" x14ac:dyDescent="0.2">
      <c r="A2787" s="20">
        <f t="shared" si="43"/>
        <v>46205</v>
      </c>
      <c r="B2787" s="21">
        <v>2786</v>
      </c>
      <c r="C2787" s="21">
        <v>4.9438000000000004</v>
      </c>
      <c r="D2787" s="21">
        <v>1.3412999999999999</v>
      </c>
    </row>
    <row r="2788" spans="1:4" ht="14.25" x14ac:dyDescent="0.2">
      <c r="A2788" s="20">
        <f t="shared" si="43"/>
        <v>46206</v>
      </c>
      <c r="B2788" s="21">
        <v>2787</v>
      </c>
      <c r="C2788" s="21">
        <v>4.9443999999999999</v>
      </c>
      <c r="D2788" s="21">
        <v>1.3415999999999999</v>
      </c>
    </row>
    <row r="2789" spans="1:4" ht="14.25" x14ac:dyDescent="0.2">
      <c r="A2789" s="20">
        <f t="shared" si="43"/>
        <v>46207</v>
      </c>
      <c r="B2789" s="21">
        <v>2788</v>
      </c>
      <c r="C2789" s="21">
        <v>4.9450000000000003</v>
      </c>
      <c r="D2789" s="21">
        <v>1.3418000000000001</v>
      </c>
    </row>
    <row r="2790" spans="1:4" ht="14.25" x14ac:dyDescent="0.2">
      <c r="A2790" s="20">
        <f t="shared" si="43"/>
        <v>46208</v>
      </c>
      <c r="B2790" s="21">
        <v>2789</v>
      </c>
      <c r="C2790" s="21">
        <v>4.9455999999999998</v>
      </c>
      <c r="D2790" s="21">
        <v>1.3421000000000001</v>
      </c>
    </row>
    <row r="2791" spans="1:4" ht="14.25" x14ac:dyDescent="0.2">
      <c r="A2791" s="20">
        <f t="shared" si="43"/>
        <v>46209</v>
      </c>
      <c r="B2791" s="21">
        <v>2790</v>
      </c>
      <c r="C2791" s="21">
        <v>4.9462000000000002</v>
      </c>
      <c r="D2791" s="21">
        <v>1.3424</v>
      </c>
    </row>
    <row r="2792" spans="1:4" ht="14.25" x14ac:dyDescent="0.2">
      <c r="A2792" s="20">
        <f t="shared" si="43"/>
        <v>46210</v>
      </c>
      <c r="B2792" s="21">
        <v>2791</v>
      </c>
      <c r="C2792" s="21">
        <v>4.9467999999999996</v>
      </c>
      <c r="D2792" s="21">
        <v>1.3427</v>
      </c>
    </row>
    <row r="2793" spans="1:4" ht="14.25" x14ac:dyDescent="0.2">
      <c r="A2793" s="20">
        <f t="shared" si="43"/>
        <v>46211</v>
      </c>
      <c r="B2793" s="21">
        <v>2792</v>
      </c>
      <c r="C2793" s="21">
        <v>4.9474</v>
      </c>
      <c r="D2793" s="21">
        <v>1.343</v>
      </c>
    </row>
    <row r="2794" spans="1:4" ht="14.25" x14ac:dyDescent="0.2">
      <c r="A2794" s="20">
        <f t="shared" si="43"/>
        <v>46212</v>
      </c>
      <c r="B2794" s="21">
        <v>2793</v>
      </c>
      <c r="C2794" s="21">
        <v>4.9480000000000004</v>
      </c>
      <c r="D2794" s="21">
        <v>1.3431999999999999</v>
      </c>
    </row>
    <row r="2795" spans="1:4" ht="14.25" x14ac:dyDescent="0.2">
      <c r="A2795" s="20">
        <f t="shared" si="43"/>
        <v>46213</v>
      </c>
      <c r="B2795" s="21">
        <v>2794</v>
      </c>
      <c r="C2795" s="21">
        <v>4.9485999999999999</v>
      </c>
      <c r="D2795" s="21">
        <v>1.3434999999999999</v>
      </c>
    </row>
    <row r="2796" spans="1:4" ht="14.25" x14ac:dyDescent="0.2">
      <c r="A2796" s="20">
        <f t="shared" si="43"/>
        <v>46214</v>
      </c>
      <c r="B2796" s="21">
        <v>2795</v>
      </c>
      <c r="C2796" s="21">
        <v>4.9492000000000003</v>
      </c>
      <c r="D2796" s="21">
        <v>1.3438000000000001</v>
      </c>
    </row>
    <row r="2797" spans="1:4" ht="14.25" x14ac:dyDescent="0.2">
      <c r="A2797" s="20">
        <f t="shared" si="43"/>
        <v>46215</v>
      </c>
      <c r="B2797" s="21">
        <v>2796</v>
      </c>
      <c r="C2797" s="21">
        <v>4.9497999999999998</v>
      </c>
      <c r="D2797" s="21">
        <v>1.3441000000000001</v>
      </c>
    </row>
    <row r="2798" spans="1:4" ht="14.25" x14ac:dyDescent="0.2">
      <c r="A2798" s="20">
        <f t="shared" si="43"/>
        <v>46216</v>
      </c>
      <c r="B2798" s="21">
        <v>2797</v>
      </c>
      <c r="C2798" s="21">
        <v>4.9504000000000001</v>
      </c>
      <c r="D2798" s="21">
        <v>1.3444</v>
      </c>
    </row>
    <row r="2799" spans="1:4" ht="14.25" x14ac:dyDescent="0.2">
      <c r="A2799" s="20">
        <f t="shared" si="43"/>
        <v>46217</v>
      </c>
      <c r="B2799" s="21">
        <v>2798</v>
      </c>
      <c r="C2799" s="21">
        <v>4.9509999999999996</v>
      </c>
      <c r="D2799" s="21">
        <v>1.3446</v>
      </c>
    </row>
    <row r="2800" spans="1:4" ht="14.25" x14ac:dyDescent="0.2">
      <c r="A2800" s="20">
        <f t="shared" si="43"/>
        <v>46218</v>
      </c>
      <c r="B2800" s="21">
        <v>2799</v>
      </c>
      <c r="C2800" s="21">
        <v>4.9516</v>
      </c>
      <c r="D2800" s="21">
        <v>1.3449</v>
      </c>
    </row>
    <row r="2801" spans="1:4" ht="14.25" x14ac:dyDescent="0.2">
      <c r="A2801" s="20">
        <f t="shared" si="43"/>
        <v>46219</v>
      </c>
      <c r="B2801" s="21">
        <v>2800</v>
      </c>
      <c r="C2801" s="21">
        <v>4.9522000000000004</v>
      </c>
      <c r="D2801" s="21">
        <v>1.3452</v>
      </c>
    </row>
    <row r="2802" spans="1:4" ht="14.25" x14ac:dyDescent="0.2">
      <c r="A2802" s="20">
        <f t="shared" si="43"/>
        <v>46220</v>
      </c>
      <c r="B2802" s="21">
        <v>2801</v>
      </c>
      <c r="C2802" s="21">
        <v>4.9527999999999999</v>
      </c>
      <c r="D2802" s="21">
        <v>1.3454999999999999</v>
      </c>
    </row>
    <row r="2803" spans="1:4" ht="14.25" x14ac:dyDescent="0.2">
      <c r="A2803" s="20">
        <f t="shared" si="43"/>
        <v>46221</v>
      </c>
      <c r="B2803" s="21">
        <v>2802</v>
      </c>
      <c r="C2803" s="21">
        <v>4.9534000000000002</v>
      </c>
      <c r="D2803" s="21">
        <v>1.3456999999999999</v>
      </c>
    </row>
    <row r="2804" spans="1:4" ht="14.25" x14ac:dyDescent="0.2">
      <c r="A2804" s="20">
        <f t="shared" si="43"/>
        <v>46222</v>
      </c>
      <c r="B2804" s="21">
        <v>2803</v>
      </c>
      <c r="C2804" s="21">
        <v>4.9539999999999997</v>
      </c>
      <c r="D2804" s="21">
        <v>1.3460000000000001</v>
      </c>
    </row>
    <row r="2805" spans="1:4" ht="14.25" x14ac:dyDescent="0.2">
      <c r="A2805" s="20">
        <f t="shared" si="43"/>
        <v>46223</v>
      </c>
      <c r="B2805" s="21">
        <v>2804</v>
      </c>
      <c r="C2805" s="21">
        <v>4.9546000000000001</v>
      </c>
      <c r="D2805" s="21">
        <v>1.3463000000000001</v>
      </c>
    </row>
    <row r="2806" spans="1:4" ht="14.25" x14ac:dyDescent="0.2">
      <c r="A2806" s="20">
        <f t="shared" si="43"/>
        <v>46224</v>
      </c>
      <c r="B2806" s="21">
        <v>2805</v>
      </c>
      <c r="C2806" s="21">
        <v>4.9551999999999996</v>
      </c>
      <c r="D2806" s="21">
        <v>1.3466</v>
      </c>
    </row>
    <row r="2807" spans="1:4" ht="14.25" x14ac:dyDescent="0.2">
      <c r="A2807" s="20">
        <f t="shared" si="43"/>
        <v>46225</v>
      </c>
      <c r="B2807" s="21">
        <v>2806</v>
      </c>
      <c r="C2807" s="21">
        <v>4.9558</v>
      </c>
      <c r="D2807" s="21">
        <v>1.3469</v>
      </c>
    </row>
    <row r="2808" spans="1:4" ht="14.25" x14ac:dyDescent="0.2">
      <c r="A2808" s="20">
        <f t="shared" si="43"/>
        <v>46226</v>
      </c>
      <c r="B2808" s="21">
        <v>2807</v>
      </c>
      <c r="C2808" s="21">
        <v>4.9564000000000004</v>
      </c>
      <c r="D2808" s="21">
        <v>1.3471</v>
      </c>
    </row>
    <row r="2809" spans="1:4" ht="14.25" x14ac:dyDescent="0.2">
      <c r="A2809" s="20">
        <f t="shared" si="43"/>
        <v>46227</v>
      </c>
      <c r="B2809" s="21">
        <v>2808</v>
      </c>
      <c r="C2809" s="21">
        <v>4.9569999999999999</v>
      </c>
      <c r="D2809" s="21">
        <v>1.3473999999999999</v>
      </c>
    </row>
    <row r="2810" spans="1:4" ht="14.25" x14ac:dyDescent="0.2">
      <c r="A2810" s="20">
        <f t="shared" si="43"/>
        <v>46228</v>
      </c>
      <c r="B2810" s="21">
        <v>2809</v>
      </c>
      <c r="C2810" s="21">
        <v>4.9576000000000002</v>
      </c>
      <c r="D2810" s="21">
        <v>1.3476999999999999</v>
      </c>
    </row>
    <row r="2811" spans="1:4" ht="14.25" x14ac:dyDescent="0.2">
      <c r="A2811" s="20">
        <f t="shared" si="43"/>
        <v>46229</v>
      </c>
      <c r="B2811" s="21">
        <v>2810</v>
      </c>
      <c r="C2811" s="21">
        <v>4.9581999999999997</v>
      </c>
      <c r="D2811" s="21">
        <v>1.3480000000000001</v>
      </c>
    </row>
    <row r="2812" spans="1:4" ht="14.25" x14ac:dyDescent="0.2">
      <c r="A2812" s="20">
        <f t="shared" si="43"/>
        <v>46230</v>
      </c>
      <c r="B2812" s="21">
        <v>2811</v>
      </c>
      <c r="C2812" s="21">
        <v>4.9588000000000001</v>
      </c>
      <c r="D2812" s="21">
        <v>1.3483000000000001</v>
      </c>
    </row>
    <row r="2813" spans="1:4" ht="14.25" x14ac:dyDescent="0.2">
      <c r="A2813" s="20">
        <f t="shared" si="43"/>
        <v>46231</v>
      </c>
      <c r="B2813" s="21">
        <v>2812</v>
      </c>
      <c r="C2813" s="21">
        <v>4.9593999999999996</v>
      </c>
      <c r="D2813" s="21">
        <v>1.3485</v>
      </c>
    </row>
    <row r="2814" spans="1:4" ht="14.25" x14ac:dyDescent="0.2">
      <c r="A2814" s="20">
        <f t="shared" si="43"/>
        <v>46232</v>
      </c>
      <c r="B2814" s="21">
        <v>2813</v>
      </c>
      <c r="C2814" s="21">
        <v>4.96</v>
      </c>
      <c r="D2814" s="21">
        <v>1.3488</v>
      </c>
    </row>
    <row r="2815" spans="1:4" ht="14.25" x14ac:dyDescent="0.2">
      <c r="A2815" s="20">
        <f t="shared" si="43"/>
        <v>46233</v>
      </c>
      <c r="B2815" s="21">
        <v>2814</v>
      </c>
      <c r="C2815" s="21">
        <v>4.9607000000000001</v>
      </c>
      <c r="D2815" s="21">
        <v>1.3491</v>
      </c>
    </row>
    <row r="2816" spans="1:4" ht="14.25" x14ac:dyDescent="0.2">
      <c r="A2816" s="20">
        <f t="shared" si="43"/>
        <v>46234</v>
      </c>
      <c r="B2816" s="21">
        <v>2815</v>
      </c>
      <c r="C2816" s="21">
        <v>4.9612999999999996</v>
      </c>
      <c r="D2816" s="21">
        <v>1.3493999999999999</v>
      </c>
    </row>
    <row r="2817" spans="1:4" ht="14.25" x14ac:dyDescent="0.2">
      <c r="A2817" s="20">
        <f t="shared" si="43"/>
        <v>46235</v>
      </c>
      <c r="B2817" s="21">
        <v>2816</v>
      </c>
      <c r="C2817" s="21">
        <v>4.9619</v>
      </c>
      <c r="D2817" s="21">
        <v>1.3496999999999999</v>
      </c>
    </row>
    <row r="2818" spans="1:4" ht="14.25" x14ac:dyDescent="0.2">
      <c r="A2818" s="20">
        <f t="shared" si="43"/>
        <v>46236</v>
      </c>
      <c r="B2818" s="21">
        <v>2817</v>
      </c>
      <c r="C2818" s="21">
        <v>4.9625000000000004</v>
      </c>
      <c r="D2818" s="21">
        <v>1.3499000000000001</v>
      </c>
    </row>
    <row r="2819" spans="1:4" ht="14.25" x14ac:dyDescent="0.2">
      <c r="A2819" s="20">
        <f t="shared" si="43"/>
        <v>46237</v>
      </c>
      <c r="B2819" s="21">
        <v>2818</v>
      </c>
      <c r="C2819" s="21">
        <v>4.9630999999999998</v>
      </c>
      <c r="D2819" s="21">
        <v>1.3502000000000001</v>
      </c>
    </row>
    <row r="2820" spans="1:4" ht="14.25" x14ac:dyDescent="0.2">
      <c r="A2820" s="20">
        <f t="shared" ref="A2820:A2883" si="44">+A2819+1</f>
        <v>46238</v>
      </c>
      <c r="B2820" s="21">
        <v>2819</v>
      </c>
      <c r="C2820" s="21">
        <v>4.9637000000000002</v>
      </c>
      <c r="D2820" s="21">
        <v>1.3505</v>
      </c>
    </row>
    <row r="2821" spans="1:4" ht="14.25" x14ac:dyDescent="0.2">
      <c r="A2821" s="20">
        <f t="shared" si="44"/>
        <v>46239</v>
      </c>
      <c r="B2821" s="21">
        <v>2820</v>
      </c>
      <c r="C2821" s="21">
        <v>4.9642999999999997</v>
      </c>
      <c r="D2821" s="21">
        <v>1.3508</v>
      </c>
    </row>
    <row r="2822" spans="1:4" ht="14.25" x14ac:dyDescent="0.2">
      <c r="A2822" s="20">
        <f t="shared" si="44"/>
        <v>46240</v>
      </c>
      <c r="B2822" s="21">
        <v>2821</v>
      </c>
      <c r="C2822" s="21">
        <v>4.9649000000000001</v>
      </c>
      <c r="D2822" s="21">
        <v>1.351</v>
      </c>
    </row>
    <row r="2823" spans="1:4" ht="14.25" x14ac:dyDescent="0.2">
      <c r="A2823" s="20">
        <f t="shared" si="44"/>
        <v>46241</v>
      </c>
      <c r="B2823" s="21">
        <v>2822</v>
      </c>
      <c r="C2823" s="21">
        <v>4.9654999999999996</v>
      </c>
      <c r="D2823" s="21">
        <v>1.3512999999999999</v>
      </c>
    </row>
    <row r="2824" spans="1:4" ht="14.25" x14ac:dyDescent="0.2">
      <c r="A2824" s="20">
        <f t="shared" si="44"/>
        <v>46242</v>
      </c>
      <c r="B2824" s="21">
        <v>2823</v>
      </c>
      <c r="C2824" s="21">
        <v>4.9661</v>
      </c>
      <c r="D2824" s="21">
        <v>1.3515999999999999</v>
      </c>
    </row>
    <row r="2825" spans="1:4" ht="14.25" x14ac:dyDescent="0.2">
      <c r="A2825" s="20">
        <f t="shared" si="44"/>
        <v>46243</v>
      </c>
      <c r="B2825" s="21">
        <v>2824</v>
      </c>
      <c r="C2825" s="21">
        <v>4.9667000000000003</v>
      </c>
      <c r="D2825" s="21">
        <v>1.3519000000000001</v>
      </c>
    </row>
    <row r="2826" spans="1:4" ht="14.25" x14ac:dyDescent="0.2">
      <c r="A2826" s="20">
        <f t="shared" si="44"/>
        <v>46244</v>
      </c>
      <c r="B2826" s="21">
        <v>2825</v>
      </c>
      <c r="C2826" s="21">
        <v>4.9672999999999998</v>
      </c>
      <c r="D2826" s="21">
        <v>1.3522000000000001</v>
      </c>
    </row>
    <row r="2827" spans="1:4" ht="14.25" x14ac:dyDescent="0.2">
      <c r="A2827" s="20">
        <f t="shared" si="44"/>
        <v>46245</v>
      </c>
      <c r="B2827" s="21">
        <v>2826</v>
      </c>
      <c r="C2827" s="21">
        <v>4.9679000000000002</v>
      </c>
      <c r="D2827" s="21">
        <v>1.3524</v>
      </c>
    </row>
    <row r="2828" spans="1:4" ht="14.25" x14ac:dyDescent="0.2">
      <c r="A2828" s="20">
        <f t="shared" si="44"/>
        <v>46246</v>
      </c>
      <c r="B2828" s="21">
        <v>2827</v>
      </c>
      <c r="C2828" s="21">
        <v>4.9684999999999997</v>
      </c>
      <c r="D2828" s="21">
        <v>1.3527</v>
      </c>
    </row>
    <row r="2829" spans="1:4" ht="14.25" x14ac:dyDescent="0.2">
      <c r="A2829" s="20">
        <f t="shared" si="44"/>
        <v>46247</v>
      </c>
      <c r="B2829" s="21">
        <v>2828</v>
      </c>
      <c r="C2829" s="21">
        <v>4.9691000000000001</v>
      </c>
      <c r="D2829" s="21">
        <v>1.353</v>
      </c>
    </row>
    <row r="2830" spans="1:4" ht="14.25" x14ac:dyDescent="0.2">
      <c r="A2830" s="20">
        <f t="shared" si="44"/>
        <v>46248</v>
      </c>
      <c r="B2830" s="21">
        <v>2829</v>
      </c>
      <c r="C2830" s="21">
        <v>4.9696999999999996</v>
      </c>
      <c r="D2830" s="21">
        <v>1.3532999999999999</v>
      </c>
    </row>
    <row r="2831" spans="1:4" ht="14.25" x14ac:dyDescent="0.2">
      <c r="A2831" s="20">
        <f t="shared" si="44"/>
        <v>46249</v>
      </c>
      <c r="B2831" s="21">
        <v>2830</v>
      </c>
      <c r="C2831" s="21">
        <v>4.9702999999999999</v>
      </c>
      <c r="D2831" s="21">
        <v>1.3534999999999999</v>
      </c>
    </row>
    <row r="2832" spans="1:4" ht="14.25" x14ac:dyDescent="0.2">
      <c r="A2832" s="20">
        <f t="shared" si="44"/>
        <v>46250</v>
      </c>
      <c r="B2832" s="21">
        <v>2831</v>
      </c>
      <c r="C2832" s="21">
        <v>4.9709000000000003</v>
      </c>
      <c r="D2832" s="21">
        <v>1.3537999999999999</v>
      </c>
    </row>
    <row r="2833" spans="1:4" ht="14.25" x14ac:dyDescent="0.2">
      <c r="A2833" s="20">
        <f t="shared" si="44"/>
        <v>46251</v>
      </c>
      <c r="B2833" s="21">
        <v>2832</v>
      </c>
      <c r="C2833" s="21">
        <v>4.9714999999999998</v>
      </c>
      <c r="D2833" s="21">
        <v>1.3541000000000001</v>
      </c>
    </row>
    <row r="2834" spans="1:4" ht="14.25" x14ac:dyDescent="0.2">
      <c r="A2834" s="20">
        <f t="shared" si="44"/>
        <v>46252</v>
      </c>
      <c r="B2834" s="21">
        <v>2833</v>
      </c>
      <c r="C2834" s="21">
        <v>4.9721000000000002</v>
      </c>
      <c r="D2834" s="21">
        <v>1.3544</v>
      </c>
    </row>
    <row r="2835" spans="1:4" ht="14.25" x14ac:dyDescent="0.2">
      <c r="A2835" s="20">
        <f t="shared" si="44"/>
        <v>46253</v>
      </c>
      <c r="B2835" s="21">
        <v>2834</v>
      </c>
      <c r="C2835" s="21">
        <v>4.9728000000000003</v>
      </c>
      <c r="D2835" s="21">
        <v>1.3547</v>
      </c>
    </row>
    <row r="2836" spans="1:4" ht="14.25" x14ac:dyDescent="0.2">
      <c r="A2836" s="20">
        <f t="shared" si="44"/>
        <v>46254</v>
      </c>
      <c r="B2836" s="21">
        <v>2835</v>
      </c>
      <c r="C2836" s="21">
        <v>4.9733999999999998</v>
      </c>
      <c r="D2836" s="21">
        <v>1.3549</v>
      </c>
    </row>
    <row r="2837" spans="1:4" ht="14.25" x14ac:dyDescent="0.2">
      <c r="A2837" s="20">
        <f t="shared" si="44"/>
        <v>46255</v>
      </c>
      <c r="B2837" s="21">
        <v>2836</v>
      </c>
      <c r="C2837" s="21">
        <v>4.9740000000000002</v>
      </c>
      <c r="D2837" s="21">
        <v>1.3552</v>
      </c>
    </row>
    <row r="2838" spans="1:4" ht="14.25" x14ac:dyDescent="0.2">
      <c r="A2838" s="20">
        <f t="shared" si="44"/>
        <v>46256</v>
      </c>
      <c r="B2838" s="21">
        <v>2837</v>
      </c>
      <c r="C2838" s="21">
        <v>4.9745999999999997</v>
      </c>
      <c r="D2838" s="21">
        <v>1.3554999999999999</v>
      </c>
    </row>
    <row r="2839" spans="1:4" ht="14.25" x14ac:dyDescent="0.2">
      <c r="A2839" s="20">
        <f t="shared" si="44"/>
        <v>46257</v>
      </c>
      <c r="B2839" s="21">
        <v>2838</v>
      </c>
      <c r="C2839" s="21">
        <v>4.9752000000000001</v>
      </c>
      <c r="D2839" s="21">
        <v>1.3557999999999999</v>
      </c>
    </row>
    <row r="2840" spans="1:4" ht="14.25" x14ac:dyDescent="0.2">
      <c r="A2840" s="20">
        <f t="shared" si="44"/>
        <v>46258</v>
      </c>
      <c r="B2840" s="21">
        <v>2839</v>
      </c>
      <c r="C2840" s="21">
        <v>4.9757999999999996</v>
      </c>
      <c r="D2840" s="21">
        <v>1.3560000000000001</v>
      </c>
    </row>
    <row r="2841" spans="1:4" ht="14.25" x14ac:dyDescent="0.2">
      <c r="A2841" s="20">
        <f t="shared" si="44"/>
        <v>46259</v>
      </c>
      <c r="B2841" s="21">
        <v>2840</v>
      </c>
      <c r="C2841" s="21">
        <v>4.9763999999999999</v>
      </c>
      <c r="D2841" s="21">
        <v>1.3563000000000001</v>
      </c>
    </row>
    <row r="2842" spans="1:4" ht="14.25" x14ac:dyDescent="0.2">
      <c r="A2842" s="20">
        <f t="shared" si="44"/>
        <v>46260</v>
      </c>
      <c r="B2842" s="21">
        <v>2841</v>
      </c>
      <c r="C2842" s="21">
        <v>4.9770000000000003</v>
      </c>
      <c r="D2842" s="21">
        <v>1.3566</v>
      </c>
    </row>
    <row r="2843" spans="1:4" ht="14.25" x14ac:dyDescent="0.2">
      <c r="A2843" s="20">
        <f t="shared" si="44"/>
        <v>46261</v>
      </c>
      <c r="B2843" s="21">
        <v>2842</v>
      </c>
      <c r="C2843" s="21">
        <v>4.9775999999999998</v>
      </c>
      <c r="D2843" s="21">
        <v>1.3569</v>
      </c>
    </row>
    <row r="2844" spans="1:4" ht="14.25" x14ac:dyDescent="0.2">
      <c r="A2844" s="20">
        <f t="shared" si="44"/>
        <v>46262</v>
      </c>
      <c r="B2844" s="21">
        <v>2843</v>
      </c>
      <c r="C2844" s="21">
        <v>4.9782000000000002</v>
      </c>
      <c r="D2844" s="21">
        <v>1.3572</v>
      </c>
    </row>
    <row r="2845" spans="1:4" ht="14.25" x14ac:dyDescent="0.2">
      <c r="A2845" s="20">
        <f t="shared" si="44"/>
        <v>46263</v>
      </c>
      <c r="B2845" s="21">
        <v>2844</v>
      </c>
      <c r="C2845" s="21">
        <v>4.9787999999999997</v>
      </c>
      <c r="D2845" s="21">
        <v>1.3573999999999999</v>
      </c>
    </row>
    <row r="2846" spans="1:4" ht="14.25" x14ac:dyDescent="0.2">
      <c r="A2846" s="20">
        <f t="shared" si="44"/>
        <v>46264</v>
      </c>
      <c r="B2846" s="21">
        <v>2845</v>
      </c>
      <c r="C2846" s="21">
        <v>4.9794</v>
      </c>
      <c r="D2846" s="21">
        <v>1.3576999999999999</v>
      </c>
    </row>
    <row r="2847" spans="1:4" ht="14.25" x14ac:dyDescent="0.2">
      <c r="A2847" s="20">
        <f t="shared" si="44"/>
        <v>46265</v>
      </c>
      <c r="B2847" s="21">
        <v>2846</v>
      </c>
      <c r="C2847" s="21">
        <v>4.9801000000000002</v>
      </c>
      <c r="D2847" s="21">
        <v>1.3580000000000001</v>
      </c>
    </row>
    <row r="2848" spans="1:4" ht="14.25" x14ac:dyDescent="0.2">
      <c r="A2848" s="20">
        <f t="shared" si="44"/>
        <v>46266</v>
      </c>
      <c r="B2848" s="21">
        <v>2847</v>
      </c>
      <c r="C2848" s="21">
        <v>4.9806999999999997</v>
      </c>
      <c r="D2848" s="21">
        <v>1.3583000000000001</v>
      </c>
    </row>
    <row r="2849" spans="1:4" ht="14.25" x14ac:dyDescent="0.2">
      <c r="A2849" s="20">
        <f t="shared" si="44"/>
        <v>46267</v>
      </c>
      <c r="B2849" s="21">
        <v>2848</v>
      </c>
      <c r="C2849" s="21">
        <v>4.9813000000000001</v>
      </c>
      <c r="D2849" s="21">
        <v>1.3585</v>
      </c>
    </row>
    <row r="2850" spans="1:4" ht="14.25" x14ac:dyDescent="0.2">
      <c r="A2850" s="20">
        <f t="shared" si="44"/>
        <v>46268</v>
      </c>
      <c r="B2850" s="21">
        <v>2849</v>
      </c>
      <c r="C2850" s="21">
        <v>4.9819000000000004</v>
      </c>
      <c r="D2850" s="21">
        <v>1.3588</v>
      </c>
    </row>
    <row r="2851" spans="1:4" ht="14.25" x14ac:dyDescent="0.2">
      <c r="A2851" s="20">
        <f t="shared" si="44"/>
        <v>46269</v>
      </c>
      <c r="B2851" s="21">
        <v>2850</v>
      </c>
      <c r="C2851" s="21">
        <v>4.9824999999999999</v>
      </c>
      <c r="D2851" s="21">
        <v>1.3591</v>
      </c>
    </row>
    <row r="2852" spans="1:4" ht="14.25" x14ac:dyDescent="0.2">
      <c r="A2852" s="20">
        <f t="shared" si="44"/>
        <v>46270</v>
      </c>
      <c r="B2852" s="21">
        <v>2851</v>
      </c>
      <c r="C2852" s="21">
        <v>4.9831000000000003</v>
      </c>
      <c r="D2852" s="21">
        <v>1.3593999999999999</v>
      </c>
    </row>
    <row r="2853" spans="1:4" ht="14.25" x14ac:dyDescent="0.2">
      <c r="A2853" s="20">
        <f t="shared" si="44"/>
        <v>46271</v>
      </c>
      <c r="B2853" s="21">
        <v>2852</v>
      </c>
      <c r="C2853" s="21">
        <v>4.9836999999999998</v>
      </c>
      <c r="D2853" s="21">
        <v>1.3595999999999999</v>
      </c>
    </row>
    <row r="2854" spans="1:4" ht="14.25" x14ac:dyDescent="0.2">
      <c r="A2854" s="20">
        <f t="shared" si="44"/>
        <v>46272</v>
      </c>
      <c r="B2854" s="21">
        <v>2853</v>
      </c>
      <c r="C2854" s="21">
        <v>4.9843000000000002</v>
      </c>
      <c r="D2854" s="21">
        <v>1.3599000000000001</v>
      </c>
    </row>
    <row r="2855" spans="1:4" ht="14.25" x14ac:dyDescent="0.2">
      <c r="A2855" s="20">
        <f t="shared" si="44"/>
        <v>46273</v>
      </c>
      <c r="B2855" s="21">
        <v>2854</v>
      </c>
      <c r="C2855" s="21">
        <v>4.9848999999999997</v>
      </c>
      <c r="D2855" s="21">
        <v>1.3602000000000001</v>
      </c>
    </row>
    <row r="2856" spans="1:4" ht="14.25" x14ac:dyDescent="0.2">
      <c r="A2856" s="20">
        <f t="shared" si="44"/>
        <v>46274</v>
      </c>
      <c r="B2856" s="21">
        <v>2855</v>
      </c>
      <c r="C2856" s="21">
        <v>4.9855999999999998</v>
      </c>
      <c r="D2856" s="21">
        <v>1.3605</v>
      </c>
    </row>
    <row r="2857" spans="1:4" ht="14.25" x14ac:dyDescent="0.2">
      <c r="A2857" s="20">
        <f t="shared" si="44"/>
        <v>46275</v>
      </c>
      <c r="B2857" s="21">
        <v>2856</v>
      </c>
      <c r="C2857" s="21">
        <v>4.9862000000000002</v>
      </c>
      <c r="D2857" s="21">
        <v>1.3607</v>
      </c>
    </row>
    <row r="2858" spans="1:4" ht="14.25" x14ac:dyDescent="0.2">
      <c r="A2858" s="20">
        <f t="shared" si="44"/>
        <v>46276</v>
      </c>
      <c r="B2858" s="21">
        <v>2857</v>
      </c>
      <c r="C2858" s="21">
        <v>4.9867999999999997</v>
      </c>
      <c r="D2858" s="21">
        <v>1.361</v>
      </c>
    </row>
    <row r="2859" spans="1:4" ht="14.25" x14ac:dyDescent="0.2">
      <c r="A2859" s="20">
        <f t="shared" si="44"/>
        <v>46277</v>
      </c>
      <c r="B2859" s="21">
        <v>2858</v>
      </c>
      <c r="C2859" s="21">
        <v>4.9874000000000001</v>
      </c>
      <c r="D2859" s="21">
        <v>1.3613</v>
      </c>
    </row>
    <row r="2860" spans="1:4" ht="14.25" x14ac:dyDescent="0.2">
      <c r="A2860" s="20">
        <f t="shared" si="44"/>
        <v>46278</v>
      </c>
      <c r="B2860" s="21">
        <v>2859</v>
      </c>
      <c r="C2860" s="21">
        <v>4.9880000000000004</v>
      </c>
      <c r="D2860" s="21">
        <v>1.3615999999999999</v>
      </c>
    </row>
    <row r="2861" spans="1:4" ht="14.25" x14ac:dyDescent="0.2">
      <c r="A2861" s="20">
        <f t="shared" si="44"/>
        <v>46279</v>
      </c>
      <c r="B2861" s="21">
        <v>2860</v>
      </c>
      <c r="C2861" s="21">
        <v>4.9885999999999999</v>
      </c>
      <c r="D2861" s="21">
        <v>1.3617999999999999</v>
      </c>
    </row>
    <row r="2862" spans="1:4" ht="14.25" x14ac:dyDescent="0.2">
      <c r="A2862" s="20">
        <f t="shared" si="44"/>
        <v>46280</v>
      </c>
      <c r="B2862" s="21">
        <v>2861</v>
      </c>
      <c r="C2862" s="21">
        <v>4.9892000000000003</v>
      </c>
      <c r="D2862" s="21">
        <v>1.3621000000000001</v>
      </c>
    </row>
    <row r="2863" spans="1:4" ht="14.25" x14ac:dyDescent="0.2">
      <c r="A2863" s="20">
        <f t="shared" si="44"/>
        <v>46281</v>
      </c>
      <c r="B2863" s="21">
        <v>2862</v>
      </c>
      <c r="C2863" s="21">
        <v>4.9897999999999998</v>
      </c>
      <c r="D2863" s="21">
        <v>1.3624000000000001</v>
      </c>
    </row>
    <row r="2864" spans="1:4" ht="14.25" x14ac:dyDescent="0.2">
      <c r="A2864" s="20">
        <f t="shared" si="44"/>
        <v>46282</v>
      </c>
      <c r="B2864" s="21">
        <v>2863</v>
      </c>
      <c r="C2864" s="21">
        <v>4.9904999999999999</v>
      </c>
      <c r="D2864" s="21">
        <v>1.3627</v>
      </c>
    </row>
    <row r="2865" spans="1:4" ht="14.25" x14ac:dyDescent="0.2">
      <c r="A2865" s="20">
        <f t="shared" si="44"/>
        <v>46283</v>
      </c>
      <c r="B2865" s="21">
        <v>2864</v>
      </c>
      <c r="C2865" s="21">
        <v>4.9911000000000003</v>
      </c>
      <c r="D2865" s="21">
        <v>1.3629</v>
      </c>
    </row>
    <row r="2866" spans="1:4" ht="14.25" x14ac:dyDescent="0.2">
      <c r="A2866" s="20">
        <f t="shared" si="44"/>
        <v>46284</v>
      </c>
      <c r="B2866" s="21">
        <v>2865</v>
      </c>
      <c r="C2866" s="21">
        <v>4.9916999999999998</v>
      </c>
      <c r="D2866" s="21">
        <v>1.3632</v>
      </c>
    </row>
    <row r="2867" spans="1:4" ht="14.25" x14ac:dyDescent="0.2">
      <c r="A2867" s="20">
        <f t="shared" si="44"/>
        <v>46285</v>
      </c>
      <c r="B2867" s="21">
        <v>2866</v>
      </c>
      <c r="C2867" s="21">
        <v>4.9923000000000002</v>
      </c>
      <c r="D2867" s="21">
        <v>1.3634999999999999</v>
      </c>
    </row>
    <row r="2868" spans="1:4" ht="14.25" x14ac:dyDescent="0.2">
      <c r="A2868" s="20">
        <f t="shared" si="44"/>
        <v>46286</v>
      </c>
      <c r="B2868" s="21">
        <v>2867</v>
      </c>
      <c r="C2868" s="21">
        <v>4.9928999999999997</v>
      </c>
      <c r="D2868" s="21">
        <v>1.3637999999999999</v>
      </c>
    </row>
    <row r="2869" spans="1:4" ht="14.25" x14ac:dyDescent="0.2">
      <c r="A2869" s="20">
        <f t="shared" si="44"/>
        <v>46287</v>
      </c>
      <c r="B2869" s="21">
        <v>2868</v>
      </c>
      <c r="C2869" s="21">
        <v>4.9935</v>
      </c>
      <c r="D2869" s="21">
        <v>1.3640000000000001</v>
      </c>
    </row>
    <row r="2870" spans="1:4" ht="14.25" x14ac:dyDescent="0.2">
      <c r="A2870" s="20">
        <f t="shared" si="44"/>
        <v>46288</v>
      </c>
      <c r="B2870" s="21">
        <v>2869</v>
      </c>
      <c r="C2870" s="21">
        <v>4.9941000000000004</v>
      </c>
      <c r="D2870" s="21">
        <v>1.3643000000000001</v>
      </c>
    </row>
    <row r="2871" spans="1:4" ht="14.25" x14ac:dyDescent="0.2">
      <c r="A2871" s="20">
        <f t="shared" si="44"/>
        <v>46289</v>
      </c>
      <c r="B2871" s="21">
        <v>2870</v>
      </c>
      <c r="C2871" s="21">
        <v>4.9947999999999997</v>
      </c>
      <c r="D2871" s="21">
        <v>1.3646</v>
      </c>
    </row>
    <row r="2872" spans="1:4" ht="14.25" x14ac:dyDescent="0.2">
      <c r="A2872" s="20">
        <f t="shared" si="44"/>
        <v>46290</v>
      </c>
      <c r="B2872" s="21">
        <v>2871</v>
      </c>
      <c r="C2872" s="21">
        <v>4.9954000000000001</v>
      </c>
      <c r="D2872" s="21">
        <v>1.3649</v>
      </c>
    </row>
    <row r="2873" spans="1:4" ht="14.25" x14ac:dyDescent="0.2">
      <c r="A2873" s="20">
        <f t="shared" si="44"/>
        <v>46291</v>
      </c>
      <c r="B2873" s="21">
        <v>2872</v>
      </c>
      <c r="C2873" s="21">
        <v>4.9960000000000004</v>
      </c>
      <c r="D2873" s="21">
        <v>1.3651</v>
      </c>
    </row>
    <row r="2874" spans="1:4" ht="14.25" x14ac:dyDescent="0.2">
      <c r="A2874" s="20">
        <f t="shared" si="44"/>
        <v>46292</v>
      </c>
      <c r="B2874" s="21">
        <v>2873</v>
      </c>
      <c r="C2874" s="21">
        <v>4.9965999999999999</v>
      </c>
      <c r="D2874" s="21">
        <v>1.3653999999999999</v>
      </c>
    </row>
    <row r="2875" spans="1:4" ht="14.25" x14ac:dyDescent="0.2">
      <c r="A2875" s="20">
        <f t="shared" si="44"/>
        <v>46293</v>
      </c>
      <c r="B2875" s="21">
        <v>2874</v>
      </c>
      <c r="C2875" s="21">
        <v>4.9972000000000003</v>
      </c>
      <c r="D2875" s="21">
        <v>1.3656999999999999</v>
      </c>
    </row>
    <row r="2876" spans="1:4" ht="14.25" x14ac:dyDescent="0.2">
      <c r="A2876" s="20">
        <f t="shared" si="44"/>
        <v>46294</v>
      </c>
      <c r="B2876" s="21">
        <v>2875</v>
      </c>
      <c r="C2876" s="21">
        <v>4.9977999999999998</v>
      </c>
      <c r="D2876" s="21">
        <v>1.3660000000000001</v>
      </c>
    </row>
    <row r="2877" spans="1:4" ht="14.25" x14ac:dyDescent="0.2">
      <c r="A2877" s="20">
        <f t="shared" si="44"/>
        <v>46295</v>
      </c>
      <c r="B2877" s="21">
        <v>2876</v>
      </c>
      <c r="C2877" s="21">
        <v>4.9984000000000002</v>
      </c>
      <c r="D2877" s="21">
        <v>1.3662000000000001</v>
      </c>
    </row>
    <row r="2878" spans="1:4" ht="14.25" x14ac:dyDescent="0.2">
      <c r="A2878" s="20">
        <f t="shared" si="44"/>
        <v>46296</v>
      </c>
      <c r="B2878" s="21">
        <v>2877</v>
      </c>
      <c r="C2878" s="21">
        <v>4.9991000000000003</v>
      </c>
      <c r="D2878" s="21">
        <v>1.3665</v>
      </c>
    </row>
    <row r="2879" spans="1:4" ht="14.25" x14ac:dyDescent="0.2">
      <c r="A2879" s="20">
        <f t="shared" si="44"/>
        <v>46297</v>
      </c>
      <c r="B2879" s="21">
        <v>2878</v>
      </c>
      <c r="C2879" s="21">
        <v>4.9996999999999998</v>
      </c>
      <c r="D2879" s="21">
        <v>1.3668</v>
      </c>
    </row>
    <row r="2880" spans="1:4" ht="14.25" x14ac:dyDescent="0.2">
      <c r="A2880" s="20">
        <f t="shared" si="44"/>
        <v>46298</v>
      </c>
      <c r="B2880" s="21">
        <v>2879</v>
      </c>
      <c r="C2880" s="21">
        <v>5.0003000000000002</v>
      </c>
      <c r="D2880" s="21">
        <v>1.3671</v>
      </c>
    </row>
    <row r="2881" spans="1:4" ht="14.25" x14ac:dyDescent="0.2">
      <c r="A2881" s="20">
        <f t="shared" si="44"/>
        <v>46299</v>
      </c>
      <c r="B2881" s="21">
        <v>2880</v>
      </c>
      <c r="C2881" s="21">
        <v>5.0008999999999997</v>
      </c>
      <c r="D2881" s="21">
        <v>1.3673</v>
      </c>
    </row>
    <row r="2882" spans="1:4" ht="14.25" x14ac:dyDescent="0.2">
      <c r="A2882" s="20">
        <f t="shared" si="44"/>
        <v>46300</v>
      </c>
      <c r="B2882" s="21">
        <v>2881</v>
      </c>
      <c r="C2882" s="21">
        <v>5.0015000000000001</v>
      </c>
      <c r="D2882" s="21">
        <v>1.3675999999999999</v>
      </c>
    </row>
    <row r="2883" spans="1:4" ht="14.25" x14ac:dyDescent="0.2">
      <c r="A2883" s="20">
        <f t="shared" si="44"/>
        <v>46301</v>
      </c>
      <c r="B2883" s="21">
        <v>2882</v>
      </c>
      <c r="C2883" s="21">
        <v>5.0021000000000004</v>
      </c>
      <c r="D2883" s="21">
        <v>1.3678999999999999</v>
      </c>
    </row>
    <row r="2884" spans="1:4" ht="14.25" x14ac:dyDescent="0.2">
      <c r="A2884" s="20">
        <f t="shared" ref="A2884:A2947" si="45">+A2883+1</f>
        <v>46302</v>
      </c>
      <c r="B2884" s="21">
        <v>2883</v>
      </c>
      <c r="C2884" s="21">
        <v>5.0027999999999997</v>
      </c>
      <c r="D2884" s="21">
        <v>1.3681000000000001</v>
      </c>
    </row>
    <row r="2885" spans="1:4" ht="14.25" x14ac:dyDescent="0.2">
      <c r="A2885" s="20">
        <f t="shared" si="45"/>
        <v>46303</v>
      </c>
      <c r="B2885" s="21">
        <v>2884</v>
      </c>
      <c r="C2885" s="21">
        <v>5.0034000000000001</v>
      </c>
      <c r="D2885" s="21">
        <v>1.3684000000000001</v>
      </c>
    </row>
    <row r="2886" spans="1:4" ht="14.25" x14ac:dyDescent="0.2">
      <c r="A2886" s="20">
        <f t="shared" si="45"/>
        <v>46304</v>
      </c>
      <c r="B2886" s="21">
        <v>2885</v>
      </c>
      <c r="C2886" s="21">
        <v>5.0039999999999996</v>
      </c>
      <c r="D2886" s="21">
        <v>1.3687</v>
      </c>
    </row>
    <row r="2887" spans="1:4" ht="14.25" x14ac:dyDescent="0.2">
      <c r="A2887" s="20">
        <f t="shared" si="45"/>
        <v>46305</v>
      </c>
      <c r="B2887" s="21">
        <v>2886</v>
      </c>
      <c r="C2887" s="21">
        <v>5.0045999999999999</v>
      </c>
      <c r="D2887" s="21">
        <v>1.369</v>
      </c>
    </row>
    <row r="2888" spans="1:4" ht="14.25" x14ac:dyDescent="0.2">
      <c r="A2888" s="20">
        <f t="shared" si="45"/>
        <v>46306</v>
      </c>
      <c r="B2888" s="21">
        <v>2887</v>
      </c>
      <c r="C2888" s="21">
        <v>5.0052000000000003</v>
      </c>
      <c r="D2888" s="21">
        <v>1.3692</v>
      </c>
    </row>
    <row r="2889" spans="1:4" ht="14.25" x14ac:dyDescent="0.2">
      <c r="A2889" s="20">
        <f t="shared" si="45"/>
        <v>46307</v>
      </c>
      <c r="B2889" s="21">
        <v>2888</v>
      </c>
      <c r="C2889" s="21">
        <v>5.0058999999999996</v>
      </c>
      <c r="D2889" s="21">
        <v>1.3694999999999999</v>
      </c>
    </row>
    <row r="2890" spans="1:4" ht="14.25" x14ac:dyDescent="0.2">
      <c r="A2890" s="20">
        <f t="shared" si="45"/>
        <v>46308</v>
      </c>
      <c r="B2890" s="21">
        <v>2889</v>
      </c>
      <c r="C2890" s="21">
        <v>5.0065</v>
      </c>
      <c r="D2890" s="21">
        <v>1.3697999999999999</v>
      </c>
    </row>
    <row r="2891" spans="1:4" ht="14.25" x14ac:dyDescent="0.2">
      <c r="A2891" s="20">
        <f t="shared" si="45"/>
        <v>46309</v>
      </c>
      <c r="B2891" s="21">
        <v>2890</v>
      </c>
      <c r="C2891" s="21">
        <v>5.0071000000000003</v>
      </c>
      <c r="D2891" s="21">
        <v>1.3701000000000001</v>
      </c>
    </row>
    <row r="2892" spans="1:4" ht="14.25" x14ac:dyDescent="0.2">
      <c r="A2892" s="20">
        <f t="shared" si="45"/>
        <v>46310</v>
      </c>
      <c r="B2892" s="21">
        <v>2891</v>
      </c>
      <c r="C2892" s="21">
        <v>5.0076999999999998</v>
      </c>
      <c r="D2892" s="21">
        <v>1.3703000000000001</v>
      </c>
    </row>
    <row r="2893" spans="1:4" ht="14.25" x14ac:dyDescent="0.2">
      <c r="A2893" s="20">
        <f t="shared" si="45"/>
        <v>46311</v>
      </c>
      <c r="B2893" s="21">
        <v>2892</v>
      </c>
      <c r="C2893" s="21">
        <v>5.0083000000000002</v>
      </c>
      <c r="D2893" s="21">
        <v>1.3706</v>
      </c>
    </row>
    <row r="2894" spans="1:4" ht="14.25" x14ac:dyDescent="0.2">
      <c r="A2894" s="20">
        <f t="shared" si="45"/>
        <v>46312</v>
      </c>
      <c r="B2894" s="21">
        <v>2893</v>
      </c>
      <c r="C2894" s="21">
        <v>5.0090000000000003</v>
      </c>
      <c r="D2894" s="21">
        <v>1.3709</v>
      </c>
    </row>
    <row r="2895" spans="1:4" ht="14.25" x14ac:dyDescent="0.2">
      <c r="A2895" s="20">
        <f t="shared" si="45"/>
        <v>46313</v>
      </c>
      <c r="B2895" s="21">
        <v>2894</v>
      </c>
      <c r="C2895" s="21">
        <v>5.0095999999999998</v>
      </c>
      <c r="D2895" s="21">
        <v>1.3711</v>
      </c>
    </row>
    <row r="2896" spans="1:4" ht="14.25" x14ac:dyDescent="0.2">
      <c r="A2896" s="20">
        <f t="shared" si="45"/>
        <v>46314</v>
      </c>
      <c r="B2896" s="21">
        <v>2895</v>
      </c>
      <c r="C2896" s="21">
        <v>5.0102000000000002</v>
      </c>
      <c r="D2896" s="21">
        <v>1.3714</v>
      </c>
    </row>
    <row r="2897" spans="1:4" ht="14.25" x14ac:dyDescent="0.2">
      <c r="A2897" s="20">
        <f t="shared" si="45"/>
        <v>46315</v>
      </c>
      <c r="B2897" s="21">
        <v>2896</v>
      </c>
      <c r="C2897" s="21">
        <v>5.0107999999999997</v>
      </c>
      <c r="D2897" s="21">
        <v>1.3716999999999999</v>
      </c>
    </row>
    <row r="2898" spans="1:4" ht="14.25" x14ac:dyDescent="0.2">
      <c r="A2898" s="20">
        <f t="shared" si="45"/>
        <v>46316</v>
      </c>
      <c r="B2898" s="21">
        <v>2897</v>
      </c>
      <c r="C2898" s="21">
        <v>5.0114000000000001</v>
      </c>
      <c r="D2898" s="21">
        <v>1.3720000000000001</v>
      </c>
    </row>
    <row r="2899" spans="1:4" ht="14.25" x14ac:dyDescent="0.2">
      <c r="A2899" s="20">
        <f t="shared" si="45"/>
        <v>46317</v>
      </c>
      <c r="B2899" s="21">
        <v>2898</v>
      </c>
      <c r="C2899" s="21">
        <v>5.0121000000000002</v>
      </c>
      <c r="D2899" s="21">
        <v>1.3722000000000001</v>
      </c>
    </row>
    <row r="2900" spans="1:4" ht="14.25" x14ac:dyDescent="0.2">
      <c r="A2900" s="20">
        <f t="shared" si="45"/>
        <v>46318</v>
      </c>
      <c r="B2900" s="21">
        <v>2899</v>
      </c>
      <c r="C2900" s="21">
        <v>5.0126999999999997</v>
      </c>
      <c r="D2900" s="21">
        <v>1.3725000000000001</v>
      </c>
    </row>
    <row r="2901" spans="1:4" ht="14.25" x14ac:dyDescent="0.2">
      <c r="A2901" s="20">
        <f t="shared" si="45"/>
        <v>46319</v>
      </c>
      <c r="B2901" s="21">
        <v>2900</v>
      </c>
      <c r="C2901" s="21">
        <v>5.0133000000000001</v>
      </c>
      <c r="D2901" s="21">
        <v>1.3728</v>
      </c>
    </row>
    <row r="2902" spans="1:4" ht="14.25" x14ac:dyDescent="0.2">
      <c r="A2902" s="20">
        <f t="shared" si="45"/>
        <v>46320</v>
      </c>
      <c r="B2902" s="21">
        <v>2901</v>
      </c>
      <c r="C2902" s="21">
        <v>5.0138999999999996</v>
      </c>
      <c r="D2902" s="21">
        <v>1.373</v>
      </c>
    </row>
    <row r="2903" spans="1:4" ht="14.25" x14ac:dyDescent="0.2">
      <c r="A2903" s="20">
        <f t="shared" si="45"/>
        <v>46321</v>
      </c>
      <c r="B2903" s="21">
        <v>2902</v>
      </c>
      <c r="C2903" s="21">
        <v>5.0145</v>
      </c>
      <c r="D2903" s="21">
        <v>1.3733</v>
      </c>
    </row>
    <row r="2904" spans="1:4" ht="14.25" x14ac:dyDescent="0.2">
      <c r="A2904" s="20">
        <f t="shared" si="45"/>
        <v>46322</v>
      </c>
      <c r="B2904" s="21">
        <v>2903</v>
      </c>
      <c r="C2904" s="21">
        <v>5.0152000000000001</v>
      </c>
      <c r="D2904" s="21">
        <v>1.3735999999999999</v>
      </c>
    </row>
    <row r="2905" spans="1:4" ht="14.25" x14ac:dyDescent="0.2">
      <c r="A2905" s="20">
        <f t="shared" si="45"/>
        <v>46323</v>
      </c>
      <c r="B2905" s="21">
        <v>2904</v>
      </c>
      <c r="C2905" s="21">
        <v>5.0157999999999996</v>
      </c>
      <c r="D2905" s="21">
        <v>1.3737999999999999</v>
      </c>
    </row>
    <row r="2906" spans="1:4" ht="14.25" x14ac:dyDescent="0.2">
      <c r="A2906" s="20">
        <f t="shared" si="45"/>
        <v>46324</v>
      </c>
      <c r="B2906" s="21">
        <v>2905</v>
      </c>
      <c r="C2906" s="21">
        <v>5.0164</v>
      </c>
      <c r="D2906" s="21">
        <v>1.3741000000000001</v>
      </c>
    </row>
    <row r="2907" spans="1:4" ht="14.25" x14ac:dyDescent="0.2">
      <c r="A2907" s="20">
        <f t="shared" si="45"/>
        <v>46325</v>
      </c>
      <c r="B2907" s="21">
        <v>2906</v>
      </c>
      <c r="C2907" s="21">
        <v>5.0170000000000003</v>
      </c>
      <c r="D2907" s="21">
        <v>1.3744000000000001</v>
      </c>
    </row>
    <row r="2908" spans="1:4" ht="14.25" x14ac:dyDescent="0.2">
      <c r="A2908" s="20">
        <f t="shared" si="45"/>
        <v>46326</v>
      </c>
      <c r="B2908" s="21">
        <v>2907</v>
      </c>
      <c r="C2908" s="21">
        <v>5.0176999999999996</v>
      </c>
      <c r="D2908" s="21">
        <v>1.3747</v>
      </c>
    </row>
    <row r="2909" spans="1:4" ht="14.25" x14ac:dyDescent="0.2">
      <c r="A2909" s="20">
        <f t="shared" si="45"/>
        <v>46327</v>
      </c>
      <c r="B2909" s="21">
        <v>2908</v>
      </c>
      <c r="C2909" s="21">
        <v>5.0183</v>
      </c>
      <c r="D2909" s="21">
        <v>1.3749</v>
      </c>
    </row>
    <row r="2910" spans="1:4" ht="14.25" x14ac:dyDescent="0.2">
      <c r="A2910" s="20">
        <f t="shared" si="45"/>
        <v>46328</v>
      </c>
      <c r="B2910" s="21">
        <v>2909</v>
      </c>
      <c r="C2910" s="21">
        <v>5.0189000000000004</v>
      </c>
      <c r="D2910" s="21">
        <v>1.3752</v>
      </c>
    </row>
    <row r="2911" spans="1:4" ht="14.25" x14ac:dyDescent="0.2">
      <c r="A2911" s="20">
        <f t="shared" si="45"/>
        <v>46329</v>
      </c>
      <c r="B2911" s="21">
        <v>2910</v>
      </c>
      <c r="C2911" s="21">
        <v>5.0194999999999999</v>
      </c>
      <c r="D2911" s="21">
        <v>1.3754999999999999</v>
      </c>
    </row>
    <row r="2912" spans="1:4" ht="14.25" x14ac:dyDescent="0.2">
      <c r="A2912" s="20">
        <f t="shared" si="45"/>
        <v>46330</v>
      </c>
      <c r="B2912" s="21">
        <v>2911</v>
      </c>
      <c r="C2912" s="21">
        <v>5.0201000000000002</v>
      </c>
      <c r="D2912" s="21">
        <v>1.3756999999999999</v>
      </c>
    </row>
    <row r="2913" spans="1:4" ht="14.25" x14ac:dyDescent="0.2">
      <c r="A2913" s="20">
        <f t="shared" si="45"/>
        <v>46331</v>
      </c>
      <c r="B2913" s="21">
        <v>2912</v>
      </c>
      <c r="C2913" s="21">
        <v>5.0208000000000004</v>
      </c>
      <c r="D2913" s="21">
        <v>1.3759999999999999</v>
      </c>
    </row>
    <row r="2914" spans="1:4" ht="14.25" x14ac:dyDescent="0.2">
      <c r="A2914" s="20">
        <f t="shared" si="45"/>
        <v>46332</v>
      </c>
      <c r="B2914" s="21">
        <v>2913</v>
      </c>
      <c r="C2914" s="21">
        <v>5.0213999999999999</v>
      </c>
      <c r="D2914" s="21">
        <v>1.3763000000000001</v>
      </c>
    </row>
    <row r="2915" spans="1:4" ht="14.25" x14ac:dyDescent="0.2">
      <c r="A2915" s="20">
        <f t="shared" si="45"/>
        <v>46333</v>
      </c>
      <c r="B2915" s="21">
        <v>2914</v>
      </c>
      <c r="C2915" s="21">
        <v>5.0220000000000002</v>
      </c>
      <c r="D2915" s="21">
        <v>1.3765000000000001</v>
      </c>
    </row>
    <row r="2916" spans="1:4" ht="14.25" x14ac:dyDescent="0.2">
      <c r="A2916" s="20">
        <f t="shared" si="45"/>
        <v>46334</v>
      </c>
      <c r="B2916" s="21">
        <v>2915</v>
      </c>
      <c r="C2916" s="21">
        <v>5.0225999999999997</v>
      </c>
      <c r="D2916" s="21">
        <v>1.3768</v>
      </c>
    </row>
    <row r="2917" spans="1:4" ht="14.25" x14ac:dyDescent="0.2">
      <c r="A2917" s="20">
        <f t="shared" si="45"/>
        <v>46335</v>
      </c>
      <c r="B2917" s="21">
        <v>2916</v>
      </c>
      <c r="C2917" s="21">
        <v>5.0232999999999999</v>
      </c>
      <c r="D2917" s="21">
        <v>1.3771</v>
      </c>
    </row>
    <row r="2918" spans="1:4" ht="14.25" x14ac:dyDescent="0.2">
      <c r="A2918" s="20">
        <f t="shared" si="45"/>
        <v>46336</v>
      </c>
      <c r="B2918" s="21">
        <v>2917</v>
      </c>
      <c r="C2918" s="21">
        <v>5.0239000000000003</v>
      </c>
      <c r="D2918" s="21">
        <v>1.3773</v>
      </c>
    </row>
    <row r="2919" spans="1:4" ht="14.25" x14ac:dyDescent="0.2">
      <c r="A2919" s="20">
        <f t="shared" si="45"/>
        <v>46337</v>
      </c>
      <c r="B2919" s="21">
        <v>2918</v>
      </c>
      <c r="C2919" s="21">
        <v>5.0244999999999997</v>
      </c>
      <c r="D2919" s="21">
        <v>1.3775999999999999</v>
      </c>
    </row>
    <row r="2920" spans="1:4" ht="14.25" x14ac:dyDescent="0.2">
      <c r="A2920" s="20">
        <f t="shared" si="45"/>
        <v>46338</v>
      </c>
      <c r="B2920" s="21">
        <v>2919</v>
      </c>
      <c r="C2920" s="21">
        <v>5.0251000000000001</v>
      </c>
      <c r="D2920" s="21">
        <v>1.3778999999999999</v>
      </c>
    </row>
    <row r="2921" spans="1:4" ht="14.25" x14ac:dyDescent="0.2">
      <c r="A2921" s="20">
        <f t="shared" si="45"/>
        <v>46339</v>
      </c>
      <c r="B2921" s="21">
        <v>2920</v>
      </c>
      <c r="C2921" s="21">
        <v>5.0258000000000003</v>
      </c>
      <c r="D2921" s="21">
        <v>1.3782000000000001</v>
      </c>
    </row>
    <row r="2922" spans="1:4" ht="14.25" x14ac:dyDescent="0.2">
      <c r="A2922" s="20">
        <f t="shared" si="45"/>
        <v>46340</v>
      </c>
      <c r="B2922" s="21">
        <v>2921</v>
      </c>
      <c r="C2922" s="21">
        <v>5.0263999999999998</v>
      </c>
      <c r="D2922" s="21">
        <v>1.3784000000000001</v>
      </c>
    </row>
    <row r="2923" spans="1:4" ht="14.25" x14ac:dyDescent="0.2">
      <c r="A2923" s="20">
        <f t="shared" si="45"/>
        <v>46341</v>
      </c>
      <c r="B2923" s="21">
        <v>2922</v>
      </c>
      <c r="C2923" s="21">
        <v>5.0270000000000001</v>
      </c>
      <c r="D2923" s="21">
        <v>1.3787</v>
      </c>
    </row>
    <row r="2924" spans="1:4" ht="14.25" x14ac:dyDescent="0.2">
      <c r="A2924" s="20">
        <f t="shared" si="45"/>
        <v>46342</v>
      </c>
      <c r="B2924" s="21">
        <v>2923</v>
      </c>
      <c r="C2924" s="21">
        <v>5.0275999999999996</v>
      </c>
      <c r="D2924" s="21">
        <v>1.379</v>
      </c>
    </row>
    <row r="2925" spans="1:4" ht="14.25" x14ac:dyDescent="0.2">
      <c r="A2925" s="20">
        <f t="shared" si="45"/>
        <v>46343</v>
      </c>
      <c r="B2925" s="21">
        <v>2924</v>
      </c>
      <c r="C2925" s="21">
        <v>5.0282999999999998</v>
      </c>
      <c r="D2925" s="21">
        <v>1.3792</v>
      </c>
    </row>
    <row r="2926" spans="1:4" ht="14.25" x14ac:dyDescent="0.2">
      <c r="A2926" s="20">
        <f t="shared" si="45"/>
        <v>46344</v>
      </c>
      <c r="B2926" s="21">
        <v>2925</v>
      </c>
      <c r="C2926" s="21">
        <v>5.0289000000000001</v>
      </c>
      <c r="D2926" s="21">
        <v>1.3794999999999999</v>
      </c>
    </row>
    <row r="2927" spans="1:4" ht="14.25" x14ac:dyDescent="0.2">
      <c r="A2927" s="20">
        <f t="shared" si="45"/>
        <v>46345</v>
      </c>
      <c r="B2927" s="21">
        <v>2926</v>
      </c>
      <c r="C2927" s="21">
        <v>5.0294999999999996</v>
      </c>
      <c r="D2927" s="21">
        <v>1.3797999999999999</v>
      </c>
    </row>
    <row r="2928" spans="1:4" ht="14.25" x14ac:dyDescent="0.2">
      <c r="A2928" s="20">
        <f t="shared" si="45"/>
        <v>46346</v>
      </c>
      <c r="B2928" s="21">
        <v>2927</v>
      </c>
      <c r="C2928" s="21">
        <v>5.0301999999999998</v>
      </c>
      <c r="D2928" s="21">
        <v>1.38</v>
      </c>
    </row>
    <row r="2929" spans="1:4" ht="14.25" x14ac:dyDescent="0.2">
      <c r="A2929" s="20">
        <f t="shared" si="45"/>
        <v>46347</v>
      </c>
      <c r="B2929" s="21">
        <v>2928</v>
      </c>
      <c r="C2929" s="21">
        <v>5.0308000000000002</v>
      </c>
      <c r="D2929" s="21">
        <v>1.3803000000000001</v>
      </c>
    </row>
    <row r="2930" spans="1:4" ht="14.25" x14ac:dyDescent="0.2">
      <c r="A2930" s="20">
        <f t="shared" si="45"/>
        <v>46348</v>
      </c>
      <c r="B2930" s="21">
        <v>2929</v>
      </c>
      <c r="C2930" s="21">
        <v>5.0313999999999997</v>
      </c>
      <c r="D2930" s="21">
        <v>1.3806</v>
      </c>
    </row>
    <row r="2931" spans="1:4" ht="14.25" x14ac:dyDescent="0.2">
      <c r="A2931" s="20">
        <f t="shared" si="45"/>
        <v>46349</v>
      </c>
      <c r="B2931" s="21">
        <v>2930</v>
      </c>
      <c r="C2931" s="21">
        <v>5.032</v>
      </c>
      <c r="D2931" s="21">
        <v>1.3808</v>
      </c>
    </row>
    <row r="2932" spans="1:4" ht="14.25" x14ac:dyDescent="0.2">
      <c r="A2932" s="20">
        <f t="shared" si="45"/>
        <v>46350</v>
      </c>
      <c r="B2932" s="21">
        <v>2931</v>
      </c>
      <c r="C2932" s="21">
        <v>5.0327000000000002</v>
      </c>
      <c r="D2932" s="21">
        <v>1.3811</v>
      </c>
    </row>
    <row r="2933" spans="1:4" ht="14.25" x14ac:dyDescent="0.2">
      <c r="A2933" s="20">
        <f t="shared" si="45"/>
        <v>46351</v>
      </c>
      <c r="B2933" s="21">
        <v>2932</v>
      </c>
      <c r="C2933" s="21">
        <v>5.0332999999999997</v>
      </c>
      <c r="D2933" s="21">
        <v>1.3814</v>
      </c>
    </row>
    <row r="2934" spans="1:4" ht="14.25" x14ac:dyDescent="0.2">
      <c r="A2934" s="20">
        <f t="shared" si="45"/>
        <v>46352</v>
      </c>
      <c r="B2934" s="21">
        <v>2933</v>
      </c>
      <c r="C2934" s="21">
        <v>5.0339</v>
      </c>
      <c r="D2934" s="21">
        <v>1.3815999999999999</v>
      </c>
    </row>
    <row r="2935" spans="1:4" ht="14.25" x14ac:dyDescent="0.2">
      <c r="A2935" s="20">
        <f t="shared" si="45"/>
        <v>46353</v>
      </c>
      <c r="B2935" s="21">
        <v>2934</v>
      </c>
      <c r="C2935" s="21">
        <v>5.0346000000000002</v>
      </c>
      <c r="D2935" s="21">
        <v>1.3818999999999999</v>
      </c>
    </row>
    <row r="2936" spans="1:4" ht="14.25" x14ac:dyDescent="0.2">
      <c r="A2936" s="20">
        <f t="shared" si="45"/>
        <v>46354</v>
      </c>
      <c r="B2936" s="21">
        <v>2935</v>
      </c>
      <c r="C2936" s="21">
        <v>5.0351999999999997</v>
      </c>
      <c r="D2936" s="21">
        <v>1.3821000000000001</v>
      </c>
    </row>
    <row r="2937" spans="1:4" ht="14.25" x14ac:dyDescent="0.2">
      <c r="A2937" s="20">
        <f t="shared" si="45"/>
        <v>46355</v>
      </c>
      <c r="B2937" s="21">
        <v>2936</v>
      </c>
      <c r="C2937" s="21">
        <v>5.0358000000000001</v>
      </c>
      <c r="D2937" s="21">
        <v>1.3824000000000001</v>
      </c>
    </row>
    <row r="2938" spans="1:4" ht="14.25" x14ac:dyDescent="0.2">
      <c r="A2938" s="20">
        <f t="shared" si="45"/>
        <v>46356</v>
      </c>
      <c r="B2938" s="21">
        <v>2937</v>
      </c>
      <c r="C2938" s="21">
        <v>5.0364000000000004</v>
      </c>
      <c r="D2938" s="21">
        <v>1.3827</v>
      </c>
    </row>
    <row r="2939" spans="1:4" ht="14.25" x14ac:dyDescent="0.2">
      <c r="A2939" s="20">
        <f t="shared" si="45"/>
        <v>46357</v>
      </c>
      <c r="B2939" s="21">
        <v>2938</v>
      </c>
      <c r="C2939" s="21">
        <v>5.0370999999999997</v>
      </c>
      <c r="D2939" s="21">
        <v>1.3829</v>
      </c>
    </row>
    <row r="2940" spans="1:4" ht="14.25" x14ac:dyDescent="0.2">
      <c r="A2940" s="20">
        <f t="shared" si="45"/>
        <v>46358</v>
      </c>
      <c r="B2940" s="21">
        <v>2939</v>
      </c>
      <c r="C2940" s="21">
        <v>5.0377000000000001</v>
      </c>
      <c r="D2940" s="21">
        <v>1.3832</v>
      </c>
    </row>
    <row r="2941" spans="1:4" ht="14.25" x14ac:dyDescent="0.2">
      <c r="A2941" s="20">
        <f t="shared" si="45"/>
        <v>46359</v>
      </c>
      <c r="B2941" s="21">
        <v>2940</v>
      </c>
      <c r="C2941" s="21">
        <v>5.0382999999999996</v>
      </c>
      <c r="D2941" s="21">
        <v>1.3835</v>
      </c>
    </row>
    <row r="2942" spans="1:4" ht="14.25" x14ac:dyDescent="0.2">
      <c r="A2942" s="20">
        <f t="shared" si="45"/>
        <v>46360</v>
      </c>
      <c r="B2942" s="21">
        <v>2941</v>
      </c>
      <c r="C2942" s="21">
        <v>5.0389999999999997</v>
      </c>
      <c r="D2942" s="21">
        <v>1.3836999999999999</v>
      </c>
    </row>
    <row r="2943" spans="1:4" ht="14.25" x14ac:dyDescent="0.2">
      <c r="A2943" s="20">
        <f t="shared" si="45"/>
        <v>46361</v>
      </c>
      <c r="B2943" s="21">
        <v>2942</v>
      </c>
      <c r="C2943" s="21">
        <v>5.0396000000000001</v>
      </c>
      <c r="D2943" s="21">
        <v>1.3839999999999999</v>
      </c>
    </row>
    <row r="2944" spans="1:4" ht="14.25" x14ac:dyDescent="0.2">
      <c r="A2944" s="20">
        <f t="shared" si="45"/>
        <v>46362</v>
      </c>
      <c r="B2944" s="21">
        <v>2943</v>
      </c>
      <c r="C2944" s="21">
        <v>5.0401999999999996</v>
      </c>
      <c r="D2944" s="21">
        <v>1.3843000000000001</v>
      </c>
    </row>
    <row r="2945" spans="1:4" ht="14.25" x14ac:dyDescent="0.2">
      <c r="A2945" s="20">
        <f t="shared" si="45"/>
        <v>46363</v>
      </c>
      <c r="B2945" s="21">
        <v>2944</v>
      </c>
      <c r="C2945" s="21">
        <v>5.0408999999999997</v>
      </c>
      <c r="D2945" s="21">
        <v>1.3845000000000001</v>
      </c>
    </row>
    <row r="2946" spans="1:4" ht="14.25" x14ac:dyDescent="0.2">
      <c r="A2946" s="20">
        <f t="shared" si="45"/>
        <v>46364</v>
      </c>
      <c r="B2946" s="21">
        <v>2945</v>
      </c>
      <c r="C2946" s="21">
        <v>5.0415000000000001</v>
      </c>
      <c r="D2946" s="21">
        <v>1.3848</v>
      </c>
    </row>
    <row r="2947" spans="1:4" ht="14.25" x14ac:dyDescent="0.2">
      <c r="A2947" s="20">
        <f t="shared" si="45"/>
        <v>46365</v>
      </c>
      <c r="B2947" s="21">
        <v>2946</v>
      </c>
      <c r="C2947" s="21">
        <v>5.0420999999999996</v>
      </c>
      <c r="D2947" s="21">
        <v>1.3851</v>
      </c>
    </row>
    <row r="2948" spans="1:4" ht="14.25" x14ac:dyDescent="0.2">
      <c r="A2948" s="20">
        <f t="shared" ref="A2948:A3011" si="46">+A2947+1</f>
        <v>46366</v>
      </c>
      <c r="B2948" s="21">
        <v>2947</v>
      </c>
      <c r="C2948" s="21">
        <v>5.0427</v>
      </c>
      <c r="D2948" s="21">
        <v>1.3853</v>
      </c>
    </row>
    <row r="2949" spans="1:4" ht="14.25" x14ac:dyDescent="0.2">
      <c r="A2949" s="20">
        <f t="shared" si="46"/>
        <v>46367</v>
      </c>
      <c r="B2949" s="21">
        <v>2948</v>
      </c>
      <c r="C2949" s="21">
        <v>5.0434000000000001</v>
      </c>
      <c r="D2949" s="21">
        <v>1.3855999999999999</v>
      </c>
    </row>
    <row r="2950" spans="1:4" ht="14.25" x14ac:dyDescent="0.2">
      <c r="A2950" s="20">
        <f t="shared" si="46"/>
        <v>46368</v>
      </c>
      <c r="B2950" s="21">
        <v>2949</v>
      </c>
      <c r="C2950" s="21">
        <v>5.0439999999999996</v>
      </c>
      <c r="D2950" s="21">
        <v>1.3857999999999999</v>
      </c>
    </row>
    <row r="2951" spans="1:4" ht="14.25" x14ac:dyDescent="0.2">
      <c r="A2951" s="20">
        <f t="shared" si="46"/>
        <v>46369</v>
      </c>
      <c r="B2951" s="21">
        <v>2950</v>
      </c>
      <c r="C2951" s="21">
        <v>5.0446</v>
      </c>
      <c r="D2951" s="21">
        <v>1.3861000000000001</v>
      </c>
    </row>
    <row r="2952" spans="1:4" ht="14.25" x14ac:dyDescent="0.2">
      <c r="A2952" s="20">
        <f t="shared" si="46"/>
        <v>46370</v>
      </c>
      <c r="B2952" s="21">
        <v>2951</v>
      </c>
      <c r="C2952" s="21">
        <v>5.0453000000000001</v>
      </c>
      <c r="D2952" s="21">
        <v>1.3864000000000001</v>
      </c>
    </row>
    <row r="2953" spans="1:4" ht="14.25" x14ac:dyDescent="0.2">
      <c r="A2953" s="20">
        <f t="shared" si="46"/>
        <v>46371</v>
      </c>
      <c r="B2953" s="21">
        <v>2952</v>
      </c>
      <c r="C2953" s="21">
        <v>5.0458999999999996</v>
      </c>
      <c r="D2953" s="21">
        <v>1.3866000000000001</v>
      </c>
    </row>
    <row r="2954" spans="1:4" ht="14.25" x14ac:dyDescent="0.2">
      <c r="A2954" s="20">
        <f t="shared" si="46"/>
        <v>46372</v>
      </c>
      <c r="B2954" s="21">
        <v>2953</v>
      </c>
      <c r="C2954" s="21">
        <v>5.0465</v>
      </c>
      <c r="D2954" s="21">
        <v>1.3869</v>
      </c>
    </row>
    <row r="2955" spans="1:4" ht="14.25" x14ac:dyDescent="0.2">
      <c r="A2955" s="20">
        <f t="shared" si="46"/>
        <v>46373</v>
      </c>
      <c r="B2955" s="21">
        <v>2954</v>
      </c>
      <c r="C2955" s="21">
        <v>5.0472000000000001</v>
      </c>
      <c r="D2955" s="21">
        <v>1.3872</v>
      </c>
    </row>
    <row r="2956" spans="1:4" ht="14.25" x14ac:dyDescent="0.2">
      <c r="A2956" s="20">
        <f t="shared" si="46"/>
        <v>46374</v>
      </c>
      <c r="B2956" s="21">
        <v>2955</v>
      </c>
      <c r="C2956" s="21">
        <v>5.0477999999999996</v>
      </c>
      <c r="D2956" s="21">
        <v>1.3874</v>
      </c>
    </row>
    <row r="2957" spans="1:4" ht="14.25" x14ac:dyDescent="0.2">
      <c r="A2957" s="20">
        <f t="shared" si="46"/>
        <v>46375</v>
      </c>
      <c r="B2957" s="21">
        <v>2956</v>
      </c>
      <c r="C2957" s="21">
        <v>5.0484</v>
      </c>
      <c r="D2957" s="21">
        <v>1.3876999999999999</v>
      </c>
    </row>
    <row r="2958" spans="1:4" ht="14.25" x14ac:dyDescent="0.2">
      <c r="A2958" s="20">
        <f t="shared" si="46"/>
        <v>46376</v>
      </c>
      <c r="B2958" s="21">
        <v>2957</v>
      </c>
      <c r="C2958" s="21">
        <v>5.0491000000000001</v>
      </c>
      <c r="D2958" s="21">
        <v>1.3878999999999999</v>
      </c>
    </row>
    <row r="2959" spans="1:4" ht="14.25" x14ac:dyDescent="0.2">
      <c r="A2959" s="20">
        <f t="shared" si="46"/>
        <v>46377</v>
      </c>
      <c r="B2959" s="21">
        <v>2958</v>
      </c>
      <c r="C2959" s="21">
        <v>5.0496999999999996</v>
      </c>
      <c r="D2959" s="21">
        <v>1.3882000000000001</v>
      </c>
    </row>
    <row r="2960" spans="1:4" ht="14.25" x14ac:dyDescent="0.2">
      <c r="A2960" s="20">
        <f t="shared" si="46"/>
        <v>46378</v>
      </c>
      <c r="B2960" s="21">
        <v>2959</v>
      </c>
      <c r="C2960" s="21">
        <v>5.0503</v>
      </c>
      <c r="D2960" s="21">
        <v>1.3885000000000001</v>
      </c>
    </row>
    <row r="2961" spans="1:4" ht="14.25" x14ac:dyDescent="0.2">
      <c r="A2961" s="20">
        <f t="shared" si="46"/>
        <v>46379</v>
      </c>
      <c r="B2961" s="21">
        <v>2960</v>
      </c>
      <c r="C2961" s="21">
        <v>5.0510000000000002</v>
      </c>
      <c r="D2961" s="21">
        <v>1.3887</v>
      </c>
    </row>
    <row r="2962" spans="1:4" ht="14.25" x14ac:dyDescent="0.2">
      <c r="A2962" s="20">
        <f t="shared" si="46"/>
        <v>46380</v>
      </c>
      <c r="B2962" s="21">
        <v>2961</v>
      </c>
      <c r="C2962" s="21">
        <v>5.0515999999999996</v>
      </c>
      <c r="D2962" s="21">
        <v>1.389</v>
      </c>
    </row>
    <row r="2963" spans="1:4" ht="14.25" x14ac:dyDescent="0.2">
      <c r="A2963" s="20">
        <f t="shared" si="46"/>
        <v>46381</v>
      </c>
      <c r="B2963" s="21">
        <v>2962</v>
      </c>
      <c r="C2963" s="21">
        <v>5.0522</v>
      </c>
      <c r="D2963" s="21">
        <v>1.3892</v>
      </c>
    </row>
    <row r="2964" spans="1:4" ht="14.25" x14ac:dyDescent="0.2">
      <c r="A2964" s="20">
        <f t="shared" si="46"/>
        <v>46382</v>
      </c>
      <c r="B2964" s="21">
        <v>2963</v>
      </c>
      <c r="C2964" s="21">
        <v>5.0529000000000002</v>
      </c>
      <c r="D2964" s="21">
        <v>1.3895</v>
      </c>
    </row>
    <row r="2965" spans="1:4" ht="14.25" x14ac:dyDescent="0.2">
      <c r="A2965" s="20">
        <f t="shared" si="46"/>
        <v>46383</v>
      </c>
      <c r="B2965" s="21">
        <v>2964</v>
      </c>
      <c r="C2965" s="21">
        <v>5.0534999999999997</v>
      </c>
      <c r="D2965" s="21">
        <v>1.3897999999999999</v>
      </c>
    </row>
    <row r="2966" spans="1:4" ht="14.25" x14ac:dyDescent="0.2">
      <c r="A2966" s="20">
        <f t="shared" si="46"/>
        <v>46384</v>
      </c>
      <c r="B2966" s="21">
        <v>2965</v>
      </c>
      <c r="C2966" s="21">
        <v>5.0541999999999998</v>
      </c>
      <c r="D2966" s="21">
        <v>1.39</v>
      </c>
    </row>
    <row r="2967" spans="1:4" ht="14.25" x14ac:dyDescent="0.2">
      <c r="A2967" s="20">
        <f t="shared" si="46"/>
        <v>46385</v>
      </c>
      <c r="B2967" s="21">
        <v>2966</v>
      </c>
      <c r="C2967" s="21">
        <v>5.0548000000000002</v>
      </c>
      <c r="D2967" s="21">
        <v>1.3903000000000001</v>
      </c>
    </row>
    <row r="2968" spans="1:4" ht="14.25" x14ac:dyDescent="0.2">
      <c r="A2968" s="20">
        <f t="shared" si="46"/>
        <v>46386</v>
      </c>
      <c r="B2968" s="21">
        <v>2967</v>
      </c>
      <c r="C2968" s="21">
        <v>5.0553999999999997</v>
      </c>
      <c r="D2968" s="21">
        <v>1.3905000000000001</v>
      </c>
    </row>
    <row r="2969" spans="1:4" ht="14.25" x14ac:dyDescent="0.2">
      <c r="A2969" s="20">
        <f t="shared" si="46"/>
        <v>46387</v>
      </c>
      <c r="B2969" s="21">
        <v>2968</v>
      </c>
      <c r="C2969" s="21">
        <v>5.0560999999999998</v>
      </c>
      <c r="D2969" s="21">
        <v>1.3908</v>
      </c>
    </row>
    <row r="2970" spans="1:4" ht="14.25" x14ac:dyDescent="0.2">
      <c r="A2970" s="20">
        <f t="shared" si="46"/>
        <v>46388</v>
      </c>
      <c r="B2970" s="21">
        <v>2969</v>
      </c>
      <c r="C2970" s="21">
        <v>5.0567000000000002</v>
      </c>
      <c r="D2970" s="21">
        <v>1.3911</v>
      </c>
    </row>
    <row r="2971" spans="1:4" ht="14.25" x14ac:dyDescent="0.2">
      <c r="A2971" s="20">
        <f t="shared" si="46"/>
        <v>46389</v>
      </c>
      <c r="B2971" s="21">
        <v>2970</v>
      </c>
      <c r="C2971" s="21">
        <v>5.0572999999999997</v>
      </c>
      <c r="D2971" s="21">
        <v>1.3913</v>
      </c>
    </row>
    <row r="2972" spans="1:4" ht="14.25" x14ac:dyDescent="0.2">
      <c r="A2972" s="20">
        <f t="shared" si="46"/>
        <v>46390</v>
      </c>
      <c r="B2972" s="21">
        <v>2971</v>
      </c>
      <c r="C2972" s="21">
        <v>5.0579999999999998</v>
      </c>
      <c r="D2972" s="21">
        <v>1.3915999999999999</v>
      </c>
    </row>
    <row r="2973" spans="1:4" ht="14.25" x14ac:dyDescent="0.2">
      <c r="A2973" s="20">
        <f t="shared" si="46"/>
        <v>46391</v>
      </c>
      <c r="B2973" s="21">
        <v>2972</v>
      </c>
      <c r="C2973" s="21">
        <v>5.0586000000000002</v>
      </c>
      <c r="D2973" s="21">
        <v>1.3917999999999999</v>
      </c>
    </row>
    <row r="2974" spans="1:4" ht="14.25" x14ac:dyDescent="0.2">
      <c r="A2974" s="20">
        <f t="shared" si="46"/>
        <v>46392</v>
      </c>
      <c r="B2974" s="21">
        <v>2973</v>
      </c>
      <c r="C2974" s="21">
        <v>5.0591999999999997</v>
      </c>
      <c r="D2974" s="21">
        <v>1.3920999999999999</v>
      </c>
    </row>
    <row r="2975" spans="1:4" ht="14.25" x14ac:dyDescent="0.2">
      <c r="A2975" s="20">
        <f t="shared" si="46"/>
        <v>46393</v>
      </c>
      <c r="B2975" s="21">
        <v>2974</v>
      </c>
      <c r="C2975" s="21">
        <v>5.0598999999999998</v>
      </c>
      <c r="D2975" s="21">
        <v>1.3923000000000001</v>
      </c>
    </row>
    <row r="2976" spans="1:4" ht="14.25" x14ac:dyDescent="0.2">
      <c r="A2976" s="20">
        <f t="shared" si="46"/>
        <v>46394</v>
      </c>
      <c r="B2976" s="21">
        <v>2975</v>
      </c>
      <c r="C2976" s="21">
        <v>5.0605000000000002</v>
      </c>
      <c r="D2976" s="21">
        <v>1.3926000000000001</v>
      </c>
    </row>
    <row r="2977" spans="1:4" ht="14.25" x14ac:dyDescent="0.2">
      <c r="A2977" s="20">
        <f t="shared" si="46"/>
        <v>46395</v>
      </c>
      <c r="B2977" s="21">
        <v>2976</v>
      </c>
      <c r="C2977" s="21">
        <v>5.0612000000000004</v>
      </c>
      <c r="D2977" s="21">
        <v>1.3929</v>
      </c>
    </row>
    <row r="2978" spans="1:4" ht="14.25" x14ac:dyDescent="0.2">
      <c r="A2978" s="20">
        <f t="shared" si="46"/>
        <v>46396</v>
      </c>
      <c r="B2978" s="21">
        <v>2977</v>
      </c>
      <c r="C2978" s="21">
        <v>5.0617999999999999</v>
      </c>
      <c r="D2978" s="21">
        <v>1.3931</v>
      </c>
    </row>
    <row r="2979" spans="1:4" ht="14.25" x14ac:dyDescent="0.2">
      <c r="A2979" s="20">
        <f t="shared" si="46"/>
        <v>46397</v>
      </c>
      <c r="B2979" s="21">
        <v>2978</v>
      </c>
      <c r="C2979" s="21">
        <v>5.0624000000000002</v>
      </c>
      <c r="D2979" s="21">
        <v>1.3934</v>
      </c>
    </row>
    <row r="2980" spans="1:4" ht="14.25" x14ac:dyDescent="0.2">
      <c r="A2980" s="20">
        <f t="shared" si="46"/>
        <v>46398</v>
      </c>
      <c r="B2980" s="21">
        <v>2979</v>
      </c>
      <c r="C2980" s="21">
        <v>5.0631000000000004</v>
      </c>
      <c r="D2980" s="21">
        <v>1.3935999999999999</v>
      </c>
    </row>
    <row r="2981" spans="1:4" ht="14.25" x14ac:dyDescent="0.2">
      <c r="A2981" s="20">
        <f t="shared" si="46"/>
        <v>46399</v>
      </c>
      <c r="B2981" s="21">
        <v>2980</v>
      </c>
      <c r="C2981" s="21">
        <v>5.0636999999999999</v>
      </c>
      <c r="D2981" s="21">
        <v>1.3938999999999999</v>
      </c>
    </row>
    <row r="2982" spans="1:4" ht="14.25" x14ac:dyDescent="0.2">
      <c r="A2982" s="20">
        <f t="shared" si="46"/>
        <v>46400</v>
      </c>
      <c r="B2982" s="21">
        <v>2981</v>
      </c>
      <c r="C2982" s="21">
        <v>5.0643000000000002</v>
      </c>
      <c r="D2982" s="21">
        <v>1.3940999999999999</v>
      </c>
    </row>
    <row r="2983" spans="1:4" ht="14.25" x14ac:dyDescent="0.2">
      <c r="A2983" s="20">
        <f t="shared" si="46"/>
        <v>46401</v>
      </c>
      <c r="B2983" s="21">
        <v>2982</v>
      </c>
      <c r="C2983" s="21">
        <v>5.0650000000000004</v>
      </c>
      <c r="D2983" s="21">
        <v>1.3944000000000001</v>
      </c>
    </row>
    <row r="2984" spans="1:4" ht="14.25" x14ac:dyDescent="0.2">
      <c r="A2984" s="20">
        <f t="shared" si="46"/>
        <v>46402</v>
      </c>
      <c r="B2984" s="21">
        <v>2983</v>
      </c>
      <c r="C2984" s="21">
        <v>5.0655999999999999</v>
      </c>
      <c r="D2984" s="21">
        <v>1.3947000000000001</v>
      </c>
    </row>
    <row r="2985" spans="1:4" ht="14.25" x14ac:dyDescent="0.2">
      <c r="A2985" s="20">
        <f t="shared" si="46"/>
        <v>46403</v>
      </c>
      <c r="B2985" s="21">
        <v>2984</v>
      </c>
      <c r="C2985" s="21">
        <v>5.0663</v>
      </c>
      <c r="D2985" s="21">
        <v>1.3949</v>
      </c>
    </row>
    <row r="2986" spans="1:4" ht="14.25" x14ac:dyDescent="0.2">
      <c r="A2986" s="20">
        <f t="shared" si="46"/>
        <v>46404</v>
      </c>
      <c r="B2986" s="21">
        <v>2985</v>
      </c>
      <c r="C2986" s="21">
        <v>5.0669000000000004</v>
      </c>
      <c r="D2986" s="21">
        <v>1.3952</v>
      </c>
    </row>
    <row r="2987" spans="1:4" ht="14.25" x14ac:dyDescent="0.2">
      <c r="A2987" s="20">
        <f t="shared" si="46"/>
        <v>46405</v>
      </c>
      <c r="B2987" s="21">
        <v>2986</v>
      </c>
      <c r="C2987" s="21">
        <v>5.0674999999999999</v>
      </c>
      <c r="D2987" s="21">
        <v>1.3954</v>
      </c>
    </row>
    <row r="2988" spans="1:4" ht="14.25" x14ac:dyDescent="0.2">
      <c r="A2988" s="20">
        <f t="shared" si="46"/>
        <v>46406</v>
      </c>
      <c r="B2988" s="21">
        <v>2987</v>
      </c>
      <c r="C2988" s="21">
        <v>5.0682</v>
      </c>
      <c r="D2988" s="21">
        <v>1.3956999999999999</v>
      </c>
    </row>
    <row r="2989" spans="1:4" ht="14.25" x14ac:dyDescent="0.2">
      <c r="A2989" s="20">
        <f t="shared" si="46"/>
        <v>46407</v>
      </c>
      <c r="B2989" s="21">
        <v>2988</v>
      </c>
      <c r="C2989" s="21">
        <v>5.0688000000000004</v>
      </c>
      <c r="D2989" s="21">
        <v>1.3958999999999999</v>
      </c>
    </row>
    <row r="2990" spans="1:4" ht="14.25" x14ac:dyDescent="0.2">
      <c r="A2990" s="20">
        <f t="shared" si="46"/>
        <v>46408</v>
      </c>
      <c r="B2990" s="21">
        <v>2989</v>
      </c>
      <c r="C2990" s="21">
        <v>5.0694999999999997</v>
      </c>
      <c r="D2990" s="21">
        <v>1.3962000000000001</v>
      </c>
    </row>
    <row r="2991" spans="1:4" ht="14.25" x14ac:dyDescent="0.2">
      <c r="A2991" s="20">
        <f t="shared" si="46"/>
        <v>46409</v>
      </c>
      <c r="B2991" s="21">
        <v>2990</v>
      </c>
      <c r="C2991" s="21">
        <v>5.0701000000000001</v>
      </c>
      <c r="D2991" s="21">
        <v>1.3964000000000001</v>
      </c>
    </row>
    <row r="2992" spans="1:4" ht="14.25" x14ac:dyDescent="0.2">
      <c r="A2992" s="20">
        <f t="shared" si="46"/>
        <v>46410</v>
      </c>
      <c r="B2992" s="21">
        <v>2991</v>
      </c>
      <c r="C2992" s="21">
        <v>5.0707000000000004</v>
      </c>
      <c r="D2992" s="21">
        <v>1.3967000000000001</v>
      </c>
    </row>
    <row r="2993" spans="1:4" ht="14.25" x14ac:dyDescent="0.2">
      <c r="A2993" s="20">
        <f t="shared" si="46"/>
        <v>46411</v>
      </c>
      <c r="B2993" s="21">
        <v>2992</v>
      </c>
      <c r="C2993" s="21">
        <v>5.0713999999999997</v>
      </c>
      <c r="D2993" s="21">
        <v>1.397</v>
      </c>
    </row>
    <row r="2994" spans="1:4" ht="14.25" x14ac:dyDescent="0.2">
      <c r="A2994" s="20">
        <f t="shared" si="46"/>
        <v>46412</v>
      </c>
      <c r="B2994" s="21">
        <v>2993</v>
      </c>
      <c r="C2994" s="21">
        <v>5.0720000000000001</v>
      </c>
      <c r="D2994" s="21">
        <v>1.3972</v>
      </c>
    </row>
    <row r="2995" spans="1:4" ht="14.25" x14ac:dyDescent="0.2">
      <c r="A2995" s="20">
        <f t="shared" si="46"/>
        <v>46413</v>
      </c>
      <c r="B2995" s="21">
        <v>2994</v>
      </c>
      <c r="C2995" s="21">
        <v>5.0727000000000002</v>
      </c>
      <c r="D2995" s="21">
        <v>1.3975</v>
      </c>
    </row>
    <row r="2996" spans="1:4" ht="14.25" x14ac:dyDescent="0.2">
      <c r="A2996" s="20">
        <f t="shared" si="46"/>
        <v>46414</v>
      </c>
      <c r="B2996" s="21">
        <v>2995</v>
      </c>
      <c r="C2996" s="21">
        <v>5.0732999999999997</v>
      </c>
      <c r="D2996" s="21">
        <v>1.3976999999999999</v>
      </c>
    </row>
    <row r="2997" spans="1:4" ht="14.25" x14ac:dyDescent="0.2">
      <c r="A2997" s="20">
        <f t="shared" si="46"/>
        <v>46415</v>
      </c>
      <c r="B2997" s="21">
        <v>2996</v>
      </c>
      <c r="C2997" s="21">
        <v>5.0739999999999998</v>
      </c>
      <c r="D2997" s="21">
        <v>1.3979999999999999</v>
      </c>
    </row>
    <row r="2998" spans="1:4" ht="14.25" x14ac:dyDescent="0.2">
      <c r="A2998" s="20">
        <f t="shared" si="46"/>
        <v>46416</v>
      </c>
      <c r="B2998" s="21">
        <v>2997</v>
      </c>
      <c r="C2998" s="21">
        <v>5.0746000000000002</v>
      </c>
      <c r="D2998" s="21">
        <v>1.3982000000000001</v>
      </c>
    </row>
    <row r="2999" spans="1:4" ht="14.25" x14ac:dyDescent="0.2">
      <c r="A2999" s="20">
        <f t="shared" si="46"/>
        <v>46417</v>
      </c>
      <c r="B2999" s="21">
        <v>2998</v>
      </c>
      <c r="C2999" s="21">
        <v>5.0751999999999997</v>
      </c>
      <c r="D2999" s="21">
        <v>1.3985000000000001</v>
      </c>
    </row>
    <row r="3000" spans="1:4" ht="14.25" x14ac:dyDescent="0.2">
      <c r="A3000" s="20">
        <f t="shared" si="46"/>
        <v>46418</v>
      </c>
      <c r="B3000" s="21">
        <v>2999</v>
      </c>
      <c r="C3000" s="21">
        <v>5.0758999999999999</v>
      </c>
      <c r="D3000" s="21">
        <v>1.3987000000000001</v>
      </c>
    </row>
    <row r="3001" spans="1:4" ht="14.25" x14ac:dyDescent="0.2">
      <c r="A3001" s="20">
        <f t="shared" si="46"/>
        <v>46419</v>
      </c>
      <c r="B3001" s="21">
        <v>3000</v>
      </c>
      <c r="C3001" s="21">
        <v>5.0765000000000002</v>
      </c>
      <c r="D3001" s="21">
        <v>1.399</v>
      </c>
    </row>
    <row r="3002" spans="1:4" ht="14.25" x14ac:dyDescent="0.2">
      <c r="A3002" s="20">
        <f t="shared" si="46"/>
        <v>46420</v>
      </c>
      <c r="B3002" s="21">
        <v>3001</v>
      </c>
      <c r="C3002" s="21">
        <v>5.0772000000000004</v>
      </c>
      <c r="D3002" s="21">
        <v>1.3992</v>
      </c>
    </row>
    <row r="3003" spans="1:4" ht="14.25" x14ac:dyDescent="0.2">
      <c r="A3003" s="20">
        <f t="shared" si="46"/>
        <v>46421</v>
      </c>
      <c r="B3003" s="21">
        <v>3002</v>
      </c>
      <c r="C3003" s="21">
        <v>5.0777999999999999</v>
      </c>
      <c r="D3003" s="21">
        <v>1.3995</v>
      </c>
    </row>
    <row r="3004" spans="1:4" ht="14.25" x14ac:dyDescent="0.2">
      <c r="A3004" s="20">
        <f t="shared" si="46"/>
        <v>46422</v>
      </c>
      <c r="B3004" s="21">
        <v>3003</v>
      </c>
      <c r="C3004" s="21">
        <v>5.0784000000000002</v>
      </c>
      <c r="D3004" s="21">
        <v>1.3996999999999999</v>
      </c>
    </row>
    <row r="3005" spans="1:4" ht="14.25" x14ac:dyDescent="0.2">
      <c r="A3005" s="20">
        <f t="shared" si="46"/>
        <v>46423</v>
      </c>
      <c r="B3005" s="21">
        <v>3004</v>
      </c>
      <c r="C3005" s="21">
        <v>5.0791000000000004</v>
      </c>
      <c r="D3005" s="21">
        <v>1.4</v>
      </c>
    </row>
    <row r="3006" spans="1:4" ht="14.25" x14ac:dyDescent="0.2">
      <c r="A3006" s="20">
        <f t="shared" si="46"/>
        <v>46424</v>
      </c>
      <c r="B3006" s="21">
        <v>3005</v>
      </c>
      <c r="C3006" s="21">
        <v>5.0796999999999999</v>
      </c>
      <c r="D3006" s="21">
        <v>1.4003000000000001</v>
      </c>
    </row>
    <row r="3007" spans="1:4" ht="14.25" x14ac:dyDescent="0.2">
      <c r="A3007" s="20">
        <f t="shared" si="46"/>
        <v>46425</v>
      </c>
      <c r="B3007" s="21">
        <v>3006</v>
      </c>
      <c r="C3007" s="21">
        <v>5.0804</v>
      </c>
      <c r="D3007" s="21">
        <v>1.4005000000000001</v>
      </c>
    </row>
    <row r="3008" spans="1:4" ht="14.25" x14ac:dyDescent="0.2">
      <c r="A3008" s="20">
        <f t="shared" si="46"/>
        <v>46426</v>
      </c>
      <c r="B3008" s="21">
        <v>3007</v>
      </c>
      <c r="C3008" s="21">
        <v>5.0810000000000004</v>
      </c>
      <c r="D3008" s="21">
        <v>1.4008</v>
      </c>
    </row>
    <row r="3009" spans="1:4" ht="14.25" x14ac:dyDescent="0.2">
      <c r="A3009" s="20">
        <f t="shared" si="46"/>
        <v>46427</v>
      </c>
      <c r="B3009" s="21">
        <v>3008</v>
      </c>
      <c r="C3009" s="21">
        <v>5.0816999999999997</v>
      </c>
      <c r="D3009" s="21">
        <v>1.401</v>
      </c>
    </row>
    <row r="3010" spans="1:4" ht="14.25" x14ac:dyDescent="0.2">
      <c r="A3010" s="20">
        <f t="shared" si="46"/>
        <v>46428</v>
      </c>
      <c r="B3010" s="21">
        <v>3009</v>
      </c>
      <c r="C3010" s="21">
        <v>5.0823</v>
      </c>
      <c r="D3010" s="21">
        <v>1.4013</v>
      </c>
    </row>
    <row r="3011" spans="1:4" ht="14.25" x14ac:dyDescent="0.2">
      <c r="A3011" s="20">
        <f t="shared" si="46"/>
        <v>46429</v>
      </c>
      <c r="B3011" s="21">
        <v>3010</v>
      </c>
      <c r="C3011" s="21">
        <v>5.0830000000000002</v>
      </c>
      <c r="D3011" s="21">
        <v>1.4015</v>
      </c>
    </row>
    <row r="3012" spans="1:4" ht="14.25" x14ac:dyDescent="0.2">
      <c r="A3012" s="20">
        <f t="shared" ref="A3012:A3075" si="47">+A3011+1</f>
        <v>46430</v>
      </c>
      <c r="B3012" s="21">
        <v>3011</v>
      </c>
      <c r="C3012" s="21">
        <v>5.0835999999999997</v>
      </c>
      <c r="D3012" s="21">
        <v>1.4017999999999999</v>
      </c>
    </row>
    <row r="3013" spans="1:4" ht="14.25" x14ac:dyDescent="0.2">
      <c r="A3013" s="20">
        <f t="shared" si="47"/>
        <v>46431</v>
      </c>
      <c r="B3013" s="21">
        <v>3012</v>
      </c>
      <c r="C3013" s="21">
        <v>5.0842000000000001</v>
      </c>
      <c r="D3013" s="21">
        <v>1.4019999999999999</v>
      </c>
    </row>
    <row r="3014" spans="1:4" ht="14.25" x14ac:dyDescent="0.2">
      <c r="A3014" s="20">
        <f t="shared" si="47"/>
        <v>46432</v>
      </c>
      <c r="B3014" s="21">
        <v>3013</v>
      </c>
      <c r="C3014" s="21">
        <v>5.0849000000000002</v>
      </c>
      <c r="D3014" s="21">
        <v>1.4023000000000001</v>
      </c>
    </row>
    <row r="3015" spans="1:4" ht="14.25" x14ac:dyDescent="0.2">
      <c r="A3015" s="20">
        <f t="shared" si="47"/>
        <v>46433</v>
      </c>
      <c r="B3015" s="21">
        <v>3014</v>
      </c>
      <c r="C3015" s="21">
        <v>5.0854999999999997</v>
      </c>
      <c r="D3015" s="21">
        <v>1.4025000000000001</v>
      </c>
    </row>
    <row r="3016" spans="1:4" ht="14.25" x14ac:dyDescent="0.2">
      <c r="A3016" s="20">
        <f t="shared" si="47"/>
        <v>46434</v>
      </c>
      <c r="B3016" s="21">
        <v>3015</v>
      </c>
      <c r="C3016" s="21">
        <v>5.0861999999999998</v>
      </c>
      <c r="D3016" s="21">
        <v>1.4028</v>
      </c>
    </row>
    <row r="3017" spans="1:4" ht="14.25" x14ac:dyDescent="0.2">
      <c r="A3017" s="20">
        <f t="shared" si="47"/>
        <v>46435</v>
      </c>
      <c r="B3017" s="21">
        <v>3016</v>
      </c>
      <c r="C3017" s="21">
        <v>5.0868000000000002</v>
      </c>
      <c r="D3017" s="21">
        <v>1.403</v>
      </c>
    </row>
    <row r="3018" spans="1:4" ht="14.25" x14ac:dyDescent="0.2">
      <c r="A3018" s="20">
        <f t="shared" si="47"/>
        <v>46436</v>
      </c>
      <c r="B3018" s="21">
        <v>3017</v>
      </c>
      <c r="C3018" s="21">
        <v>5.0875000000000004</v>
      </c>
      <c r="D3018" s="21">
        <v>1.4033</v>
      </c>
    </row>
    <row r="3019" spans="1:4" ht="14.25" x14ac:dyDescent="0.2">
      <c r="A3019" s="20">
        <f t="shared" si="47"/>
        <v>46437</v>
      </c>
      <c r="B3019" s="21">
        <v>3018</v>
      </c>
      <c r="C3019" s="21">
        <v>5.0880999999999998</v>
      </c>
      <c r="D3019" s="21">
        <v>1.4035</v>
      </c>
    </row>
    <row r="3020" spans="1:4" ht="14.25" x14ac:dyDescent="0.2">
      <c r="A3020" s="20">
        <f t="shared" si="47"/>
        <v>46438</v>
      </c>
      <c r="B3020" s="21">
        <v>3019</v>
      </c>
      <c r="C3020" s="21">
        <v>5.0888</v>
      </c>
      <c r="D3020" s="21">
        <v>1.4037999999999999</v>
      </c>
    </row>
    <row r="3021" spans="1:4" ht="14.25" x14ac:dyDescent="0.2">
      <c r="A3021" s="20">
        <f t="shared" si="47"/>
        <v>46439</v>
      </c>
      <c r="B3021" s="21">
        <v>3020</v>
      </c>
      <c r="C3021" s="21">
        <v>5.0894000000000004</v>
      </c>
      <c r="D3021" s="21">
        <v>1.4039999999999999</v>
      </c>
    </row>
    <row r="3022" spans="1:4" ht="14.25" x14ac:dyDescent="0.2">
      <c r="A3022" s="20">
        <f t="shared" si="47"/>
        <v>46440</v>
      </c>
      <c r="B3022" s="21">
        <v>3021</v>
      </c>
      <c r="C3022" s="21">
        <v>5.09</v>
      </c>
      <c r="D3022" s="21">
        <v>1.4043000000000001</v>
      </c>
    </row>
    <row r="3023" spans="1:4" ht="14.25" x14ac:dyDescent="0.2">
      <c r="A3023" s="20">
        <f t="shared" si="47"/>
        <v>46441</v>
      </c>
      <c r="B3023" s="21">
        <v>3022</v>
      </c>
      <c r="C3023" s="21">
        <v>5.0907</v>
      </c>
      <c r="D3023" s="21">
        <v>1.4045000000000001</v>
      </c>
    </row>
    <row r="3024" spans="1:4" ht="14.25" x14ac:dyDescent="0.2">
      <c r="A3024" s="20">
        <f t="shared" si="47"/>
        <v>46442</v>
      </c>
      <c r="B3024" s="21">
        <v>3023</v>
      </c>
      <c r="C3024" s="21">
        <v>5.0913000000000004</v>
      </c>
      <c r="D3024" s="21">
        <v>1.4048</v>
      </c>
    </row>
    <row r="3025" spans="1:4" ht="14.25" x14ac:dyDescent="0.2">
      <c r="A3025" s="20">
        <f t="shared" si="47"/>
        <v>46443</v>
      </c>
      <c r="B3025" s="21">
        <v>3024</v>
      </c>
      <c r="C3025" s="21">
        <v>5.0919999999999996</v>
      </c>
      <c r="D3025" s="21">
        <v>1.405</v>
      </c>
    </row>
    <row r="3026" spans="1:4" ht="14.25" x14ac:dyDescent="0.2">
      <c r="A3026" s="20">
        <f t="shared" si="47"/>
        <v>46444</v>
      </c>
      <c r="B3026" s="21">
        <v>3025</v>
      </c>
      <c r="C3026" s="21">
        <v>5.0926</v>
      </c>
      <c r="D3026" s="21">
        <v>1.4053</v>
      </c>
    </row>
    <row r="3027" spans="1:4" ht="14.25" x14ac:dyDescent="0.2">
      <c r="A3027" s="20">
        <f t="shared" si="47"/>
        <v>46445</v>
      </c>
      <c r="B3027" s="21">
        <v>3026</v>
      </c>
      <c r="C3027" s="21">
        <v>5.0933000000000002</v>
      </c>
      <c r="D3027" s="21">
        <v>1.4055</v>
      </c>
    </row>
    <row r="3028" spans="1:4" ht="14.25" x14ac:dyDescent="0.2">
      <c r="A3028" s="20">
        <f t="shared" si="47"/>
        <v>46446</v>
      </c>
      <c r="B3028" s="21">
        <v>3027</v>
      </c>
      <c r="C3028" s="21">
        <v>5.0938999999999997</v>
      </c>
      <c r="D3028" s="21">
        <v>1.4057999999999999</v>
      </c>
    </row>
    <row r="3029" spans="1:4" ht="14.25" x14ac:dyDescent="0.2">
      <c r="A3029" s="20">
        <f t="shared" si="47"/>
        <v>46447</v>
      </c>
      <c r="B3029" s="21">
        <v>3028</v>
      </c>
      <c r="C3029" s="21">
        <v>5.0945999999999998</v>
      </c>
      <c r="D3029" s="21">
        <v>1.4059999999999999</v>
      </c>
    </row>
    <row r="3030" spans="1:4" ht="14.25" x14ac:dyDescent="0.2">
      <c r="A3030" s="20">
        <f t="shared" si="47"/>
        <v>46448</v>
      </c>
      <c r="B3030" s="21">
        <v>3029</v>
      </c>
      <c r="C3030" s="21">
        <v>5.0952000000000002</v>
      </c>
      <c r="D3030" s="21">
        <v>1.4063000000000001</v>
      </c>
    </row>
    <row r="3031" spans="1:4" ht="14.25" x14ac:dyDescent="0.2">
      <c r="A3031" s="20">
        <f t="shared" si="47"/>
        <v>46449</v>
      </c>
      <c r="B3031" s="21">
        <v>3030</v>
      </c>
      <c r="C3031" s="21">
        <v>5.0959000000000003</v>
      </c>
      <c r="D3031" s="21">
        <v>1.4065000000000001</v>
      </c>
    </row>
    <row r="3032" spans="1:4" ht="14.25" x14ac:dyDescent="0.2">
      <c r="A3032" s="20">
        <f t="shared" si="47"/>
        <v>46450</v>
      </c>
      <c r="B3032" s="21">
        <v>3031</v>
      </c>
      <c r="C3032" s="21">
        <v>5.0964999999999998</v>
      </c>
      <c r="D3032" s="21">
        <v>1.4068000000000001</v>
      </c>
    </row>
    <row r="3033" spans="1:4" ht="14.25" x14ac:dyDescent="0.2">
      <c r="A3033" s="20">
        <f t="shared" si="47"/>
        <v>46451</v>
      </c>
      <c r="B3033" s="21">
        <v>3032</v>
      </c>
      <c r="C3033" s="21">
        <v>5.0972</v>
      </c>
      <c r="D3033" s="21">
        <v>1.407</v>
      </c>
    </row>
    <row r="3034" spans="1:4" ht="14.25" x14ac:dyDescent="0.2">
      <c r="A3034" s="20">
        <f t="shared" si="47"/>
        <v>46452</v>
      </c>
      <c r="B3034" s="21">
        <v>3033</v>
      </c>
      <c r="C3034" s="21">
        <v>5.0978000000000003</v>
      </c>
      <c r="D3034" s="21">
        <v>1.4072</v>
      </c>
    </row>
    <row r="3035" spans="1:4" ht="14.25" x14ac:dyDescent="0.2">
      <c r="A3035" s="20">
        <f t="shared" si="47"/>
        <v>46453</v>
      </c>
      <c r="B3035" s="21">
        <v>3034</v>
      </c>
      <c r="C3035" s="21">
        <v>5.0984999999999996</v>
      </c>
      <c r="D3035" s="21">
        <v>1.4075</v>
      </c>
    </row>
    <row r="3036" spans="1:4" ht="14.25" x14ac:dyDescent="0.2">
      <c r="A3036" s="20">
        <f t="shared" si="47"/>
        <v>46454</v>
      </c>
      <c r="B3036" s="21">
        <v>3035</v>
      </c>
      <c r="C3036" s="21">
        <v>5.0991</v>
      </c>
      <c r="D3036" s="21">
        <v>1.4077</v>
      </c>
    </row>
    <row r="3037" spans="1:4" ht="14.25" x14ac:dyDescent="0.2">
      <c r="A3037" s="20">
        <f t="shared" si="47"/>
        <v>46455</v>
      </c>
      <c r="B3037" s="21">
        <v>3036</v>
      </c>
      <c r="C3037" s="21">
        <v>5.0998000000000001</v>
      </c>
      <c r="D3037" s="21">
        <v>1.4079999999999999</v>
      </c>
    </row>
    <row r="3038" spans="1:4" ht="14.25" x14ac:dyDescent="0.2">
      <c r="A3038" s="20">
        <f t="shared" si="47"/>
        <v>46456</v>
      </c>
      <c r="B3038" s="21">
        <v>3037</v>
      </c>
      <c r="C3038" s="21">
        <v>5.1003999999999996</v>
      </c>
      <c r="D3038" s="21">
        <v>1.4081999999999999</v>
      </c>
    </row>
    <row r="3039" spans="1:4" ht="14.25" x14ac:dyDescent="0.2">
      <c r="A3039" s="20">
        <f t="shared" si="47"/>
        <v>46457</v>
      </c>
      <c r="B3039" s="21">
        <v>3038</v>
      </c>
      <c r="C3039" s="21">
        <v>5.1010999999999997</v>
      </c>
      <c r="D3039" s="21">
        <v>1.4085000000000001</v>
      </c>
    </row>
    <row r="3040" spans="1:4" ht="14.25" x14ac:dyDescent="0.2">
      <c r="A3040" s="20">
        <f t="shared" si="47"/>
        <v>46458</v>
      </c>
      <c r="B3040" s="21">
        <v>3039</v>
      </c>
      <c r="C3040" s="21">
        <v>5.1017000000000001</v>
      </c>
      <c r="D3040" s="21">
        <v>1.4087000000000001</v>
      </c>
    </row>
    <row r="3041" spans="1:4" ht="14.25" x14ac:dyDescent="0.2">
      <c r="A3041" s="20">
        <f t="shared" si="47"/>
        <v>46459</v>
      </c>
      <c r="B3041" s="21">
        <v>3040</v>
      </c>
      <c r="C3041" s="21">
        <v>5.1024000000000003</v>
      </c>
      <c r="D3041" s="21">
        <v>1.409</v>
      </c>
    </row>
    <row r="3042" spans="1:4" ht="14.25" x14ac:dyDescent="0.2">
      <c r="A3042" s="20">
        <f t="shared" si="47"/>
        <v>46460</v>
      </c>
      <c r="B3042" s="21">
        <v>3041</v>
      </c>
      <c r="C3042" s="21">
        <v>5.1029999999999998</v>
      </c>
      <c r="D3042" s="21">
        <v>1.4092</v>
      </c>
    </row>
    <row r="3043" spans="1:4" ht="14.25" x14ac:dyDescent="0.2">
      <c r="A3043" s="20">
        <f t="shared" si="47"/>
        <v>46461</v>
      </c>
      <c r="B3043" s="21">
        <v>3042</v>
      </c>
      <c r="C3043" s="21">
        <v>5.1036999999999999</v>
      </c>
      <c r="D3043" s="21">
        <v>1.4095</v>
      </c>
    </row>
    <row r="3044" spans="1:4" ht="14.25" x14ac:dyDescent="0.2">
      <c r="A3044" s="20">
        <f t="shared" si="47"/>
        <v>46462</v>
      </c>
      <c r="B3044" s="21">
        <v>3043</v>
      </c>
      <c r="C3044" s="21">
        <v>5.1043000000000003</v>
      </c>
      <c r="D3044" s="21">
        <v>1.4097</v>
      </c>
    </row>
    <row r="3045" spans="1:4" ht="14.25" x14ac:dyDescent="0.2">
      <c r="A3045" s="20">
        <f t="shared" si="47"/>
        <v>46463</v>
      </c>
      <c r="B3045" s="21">
        <v>3044</v>
      </c>
      <c r="C3045" s="21">
        <v>5.1050000000000004</v>
      </c>
      <c r="D3045" s="21">
        <v>1.41</v>
      </c>
    </row>
    <row r="3046" spans="1:4" ht="14.25" x14ac:dyDescent="0.2">
      <c r="A3046" s="20">
        <f t="shared" si="47"/>
        <v>46464</v>
      </c>
      <c r="B3046" s="21">
        <v>3045</v>
      </c>
      <c r="C3046" s="21">
        <v>5.1055999999999999</v>
      </c>
      <c r="D3046" s="21">
        <v>1.4101999999999999</v>
      </c>
    </row>
    <row r="3047" spans="1:4" ht="14.25" x14ac:dyDescent="0.2">
      <c r="A3047" s="20">
        <f t="shared" si="47"/>
        <v>46465</v>
      </c>
      <c r="B3047" s="21">
        <v>3046</v>
      </c>
      <c r="C3047" s="21">
        <v>5.1063000000000001</v>
      </c>
      <c r="D3047" s="21">
        <v>1.4104000000000001</v>
      </c>
    </row>
    <row r="3048" spans="1:4" ht="14.25" x14ac:dyDescent="0.2">
      <c r="A3048" s="20">
        <f t="shared" si="47"/>
        <v>46466</v>
      </c>
      <c r="B3048" s="21">
        <v>3047</v>
      </c>
      <c r="C3048" s="21">
        <v>5.1069000000000004</v>
      </c>
      <c r="D3048" s="21">
        <v>1.4107000000000001</v>
      </c>
    </row>
    <row r="3049" spans="1:4" ht="14.25" x14ac:dyDescent="0.2">
      <c r="A3049" s="20">
        <f t="shared" si="47"/>
        <v>46467</v>
      </c>
      <c r="B3049" s="21">
        <v>3048</v>
      </c>
      <c r="C3049" s="21">
        <v>5.1075999999999997</v>
      </c>
      <c r="D3049" s="21">
        <v>1.4109</v>
      </c>
    </row>
    <row r="3050" spans="1:4" ht="14.25" x14ac:dyDescent="0.2">
      <c r="A3050" s="20">
        <f t="shared" si="47"/>
        <v>46468</v>
      </c>
      <c r="B3050" s="21">
        <v>3049</v>
      </c>
      <c r="C3050" s="21">
        <v>5.1082000000000001</v>
      </c>
      <c r="D3050" s="21">
        <v>1.4112</v>
      </c>
    </row>
    <row r="3051" spans="1:4" ht="14.25" x14ac:dyDescent="0.2">
      <c r="A3051" s="20">
        <f t="shared" si="47"/>
        <v>46469</v>
      </c>
      <c r="B3051" s="21">
        <v>3050</v>
      </c>
      <c r="C3051" s="21">
        <v>5.1089000000000002</v>
      </c>
      <c r="D3051" s="21">
        <v>1.4114</v>
      </c>
    </row>
    <row r="3052" spans="1:4" ht="14.25" x14ac:dyDescent="0.2">
      <c r="A3052" s="20">
        <f t="shared" si="47"/>
        <v>46470</v>
      </c>
      <c r="B3052" s="21">
        <v>3051</v>
      </c>
      <c r="C3052" s="21">
        <v>5.1094999999999997</v>
      </c>
      <c r="D3052" s="21">
        <v>1.4117</v>
      </c>
    </row>
    <row r="3053" spans="1:4" ht="14.25" x14ac:dyDescent="0.2">
      <c r="A3053" s="20">
        <f t="shared" si="47"/>
        <v>46471</v>
      </c>
      <c r="B3053" s="21">
        <v>3052</v>
      </c>
      <c r="C3053" s="21">
        <v>5.1101999999999999</v>
      </c>
      <c r="D3053" s="21">
        <v>1.4118999999999999</v>
      </c>
    </row>
    <row r="3054" spans="1:4" ht="14.25" x14ac:dyDescent="0.2">
      <c r="A3054" s="20">
        <f t="shared" si="47"/>
        <v>46472</v>
      </c>
      <c r="B3054" s="21">
        <v>3053</v>
      </c>
      <c r="C3054" s="21">
        <v>5.1108000000000002</v>
      </c>
      <c r="D3054" s="21">
        <v>1.4121999999999999</v>
      </c>
    </row>
    <row r="3055" spans="1:4" ht="14.25" x14ac:dyDescent="0.2">
      <c r="A3055" s="20">
        <f t="shared" si="47"/>
        <v>46473</v>
      </c>
      <c r="B3055" s="21">
        <v>3054</v>
      </c>
      <c r="C3055" s="21">
        <v>5.1115000000000004</v>
      </c>
      <c r="D3055" s="21">
        <v>1.4124000000000001</v>
      </c>
    </row>
    <row r="3056" spans="1:4" ht="14.25" x14ac:dyDescent="0.2">
      <c r="A3056" s="20">
        <f t="shared" si="47"/>
        <v>46474</v>
      </c>
      <c r="B3056" s="21">
        <v>3055</v>
      </c>
      <c r="C3056" s="21">
        <v>5.1120999999999999</v>
      </c>
      <c r="D3056" s="21">
        <v>1.4126000000000001</v>
      </c>
    </row>
    <row r="3057" spans="1:4" ht="14.25" x14ac:dyDescent="0.2">
      <c r="A3057" s="20">
        <f t="shared" si="47"/>
        <v>46475</v>
      </c>
      <c r="B3057" s="21">
        <v>3056</v>
      </c>
      <c r="C3057" s="21">
        <v>5.1128</v>
      </c>
      <c r="D3057" s="21">
        <v>1.4129</v>
      </c>
    </row>
    <row r="3058" spans="1:4" ht="14.25" x14ac:dyDescent="0.2">
      <c r="A3058" s="20">
        <f t="shared" si="47"/>
        <v>46476</v>
      </c>
      <c r="B3058" s="21">
        <v>3057</v>
      </c>
      <c r="C3058" s="21">
        <v>5.1134000000000004</v>
      </c>
      <c r="D3058" s="21">
        <v>1.4131</v>
      </c>
    </row>
    <row r="3059" spans="1:4" ht="14.25" x14ac:dyDescent="0.2">
      <c r="A3059" s="20">
        <f t="shared" si="47"/>
        <v>46477</v>
      </c>
      <c r="B3059" s="21">
        <v>3058</v>
      </c>
      <c r="C3059" s="21">
        <v>5.1140999999999996</v>
      </c>
      <c r="D3059" s="21">
        <v>1.4134</v>
      </c>
    </row>
    <row r="3060" spans="1:4" ht="14.25" x14ac:dyDescent="0.2">
      <c r="A3060" s="20">
        <f t="shared" si="47"/>
        <v>46478</v>
      </c>
      <c r="B3060" s="21">
        <v>3059</v>
      </c>
      <c r="C3060" s="21">
        <v>5.1147</v>
      </c>
      <c r="D3060" s="21">
        <v>1.4136</v>
      </c>
    </row>
    <row r="3061" spans="1:4" ht="14.25" x14ac:dyDescent="0.2">
      <c r="A3061" s="20">
        <f t="shared" si="47"/>
        <v>46479</v>
      </c>
      <c r="B3061" s="21">
        <v>3060</v>
      </c>
      <c r="C3061" s="21">
        <v>5.1154000000000002</v>
      </c>
      <c r="D3061" s="21">
        <v>1.4138999999999999</v>
      </c>
    </row>
    <row r="3062" spans="1:4" ht="14.25" x14ac:dyDescent="0.2">
      <c r="A3062" s="20">
        <f t="shared" si="47"/>
        <v>46480</v>
      </c>
      <c r="B3062" s="21">
        <v>3061</v>
      </c>
      <c r="C3062" s="21">
        <v>5.1159999999999997</v>
      </c>
      <c r="D3062" s="21">
        <v>1.4140999999999999</v>
      </c>
    </row>
    <row r="3063" spans="1:4" ht="14.25" x14ac:dyDescent="0.2">
      <c r="A3063" s="20">
        <f t="shared" si="47"/>
        <v>46481</v>
      </c>
      <c r="B3063" s="21">
        <v>3062</v>
      </c>
      <c r="C3063" s="21">
        <v>5.1166999999999998</v>
      </c>
      <c r="D3063" s="21">
        <v>1.4142999999999999</v>
      </c>
    </row>
    <row r="3064" spans="1:4" ht="14.25" x14ac:dyDescent="0.2">
      <c r="A3064" s="20">
        <f t="shared" si="47"/>
        <v>46482</v>
      </c>
      <c r="B3064" s="21">
        <v>3063</v>
      </c>
      <c r="C3064" s="21">
        <v>5.1173000000000002</v>
      </c>
      <c r="D3064" s="21">
        <v>1.4146000000000001</v>
      </c>
    </row>
    <row r="3065" spans="1:4" ht="14.25" x14ac:dyDescent="0.2">
      <c r="A3065" s="20">
        <f t="shared" si="47"/>
        <v>46483</v>
      </c>
      <c r="B3065" s="21">
        <v>3064</v>
      </c>
      <c r="C3065" s="21">
        <v>5.1180000000000003</v>
      </c>
      <c r="D3065" s="21">
        <v>1.4148000000000001</v>
      </c>
    </row>
    <row r="3066" spans="1:4" ht="14.25" x14ac:dyDescent="0.2">
      <c r="A3066" s="20">
        <f t="shared" si="47"/>
        <v>46484</v>
      </c>
      <c r="B3066" s="21">
        <v>3065</v>
      </c>
      <c r="C3066" s="21">
        <v>5.1185999999999998</v>
      </c>
      <c r="D3066" s="21">
        <v>1.4151</v>
      </c>
    </row>
    <row r="3067" spans="1:4" ht="14.25" x14ac:dyDescent="0.2">
      <c r="A3067" s="20">
        <f t="shared" si="47"/>
        <v>46485</v>
      </c>
      <c r="B3067" s="21">
        <v>3066</v>
      </c>
      <c r="C3067" s="21">
        <v>5.1193</v>
      </c>
      <c r="D3067" s="21">
        <v>1.4153</v>
      </c>
    </row>
    <row r="3068" spans="1:4" ht="14.25" x14ac:dyDescent="0.2">
      <c r="A3068" s="20">
        <f t="shared" si="47"/>
        <v>46486</v>
      </c>
      <c r="B3068" s="21">
        <v>3067</v>
      </c>
      <c r="C3068" s="21">
        <v>5.12</v>
      </c>
      <c r="D3068" s="21">
        <v>1.4155</v>
      </c>
    </row>
    <row r="3069" spans="1:4" ht="14.25" x14ac:dyDescent="0.2">
      <c r="A3069" s="20">
        <f t="shared" si="47"/>
        <v>46487</v>
      </c>
      <c r="B3069" s="21">
        <v>3068</v>
      </c>
      <c r="C3069" s="21">
        <v>5.1205999999999996</v>
      </c>
      <c r="D3069" s="21">
        <v>1.4157999999999999</v>
      </c>
    </row>
    <row r="3070" spans="1:4" ht="14.25" x14ac:dyDescent="0.2">
      <c r="A3070" s="20">
        <f t="shared" si="47"/>
        <v>46488</v>
      </c>
      <c r="B3070" s="21">
        <v>3069</v>
      </c>
      <c r="C3070" s="21">
        <v>5.1212999999999997</v>
      </c>
      <c r="D3070" s="21">
        <v>1.4159999999999999</v>
      </c>
    </row>
    <row r="3071" spans="1:4" ht="14.25" x14ac:dyDescent="0.2">
      <c r="A3071" s="20">
        <f t="shared" si="47"/>
        <v>46489</v>
      </c>
      <c r="B3071" s="21">
        <v>3070</v>
      </c>
      <c r="C3071" s="21">
        <v>5.1219000000000001</v>
      </c>
      <c r="D3071" s="21">
        <v>1.4162999999999999</v>
      </c>
    </row>
    <row r="3072" spans="1:4" ht="14.25" x14ac:dyDescent="0.2">
      <c r="A3072" s="20">
        <f t="shared" si="47"/>
        <v>46490</v>
      </c>
      <c r="B3072" s="21">
        <v>3071</v>
      </c>
      <c r="C3072" s="21">
        <v>5.1226000000000003</v>
      </c>
      <c r="D3072" s="21">
        <v>1.4165000000000001</v>
      </c>
    </row>
    <row r="3073" spans="1:4" ht="14.25" x14ac:dyDescent="0.2">
      <c r="A3073" s="20">
        <f t="shared" si="47"/>
        <v>46491</v>
      </c>
      <c r="B3073" s="21">
        <v>3072</v>
      </c>
      <c r="C3073" s="21">
        <v>5.1231999999999998</v>
      </c>
      <c r="D3073" s="21">
        <v>1.4168000000000001</v>
      </c>
    </row>
    <row r="3074" spans="1:4" ht="14.25" x14ac:dyDescent="0.2">
      <c r="A3074" s="20">
        <f t="shared" si="47"/>
        <v>46492</v>
      </c>
      <c r="B3074" s="21">
        <v>3073</v>
      </c>
      <c r="C3074" s="21">
        <v>5.1238999999999999</v>
      </c>
      <c r="D3074" s="21">
        <v>1.417</v>
      </c>
    </row>
    <row r="3075" spans="1:4" ht="14.25" x14ac:dyDescent="0.2">
      <c r="A3075" s="20">
        <f t="shared" si="47"/>
        <v>46493</v>
      </c>
      <c r="B3075" s="21">
        <v>3074</v>
      </c>
      <c r="C3075" s="21">
        <v>5.1245000000000003</v>
      </c>
      <c r="D3075" s="21">
        <v>1.4172</v>
      </c>
    </row>
    <row r="3076" spans="1:4" ht="14.25" x14ac:dyDescent="0.2">
      <c r="A3076" s="20">
        <f t="shared" ref="A3076:A3139" si="48">+A3075+1</f>
        <v>46494</v>
      </c>
      <c r="B3076" s="21">
        <v>3075</v>
      </c>
      <c r="C3076" s="21">
        <v>5.1252000000000004</v>
      </c>
      <c r="D3076" s="21">
        <v>1.4175</v>
      </c>
    </row>
    <row r="3077" spans="1:4" ht="14.25" x14ac:dyDescent="0.2">
      <c r="A3077" s="20">
        <f t="shared" si="48"/>
        <v>46495</v>
      </c>
      <c r="B3077" s="21">
        <v>3076</v>
      </c>
      <c r="C3077" s="21">
        <v>5.1257999999999999</v>
      </c>
      <c r="D3077" s="21">
        <v>1.4177</v>
      </c>
    </row>
    <row r="3078" spans="1:4" ht="14.25" x14ac:dyDescent="0.2">
      <c r="A3078" s="20">
        <f t="shared" si="48"/>
        <v>46496</v>
      </c>
      <c r="B3078" s="21">
        <v>3077</v>
      </c>
      <c r="C3078" s="21">
        <v>5.1265000000000001</v>
      </c>
      <c r="D3078" s="21">
        <v>1.4179999999999999</v>
      </c>
    </row>
    <row r="3079" spans="1:4" ht="14.25" x14ac:dyDescent="0.2">
      <c r="A3079" s="20">
        <f t="shared" si="48"/>
        <v>46497</v>
      </c>
      <c r="B3079" s="21">
        <v>3078</v>
      </c>
      <c r="C3079" s="21">
        <v>5.1272000000000002</v>
      </c>
      <c r="D3079" s="21">
        <v>1.4181999999999999</v>
      </c>
    </row>
    <row r="3080" spans="1:4" ht="14.25" x14ac:dyDescent="0.2">
      <c r="A3080" s="20">
        <f t="shared" si="48"/>
        <v>46498</v>
      </c>
      <c r="B3080" s="21">
        <v>3079</v>
      </c>
      <c r="C3080" s="21">
        <v>5.1277999999999997</v>
      </c>
      <c r="D3080" s="21">
        <v>1.4184000000000001</v>
      </c>
    </row>
    <row r="3081" spans="1:4" ht="14.25" x14ac:dyDescent="0.2">
      <c r="A3081" s="20">
        <f t="shared" si="48"/>
        <v>46499</v>
      </c>
      <c r="B3081" s="21">
        <v>3080</v>
      </c>
      <c r="C3081" s="21">
        <v>5.1284999999999998</v>
      </c>
      <c r="D3081" s="21">
        <v>1.4187000000000001</v>
      </c>
    </row>
    <row r="3082" spans="1:4" ht="14.25" x14ac:dyDescent="0.2">
      <c r="A3082" s="20">
        <f t="shared" si="48"/>
        <v>46500</v>
      </c>
      <c r="B3082" s="21">
        <v>3081</v>
      </c>
      <c r="C3082" s="21">
        <v>5.1291000000000002</v>
      </c>
      <c r="D3082" s="21">
        <v>1.4189000000000001</v>
      </c>
    </row>
    <row r="3083" spans="1:4" ht="14.25" x14ac:dyDescent="0.2">
      <c r="A3083" s="20">
        <f t="shared" si="48"/>
        <v>46501</v>
      </c>
      <c r="B3083" s="21">
        <v>3082</v>
      </c>
      <c r="C3083" s="21">
        <v>5.1298000000000004</v>
      </c>
      <c r="D3083" s="21">
        <v>1.4191</v>
      </c>
    </row>
    <row r="3084" spans="1:4" ht="14.25" x14ac:dyDescent="0.2">
      <c r="A3084" s="20">
        <f t="shared" si="48"/>
        <v>46502</v>
      </c>
      <c r="B3084" s="21">
        <v>3083</v>
      </c>
      <c r="C3084" s="21">
        <v>5.1303999999999998</v>
      </c>
      <c r="D3084" s="21">
        <v>1.4194</v>
      </c>
    </row>
    <row r="3085" spans="1:4" ht="14.25" x14ac:dyDescent="0.2">
      <c r="A3085" s="20">
        <f t="shared" si="48"/>
        <v>46503</v>
      </c>
      <c r="B3085" s="21">
        <v>3084</v>
      </c>
      <c r="C3085" s="21">
        <v>5.1311</v>
      </c>
      <c r="D3085" s="21">
        <v>1.4196</v>
      </c>
    </row>
    <row r="3086" spans="1:4" ht="14.25" x14ac:dyDescent="0.2">
      <c r="A3086" s="20">
        <f t="shared" si="48"/>
        <v>46504</v>
      </c>
      <c r="B3086" s="21">
        <v>3085</v>
      </c>
      <c r="C3086" s="21">
        <v>5.1317000000000004</v>
      </c>
      <c r="D3086" s="21">
        <v>1.4198999999999999</v>
      </c>
    </row>
    <row r="3087" spans="1:4" ht="14.25" x14ac:dyDescent="0.2">
      <c r="A3087" s="20">
        <f t="shared" si="48"/>
        <v>46505</v>
      </c>
      <c r="B3087" s="21">
        <v>3086</v>
      </c>
      <c r="C3087" s="21">
        <v>5.1323999999999996</v>
      </c>
      <c r="D3087" s="21">
        <v>1.4200999999999999</v>
      </c>
    </row>
    <row r="3088" spans="1:4" ht="14.25" x14ac:dyDescent="0.2">
      <c r="A3088" s="20">
        <f t="shared" si="48"/>
        <v>46506</v>
      </c>
      <c r="B3088" s="21">
        <v>3087</v>
      </c>
      <c r="C3088" s="21">
        <v>5.1330999999999998</v>
      </c>
      <c r="D3088" s="21">
        <v>1.4202999999999999</v>
      </c>
    </row>
    <row r="3089" spans="1:4" ht="14.25" x14ac:dyDescent="0.2">
      <c r="A3089" s="20">
        <f t="shared" si="48"/>
        <v>46507</v>
      </c>
      <c r="B3089" s="21">
        <v>3088</v>
      </c>
      <c r="C3089" s="21">
        <v>5.1337000000000002</v>
      </c>
      <c r="D3089" s="21">
        <v>1.4206000000000001</v>
      </c>
    </row>
    <row r="3090" spans="1:4" ht="14.25" x14ac:dyDescent="0.2">
      <c r="A3090" s="20">
        <f t="shared" si="48"/>
        <v>46508</v>
      </c>
      <c r="B3090" s="21">
        <v>3089</v>
      </c>
      <c r="C3090" s="21">
        <v>5.1344000000000003</v>
      </c>
      <c r="D3090" s="21">
        <v>1.4208000000000001</v>
      </c>
    </row>
    <row r="3091" spans="1:4" ht="14.25" x14ac:dyDescent="0.2">
      <c r="A3091" s="20">
        <f t="shared" si="48"/>
        <v>46509</v>
      </c>
      <c r="B3091" s="21">
        <v>3090</v>
      </c>
      <c r="C3091" s="21">
        <v>5.1349999999999998</v>
      </c>
      <c r="D3091" s="21">
        <v>1.4211</v>
      </c>
    </row>
    <row r="3092" spans="1:4" ht="14.25" x14ac:dyDescent="0.2">
      <c r="A3092" s="20">
        <f t="shared" si="48"/>
        <v>46510</v>
      </c>
      <c r="B3092" s="21">
        <v>3091</v>
      </c>
      <c r="C3092" s="21">
        <v>5.1356999999999999</v>
      </c>
      <c r="D3092" s="21">
        <v>1.4213</v>
      </c>
    </row>
    <row r="3093" spans="1:4" ht="14.25" x14ac:dyDescent="0.2">
      <c r="A3093" s="20">
        <f t="shared" si="48"/>
        <v>46511</v>
      </c>
      <c r="B3093" s="21">
        <v>3092</v>
      </c>
      <c r="C3093" s="21">
        <v>5.1363000000000003</v>
      </c>
      <c r="D3093" s="21">
        <v>1.4215</v>
      </c>
    </row>
    <row r="3094" spans="1:4" ht="14.25" x14ac:dyDescent="0.2">
      <c r="A3094" s="20">
        <f t="shared" si="48"/>
        <v>46512</v>
      </c>
      <c r="B3094" s="21">
        <v>3093</v>
      </c>
      <c r="C3094" s="21">
        <v>5.1369999999999996</v>
      </c>
      <c r="D3094" s="21">
        <v>1.4218</v>
      </c>
    </row>
    <row r="3095" spans="1:4" ht="14.25" x14ac:dyDescent="0.2">
      <c r="A3095" s="20">
        <f t="shared" si="48"/>
        <v>46513</v>
      </c>
      <c r="B3095" s="21">
        <v>3094</v>
      </c>
      <c r="C3095" s="21">
        <v>5.1376999999999997</v>
      </c>
      <c r="D3095" s="21">
        <v>1.4219999999999999</v>
      </c>
    </row>
    <row r="3096" spans="1:4" ht="14.25" x14ac:dyDescent="0.2">
      <c r="A3096" s="20">
        <f t="shared" si="48"/>
        <v>46514</v>
      </c>
      <c r="B3096" s="21">
        <v>3095</v>
      </c>
      <c r="C3096" s="21">
        <v>5.1383000000000001</v>
      </c>
      <c r="D3096" s="21">
        <v>1.4221999999999999</v>
      </c>
    </row>
    <row r="3097" spans="1:4" ht="14.25" x14ac:dyDescent="0.2">
      <c r="A3097" s="20">
        <f t="shared" si="48"/>
        <v>46515</v>
      </c>
      <c r="B3097" s="21">
        <v>3096</v>
      </c>
      <c r="C3097" s="21">
        <v>5.1390000000000002</v>
      </c>
      <c r="D3097" s="21">
        <v>1.4225000000000001</v>
      </c>
    </row>
    <row r="3098" spans="1:4" ht="14.25" x14ac:dyDescent="0.2">
      <c r="A3098" s="20">
        <f t="shared" si="48"/>
        <v>46516</v>
      </c>
      <c r="B3098" s="21">
        <v>3097</v>
      </c>
      <c r="C3098" s="21">
        <v>5.1395999999999997</v>
      </c>
      <c r="D3098" s="21">
        <v>1.4227000000000001</v>
      </c>
    </row>
    <row r="3099" spans="1:4" ht="14.25" x14ac:dyDescent="0.2">
      <c r="A3099" s="20">
        <f t="shared" si="48"/>
        <v>46517</v>
      </c>
      <c r="B3099" s="21">
        <v>3098</v>
      </c>
      <c r="C3099" s="21">
        <v>5.1402999999999999</v>
      </c>
      <c r="D3099" s="21">
        <v>1.4229000000000001</v>
      </c>
    </row>
    <row r="3100" spans="1:4" ht="14.25" x14ac:dyDescent="0.2">
      <c r="A3100" s="20">
        <f t="shared" si="48"/>
        <v>46518</v>
      </c>
      <c r="B3100" s="21">
        <v>3099</v>
      </c>
      <c r="C3100" s="21">
        <v>5.1409000000000002</v>
      </c>
      <c r="D3100" s="21">
        <v>1.4232</v>
      </c>
    </row>
    <row r="3101" spans="1:4" ht="14.25" x14ac:dyDescent="0.2">
      <c r="A3101" s="20">
        <f t="shared" si="48"/>
        <v>46519</v>
      </c>
      <c r="B3101" s="21">
        <v>3100</v>
      </c>
      <c r="C3101" s="21">
        <v>5.1416000000000004</v>
      </c>
      <c r="D3101" s="21">
        <v>1.4234</v>
      </c>
    </row>
    <row r="3102" spans="1:4" ht="14.25" x14ac:dyDescent="0.2">
      <c r="A3102" s="20">
        <f t="shared" si="48"/>
        <v>46520</v>
      </c>
      <c r="B3102" s="21">
        <v>3101</v>
      </c>
      <c r="C3102" s="21">
        <v>5.1422999999999996</v>
      </c>
      <c r="D3102" s="21">
        <v>1.4237</v>
      </c>
    </row>
    <row r="3103" spans="1:4" ht="14.25" x14ac:dyDescent="0.2">
      <c r="A3103" s="20">
        <f t="shared" si="48"/>
        <v>46521</v>
      </c>
      <c r="B3103" s="21">
        <v>3102</v>
      </c>
      <c r="C3103" s="21">
        <v>5.1429</v>
      </c>
      <c r="D3103" s="21">
        <v>1.4238999999999999</v>
      </c>
    </row>
    <row r="3104" spans="1:4" ht="14.25" x14ac:dyDescent="0.2">
      <c r="A3104" s="20">
        <f t="shared" si="48"/>
        <v>46522</v>
      </c>
      <c r="B3104" s="21">
        <v>3103</v>
      </c>
      <c r="C3104" s="21">
        <v>5.1436000000000002</v>
      </c>
      <c r="D3104" s="21">
        <v>1.4240999999999999</v>
      </c>
    </row>
    <row r="3105" spans="1:4" ht="14.25" x14ac:dyDescent="0.2">
      <c r="A3105" s="20">
        <f t="shared" si="48"/>
        <v>46523</v>
      </c>
      <c r="B3105" s="21">
        <v>3104</v>
      </c>
      <c r="C3105" s="21">
        <v>5.1441999999999997</v>
      </c>
      <c r="D3105" s="21">
        <v>1.4244000000000001</v>
      </c>
    </row>
    <row r="3106" spans="1:4" ht="14.25" x14ac:dyDescent="0.2">
      <c r="A3106" s="20">
        <f t="shared" si="48"/>
        <v>46524</v>
      </c>
      <c r="B3106" s="21">
        <v>3105</v>
      </c>
      <c r="C3106" s="21">
        <v>5.1448999999999998</v>
      </c>
      <c r="D3106" s="21">
        <v>1.4246000000000001</v>
      </c>
    </row>
    <row r="3107" spans="1:4" ht="14.25" x14ac:dyDescent="0.2">
      <c r="A3107" s="20">
        <f t="shared" si="48"/>
        <v>46525</v>
      </c>
      <c r="B3107" s="21">
        <v>3106</v>
      </c>
      <c r="C3107" s="21">
        <v>5.1456</v>
      </c>
      <c r="D3107" s="21">
        <v>1.4248000000000001</v>
      </c>
    </row>
    <row r="3108" spans="1:4" ht="14.25" x14ac:dyDescent="0.2">
      <c r="A3108" s="20">
        <f t="shared" si="48"/>
        <v>46526</v>
      </c>
      <c r="B3108" s="21">
        <v>3107</v>
      </c>
      <c r="C3108" s="21">
        <v>5.1462000000000003</v>
      </c>
      <c r="D3108" s="21">
        <v>1.4251</v>
      </c>
    </row>
    <row r="3109" spans="1:4" ht="14.25" x14ac:dyDescent="0.2">
      <c r="A3109" s="20">
        <f t="shared" si="48"/>
        <v>46527</v>
      </c>
      <c r="B3109" s="21">
        <v>3108</v>
      </c>
      <c r="C3109" s="21">
        <v>5.1468999999999996</v>
      </c>
      <c r="D3109" s="21">
        <v>1.4253</v>
      </c>
    </row>
    <row r="3110" spans="1:4" ht="14.25" x14ac:dyDescent="0.2">
      <c r="A3110" s="20">
        <f t="shared" si="48"/>
        <v>46528</v>
      </c>
      <c r="B3110" s="21">
        <v>3109</v>
      </c>
      <c r="C3110" s="21">
        <v>5.1475</v>
      </c>
      <c r="D3110" s="21">
        <v>1.4255</v>
      </c>
    </row>
    <row r="3111" spans="1:4" ht="14.25" x14ac:dyDescent="0.2">
      <c r="A3111" s="20">
        <f t="shared" si="48"/>
        <v>46529</v>
      </c>
      <c r="B3111" s="21">
        <v>3110</v>
      </c>
      <c r="C3111" s="21">
        <v>5.1482000000000001</v>
      </c>
      <c r="D3111" s="21">
        <v>1.4258</v>
      </c>
    </row>
    <row r="3112" spans="1:4" ht="14.25" x14ac:dyDescent="0.2">
      <c r="A3112" s="20">
        <f t="shared" si="48"/>
        <v>46530</v>
      </c>
      <c r="B3112" s="21">
        <v>3111</v>
      </c>
      <c r="C3112" s="21">
        <v>5.1489000000000003</v>
      </c>
      <c r="D3112" s="21">
        <v>1.4259999999999999</v>
      </c>
    </row>
    <row r="3113" spans="1:4" ht="14.25" x14ac:dyDescent="0.2">
      <c r="A3113" s="20">
        <f t="shared" si="48"/>
        <v>46531</v>
      </c>
      <c r="B3113" s="21">
        <v>3112</v>
      </c>
      <c r="C3113" s="21">
        <v>5.1494999999999997</v>
      </c>
      <c r="D3113" s="21">
        <v>1.4261999999999999</v>
      </c>
    </row>
    <row r="3114" spans="1:4" ht="14.25" x14ac:dyDescent="0.2">
      <c r="A3114" s="20">
        <f t="shared" si="48"/>
        <v>46532</v>
      </c>
      <c r="B3114" s="21">
        <v>3113</v>
      </c>
      <c r="C3114" s="21">
        <v>5.1501999999999999</v>
      </c>
      <c r="D3114" s="21">
        <v>1.4265000000000001</v>
      </c>
    </row>
    <row r="3115" spans="1:4" ht="14.25" x14ac:dyDescent="0.2">
      <c r="A3115" s="20">
        <f t="shared" si="48"/>
        <v>46533</v>
      </c>
      <c r="B3115" s="21">
        <v>3114</v>
      </c>
      <c r="C3115" s="21">
        <v>5.1508000000000003</v>
      </c>
      <c r="D3115" s="21">
        <v>1.4267000000000001</v>
      </c>
    </row>
    <row r="3116" spans="1:4" ht="14.25" x14ac:dyDescent="0.2">
      <c r="A3116" s="20">
        <f t="shared" si="48"/>
        <v>46534</v>
      </c>
      <c r="B3116" s="21">
        <v>3115</v>
      </c>
      <c r="C3116" s="21">
        <v>5.1515000000000004</v>
      </c>
      <c r="D3116" s="21">
        <v>1.4269000000000001</v>
      </c>
    </row>
    <row r="3117" spans="1:4" ht="14.25" x14ac:dyDescent="0.2">
      <c r="A3117" s="20">
        <f t="shared" si="48"/>
        <v>46535</v>
      </c>
      <c r="B3117" s="21">
        <v>3116</v>
      </c>
      <c r="C3117" s="21">
        <v>5.1521999999999997</v>
      </c>
      <c r="D3117" s="21">
        <v>1.4272</v>
      </c>
    </row>
    <row r="3118" spans="1:4" ht="14.25" x14ac:dyDescent="0.2">
      <c r="A3118" s="20">
        <f t="shared" si="48"/>
        <v>46536</v>
      </c>
      <c r="B3118" s="21">
        <v>3117</v>
      </c>
      <c r="C3118" s="21">
        <v>5.1528</v>
      </c>
      <c r="D3118" s="21">
        <v>1.4274</v>
      </c>
    </row>
    <row r="3119" spans="1:4" ht="14.25" x14ac:dyDescent="0.2">
      <c r="A3119" s="20">
        <f t="shared" si="48"/>
        <v>46537</v>
      </c>
      <c r="B3119" s="21">
        <v>3118</v>
      </c>
      <c r="C3119" s="21">
        <v>5.1535000000000002</v>
      </c>
      <c r="D3119" s="21">
        <v>1.4276</v>
      </c>
    </row>
    <row r="3120" spans="1:4" ht="14.25" x14ac:dyDescent="0.2">
      <c r="A3120" s="20">
        <f t="shared" si="48"/>
        <v>46538</v>
      </c>
      <c r="B3120" s="21">
        <v>3119</v>
      </c>
      <c r="C3120" s="21">
        <v>5.1540999999999997</v>
      </c>
      <c r="D3120" s="21">
        <v>1.4278999999999999</v>
      </c>
    </row>
    <row r="3121" spans="1:4" ht="14.25" x14ac:dyDescent="0.2">
      <c r="A3121" s="20">
        <f t="shared" si="48"/>
        <v>46539</v>
      </c>
      <c r="B3121" s="21">
        <v>3120</v>
      </c>
      <c r="C3121" s="21">
        <v>5.1547999999999998</v>
      </c>
      <c r="D3121" s="21">
        <v>1.4280999999999999</v>
      </c>
    </row>
    <row r="3122" spans="1:4" ht="14.25" x14ac:dyDescent="0.2">
      <c r="A3122" s="20">
        <f t="shared" si="48"/>
        <v>46540</v>
      </c>
      <c r="B3122" s="21">
        <v>3121</v>
      </c>
      <c r="C3122" s="21">
        <v>5.1555</v>
      </c>
      <c r="D3122" s="21">
        <v>1.4282999999999999</v>
      </c>
    </row>
    <row r="3123" spans="1:4" ht="14.25" x14ac:dyDescent="0.2">
      <c r="A3123" s="20">
        <f t="shared" si="48"/>
        <v>46541</v>
      </c>
      <c r="B3123" s="21">
        <v>3122</v>
      </c>
      <c r="C3123" s="21">
        <v>5.1561000000000003</v>
      </c>
      <c r="D3123" s="21">
        <v>1.4286000000000001</v>
      </c>
    </row>
    <row r="3124" spans="1:4" ht="14.25" x14ac:dyDescent="0.2">
      <c r="A3124" s="20">
        <f t="shared" si="48"/>
        <v>46542</v>
      </c>
      <c r="B3124" s="21">
        <v>3123</v>
      </c>
      <c r="C3124" s="21">
        <v>5.1567999999999996</v>
      </c>
      <c r="D3124" s="21">
        <v>1.4288000000000001</v>
      </c>
    </row>
    <row r="3125" spans="1:4" ht="14.25" x14ac:dyDescent="0.2">
      <c r="A3125" s="20">
        <f t="shared" si="48"/>
        <v>46543</v>
      </c>
      <c r="B3125" s="21">
        <v>3124</v>
      </c>
      <c r="C3125" s="21">
        <v>5.1574</v>
      </c>
      <c r="D3125" s="21">
        <v>1.429</v>
      </c>
    </row>
    <row r="3126" spans="1:4" ht="14.25" x14ac:dyDescent="0.2">
      <c r="A3126" s="20">
        <f t="shared" si="48"/>
        <v>46544</v>
      </c>
      <c r="B3126" s="21">
        <v>3125</v>
      </c>
      <c r="C3126" s="21">
        <v>5.1581000000000001</v>
      </c>
      <c r="D3126" s="21">
        <v>1.4292</v>
      </c>
    </row>
    <row r="3127" spans="1:4" ht="14.25" x14ac:dyDescent="0.2">
      <c r="A3127" s="20">
        <f t="shared" si="48"/>
        <v>46545</v>
      </c>
      <c r="B3127" s="21">
        <v>3126</v>
      </c>
      <c r="C3127" s="21">
        <v>5.1588000000000003</v>
      </c>
      <c r="D3127" s="21">
        <v>1.4295</v>
      </c>
    </row>
    <row r="3128" spans="1:4" ht="14.25" x14ac:dyDescent="0.2">
      <c r="A3128" s="20">
        <f t="shared" si="48"/>
        <v>46546</v>
      </c>
      <c r="B3128" s="21">
        <v>3127</v>
      </c>
      <c r="C3128" s="21">
        <v>5.1593999999999998</v>
      </c>
      <c r="D3128" s="21">
        <v>1.4297</v>
      </c>
    </row>
    <row r="3129" spans="1:4" ht="14.25" x14ac:dyDescent="0.2">
      <c r="A3129" s="20">
        <f t="shared" si="48"/>
        <v>46547</v>
      </c>
      <c r="B3129" s="21">
        <v>3128</v>
      </c>
      <c r="C3129" s="21">
        <v>5.1600999999999999</v>
      </c>
      <c r="D3129" s="21">
        <v>1.4298999999999999</v>
      </c>
    </row>
    <row r="3130" spans="1:4" ht="14.25" x14ac:dyDescent="0.2">
      <c r="A3130" s="20">
        <f t="shared" si="48"/>
        <v>46548</v>
      </c>
      <c r="B3130" s="21">
        <v>3129</v>
      </c>
      <c r="C3130" s="21">
        <v>5.1608000000000001</v>
      </c>
      <c r="D3130" s="21">
        <v>1.4301999999999999</v>
      </c>
    </row>
    <row r="3131" spans="1:4" ht="14.25" x14ac:dyDescent="0.2">
      <c r="A3131" s="20">
        <f t="shared" si="48"/>
        <v>46549</v>
      </c>
      <c r="B3131" s="21">
        <v>3130</v>
      </c>
      <c r="C3131" s="21">
        <v>5.1614000000000004</v>
      </c>
      <c r="D3131" s="21">
        <v>1.4303999999999999</v>
      </c>
    </row>
    <row r="3132" spans="1:4" ht="14.25" x14ac:dyDescent="0.2">
      <c r="A3132" s="20">
        <f t="shared" si="48"/>
        <v>46550</v>
      </c>
      <c r="B3132" s="21">
        <v>3131</v>
      </c>
      <c r="C3132" s="21">
        <v>5.1620999999999997</v>
      </c>
      <c r="D3132" s="21">
        <v>1.4306000000000001</v>
      </c>
    </row>
    <row r="3133" spans="1:4" ht="14.25" x14ac:dyDescent="0.2">
      <c r="A3133" s="20">
        <f t="shared" si="48"/>
        <v>46551</v>
      </c>
      <c r="B3133" s="21">
        <v>3132</v>
      </c>
      <c r="C3133" s="21">
        <v>5.1627000000000001</v>
      </c>
      <c r="D3133" s="21">
        <v>1.4309000000000001</v>
      </c>
    </row>
    <row r="3134" spans="1:4" ht="14.25" x14ac:dyDescent="0.2">
      <c r="A3134" s="20">
        <f t="shared" si="48"/>
        <v>46552</v>
      </c>
      <c r="B3134" s="21">
        <v>3133</v>
      </c>
      <c r="C3134" s="21">
        <v>5.1634000000000002</v>
      </c>
      <c r="D3134" s="21">
        <v>1.4311</v>
      </c>
    </row>
    <row r="3135" spans="1:4" ht="14.25" x14ac:dyDescent="0.2">
      <c r="A3135" s="20">
        <f t="shared" si="48"/>
        <v>46553</v>
      </c>
      <c r="B3135" s="21">
        <v>3134</v>
      </c>
      <c r="C3135" s="21">
        <v>5.1641000000000004</v>
      </c>
      <c r="D3135" s="21">
        <v>1.4313</v>
      </c>
    </row>
    <row r="3136" spans="1:4" ht="14.25" x14ac:dyDescent="0.2">
      <c r="A3136" s="20">
        <f t="shared" si="48"/>
        <v>46554</v>
      </c>
      <c r="B3136" s="21">
        <v>3135</v>
      </c>
      <c r="C3136" s="21">
        <v>5.1646999999999998</v>
      </c>
      <c r="D3136" s="21">
        <v>1.4316</v>
      </c>
    </row>
    <row r="3137" spans="1:4" ht="14.25" x14ac:dyDescent="0.2">
      <c r="A3137" s="20">
        <f t="shared" si="48"/>
        <v>46555</v>
      </c>
      <c r="B3137" s="21">
        <v>3136</v>
      </c>
      <c r="C3137" s="21">
        <v>5.1654</v>
      </c>
      <c r="D3137" s="21">
        <v>1.4318</v>
      </c>
    </row>
    <row r="3138" spans="1:4" ht="14.25" x14ac:dyDescent="0.2">
      <c r="A3138" s="20">
        <f t="shared" si="48"/>
        <v>46556</v>
      </c>
      <c r="B3138" s="21">
        <v>3137</v>
      </c>
      <c r="C3138" s="21">
        <v>5.1661000000000001</v>
      </c>
      <c r="D3138" s="21">
        <v>1.4319999999999999</v>
      </c>
    </row>
    <row r="3139" spans="1:4" ht="14.25" x14ac:dyDescent="0.2">
      <c r="A3139" s="20">
        <f t="shared" si="48"/>
        <v>46557</v>
      </c>
      <c r="B3139" s="21">
        <v>3138</v>
      </c>
      <c r="C3139" s="21">
        <v>5.1666999999999996</v>
      </c>
      <c r="D3139" s="21">
        <v>1.4321999999999999</v>
      </c>
    </row>
    <row r="3140" spans="1:4" ht="14.25" x14ac:dyDescent="0.2">
      <c r="A3140" s="20">
        <f t="shared" ref="A3140:A3203" si="49">+A3139+1</f>
        <v>46558</v>
      </c>
      <c r="B3140" s="21">
        <v>3139</v>
      </c>
      <c r="C3140" s="21">
        <v>5.1673999999999998</v>
      </c>
      <c r="D3140" s="21">
        <v>1.4325000000000001</v>
      </c>
    </row>
    <row r="3141" spans="1:4" ht="14.25" x14ac:dyDescent="0.2">
      <c r="A3141" s="20">
        <f t="shared" si="49"/>
        <v>46559</v>
      </c>
      <c r="B3141" s="21">
        <v>3140</v>
      </c>
      <c r="C3141" s="21">
        <v>5.1680000000000001</v>
      </c>
      <c r="D3141" s="21">
        <v>1.4327000000000001</v>
      </c>
    </row>
    <row r="3142" spans="1:4" ht="14.25" x14ac:dyDescent="0.2">
      <c r="A3142" s="20">
        <f t="shared" si="49"/>
        <v>46560</v>
      </c>
      <c r="B3142" s="21">
        <v>3141</v>
      </c>
      <c r="C3142" s="21">
        <v>5.1687000000000003</v>
      </c>
      <c r="D3142" s="21">
        <v>1.4329000000000001</v>
      </c>
    </row>
    <row r="3143" spans="1:4" ht="14.25" x14ac:dyDescent="0.2">
      <c r="A3143" s="20">
        <f t="shared" si="49"/>
        <v>46561</v>
      </c>
      <c r="B3143" s="21">
        <v>3142</v>
      </c>
      <c r="C3143" s="21">
        <v>5.1694000000000004</v>
      </c>
      <c r="D3143" s="21">
        <v>1.4332</v>
      </c>
    </row>
    <row r="3144" spans="1:4" ht="14.25" x14ac:dyDescent="0.2">
      <c r="A3144" s="20">
        <f t="shared" si="49"/>
        <v>46562</v>
      </c>
      <c r="B3144" s="21">
        <v>3143</v>
      </c>
      <c r="C3144" s="21">
        <v>5.17</v>
      </c>
      <c r="D3144" s="21">
        <v>1.4334</v>
      </c>
    </row>
    <row r="3145" spans="1:4" ht="14.25" x14ac:dyDescent="0.2">
      <c r="A3145" s="20">
        <f t="shared" si="49"/>
        <v>46563</v>
      </c>
      <c r="B3145" s="21">
        <v>3144</v>
      </c>
      <c r="C3145" s="21">
        <v>5.1707000000000001</v>
      </c>
      <c r="D3145" s="21">
        <v>1.4336</v>
      </c>
    </row>
    <row r="3146" spans="1:4" ht="14.25" x14ac:dyDescent="0.2">
      <c r="A3146" s="20">
        <f t="shared" si="49"/>
        <v>46564</v>
      </c>
      <c r="B3146" s="21">
        <v>3145</v>
      </c>
      <c r="C3146" s="21">
        <v>5.1714000000000002</v>
      </c>
      <c r="D3146" s="21">
        <v>1.4338</v>
      </c>
    </row>
    <row r="3147" spans="1:4" ht="14.25" x14ac:dyDescent="0.2">
      <c r="A3147" s="20">
        <f t="shared" si="49"/>
        <v>46565</v>
      </c>
      <c r="B3147" s="21">
        <v>3146</v>
      </c>
      <c r="C3147" s="21">
        <v>5.1719999999999997</v>
      </c>
      <c r="D3147" s="21">
        <v>1.4340999999999999</v>
      </c>
    </row>
    <row r="3148" spans="1:4" ht="14.25" x14ac:dyDescent="0.2">
      <c r="A3148" s="20">
        <f t="shared" si="49"/>
        <v>46566</v>
      </c>
      <c r="B3148" s="21">
        <v>3147</v>
      </c>
      <c r="C3148" s="21">
        <v>5.1726999999999999</v>
      </c>
      <c r="D3148" s="21">
        <v>1.4342999999999999</v>
      </c>
    </row>
    <row r="3149" spans="1:4" ht="14.25" x14ac:dyDescent="0.2">
      <c r="A3149" s="20">
        <f t="shared" si="49"/>
        <v>46567</v>
      </c>
      <c r="B3149" s="21">
        <v>3148</v>
      </c>
      <c r="C3149" s="21">
        <v>5.1734</v>
      </c>
      <c r="D3149" s="21">
        <v>1.4345000000000001</v>
      </c>
    </row>
    <row r="3150" spans="1:4" ht="14.25" x14ac:dyDescent="0.2">
      <c r="A3150" s="20">
        <f t="shared" si="49"/>
        <v>46568</v>
      </c>
      <c r="B3150" s="21">
        <v>3149</v>
      </c>
      <c r="C3150" s="21">
        <v>5.1740000000000004</v>
      </c>
      <c r="D3150" s="21">
        <v>1.4347000000000001</v>
      </c>
    </row>
    <row r="3151" spans="1:4" ht="14.25" x14ac:dyDescent="0.2">
      <c r="A3151" s="20">
        <f t="shared" si="49"/>
        <v>46569</v>
      </c>
      <c r="B3151" s="21">
        <v>3150</v>
      </c>
      <c r="C3151" s="21">
        <v>5.1746999999999996</v>
      </c>
      <c r="D3151" s="21">
        <v>1.4350000000000001</v>
      </c>
    </row>
    <row r="3152" spans="1:4" ht="14.25" x14ac:dyDescent="0.2">
      <c r="A3152" s="20">
        <f t="shared" si="49"/>
        <v>46570</v>
      </c>
      <c r="B3152" s="21">
        <v>3151</v>
      </c>
      <c r="C3152" s="21">
        <v>5.1753999999999998</v>
      </c>
      <c r="D3152" s="21">
        <v>1.4352</v>
      </c>
    </row>
    <row r="3153" spans="1:4" ht="14.25" x14ac:dyDescent="0.2">
      <c r="A3153" s="20">
        <f t="shared" si="49"/>
        <v>46571</v>
      </c>
      <c r="B3153" s="21">
        <v>3152</v>
      </c>
      <c r="C3153" s="21">
        <v>5.1760000000000002</v>
      </c>
      <c r="D3153" s="21">
        <v>1.4354</v>
      </c>
    </row>
    <row r="3154" spans="1:4" ht="14.25" x14ac:dyDescent="0.2">
      <c r="A3154" s="20">
        <f t="shared" si="49"/>
        <v>46572</v>
      </c>
      <c r="B3154" s="21">
        <v>3153</v>
      </c>
      <c r="C3154" s="21">
        <v>5.1767000000000003</v>
      </c>
      <c r="D3154" s="21">
        <v>1.4357</v>
      </c>
    </row>
    <row r="3155" spans="1:4" ht="14.25" x14ac:dyDescent="0.2">
      <c r="A3155" s="20">
        <f t="shared" si="49"/>
        <v>46573</v>
      </c>
      <c r="B3155" s="21">
        <v>3154</v>
      </c>
      <c r="C3155" s="21">
        <v>5.1772999999999998</v>
      </c>
      <c r="D3155" s="21">
        <v>1.4359</v>
      </c>
    </row>
    <row r="3156" spans="1:4" ht="14.25" x14ac:dyDescent="0.2">
      <c r="A3156" s="20">
        <f t="shared" si="49"/>
        <v>46574</v>
      </c>
      <c r="B3156" s="21">
        <v>3155</v>
      </c>
      <c r="C3156" s="21">
        <v>5.1779999999999999</v>
      </c>
      <c r="D3156" s="21">
        <v>1.4360999999999999</v>
      </c>
    </row>
    <row r="3157" spans="1:4" ht="14.25" x14ac:dyDescent="0.2">
      <c r="A3157" s="20">
        <f t="shared" si="49"/>
        <v>46575</v>
      </c>
      <c r="B3157" s="21">
        <v>3156</v>
      </c>
      <c r="C3157" s="21">
        <v>5.1787000000000001</v>
      </c>
      <c r="D3157" s="21">
        <v>1.4362999999999999</v>
      </c>
    </row>
    <row r="3158" spans="1:4" ht="14.25" x14ac:dyDescent="0.2">
      <c r="A3158" s="20">
        <f t="shared" si="49"/>
        <v>46576</v>
      </c>
      <c r="B3158" s="21">
        <v>3157</v>
      </c>
      <c r="C3158" s="21">
        <v>5.1792999999999996</v>
      </c>
      <c r="D3158" s="21">
        <v>1.4366000000000001</v>
      </c>
    </row>
    <row r="3159" spans="1:4" ht="14.25" x14ac:dyDescent="0.2">
      <c r="A3159" s="20">
        <f t="shared" si="49"/>
        <v>46577</v>
      </c>
      <c r="B3159" s="21">
        <v>3158</v>
      </c>
      <c r="C3159" s="21">
        <v>5.18</v>
      </c>
      <c r="D3159" s="21">
        <v>1.4368000000000001</v>
      </c>
    </row>
    <row r="3160" spans="1:4" ht="14.25" x14ac:dyDescent="0.2">
      <c r="A3160" s="20">
        <f t="shared" si="49"/>
        <v>46578</v>
      </c>
      <c r="B3160" s="21">
        <v>3159</v>
      </c>
      <c r="C3160" s="21">
        <v>5.1806999999999999</v>
      </c>
      <c r="D3160" s="21">
        <v>1.4370000000000001</v>
      </c>
    </row>
    <row r="3161" spans="1:4" ht="14.25" x14ac:dyDescent="0.2">
      <c r="A3161" s="20">
        <f t="shared" si="49"/>
        <v>46579</v>
      </c>
      <c r="B3161" s="21">
        <v>3160</v>
      </c>
      <c r="C3161" s="21">
        <v>5.1813000000000002</v>
      </c>
      <c r="D3161" s="21">
        <v>1.4372</v>
      </c>
    </row>
    <row r="3162" spans="1:4" ht="14.25" x14ac:dyDescent="0.2">
      <c r="A3162" s="20">
        <f t="shared" si="49"/>
        <v>46580</v>
      </c>
      <c r="B3162" s="21">
        <v>3161</v>
      </c>
      <c r="C3162" s="21">
        <v>5.1820000000000004</v>
      </c>
      <c r="D3162" s="21">
        <v>1.4375</v>
      </c>
    </row>
    <row r="3163" spans="1:4" ht="14.25" x14ac:dyDescent="0.2">
      <c r="A3163" s="20">
        <f t="shared" si="49"/>
        <v>46581</v>
      </c>
      <c r="B3163" s="21">
        <v>3162</v>
      </c>
      <c r="C3163" s="21">
        <v>5.1826999999999996</v>
      </c>
      <c r="D3163" s="21">
        <v>1.4377</v>
      </c>
    </row>
    <row r="3164" spans="1:4" ht="14.25" x14ac:dyDescent="0.2">
      <c r="A3164" s="20">
        <f t="shared" si="49"/>
        <v>46582</v>
      </c>
      <c r="B3164" s="21">
        <v>3163</v>
      </c>
      <c r="C3164" s="21">
        <v>5.1833</v>
      </c>
      <c r="D3164" s="21">
        <v>1.4379</v>
      </c>
    </row>
    <row r="3165" spans="1:4" ht="14.25" x14ac:dyDescent="0.2">
      <c r="A3165" s="20">
        <f t="shared" si="49"/>
        <v>46583</v>
      </c>
      <c r="B3165" s="21">
        <v>3164</v>
      </c>
      <c r="C3165" s="21">
        <v>5.1840000000000002</v>
      </c>
      <c r="D3165" s="21">
        <v>1.4380999999999999</v>
      </c>
    </row>
    <row r="3166" spans="1:4" ht="14.25" x14ac:dyDescent="0.2">
      <c r="A3166" s="20">
        <f t="shared" si="49"/>
        <v>46584</v>
      </c>
      <c r="B3166" s="21">
        <v>3165</v>
      </c>
      <c r="C3166" s="21">
        <v>5.1847000000000003</v>
      </c>
      <c r="D3166" s="21">
        <v>1.4383999999999999</v>
      </c>
    </row>
    <row r="3167" spans="1:4" ht="14.25" x14ac:dyDescent="0.2">
      <c r="A3167" s="20">
        <f t="shared" si="49"/>
        <v>46585</v>
      </c>
      <c r="B3167" s="21">
        <v>3166</v>
      </c>
      <c r="C3167" s="21">
        <v>5.1852999999999998</v>
      </c>
      <c r="D3167" s="21">
        <v>1.4386000000000001</v>
      </c>
    </row>
    <row r="3168" spans="1:4" ht="14.25" x14ac:dyDescent="0.2">
      <c r="A3168" s="20">
        <f t="shared" si="49"/>
        <v>46586</v>
      </c>
      <c r="B3168" s="21">
        <v>3167</v>
      </c>
      <c r="C3168" s="21">
        <v>5.1859999999999999</v>
      </c>
      <c r="D3168" s="21">
        <v>1.4388000000000001</v>
      </c>
    </row>
    <row r="3169" spans="1:4" ht="14.25" x14ac:dyDescent="0.2">
      <c r="A3169" s="20">
        <f t="shared" si="49"/>
        <v>46587</v>
      </c>
      <c r="B3169" s="21">
        <v>3168</v>
      </c>
      <c r="C3169" s="21">
        <v>5.1867000000000001</v>
      </c>
      <c r="D3169" s="21">
        <v>1.4390000000000001</v>
      </c>
    </row>
    <row r="3170" spans="1:4" ht="14.25" x14ac:dyDescent="0.2">
      <c r="A3170" s="20">
        <f t="shared" si="49"/>
        <v>46588</v>
      </c>
      <c r="B3170" s="21">
        <v>3169</v>
      </c>
      <c r="C3170" s="21">
        <v>5.1872999999999996</v>
      </c>
      <c r="D3170" s="21">
        <v>1.4393</v>
      </c>
    </row>
    <row r="3171" spans="1:4" ht="14.25" x14ac:dyDescent="0.2">
      <c r="A3171" s="20">
        <f t="shared" si="49"/>
        <v>46589</v>
      </c>
      <c r="B3171" s="21">
        <v>3170</v>
      </c>
      <c r="C3171" s="21">
        <v>5.1879999999999997</v>
      </c>
      <c r="D3171" s="21">
        <v>1.4395</v>
      </c>
    </row>
    <row r="3172" spans="1:4" ht="14.25" x14ac:dyDescent="0.2">
      <c r="A3172" s="20">
        <f t="shared" si="49"/>
        <v>46590</v>
      </c>
      <c r="B3172" s="21">
        <v>3171</v>
      </c>
      <c r="C3172" s="21">
        <v>5.1886999999999999</v>
      </c>
      <c r="D3172" s="21">
        <v>1.4397</v>
      </c>
    </row>
    <row r="3173" spans="1:4" ht="14.25" x14ac:dyDescent="0.2">
      <c r="A3173" s="20">
        <f t="shared" si="49"/>
        <v>46591</v>
      </c>
      <c r="B3173" s="21">
        <v>3172</v>
      </c>
      <c r="C3173" s="21">
        <v>5.1893000000000002</v>
      </c>
      <c r="D3173" s="21">
        <v>1.4399</v>
      </c>
    </row>
    <row r="3174" spans="1:4" ht="14.25" x14ac:dyDescent="0.2">
      <c r="A3174" s="20">
        <f t="shared" si="49"/>
        <v>46592</v>
      </c>
      <c r="B3174" s="21">
        <v>3173</v>
      </c>
      <c r="C3174" s="21">
        <v>5.19</v>
      </c>
      <c r="D3174" s="21">
        <v>1.4401999999999999</v>
      </c>
    </row>
    <row r="3175" spans="1:4" ht="14.25" x14ac:dyDescent="0.2">
      <c r="A3175" s="20">
        <f t="shared" si="49"/>
        <v>46593</v>
      </c>
      <c r="B3175" s="21">
        <v>3174</v>
      </c>
      <c r="C3175" s="21">
        <v>5.1906999999999996</v>
      </c>
      <c r="D3175" s="21">
        <v>1.4403999999999999</v>
      </c>
    </row>
    <row r="3176" spans="1:4" ht="14.25" x14ac:dyDescent="0.2">
      <c r="A3176" s="20">
        <f t="shared" si="49"/>
        <v>46594</v>
      </c>
      <c r="B3176" s="21">
        <v>3175</v>
      </c>
      <c r="C3176" s="21">
        <v>5.1913</v>
      </c>
      <c r="D3176" s="21">
        <v>1.4406000000000001</v>
      </c>
    </row>
    <row r="3177" spans="1:4" ht="14.25" x14ac:dyDescent="0.2">
      <c r="A3177" s="20">
        <f t="shared" si="49"/>
        <v>46595</v>
      </c>
      <c r="B3177" s="21">
        <v>3176</v>
      </c>
      <c r="C3177" s="21">
        <v>5.1920000000000002</v>
      </c>
      <c r="D3177" s="21">
        <v>1.4408000000000001</v>
      </c>
    </row>
    <row r="3178" spans="1:4" ht="14.25" x14ac:dyDescent="0.2">
      <c r="A3178" s="20">
        <f t="shared" si="49"/>
        <v>46596</v>
      </c>
      <c r="B3178" s="21">
        <v>3177</v>
      </c>
      <c r="C3178" s="21">
        <v>5.1927000000000003</v>
      </c>
      <c r="D3178" s="21">
        <v>1.4410000000000001</v>
      </c>
    </row>
    <row r="3179" spans="1:4" ht="14.25" x14ac:dyDescent="0.2">
      <c r="A3179" s="20">
        <f t="shared" si="49"/>
        <v>46597</v>
      </c>
      <c r="B3179" s="21">
        <v>3178</v>
      </c>
      <c r="C3179" s="21">
        <v>5.1932999999999998</v>
      </c>
      <c r="D3179" s="21">
        <v>1.4413</v>
      </c>
    </row>
    <row r="3180" spans="1:4" ht="14.25" x14ac:dyDescent="0.2">
      <c r="A3180" s="20">
        <f t="shared" si="49"/>
        <v>46598</v>
      </c>
      <c r="B3180" s="21">
        <v>3179</v>
      </c>
      <c r="C3180" s="21">
        <v>5.194</v>
      </c>
      <c r="D3180" s="21">
        <v>1.4415</v>
      </c>
    </row>
    <row r="3181" spans="1:4" ht="14.25" x14ac:dyDescent="0.2">
      <c r="A3181" s="20">
        <f t="shared" si="49"/>
        <v>46599</v>
      </c>
      <c r="B3181" s="21">
        <v>3180</v>
      </c>
      <c r="C3181" s="21">
        <v>5.1947000000000001</v>
      </c>
      <c r="D3181" s="21">
        <v>1.4417</v>
      </c>
    </row>
    <row r="3182" spans="1:4" ht="14.25" x14ac:dyDescent="0.2">
      <c r="A3182" s="20">
        <f t="shared" si="49"/>
        <v>46600</v>
      </c>
      <c r="B3182" s="21">
        <v>3181</v>
      </c>
      <c r="C3182" s="21">
        <v>5.1952999999999996</v>
      </c>
      <c r="D3182" s="21">
        <v>1.4419</v>
      </c>
    </row>
    <row r="3183" spans="1:4" ht="14.25" x14ac:dyDescent="0.2">
      <c r="A3183" s="20">
        <f t="shared" si="49"/>
        <v>46601</v>
      </c>
      <c r="B3183" s="21">
        <v>3182</v>
      </c>
      <c r="C3183" s="21">
        <v>5.1959999999999997</v>
      </c>
      <c r="D3183" s="21">
        <v>1.4421999999999999</v>
      </c>
    </row>
    <row r="3184" spans="1:4" ht="14.25" x14ac:dyDescent="0.2">
      <c r="A3184" s="20">
        <f t="shared" si="49"/>
        <v>46602</v>
      </c>
      <c r="B3184" s="21">
        <v>3183</v>
      </c>
      <c r="C3184" s="21">
        <v>5.1966999999999999</v>
      </c>
      <c r="D3184" s="21">
        <v>1.4423999999999999</v>
      </c>
    </row>
    <row r="3185" spans="1:4" ht="14.25" x14ac:dyDescent="0.2">
      <c r="A3185" s="20">
        <f t="shared" si="49"/>
        <v>46603</v>
      </c>
      <c r="B3185" s="21">
        <v>3184</v>
      </c>
      <c r="C3185" s="21">
        <v>5.1973000000000003</v>
      </c>
      <c r="D3185" s="21">
        <v>1.4426000000000001</v>
      </c>
    </row>
    <row r="3186" spans="1:4" ht="14.25" x14ac:dyDescent="0.2">
      <c r="A3186" s="20">
        <f t="shared" si="49"/>
        <v>46604</v>
      </c>
      <c r="B3186" s="21">
        <v>3185</v>
      </c>
      <c r="C3186" s="21">
        <v>5.1980000000000004</v>
      </c>
      <c r="D3186" s="21">
        <v>1.4428000000000001</v>
      </c>
    </row>
    <row r="3187" spans="1:4" ht="14.25" x14ac:dyDescent="0.2">
      <c r="A3187" s="20">
        <f t="shared" si="49"/>
        <v>46605</v>
      </c>
      <c r="B3187" s="21">
        <v>3186</v>
      </c>
      <c r="C3187" s="21">
        <v>5.1986999999999997</v>
      </c>
      <c r="D3187" s="21">
        <v>1.4430000000000001</v>
      </c>
    </row>
    <row r="3188" spans="1:4" ht="14.25" x14ac:dyDescent="0.2">
      <c r="A3188" s="20">
        <f t="shared" si="49"/>
        <v>46606</v>
      </c>
      <c r="B3188" s="21">
        <v>3187</v>
      </c>
      <c r="C3188" s="21">
        <v>5.1993999999999998</v>
      </c>
      <c r="D3188" s="21">
        <v>1.4433</v>
      </c>
    </row>
    <row r="3189" spans="1:4" ht="14.25" x14ac:dyDescent="0.2">
      <c r="A3189" s="20">
        <f t="shared" si="49"/>
        <v>46607</v>
      </c>
      <c r="B3189" s="21">
        <v>3188</v>
      </c>
      <c r="C3189" s="21">
        <v>5.2</v>
      </c>
      <c r="D3189" s="21">
        <v>1.4435</v>
      </c>
    </row>
    <row r="3190" spans="1:4" ht="14.25" x14ac:dyDescent="0.2">
      <c r="A3190" s="20">
        <f t="shared" si="49"/>
        <v>46608</v>
      </c>
      <c r="B3190" s="21">
        <v>3189</v>
      </c>
      <c r="C3190" s="21">
        <v>5.2007000000000003</v>
      </c>
      <c r="D3190" s="21">
        <v>1.4437</v>
      </c>
    </row>
    <row r="3191" spans="1:4" ht="14.25" x14ac:dyDescent="0.2">
      <c r="A3191" s="20">
        <f t="shared" si="49"/>
        <v>46609</v>
      </c>
      <c r="B3191" s="21">
        <v>3190</v>
      </c>
      <c r="C3191" s="21">
        <v>5.2013999999999996</v>
      </c>
      <c r="D3191" s="21">
        <v>1.4439</v>
      </c>
    </row>
    <row r="3192" spans="1:4" ht="14.25" x14ac:dyDescent="0.2">
      <c r="A3192" s="20">
        <f t="shared" si="49"/>
        <v>46610</v>
      </c>
      <c r="B3192" s="21">
        <v>3191</v>
      </c>
      <c r="C3192" s="21">
        <v>5.202</v>
      </c>
      <c r="D3192" s="21">
        <v>1.4440999999999999</v>
      </c>
    </row>
    <row r="3193" spans="1:4" ht="14.25" x14ac:dyDescent="0.2">
      <c r="A3193" s="20">
        <f t="shared" si="49"/>
        <v>46611</v>
      </c>
      <c r="B3193" s="21">
        <v>3192</v>
      </c>
      <c r="C3193" s="21">
        <v>5.2027000000000001</v>
      </c>
      <c r="D3193" s="21">
        <v>1.4443999999999999</v>
      </c>
    </row>
    <row r="3194" spans="1:4" ht="14.25" x14ac:dyDescent="0.2">
      <c r="A3194" s="20">
        <f t="shared" si="49"/>
        <v>46612</v>
      </c>
      <c r="B3194" s="21">
        <v>3193</v>
      </c>
      <c r="C3194" s="21">
        <v>5.2034000000000002</v>
      </c>
      <c r="D3194" s="21">
        <v>1.4446000000000001</v>
      </c>
    </row>
    <row r="3195" spans="1:4" ht="14.25" x14ac:dyDescent="0.2">
      <c r="A3195" s="20">
        <f t="shared" si="49"/>
        <v>46613</v>
      </c>
      <c r="B3195" s="21">
        <v>3194</v>
      </c>
      <c r="C3195" s="21">
        <v>5.2039999999999997</v>
      </c>
      <c r="D3195" s="21">
        <v>1.4448000000000001</v>
      </c>
    </row>
    <row r="3196" spans="1:4" ht="14.25" x14ac:dyDescent="0.2">
      <c r="A3196" s="20">
        <f t="shared" si="49"/>
        <v>46614</v>
      </c>
      <c r="B3196" s="21">
        <v>3195</v>
      </c>
      <c r="C3196" s="21">
        <v>5.2046999999999999</v>
      </c>
      <c r="D3196" s="21">
        <v>1.4450000000000001</v>
      </c>
    </row>
    <row r="3197" spans="1:4" ht="14.25" x14ac:dyDescent="0.2">
      <c r="A3197" s="20">
        <f t="shared" si="49"/>
        <v>46615</v>
      </c>
      <c r="B3197" s="21">
        <v>3196</v>
      </c>
      <c r="C3197" s="21">
        <v>5.2054</v>
      </c>
      <c r="D3197" s="21">
        <v>1.4452</v>
      </c>
    </row>
    <row r="3198" spans="1:4" ht="14.25" x14ac:dyDescent="0.2">
      <c r="A3198" s="20">
        <f t="shared" si="49"/>
        <v>46616</v>
      </c>
      <c r="B3198" s="21">
        <v>3197</v>
      </c>
      <c r="C3198" s="21">
        <v>5.2060000000000004</v>
      </c>
      <c r="D3198" s="21">
        <v>1.4455</v>
      </c>
    </row>
    <row r="3199" spans="1:4" ht="14.25" x14ac:dyDescent="0.2">
      <c r="A3199" s="20">
        <f t="shared" si="49"/>
        <v>46617</v>
      </c>
      <c r="B3199" s="21">
        <v>3198</v>
      </c>
      <c r="C3199" s="21">
        <v>5.2066999999999997</v>
      </c>
      <c r="D3199" s="21">
        <v>1.4457</v>
      </c>
    </row>
    <row r="3200" spans="1:4" ht="14.25" x14ac:dyDescent="0.2">
      <c r="A3200" s="20">
        <f t="shared" si="49"/>
        <v>46618</v>
      </c>
      <c r="B3200" s="21">
        <v>3199</v>
      </c>
      <c r="C3200" s="21">
        <v>5.2073999999999998</v>
      </c>
      <c r="D3200" s="21">
        <v>1.4459</v>
      </c>
    </row>
    <row r="3201" spans="1:4" ht="14.25" x14ac:dyDescent="0.2">
      <c r="A3201" s="20">
        <f t="shared" si="49"/>
        <v>46619</v>
      </c>
      <c r="B3201" s="21">
        <v>3200</v>
      </c>
      <c r="C3201" s="21">
        <v>5.2080000000000002</v>
      </c>
      <c r="D3201" s="21">
        <v>1.4460999999999999</v>
      </c>
    </row>
    <row r="3202" spans="1:4" ht="14.25" x14ac:dyDescent="0.2">
      <c r="A3202" s="20">
        <f t="shared" si="49"/>
        <v>46620</v>
      </c>
      <c r="B3202" s="21">
        <v>3201</v>
      </c>
      <c r="C3202" s="21">
        <v>5.2087000000000003</v>
      </c>
      <c r="D3202" s="21">
        <v>1.4462999999999999</v>
      </c>
    </row>
    <row r="3203" spans="1:4" ht="14.25" x14ac:dyDescent="0.2">
      <c r="A3203" s="20">
        <f t="shared" si="49"/>
        <v>46621</v>
      </c>
      <c r="B3203" s="21">
        <v>3202</v>
      </c>
      <c r="C3203" s="21">
        <v>5.2093999999999996</v>
      </c>
      <c r="D3203" s="21">
        <v>1.4466000000000001</v>
      </c>
    </row>
    <row r="3204" spans="1:4" ht="14.25" x14ac:dyDescent="0.2">
      <c r="A3204" s="20">
        <f t="shared" ref="A3204:A3267" si="50">+A3203+1</f>
        <v>46622</v>
      </c>
      <c r="B3204" s="21">
        <v>3203</v>
      </c>
      <c r="C3204" s="21">
        <v>5.2100999999999997</v>
      </c>
      <c r="D3204" s="21">
        <v>1.4468000000000001</v>
      </c>
    </row>
    <row r="3205" spans="1:4" ht="14.25" x14ac:dyDescent="0.2">
      <c r="A3205" s="20">
        <f t="shared" si="50"/>
        <v>46623</v>
      </c>
      <c r="B3205" s="21">
        <v>3204</v>
      </c>
      <c r="C3205" s="21">
        <v>5.2107000000000001</v>
      </c>
      <c r="D3205" s="21">
        <v>1.4470000000000001</v>
      </c>
    </row>
    <row r="3206" spans="1:4" ht="14.25" x14ac:dyDescent="0.2">
      <c r="A3206" s="20">
        <f t="shared" si="50"/>
        <v>46624</v>
      </c>
      <c r="B3206" s="21">
        <v>3205</v>
      </c>
      <c r="C3206" s="21">
        <v>5.2114000000000003</v>
      </c>
      <c r="D3206" s="21">
        <v>1.4472</v>
      </c>
    </row>
    <row r="3207" spans="1:4" ht="14.25" x14ac:dyDescent="0.2">
      <c r="A3207" s="20">
        <f t="shared" si="50"/>
        <v>46625</v>
      </c>
      <c r="B3207" s="21">
        <v>3206</v>
      </c>
      <c r="C3207" s="21">
        <v>5.2121000000000004</v>
      </c>
      <c r="D3207" s="21">
        <v>1.4474</v>
      </c>
    </row>
    <row r="3208" spans="1:4" ht="14.25" x14ac:dyDescent="0.2">
      <c r="A3208" s="20">
        <f t="shared" si="50"/>
        <v>46626</v>
      </c>
      <c r="B3208" s="21">
        <v>3207</v>
      </c>
      <c r="C3208" s="21">
        <v>5.2126999999999999</v>
      </c>
      <c r="D3208" s="21">
        <v>1.4476</v>
      </c>
    </row>
    <row r="3209" spans="1:4" ht="14.25" x14ac:dyDescent="0.2">
      <c r="A3209" s="20">
        <f t="shared" si="50"/>
        <v>46627</v>
      </c>
      <c r="B3209" s="21">
        <v>3208</v>
      </c>
      <c r="C3209" s="21">
        <v>5.2134</v>
      </c>
      <c r="D3209" s="21">
        <v>1.4479</v>
      </c>
    </row>
    <row r="3210" spans="1:4" ht="14.25" x14ac:dyDescent="0.2">
      <c r="A3210" s="20">
        <f t="shared" si="50"/>
        <v>46628</v>
      </c>
      <c r="B3210" s="21">
        <v>3209</v>
      </c>
      <c r="C3210" s="21">
        <v>5.2141000000000002</v>
      </c>
      <c r="D3210" s="21">
        <v>1.4480999999999999</v>
      </c>
    </row>
    <row r="3211" spans="1:4" ht="14.25" x14ac:dyDescent="0.2">
      <c r="A3211" s="20">
        <f t="shared" si="50"/>
        <v>46629</v>
      </c>
      <c r="B3211" s="21">
        <v>3210</v>
      </c>
      <c r="C3211" s="21">
        <v>5.2146999999999997</v>
      </c>
      <c r="D3211" s="21">
        <v>1.4482999999999999</v>
      </c>
    </row>
    <row r="3212" spans="1:4" ht="14.25" x14ac:dyDescent="0.2">
      <c r="A3212" s="20">
        <f t="shared" si="50"/>
        <v>46630</v>
      </c>
      <c r="B3212" s="21">
        <v>3211</v>
      </c>
      <c r="C3212" s="21">
        <v>5.2153999999999998</v>
      </c>
      <c r="D3212" s="21">
        <v>1.4484999999999999</v>
      </c>
    </row>
    <row r="3213" spans="1:4" ht="14.25" x14ac:dyDescent="0.2">
      <c r="A3213" s="20">
        <f t="shared" si="50"/>
        <v>46631</v>
      </c>
      <c r="B3213" s="21">
        <v>3212</v>
      </c>
      <c r="C3213" s="21">
        <v>5.2161</v>
      </c>
      <c r="D3213" s="21">
        <v>1.4487000000000001</v>
      </c>
    </row>
    <row r="3214" spans="1:4" ht="14.25" x14ac:dyDescent="0.2">
      <c r="A3214" s="20">
        <f t="shared" si="50"/>
        <v>46632</v>
      </c>
      <c r="B3214" s="21">
        <v>3213</v>
      </c>
      <c r="C3214" s="21">
        <v>5.2168000000000001</v>
      </c>
      <c r="D3214" s="21">
        <v>1.4489000000000001</v>
      </c>
    </row>
    <row r="3215" spans="1:4" ht="14.25" x14ac:dyDescent="0.2">
      <c r="A3215" s="20">
        <f t="shared" si="50"/>
        <v>46633</v>
      </c>
      <c r="B3215" s="21">
        <v>3214</v>
      </c>
      <c r="C3215" s="21">
        <v>5.2173999999999996</v>
      </c>
      <c r="D3215" s="21">
        <v>1.4492</v>
      </c>
    </row>
    <row r="3216" spans="1:4" ht="14.25" x14ac:dyDescent="0.2">
      <c r="A3216" s="20">
        <f t="shared" si="50"/>
        <v>46634</v>
      </c>
      <c r="B3216" s="21">
        <v>3215</v>
      </c>
      <c r="C3216" s="21">
        <v>5.2180999999999997</v>
      </c>
      <c r="D3216" s="21">
        <v>1.4494</v>
      </c>
    </row>
    <row r="3217" spans="1:4" ht="14.25" x14ac:dyDescent="0.2">
      <c r="A3217" s="20">
        <f t="shared" si="50"/>
        <v>46635</v>
      </c>
      <c r="B3217" s="21">
        <v>3216</v>
      </c>
      <c r="C3217" s="21">
        <v>5.2187999999999999</v>
      </c>
      <c r="D3217" s="21">
        <v>1.4496</v>
      </c>
    </row>
    <row r="3218" spans="1:4" ht="14.25" x14ac:dyDescent="0.2">
      <c r="A3218" s="20">
        <f t="shared" si="50"/>
        <v>46636</v>
      </c>
      <c r="B3218" s="21">
        <v>3217</v>
      </c>
      <c r="C3218" s="21">
        <v>5.2194000000000003</v>
      </c>
      <c r="D3218" s="21">
        <v>1.4498</v>
      </c>
    </row>
    <row r="3219" spans="1:4" ht="14.25" x14ac:dyDescent="0.2">
      <c r="A3219" s="20">
        <f t="shared" si="50"/>
        <v>46637</v>
      </c>
      <c r="B3219" s="21">
        <v>3218</v>
      </c>
      <c r="C3219" s="21">
        <v>5.2201000000000004</v>
      </c>
      <c r="D3219" s="21">
        <v>1.45</v>
      </c>
    </row>
    <row r="3220" spans="1:4" ht="14.25" x14ac:dyDescent="0.2">
      <c r="A3220" s="20">
        <f t="shared" si="50"/>
        <v>46638</v>
      </c>
      <c r="B3220" s="21">
        <v>3219</v>
      </c>
      <c r="C3220" s="21">
        <v>5.2207999999999997</v>
      </c>
      <c r="D3220" s="21">
        <v>1.4501999999999999</v>
      </c>
    </row>
    <row r="3221" spans="1:4" ht="14.25" x14ac:dyDescent="0.2">
      <c r="A3221" s="20">
        <f t="shared" si="50"/>
        <v>46639</v>
      </c>
      <c r="B3221" s="21">
        <v>3220</v>
      </c>
      <c r="C3221" s="21">
        <v>5.2214999999999998</v>
      </c>
      <c r="D3221" s="21">
        <v>1.4504999999999999</v>
      </c>
    </row>
    <row r="3222" spans="1:4" ht="14.25" x14ac:dyDescent="0.2">
      <c r="A3222" s="20">
        <f t="shared" si="50"/>
        <v>46640</v>
      </c>
      <c r="B3222" s="21">
        <v>3221</v>
      </c>
      <c r="C3222" s="21">
        <v>5.2221000000000002</v>
      </c>
      <c r="D3222" s="21">
        <v>1.4507000000000001</v>
      </c>
    </row>
    <row r="3223" spans="1:4" ht="14.25" x14ac:dyDescent="0.2">
      <c r="A3223" s="20">
        <f t="shared" si="50"/>
        <v>46641</v>
      </c>
      <c r="B3223" s="21">
        <v>3222</v>
      </c>
      <c r="C3223" s="21">
        <v>5.2228000000000003</v>
      </c>
      <c r="D3223" s="21">
        <v>1.4509000000000001</v>
      </c>
    </row>
    <row r="3224" spans="1:4" ht="14.25" x14ac:dyDescent="0.2">
      <c r="A3224" s="20">
        <f t="shared" si="50"/>
        <v>46642</v>
      </c>
      <c r="B3224" s="21">
        <v>3223</v>
      </c>
      <c r="C3224" s="21">
        <v>5.2234999999999996</v>
      </c>
      <c r="D3224" s="21">
        <v>1.4511000000000001</v>
      </c>
    </row>
    <row r="3225" spans="1:4" ht="14.25" x14ac:dyDescent="0.2">
      <c r="A3225" s="20">
        <f t="shared" si="50"/>
        <v>46643</v>
      </c>
      <c r="B3225" s="21">
        <v>3224</v>
      </c>
      <c r="C3225" s="21">
        <v>5.2241</v>
      </c>
      <c r="D3225" s="21">
        <v>1.4513</v>
      </c>
    </row>
    <row r="3226" spans="1:4" ht="14.25" x14ac:dyDescent="0.2">
      <c r="A3226" s="20">
        <f t="shared" si="50"/>
        <v>46644</v>
      </c>
      <c r="B3226" s="21">
        <v>3225</v>
      </c>
      <c r="C3226" s="21">
        <v>5.2248000000000001</v>
      </c>
      <c r="D3226" s="21">
        <v>1.4515</v>
      </c>
    </row>
    <row r="3227" spans="1:4" ht="14.25" x14ac:dyDescent="0.2">
      <c r="A3227" s="20">
        <f t="shared" si="50"/>
        <v>46645</v>
      </c>
      <c r="B3227" s="21">
        <v>3226</v>
      </c>
      <c r="C3227" s="21">
        <v>5.2255000000000003</v>
      </c>
      <c r="D3227" s="21">
        <v>1.4517</v>
      </c>
    </row>
    <row r="3228" spans="1:4" ht="14.25" x14ac:dyDescent="0.2">
      <c r="A3228" s="20">
        <f t="shared" si="50"/>
        <v>46646</v>
      </c>
      <c r="B3228" s="21">
        <v>3227</v>
      </c>
      <c r="C3228" s="21">
        <v>5.2262000000000004</v>
      </c>
      <c r="D3228" s="21">
        <v>1.452</v>
      </c>
    </row>
    <row r="3229" spans="1:4" ht="14.25" x14ac:dyDescent="0.2">
      <c r="A3229" s="20">
        <f t="shared" si="50"/>
        <v>46647</v>
      </c>
      <c r="B3229" s="21">
        <v>3228</v>
      </c>
      <c r="C3229" s="21">
        <v>5.2267999999999999</v>
      </c>
      <c r="D3229" s="21">
        <v>1.4521999999999999</v>
      </c>
    </row>
    <row r="3230" spans="1:4" ht="14.25" x14ac:dyDescent="0.2">
      <c r="A3230" s="20">
        <f t="shared" si="50"/>
        <v>46648</v>
      </c>
      <c r="B3230" s="21">
        <v>3229</v>
      </c>
      <c r="C3230" s="21">
        <v>5.2275</v>
      </c>
      <c r="D3230" s="21">
        <v>1.4523999999999999</v>
      </c>
    </row>
    <row r="3231" spans="1:4" ht="14.25" x14ac:dyDescent="0.2">
      <c r="A3231" s="20">
        <f t="shared" si="50"/>
        <v>46649</v>
      </c>
      <c r="B3231" s="21">
        <v>3230</v>
      </c>
      <c r="C3231" s="21">
        <v>5.2282000000000002</v>
      </c>
      <c r="D3231" s="21">
        <v>1.4525999999999999</v>
      </c>
    </row>
    <row r="3232" spans="1:4" ht="14.25" x14ac:dyDescent="0.2">
      <c r="A3232" s="20">
        <f t="shared" si="50"/>
        <v>46650</v>
      </c>
      <c r="B3232" s="21">
        <v>3231</v>
      </c>
      <c r="C3232" s="21">
        <v>5.2287999999999997</v>
      </c>
      <c r="D3232" s="21">
        <v>1.4528000000000001</v>
      </c>
    </row>
    <row r="3233" spans="1:4" ht="14.25" x14ac:dyDescent="0.2">
      <c r="A3233" s="20">
        <f t="shared" si="50"/>
        <v>46651</v>
      </c>
      <c r="B3233" s="21">
        <v>3232</v>
      </c>
      <c r="C3233" s="21">
        <v>5.2294999999999998</v>
      </c>
      <c r="D3233" s="21">
        <v>1.4530000000000001</v>
      </c>
    </row>
    <row r="3234" spans="1:4" ht="14.25" x14ac:dyDescent="0.2">
      <c r="A3234" s="20">
        <f t="shared" si="50"/>
        <v>46652</v>
      </c>
      <c r="B3234" s="21">
        <v>3233</v>
      </c>
      <c r="C3234" s="21">
        <v>5.2302</v>
      </c>
      <c r="D3234" s="21">
        <v>1.4532</v>
      </c>
    </row>
    <row r="3235" spans="1:4" ht="14.25" x14ac:dyDescent="0.2">
      <c r="A3235" s="20">
        <f t="shared" si="50"/>
        <v>46653</v>
      </c>
      <c r="B3235" s="21">
        <v>3234</v>
      </c>
      <c r="C3235" s="21">
        <v>5.2309000000000001</v>
      </c>
      <c r="D3235" s="21">
        <v>1.4535</v>
      </c>
    </row>
    <row r="3236" spans="1:4" ht="14.25" x14ac:dyDescent="0.2">
      <c r="A3236" s="20">
        <f t="shared" si="50"/>
        <v>46654</v>
      </c>
      <c r="B3236" s="21">
        <v>3235</v>
      </c>
      <c r="C3236" s="21">
        <v>5.2314999999999996</v>
      </c>
      <c r="D3236" s="21">
        <v>1.4537</v>
      </c>
    </row>
    <row r="3237" spans="1:4" ht="14.25" x14ac:dyDescent="0.2">
      <c r="A3237" s="20">
        <f t="shared" si="50"/>
        <v>46655</v>
      </c>
      <c r="B3237" s="21">
        <v>3236</v>
      </c>
      <c r="C3237" s="21">
        <v>5.2321999999999997</v>
      </c>
      <c r="D3237" s="21">
        <v>1.4539</v>
      </c>
    </row>
    <row r="3238" spans="1:4" ht="14.25" x14ac:dyDescent="0.2">
      <c r="A3238" s="20">
        <f t="shared" si="50"/>
        <v>46656</v>
      </c>
      <c r="B3238" s="21">
        <v>3237</v>
      </c>
      <c r="C3238" s="21">
        <v>5.2328999999999999</v>
      </c>
      <c r="D3238" s="21">
        <v>1.4540999999999999</v>
      </c>
    </row>
    <row r="3239" spans="1:4" ht="14.25" x14ac:dyDescent="0.2">
      <c r="A3239" s="20">
        <f t="shared" si="50"/>
        <v>46657</v>
      </c>
      <c r="B3239" s="21">
        <v>3238</v>
      </c>
      <c r="C3239" s="21">
        <v>5.2335000000000003</v>
      </c>
      <c r="D3239" s="21">
        <v>1.4542999999999999</v>
      </c>
    </row>
    <row r="3240" spans="1:4" ht="14.25" x14ac:dyDescent="0.2">
      <c r="A3240" s="20">
        <f t="shared" si="50"/>
        <v>46658</v>
      </c>
      <c r="B3240" s="21">
        <v>3239</v>
      </c>
      <c r="C3240" s="21">
        <v>5.2342000000000004</v>
      </c>
      <c r="D3240" s="21">
        <v>1.4544999999999999</v>
      </c>
    </row>
    <row r="3241" spans="1:4" ht="14.25" x14ac:dyDescent="0.2">
      <c r="A3241" s="20">
        <f t="shared" si="50"/>
        <v>46659</v>
      </c>
      <c r="B3241" s="21">
        <v>3240</v>
      </c>
      <c r="C3241" s="21">
        <v>5.2348999999999997</v>
      </c>
      <c r="D3241" s="21">
        <v>1.4547000000000001</v>
      </c>
    </row>
    <row r="3242" spans="1:4" ht="14.25" x14ac:dyDescent="0.2">
      <c r="A3242" s="20">
        <f t="shared" si="50"/>
        <v>46660</v>
      </c>
      <c r="B3242" s="21">
        <v>3241</v>
      </c>
      <c r="C3242" s="21">
        <v>5.2355999999999998</v>
      </c>
      <c r="D3242" s="21">
        <v>1.4549000000000001</v>
      </c>
    </row>
    <row r="3243" spans="1:4" ht="14.25" x14ac:dyDescent="0.2">
      <c r="A3243" s="20">
        <f t="shared" si="50"/>
        <v>46661</v>
      </c>
      <c r="B3243" s="21">
        <v>3242</v>
      </c>
      <c r="C3243" s="21">
        <v>5.2362000000000002</v>
      </c>
      <c r="D3243" s="21">
        <v>1.4552</v>
      </c>
    </row>
    <row r="3244" spans="1:4" ht="14.25" x14ac:dyDescent="0.2">
      <c r="A3244" s="20">
        <f t="shared" si="50"/>
        <v>46662</v>
      </c>
      <c r="B3244" s="21">
        <v>3243</v>
      </c>
      <c r="C3244" s="21">
        <v>5.2369000000000003</v>
      </c>
      <c r="D3244" s="21">
        <v>1.4554</v>
      </c>
    </row>
    <row r="3245" spans="1:4" ht="14.25" x14ac:dyDescent="0.2">
      <c r="A3245" s="20">
        <f t="shared" si="50"/>
        <v>46663</v>
      </c>
      <c r="B3245" s="21">
        <v>3244</v>
      </c>
      <c r="C3245" s="21">
        <v>5.2375999999999996</v>
      </c>
      <c r="D3245" s="21">
        <v>1.4556</v>
      </c>
    </row>
    <row r="3246" spans="1:4" ht="14.25" x14ac:dyDescent="0.2">
      <c r="A3246" s="20">
        <f t="shared" si="50"/>
        <v>46664</v>
      </c>
      <c r="B3246" s="21">
        <v>3245</v>
      </c>
      <c r="C3246" s="21">
        <v>5.2382999999999997</v>
      </c>
      <c r="D3246" s="21">
        <v>1.4558</v>
      </c>
    </row>
    <row r="3247" spans="1:4" ht="14.25" x14ac:dyDescent="0.2">
      <c r="A3247" s="20">
        <f t="shared" si="50"/>
        <v>46665</v>
      </c>
      <c r="B3247" s="21">
        <v>3246</v>
      </c>
      <c r="C3247" s="21">
        <v>5.2389000000000001</v>
      </c>
      <c r="D3247" s="21">
        <v>1.456</v>
      </c>
    </row>
    <row r="3248" spans="1:4" ht="14.25" x14ac:dyDescent="0.2">
      <c r="A3248" s="20">
        <f t="shared" si="50"/>
        <v>46666</v>
      </c>
      <c r="B3248" s="21">
        <v>3247</v>
      </c>
      <c r="C3248" s="21">
        <v>5.2396000000000003</v>
      </c>
      <c r="D3248" s="21">
        <v>1.4561999999999999</v>
      </c>
    </row>
    <row r="3249" spans="1:4" ht="14.25" x14ac:dyDescent="0.2">
      <c r="A3249" s="20">
        <f t="shared" si="50"/>
        <v>46667</v>
      </c>
      <c r="B3249" s="21">
        <v>3248</v>
      </c>
      <c r="C3249" s="21">
        <v>5.2403000000000004</v>
      </c>
      <c r="D3249" s="21">
        <v>1.4563999999999999</v>
      </c>
    </row>
    <row r="3250" spans="1:4" ht="14.25" x14ac:dyDescent="0.2">
      <c r="A3250" s="20">
        <f t="shared" si="50"/>
        <v>46668</v>
      </c>
      <c r="B3250" s="21">
        <v>3249</v>
      </c>
      <c r="C3250" s="21">
        <v>5.2408999999999999</v>
      </c>
      <c r="D3250" s="21">
        <v>1.4565999999999999</v>
      </c>
    </row>
    <row r="3251" spans="1:4" ht="14.25" x14ac:dyDescent="0.2">
      <c r="A3251" s="20">
        <f t="shared" si="50"/>
        <v>46669</v>
      </c>
      <c r="B3251" s="21">
        <v>3250</v>
      </c>
      <c r="C3251" s="21">
        <v>5.2416</v>
      </c>
      <c r="D3251" s="21">
        <v>1.4568000000000001</v>
      </c>
    </row>
    <row r="3252" spans="1:4" ht="14.25" x14ac:dyDescent="0.2">
      <c r="A3252" s="20">
        <f t="shared" si="50"/>
        <v>46670</v>
      </c>
      <c r="B3252" s="21">
        <v>3251</v>
      </c>
      <c r="C3252" s="21">
        <v>5.2423000000000002</v>
      </c>
      <c r="D3252" s="21">
        <v>1.4571000000000001</v>
      </c>
    </row>
    <row r="3253" spans="1:4" ht="14.25" x14ac:dyDescent="0.2">
      <c r="A3253" s="20">
        <f t="shared" si="50"/>
        <v>46671</v>
      </c>
      <c r="B3253" s="21">
        <v>3252</v>
      </c>
      <c r="C3253" s="21">
        <v>5.2430000000000003</v>
      </c>
      <c r="D3253" s="21">
        <v>1.4573</v>
      </c>
    </row>
    <row r="3254" spans="1:4" ht="14.25" x14ac:dyDescent="0.2">
      <c r="A3254" s="20">
        <f t="shared" si="50"/>
        <v>46672</v>
      </c>
      <c r="B3254" s="21">
        <v>3253</v>
      </c>
      <c r="C3254" s="21">
        <v>5.2435999999999998</v>
      </c>
      <c r="D3254" s="21">
        <v>1.4575</v>
      </c>
    </row>
    <row r="3255" spans="1:4" ht="14.25" x14ac:dyDescent="0.2">
      <c r="A3255" s="20">
        <f t="shared" si="50"/>
        <v>46673</v>
      </c>
      <c r="B3255" s="21">
        <v>3254</v>
      </c>
      <c r="C3255" s="21">
        <v>5.2443</v>
      </c>
      <c r="D3255" s="21">
        <v>1.4577</v>
      </c>
    </row>
    <row r="3256" spans="1:4" ht="14.25" x14ac:dyDescent="0.2">
      <c r="A3256" s="20">
        <f t="shared" si="50"/>
        <v>46674</v>
      </c>
      <c r="B3256" s="21">
        <v>3255</v>
      </c>
      <c r="C3256" s="21">
        <v>5.2450000000000001</v>
      </c>
      <c r="D3256" s="21">
        <v>1.4579</v>
      </c>
    </row>
    <row r="3257" spans="1:4" ht="14.25" x14ac:dyDescent="0.2">
      <c r="A3257" s="20">
        <f t="shared" si="50"/>
        <v>46675</v>
      </c>
      <c r="B3257" s="21">
        <v>3256</v>
      </c>
      <c r="C3257" s="21">
        <v>5.2457000000000003</v>
      </c>
      <c r="D3257" s="21">
        <v>1.4581</v>
      </c>
    </row>
    <row r="3258" spans="1:4" ht="14.25" x14ac:dyDescent="0.2">
      <c r="A3258" s="20">
        <f t="shared" si="50"/>
        <v>46676</v>
      </c>
      <c r="B3258" s="21">
        <v>3257</v>
      </c>
      <c r="C3258" s="21">
        <v>5.2462999999999997</v>
      </c>
      <c r="D3258" s="21">
        <v>1.4582999999999999</v>
      </c>
    </row>
    <row r="3259" spans="1:4" ht="14.25" x14ac:dyDescent="0.2">
      <c r="A3259" s="20">
        <f t="shared" si="50"/>
        <v>46677</v>
      </c>
      <c r="B3259" s="21">
        <v>3258</v>
      </c>
      <c r="C3259" s="21">
        <v>5.2469999999999999</v>
      </c>
      <c r="D3259" s="21">
        <v>1.4584999999999999</v>
      </c>
    </row>
    <row r="3260" spans="1:4" ht="14.25" x14ac:dyDescent="0.2">
      <c r="A3260" s="20">
        <f t="shared" si="50"/>
        <v>46678</v>
      </c>
      <c r="B3260" s="21">
        <v>3259</v>
      </c>
      <c r="C3260" s="21">
        <v>5.2477</v>
      </c>
      <c r="D3260" s="21">
        <v>1.4587000000000001</v>
      </c>
    </row>
    <row r="3261" spans="1:4" ht="14.25" x14ac:dyDescent="0.2">
      <c r="A3261" s="20">
        <f t="shared" si="50"/>
        <v>46679</v>
      </c>
      <c r="B3261" s="21">
        <v>3260</v>
      </c>
      <c r="C3261" s="21">
        <v>5.2484000000000002</v>
      </c>
      <c r="D3261" s="21">
        <v>1.4589000000000001</v>
      </c>
    </row>
    <row r="3262" spans="1:4" ht="14.25" x14ac:dyDescent="0.2">
      <c r="A3262" s="20">
        <f t="shared" si="50"/>
        <v>46680</v>
      </c>
      <c r="B3262" s="21">
        <v>3261</v>
      </c>
      <c r="C3262" s="21">
        <v>5.2489999999999997</v>
      </c>
      <c r="D3262" s="21">
        <v>1.4592000000000001</v>
      </c>
    </row>
    <row r="3263" spans="1:4" ht="14.25" x14ac:dyDescent="0.2">
      <c r="A3263" s="20">
        <f t="shared" si="50"/>
        <v>46681</v>
      </c>
      <c r="B3263" s="21">
        <v>3262</v>
      </c>
      <c r="C3263" s="21">
        <v>5.2496999999999998</v>
      </c>
      <c r="D3263" s="21">
        <v>1.4594</v>
      </c>
    </row>
    <row r="3264" spans="1:4" ht="14.25" x14ac:dyDescent="0.2">
      <c r="A3264" s="20">
        <f t="shared" si="50"/>
        <v>46682</v>
      </c>
      <c r="B3264" s="21">
        <v>3263</v>
      </c>
      <c r="C3264" s="21">
        <v>5.2504</v>
      </c>
      <c r="D3264" s="21">
        <v>1.4596</v>
      </c>
    </row>
    <row r="3265" spans="1:4" ht="14.25" x14ac:dyDescent="0.2">
      <c r="A3265" s="20">
        <f t="shared" si="50"/>
        <v>46683</v>
      </c>
      <c r="B3265" s="21">
        <v>3264</v>
      </c>
      <c r="C3265" s="21">
        <v>5.2510000000000003</v>
      </c>
      <c r="D3265" s="21">
        <v>1.4598</v>
      </c>
    </row>
    <row r="3266" spans="1:4" ht="14.25" x14ac:dyDescent="0.2">
      <c r="A3266" s="20">
        <f t="shared" si="50"/>
        <v>46684</v>
      </c>
      <c r="B3266" s="21">
        <v>3265</v>
      </c>
      <c r="C3266" s="21">
        <v>5.2516999999999996</v>
      </c>
      <c r="D3266" s="21">
        <v>1.46</v>
      </c>
    </row>
    <row r="3267" spans="1:4" ht="14.25" x14ac:dyDescent="0.2">
      <c r="A3267" s="20">
        <f t="shared" si="50"/>
        <v>46685</v>
      </c>
      <c r="B3267" s="21">
        <v>3266</v>
      </c>
      <c r="C3267" s="21">
        <v>5.2523999999999997</v>
      </c>
      <c r="D3267" s="21">
        <v>1.4601999999999999</v>
      </c>
    </row>
    <row r="3268" spans="1:4" ht="14.25" x14ac:dyDescent="0.2">
      <c r="A3268" s="20">
        <f t="shared" ref="A3268:A3331" si="51">+A3267+1</f>
        <v>46686</v>
      </c>
      <c r="B3268" s="21">
        <v>3267</v>
      </c>
      <c r="C3268" s="21">
        <v>5.2530999999999999</v>
      </c>
      <c r="D3268" s="21">
        <v>1.4603999999999999</v>
      </c>
    </row>
    <row r="3269" spans="1:4" ht="14.25" x14ac:dyDescent="0.2">
      <c r="A3269" s="20">
        <f t="shared" si="51"/>
        <v>46687</v>
      </c>
      <c r="B3269" s="21">
        <v>3268</v>
      </c>
      <c r="C3269" s="21">
        <v>5.2537000000000003</v>
      </c>
      <c r="D3269" s="21">
        <v>1.4605999999999999</v>
      </c>
    </row>
    <row r="3270" spans="1:4" ht="14.25" x14ac:dyDescent="0.2">
      <c r="A3270" s="20">
        <f t="shared" si="51"/>
        <v>46688</v>
      </c>
      <c r="B3270" s="21">
        <v>3269</v>
      </c>
      <c r="C3270" s="21">
        <v>5.2544000000000004</v>
      </c>
      <c r="D3270" s="21">
        <v>1.4608000000000001</v>
      </c>
    </row>
    <row r="3271" spans="1:4" ht="14.25" x14ac:dyDescent="0.2">
      <c r="A3271" s="20">
        <f t="shared" si="51"/>
        <v>46689</v>
      </c>
      <c r="B3271" s="21">
        <v>3270</v>
      </c>
      <c r="C3271" s="21">
        <v>5.2550999999999997</v>
      </c>
      <c r="D3271" s="21">
        <v>1.4610000000000001</v>
      </c>
    </row>
    <row r="3272" spans="1:4" ht="14.25" x14ac:dyDescent="0.2">
      <c r="A3272" s="20">
        <f t="shared" si="51"/>
        <v>46690</v>
      </c>
      <c r="B3272" s="21">
        <v>3271</v>
      </c>
      <c r="C3272" s="21">
        <v>5.2557999999999998</v>
      </c>
      <c r="D3272" s="21">
        <v>1.4612000000000001</v>
      </c>
    </row>
    <row r="3273" spans="1:4" ht="14.25" x14ac:dyDescent="0.2">
      <c r="A3273" s="20">
        <f t="shared" si="51"/>
        <v>46691</v>
      </c>
      <c r="B3273" s="21">
        <v>3272</v>
      </c>
      <c r="C3273" s="21">
        <v>5.2564000000000002</v>
      </c>
      <c r="D3273" s="21">
        <v>1.4614</v>
      </c>
    </row>
    <row r="3274" spans="1:4" ht="14.25" x14ac:dyDescent="0.2">
      <c r="A3274" s="20">
        <f t="shared" si="51"/>
        <v>46692</v>
      </c>
      <c r="B3274" s="21">
        <v>3273</v>
      </c>
      <c r="C3274" s="21">
        <v>5.2571000000000003</v>
      </c>
      <c r="D3274" s="21">
        <v>1.4616</v>
      </c>
    </row>
    <row r="3275" spans="1:4" ht="14.25" x14ac:dyDescent="0.2">
      <c r="A3275" s="20">
        <f t="shared" si="51"/>
        <v>46693</v>
      </c>
      <c r="B3275" s="21">
        <v>3274</v>
      </c>
      <c r="C3275" s="21">
        <v>5.2577999999999996</v>
      </c>
      <c r="D3275" s="21">
        <v>1.4619</v>
      </c>
    </row>
    <row r="3276" spans="1:4" ht="14.25" x14ac:dyDescent="0.2">
      <c r="A3276" s="20">
        <f t="shared" si="51"/>
        <v>46694</v>
      </c>
      <c r="B3276" s="21">
        <v>3275</v>
      </c>
      <c r="C3276" s="21">
        <v>5.2584999999999997</v>
      </c>
      <c r="D3276" s="21">
        <v>1.4621</v>
      </c>
    </row>
    <row r="3277" spans="1:4" ht="14.25" x14ac:dyDescent="0.2">
      <c r="A3277" s="20">
        <f t="shared" si="51"/>
        <v>46695</v>
      </c>
      <c r="B3277" s="21">
        <v>3276</v>
      </c>
      <c r="C3277" s="21">
        <v>5.2591000000000001</v>
      </c>
      <c r="D3277" s="21">
        <v>1.4622999999999999</v>
      </c>
    </row>
    <row r="3278" spans="1:4" ht="14.25" x14ac:dyDescent="0.2">
      <c r="A3278" s="20">
        <f t="shared" si="51"/>
        <v>46696</v>
      </c>
      <c r="B3278" s="21">
        <v>3277</v>
      </c>
      <c r="C3278" s="21">
        <v>5.2598000000000003</v>
      </c>
      <c r="D3278" s="21">
        <v>1.4624999999999999</v>
      </c>
    </row>
    <row r="3279" spans="1:4" ht="14.25" x14ac:dyDescent="0.2">
      <c r="A3279" s="20">
        <f t="shared" si="51"/>
        <v>46697</v>
      </c>
      <c r="B3279" s="21">
        <v>3278</v>
      </c>
      <c r="C3279" s="21">
        <v>5.2605000000000004</v>
      </c>
      <c r="D3279" s="21">
        <v>1.4626999999999999</v>
      </c>
    </row>
    <row r="3280" spans="1:4" ht="14.25" x14ac:dyDescent="0.2">
      <c r="A3280" s="20">
        <f t="shared" si="51"/>
        <v>46698</v>
      </c>
      <c r="B3280" s="21">
        <v>3279</v>
      </c>
      <c r="C3280" s="21">
        <v>5.2611999999999997</v>
      </c>
      <c r="D3280" s="21">
        <v>1.4629000000000001</v>
      </c>
    </row>
    <row r="3281" spans="1:4" ht="14.25" x14ac:dyDescent="0.2">
      <c r="A3281" s="20">
        <f t="shared" si="51"/>
        <v>46699</v>
      </c>
      <c r="B3281" s="21">
        <v>3280</v>
      </c>
      <c r="C3281" s="21">
        <v>5.2618</v>
      </c>
      <c r="D3281" s="21">
        <v>1.4631000000000001</v>
      </c>
    </row>
    <row r="3282" spans="1:4" ht="14.25" x14ac:dyDescent="0.2">
      <c r="A3282" s="20">
        <f t="shared" si="51"/>
        <v>46700</v>
      </c>
      <c r="B3282" s="21">
        <v>3281</v>
      </c>
      <c r="C3282" s="21">
        <v>5.2625000000000002</v>
      </c>
      <c r="D3282" s="21">
        <v>1.4633</v>
      </c>
    </row>
    <row r="3283" spans="1:4" ht="14.25" x14ac:dyDescent="0.2">
      <c r="A3283" s="20">
        <f t="shared" si="51"/>
        <v>46701</v>
      </c>
      <c r="B3283" s="21">
        <v>3282</v>
      </c>
      <c r="C3283" s="21">
        <v>5.2632000000000003</v>
      </c>
      <c r="D3283" s="21">
        <v>1.4635</v>
      </c>
    </row>
    <row r="3284" spans="1:4" ht="14.25" x14ac:dyDescent="0.2">
      <c r="A3284" s="20">
        <f t="shared" si="51"/>
        <v>46702</v>
      </c>
      <c r="B3284" s="21">
        <v>3283</v>
      </c>
      <c r="C3284" s="21">
        <v>5.2638999999999996</v>
      </c>
      <c r="D3284" s="21">
        <v>1.4637</v>
      </c>
    </row>
    <row r="3285" spans="1:4" ht="14.25" x14ac:dyDescent="0.2">
      <c r="A3285" s="20">
        <f t="shared" si="51"/>
        <v>46703</v>
      </c>
      <c r="B3285" s="21">
        <v>3284</v>
      </c>
      <c r="C3285" s="21">
        <v>5.2645</v>
      </c>
      <c r="D3285" s="21">
        <v>1.4639</v>
      </c>
    </row>
    <row r="3286" spans="1:4" ht="14.25" x14ac:dyDescent="0.2">
      <c r="A3286" s="20">
        <f t="shared" si="51"/>
        <v>46704</v>
      </c>
      <c r="B3286" s="21">
        <v>3285</v>
      </c>
      <c r="C3286" s="21">
        <v>5.2652000000000001</v>
      </c>
      <c r="D3286" s="21">
        <v>1.4641</v>
      </c>
    </row>
    <row r="3287" spans="1:4" ht="14.25" x14ac:dyDescent="0.2">
      <c r="A3287" s="20">
        <f t="shared" si="51"/>
        <v>46705</v>
      </c>
      <c r="B3287" s="21">
        <v>3286</v>
      </c>
      <c r="C3287" s="21">
        <v>5.2659000000000002</v>
      </c>
      <c r="D3287" s="21">
        <v>1.4642999999999999</v>
      </c>
    </row>
    <row r="3288" spans="1:4" ht="14.25" x14ac:dyDescent="0.2">
      <c r="A3288" s="20">
        <f t="shared" si="51"/>
        <v>46706</v>
      </c>
      <c r="B3288" s="21">
        <v>3287</v>
      </c>
      <c r="C3288" s="21">
        <v>5.2666000000000004</v>
      </c>
      <c r="D3288" s="21">
        <v>1.4644999999999999</v>
      </c>
    </row>
    <row r="3289" spans="1:4" ht="14.25" x14ac:dyDescent="0.2">
      <c r="A3289" s="20">
        <f t="shared" si="51"/>
        <v>46707</v>
      </c>
      <c r="B3289" s="21">
        <v>3288</v>
      </c>
      <c r="C3289" s="21">
        <v>5.2671999999999999</v>
      </c>
      <c r="D3289" s="21">
        <v>1.4646999999999999</v>
      </c>
    </row>
    <row r="3290" spans="1:4" ht="14.25" x14ac:dyDescent="0.2">
      <c r="A3290" s="20">
        <f t="shared" si="51"/>
        <v>46708</v>
      </c>
      <c r="B3290" s="21">
        <v>3289</v>
      </c>
      <c r="C3290" s="21">
        <v>5.2679</v>
      </c>
      <c r="D3290" s="21">
        <v>1.4649000000000001</v>
      </c>
    </row>
    <row r="3291" spans="1:4" ht="14.25" x14ac:dyDescent="0.2">
      <c r="A3291" s="20">
        <f t="shared" si="51"/>
        <v>46709</v>
      </c>
      <c r="B3291" s="21">
        <v>3290</v>
      </c>
      <c r="C3291" s="21">
        <v>5.2686000000000002</v>
      </c>
      <c r="D3291" s="21">
        <v>1.4651000000000001</v>
      </c>
    </row>
    <row r="3292" spans="1:4" ht="14.25" x14ac:dyDescent="0.2">
      <c r="A3292" s="20">
        <f t="shared" si="51"/>
        <v>46710</v>
      </c>
      <c r="B3292" s="21">
        <v>3291</v>
      </c>
      <c r="C3292" s="21">
        <v>5.2693000000000003</v>
      </c>
      <c r="D3292" s="21">
        <v>1.4653</v>
      </c>
    </row>
    <row r="3293" spans="1:4" ht="14.25" x14ac:dyDescent="0.2">
      <c r="A3293" s="20">
        <f t="shared" si="51"/>
        <v>46711</v>
      </c>
      <c r="B3293" s="21">
        <v>3292</v>
      </c>
      <c r="C3293" s="21">
        <v>5.2698999999999998</v>
      </c>
      <c r="D3293" s="21">
        <v>1.4656</v>
      </c>
    </row>
    <row r="3294" spans="1:4" ht="14.25" x14ac:dyDescent="0.2">
      <c r="A3294" s="20">
        <f t="shared" si="51"/>
        <v>46712</v>
      </c>
      <c r="B3294" s="21">
        <v>3293</v>
      </c>
      <c r="C3294" s="21">
        <v>5.2706</v>
      </c>
      <c r="D3294" s="21">
        <v>1.4658</v>
      </c>
    </row>
    <row r="3295" spans="1:4" ht="14.25" x14ac:dyDescent="0.2">
      <c r="A3295" s="20">
        <f t="shared" si="51"/>
        <v>46713</v>
      </c>
      <c r="B3295" s="21">
        <v>3294</v>
      </c>
      <c r="C3295" s="21">
        <v>5.2713000000000001</v>
      </c>
      <c r="D3295" s="21">
        <v>1.466</v>
      </c>
    </row>
    <row r="3296" spans="1:4" ht="14.25" x14ac:dyDescent="0.2">
      <c r="A3296" s="20">
        <f t="shared" si="51"/>
        <v>46714</v>
      </c>
      <c r="B3296" s="21">
        <v>3295</v>
      </c>
      <c r="C3296" s="21">
        <v>5.2720000000000002</v>
      </c>
      <c r="D3296" s="21">
        <v>1.4661999999999999</v>
      </c>
    </row>
    <row r="3297" spans="1:4" ht="14.25" x14ac:dyDescent="0.2">
      <c r="A3297" s="20">
        <f t="shared" si="51"/>
        <v>46715</v>
      </c>
      <c r="B3297" s="21">
        <v>3296</v>
      </c>
      <c r="C3297" s="21">
        <v>5.2725999999999997</v>
      </c>
      <c r="D3297" s="21">
        <v>1.4663999999999999</v>
      </c>
    </row>
    <row r="3298" spans="1:4" ht="14.25" x14ac:dyDescent="0.2">
      <c r="A3298" s="20">
        <f t="shared" si="51"/>
        <v>46716</v>
      </c>
      <c r="B3298" s="21">
        <v>3297</v>
      </c>
      <c r="C3298" s="21">
        <v>5.2732999999999999</v>
      </c>
      <c r="D3298" s="21">
        <v>1.4665999999999999</v>
      </c>
    </row>
    <row r="3299" spans="1:4" ht="14.25" x14ac:dyDescent="0.2">
      <c r="A3299" s="20">
        <f t="shared" si="51"/>
        <v>46717</v>
      </c>
      <c r="B3299" s="21">
        <v>3298</v>
      </c>
      <c r="C3299" s="21">
        <v>5.274</v>
      </c>
      <c r="D3299" s="21">
        <v>1.4668000000000001</v>
      </c>
    </row>
    <row r="3300" spans="1:4" ht="14.25" x14ac:dyDescent="0.2">
      <c r="A3300" s="20">
        <f t="shared" si="51"/>
        <v>46718</v>
      </c>
      <c r="B3300" s="21">
        <v>3299</v>
      </c>
      <c r="C3300" s="21">
        <v>5.2747000000000002</v>
      </c>
      <c r="D3300" s="21">
        <v>1.4670000000000001</v>
      </c>
    </row>
    <row r="3301" spans="1:4" ht="14.25" x14ac:dyDescent="0.2">
      <c r="A3301" s="20">
        <f t="shared" si="51"/>
        <v>46719</v>
      </c>
      <c r="B3301" s="21">
        <v>3300</v>
      </c>
      <c r="C3301" s="21">
        <v>5.2752999999999997</v>
      </c>
      <c r="D3301" s="21">
        <v>1.4672000000000001</v>
      </c>
    </row>
    <row r="3302" spans="1:4" ht="14.25" x14ac:dyDescent="0.2">
      <c r="A3302" s="20">
        <f t="shared" si="51"/>
        <v>46720</v>
      </c>
      <c r="B3302" s="21">
        <v>3301</v>
      </c>
      <c r="C3302" s="21">
        <v>5.2759999999999998</v>
      </c>
      <c r="D3302" s="21">
        <v>1.4674</v>
      </c>
    </row>
    <row r="3303" spans="1:4" ht="14.25" x14ac:dyDescent="0.2">
      <c r="A3303" s="20">
        <f t="shared" si="51"/>
        <v>46721</v>
      </c>
      <c r="B3303" s="21">
        <v>3302</v>
      </c>
      <c r="C3303" s="21">
        <v>5.2766999999999999</v>
      </c>
      <c r="D3303" s="21">
        <v>1.4676</v>
      </c>
    </row>
    <row r="3304" spans="1:4" ht="14.25" x14ac:dyDescent="0.2">
      <c r="A3304" s="20">
        <f t="shared" si="51"/>
        <v>46722</v>
      </c>
      <c r="B3304" s="21">
        <v>3303</v>
      </c>
      <c r="C3304" s="21">
        <v>5.2774000000000001</v>
      </c>
      <c r="D3304" s="21">
        <v>1.4678</v>
      </c>
    </row>
    <row r="3305" spans="1:4" ht="14.25" x14ac:dyDescent="0.2">
      <c r="A3305" s="20">
        <f t="shared" si="51"/>
        <v>46723</v>
      </c>
      <c r="B3305" s="21">
        <v>3304</v>
      </c>
      <c r="C3305" s="21">
        <v>5.2779999999999996</v>
      </c>
      <c r="D3305" s="21">
        <v>1.468</v>
      </c>
    </row>
    <row r="3306" spans="1:4" ht="14.25" x14ac:dyDescent="0.2">
      <c r="A3306" s="20">
        <f t="shared" si="51"/>
        <v>46724</v>
      </c>
      <c r="B3306" s="21">
        <v>3305</v>
      </c>
      <c r="C3306" s="21">
        <v>5.2786999999999997</v>
      </c>
      <c r="D3306" s="21">
        <v>1.4681999999999999</v>
      </c>
    </row>
    <row r="3307" spans="1:4" ht="14.25" x14ac:dyDescent="0.2">
      <c r="A3307" s="20">
        <f t="shared" si="51"/>
        <v>46725</v>
      </c>
      <c r="B3307" s="21">
        <v>3306</v>
      </c>
      <c r="C3307" s="21">
        <v>5.2793999999999999</v>
      </c>
      <c r="D3307" s="21">
        <v>1.4683999999999999</v>
      </c>
    </row>
    <row r="3308" spans="1:4" ht="14.25" x14ac:dyDescent="0.2">
      <c r="A3308" s="20">
        <f t="shared" si="51"/>
        <v>46726</v>
      </c>
      <c r="B3308" s="21">
        <v>3307</v>
      </c>
      <c r="C3308" s="21">
        <v>5.2801</v>
      </c>
      <c r="D3308" s="21">
        <v>1.4685999999999999</v>
      </c>
    </row>
    <row r="3309" spans="1:4" ht="14.25" x14ac:dyDescent="0.2">
      <c r="A3309" s="20">
        <f t="shared" si="51"/>
        <v>46727</v>
      </c>
      <c r="B3309" s="21">
        <v>3308</v>
      </c>
      <c r="C3309" s="21">
        <v>5.2807000000000004</v>
      </c>
      <c r="D3309" s="21">
        <v>1.4688000000000001</v>
      </c>
    </row>
    <row r="3310" spans="1:4" ht="14.25" x14ac:dyDescent="0.2">
      <c r="A3310" s="20">
        <f t="shared" si="51"/>
        <v>46728</v>
      </c>
      <c r="B3310" s="21">
        <v>3309</v>
      </c>
      <c r="C3310" s="21">
        <v>5.2813999999999997</v>
      </c>
      <c r="D3310" s="21">
        <v>1.4690000000000001</v>
      </c>
    </row>
    <row r="3311" spans="1:4" ht="14.25" x14ac:dyDescent="0.2">
      <c r="A3311" s="20">
        <f t="shared" si="51"/>
        <v>46729</v>
      </c>
      <c r="B3311" s="21">
        <v>3310</v>
      </c>
      <c r="C3311" s="21">
        <v>5.2820999999999998</v>
      </c>
      <c r="D3311" s="21">
        <v>1.4692000000000001</v>
      </c>
    </row>
    <row r="3312" spans="1:4" ht="14.25" x14ac:dyDescent="0.2">
      <c r="A3312" s="20">
        <f t="shared" si="51"/>
        <v>46730</v>
      </c>
      <c r="B3312" s="21">
        <v>3311</v>
      </c>
      <c r="C3312" s="21">
        <v>5.2827999999999999</v>
      </c>
      <c r="D3312" s="21">
        <v>1.4694</v>
      </c>
    </row>
    <row r="3313" spans="1:4" ht="14.25" x14ac:dyDescent="0.2">
      <c r="A3313" s="20">
        <f t="shared" si="51"/>
        <v>46731</v>
      </c>
      <c r="B3313" s="21">
        <v>3312</v>
      </c>
      <c r="C3313" s="21">
        <v>5.2834000000000003</v>
      </c>
      <c r="D3313" s="21">
        <v>1.4696</v>
      </c>
    </row>
    <row r="3314" spans="1:4" ht="14.25" x14ac:dyDescent="0.2">
      <c r="A3314" s="20">
        <f t="shared" si="51"/>
        <v>46732</v>
      </c>
      <c r="B3314" s="21">
        <v>3313</v>
      </c>
      <c r="C3314" s="21">
        <v>5.2840999999999996</v>
      </c>
      <c r="D3314" s="21">
        <v>1.4698</v>
      </c>
    </row>
    <row r="3315" spans="1:4" ht="14.25" x14ac:dyDescent="0.2">
      <c r="A3315" s="20">
        <f t="shared" si="51"/>
        <v>46733</v>
      </c>
      <c r="B3315" s="21">
        <v>3314</v>
      </c>
      <c r="C3315" s="21">
        <v>5.2847999999999997</v>
      </c>
      <c r="D3315" s="21">
        <v>1.47</v>
      </c>
    </row>
    <row r="3316" spans="1:4" ht="14.25" x14ac:dyDescent="0.2">
      <c r="A3316" s="20">
        <f t="shared" si="51"/>
        <v>46734</v>
      </c>
      <c r="B3316" s="21">
        <v>3315</v>
      </c>
      <c r="C3316" s="21">
        <v>5.2854999999999999</v>
      </c>
      <c r="D3316" s="21">
        <v>1.4702</v>
      </c>
    </row>
    <row r="3317" spans="1:4" ht="14.25" x14ac:dyDescent="0.2">
      <c r="A3317" s="20">
        <f t="shared" si="51"/>
        <v>46735</v>
      </c>
      <c r="B3317" s="21">
        <v>3316</v>
      </c>
      <c r="C3317" s="21">
        <v>5.2861000000000002</v>
      </c>
      <c r="D3317" s="21">
        <v>1.4703999999999999</v>
      </c>
    </row>
    <row r="3318" spans="1:4" ht="14.25" x14ac:dyDescent="0.2">
      <c r="A3318" s="20">
        <f t="shared" si="51"/>
        <v>46736</v>
      </c>
      <c r="B3318" s="21">
        <v>3317</v>
      </c>
      <c r="C3318" s="21">
        <v>5.2868000000000004</v>
      </c>
      <c r="D3318" s="21">
        <v>1.4705999999999999</v>
      </c>
    </row>
    <row r="3319" spans="1:4" ht="14.25" x14ac:dyDescent="0.2">
      <c r="A3319" s="20">
        <f t="shared" si="51"/>
        <v>46737</v>
      </c>
      <c r="B3319" s="21">
        <v>3318</v>
      </c>
      <c r="C3319" s="21">
        <v>5.2874999999999996</v>
      </c>
      <c r="D3319" s="21">
        <v>1.4708000000000001</v>
      </c>
    </row>
    <row r="3320" spans="1:4" ht="14.25" x14ac:dyDescent="0.2">
      <c r="A3320" s="20">
        <f t="shared" si="51"/>
        <v>46738</v>
      </c>
      <c r="B3320" s="21">
        <v>3319</v>
      </c>
      <c r="C3320" s="21">
        <v>5.2881999999999998</v>
      </c>
      <c r="D3320" s="21">
        <v>1.4710000000000001</v>
      </c>
    </row>
    <row r="3321" spans="1:4" ht="14.25" x14ac:dyDescent="0.2">
      <c r="A3321" s="20">
        <f t="shared" si="51"/>
        <v>46739</v>
      </c>
      <c r="B3321" s="21">
        <v>3320</v>
      </c>
      <c r="C3321" s="21">
        <v>5.2888000000000002</v>
      </c>
      <c r="D3321" s="21">
        <v>1.4712000000000001</v>
      </c>
    </row>
    <row r="3322" spans="1:4" ht="14.25" x14ac:dyDescent="0.2">
      <c r="A3322" s="20">
        <f t="shared" si="51"/>
        <v>46740</v>
      </c>
      <c r="B3322" s="21">
        <v>3321</v>
      </c>
      <c r="C3322" s="21">
        <v>5.2895000000000003</v>
      </c>
      <c r="D3322" s="21">
        <v>1.4714</v>
      </c>
    </row>
    <row r="3323" spans="1:4" ht="14.25" x14ac:dyDescent="0.2">
      <c r="A3323" s="20">
        <f t="shared" si="51"/>
        <v>46741</v>
      </c>
      <c r="B3323" s="21">
        <v>3322</v>
      </c>
      <c r="C3323" s="21">
        <v>5.2901999999999996</v>
      </c>
      <c r="D3323" s="21">
        <v>1.4716</v>
      </c>
    </row>
    <row r="3324" spans="1:4" ht="14.25" x14ac:dyDescent="0.2">
      <c r="A3324" s="20">
        <f t="shared" si="51"/>
        <v>46742</v>
      </c>
      <c r="B3324" s="21">
        <v>3323</v>
      </c>
      <c r="C3324" s="21">
        <v>5.2908999999999997</v>
      </c>
      <c r="D3324" s="21">
        <v>1.4718</v>
      </c>
    </row>
    <row r="3325" spans="1:4" ht="14.25" x14ac:dyDescent="0.2">
      <c r="A3325" s="20">
        <f t="shared" si="51"/>
        <v>46743</v>
      </c>
      <c r="B3325" s="21">
        <v>3324</v>
      </c>
      <c r="C3325" s="21">
        <v>5.2915000000000001</v>
      </c>
      <c r="D3325" s="21">
        <v>1.472</v>
      </c>
    </row>
    <row r="3326" spans="1:4" ht="14.25" x14ac:dyDescent="0.2">
      <c r="A3326" s="20">
        <f t="shared" si="51"/>
        <v>46744</v>
      </c>
      <c r="B3326" s="21">
        <v>3325</v>
      </c>
      <c r="C3326" s="21">
        <v>5.2922000000000002</v>
      </c>
      <c r="D3326" s="21">
        <v>1.4722</v>
      </c>
    </row>
    <row r="3327" spans="1:4" ht="14.25" x14ac:dyDescent="0.2">
      <c r="A3327" s="20">
        <f t="shared" si="51"/>
        <v>46745</v>
      </c>
      <c r="B3327" s="21">
        <v>3326</v>
      </c>
      <c r="C3327" s="21">
        <v>5.2929000000000004</v>
      </c>
      <c r="D3327" s="21">
        <v>1.4723999999999999</v>
      </c>
    </row>
    <row r="3328" spans="1:4" ht="14.25" x14ac:dyDescent="0.2">
      <c r="A3328" s="20">
        <f t="shared" si="51"/>
        <v>46746</v>
      </c>
      <c r="B3328" s="21">
        <v>3327</v>
      </c>
      <c r="C3328" s="21">
        <v>5.2935999999999996</v>
      </c>
      <c r="D3328" s="21">
        <v>1.4725999999999999</v>
      </c>
    </row>
    <row r="3329" spans="1:4" ht="14.25" x14ac:dyDescent="0.2">
      <c r="A3329" s="20">
        <f t="shared" si="51"/>
        <v>46747</v>
      </c>
      <c r="B3329" s="21">
        <v>3328</v>
      </c>
      <c r="C3329" s="21">
        <v>5.2942</v>
      </c>
      <c r="D3329" s="21">
        <v>1.4728000000000001</v>
      </c>
    </row>
    <row r="3330" spans="1:4" ht="14.25" x14ac:dyDescent="0.2">
      <c r="A3330" s="20">
        <f t="shared" si="51"/>
        <v>46748</v>
      </c>
      <c r="B3330" s="21">
        <v>3329</v>
      </c>
      <c r="C3330" s="21">
        <v>5.2949000000000002</v>
      </c>
      <c r="D3330" s="21">
        <v>1.4730000000000001</v>
      </c>
    </row>
    <row r="3331" spans="1:4" ht="14.25" x14ac:dyDescent="0.2">
      <c r="A3331" s="20">
        <f t="shared" si="51"/>
        <v>46749</v>
      </c>
      <c r="B3331" s="21">
        <v>3330</v>
      </c>
      <c r="C3331" s="21">
        <v>5.2956000000000003</v>
      </c>
      <c r="D3331" s="21">
        <v>1.4732000000000001</v>
      </c>
    </row>
    <row r="3332" spans="1:4" ht="14.25" x14ac:dyDescent="0.2">
      <c r="A3332" s="20">
        <f t="shared" ref="A3332:A3395" si="52">+A3331+1</f>
        <v>46750</v>
      </c>
      <c r="B3332" s="21">
        <v>3331</v>
      </c>
      <c r="C3332" s="21">
        <v>5.2962999999999996</v>
      </c>
      <c r="D3332" s="21">
        <v>1.4734</v>
      </c>
    </row>
    <row r="3333" spans="1:4" ht="14.25" x14ac:dyDescent="0.2">
      <c r="A3333" s="20">
        <f t="shared" si="52"/>
        <v>46751</v>
      </c>
      <c r="B3333" s="21">
        <v>3332</v>
      </c>
      <c r="C3333" s="21">
        <v>5.2968999999999999</v>
      </c>
      <c r="D3333" s="21">
        <v>1.4736</v>
      </c>
    </row>
    <row r="3334" spans="1:4" ht="14.25" x14ac:dyDescent="0.2">
      <c r="A3334" s="20">
        <f t="shared" si="52"/>
        <v>46752</v>
      </c>
      <c r="B3334" s="21">
        <v>3333</v>
      </c>
      <c r="C3334" s="21">
        <v>5.2976000000000001</v>
      </c>
      <c r="D3334" s="21">
        <v>1.4738</v>
      </c>
    </row>
    <row r="3335" spans="1:4" ht="14.25" x14ac:dyDescent="0.2">
      <c r="A3335" s="20">
        <f t="shared" si="52"/>
        <v>46753</v>
      </c>
      <c r="B3335" s="21">
        <v>3334</v>
      </c>
      <c r="C3335" s="21">
        <v>5.2983000000000002</v>
      </c>
      <c r="D3335" s="21">
        <v>1.474</v>
      </c>
    </row>
    <row r="3336" spans="1:4" ht="14.25" x14ac:dyDescent="0.2">
      <c r="A3336" s="20">
        <f t="shared" si="52"/>
        <v>46754</v>
      </c>
      <c r="B3336" s="21">
        <v>3335</v>
      </c>
      <c r="C3336" s="21">
        <v>5.2990000000000004</v>
      </c>
      <c r="D3336" s="21">
        <v>1.4742</v>
      </c>
    </row>
    <row r="3337" spans="1:4" ht="14.25" x14ac:dyDescent="0.2">
      <c r="A3337" s="20">
        <f t="shared" si="52"/>
        <v>46755</v>
      </c>
      <c r="B3337" s="21">
        <v>3336</v>
      </c>
      <c r="C3337" s="21">
        <v>5.2995999999999999</v>
      </c>
      <c r="D3337" s="21">
        <v>1.4743999999999999</v>
      </c>
    </row>
    <row r="3338" spans="1:4" ht="14.25" x14ac:dyDescent="0.2">
      <c r="A3338" s="20">
        <f t="shared" si="52"/>
        <v>46756</v>
      </c>
      <c r="B3338" s="21">
        <v>3337</v>
      </c>
      <c r="C3338" s="21">
        <v>5.3003</v>
      </c>
      <c r="D3338" s="21">
        <v>1.4745999999999999</v>
      </c>
    </row>
    <row r="3339" spans="1:4" ht="14.25" x14ac:dyDescent="0.2">
      <c r="A3339" s="20">
        <f t="shared" si="52"/>
        <v>46757</v>
      </c>
      <c r="B3339" s="21">
        <v>3338</v>
      </c>
      <c r="C3339" s="21">
        <v>5.3010000000000002</v>
      </c>
      <c r="D3339" s="21">
        <v>1.4748000000000001</v>
      </c>
    </row>
    <row r="3340" spans="1:4" ht="14.25" x14ac:dyDescent="0.2">
      <c r="A3340" s="20">
        <f t="shared" si="52"/>
        <v>46758</v>
      </c>
      <c r="B3340" s="21">
        <v>3339</v>
      </c>
      <c r="C3340" s="21">
        <v>5.3017000000000003</v>
      </c>
      <c r="D3340" s="21">
        <v>1.4750000000000001</v>
      </c>
    </row>
    <row r="3341" spans="1:4" ht="14.25" x14ac:dyDescent="0.2">
      <c r="A3341" s="20">
        <f t="shared" si="52"/>
        <v>46759</v>
      </c>
      <c r="B3341" s="21">
        <v>3340</v>
      </c>
      <c r="C3341" s="21">
        <v>5.3022999999999998</v>
      </c>
      <c r="D3341" s="21">
        <v>1.4752000000000001</v>
      </c>
    </row>
    <row r="3342" spans="1:4" ht="14.25" x14ac:dyDescent="0.2">
      <c r="A3342" s="20">
        <f t="shared" si="52"/>
        <v>46760</v>
      </c>
      <c r="B3342" s="21">
        <v>3341</v>
      </c>
      <c r="C3342" s="21">
        <v>5.3029999999999999</v>
      </c>
      <c r="D3342" s="21">
        <v>1.4754</v>
      </c>
    </row>
    <row r="3343" spans="1:4" ht="14.25" x14ac:dyDescent="0.2">
      <c r="A3343" s="20">
        <f t="shared" si="52"/>
        <v>46761</v>
      </c>
      <c r="B3343" s="21">
        <v>3342</v>
      </c>
      <c r="C3343" s="21">
        <v>5.3037000000000001</v>
      </c>
      <c r="D3343" s="21">
        <v>1.4756</v>
      </c>
    </row>
    <row r="3344" spans="1:4" ht="14.25" x14ac:dyDescent="0.2">
      <c r="A3344" s="20">
        <f t="shared" si="52"/>
        <v>46762</v>
      </c>
      <c r="B3344" s="21">
        <v>3343</v>
      </c>
      <c r="C3344" s="21">
        <v>5.3044000000000002</v>
      </c>
      <c r="D3344" s="21">
        <v>1.4758</v>
      </c>
    </row>
    <row r="3345" spans="1:4" ht="14.25" x14ac:dyDescent="0.2">
      <c r="A3345" s="20">
        <f t="shared" si="52"/>
        <v>46763</v>
      </c>
      <c r="B3345" s="21">
        <v>3344</v>
      </c>
      <c r="C3345" s="21">
        <v>5.3049999999999997</v>
      </c>
      <c r="D3345" s="21">
        <v>1.476</v>
      </c>
    </row>
    <row r="3346" spans="1:4" ht="14.25" x14ac:dyDescent="0.2">
      <c r="A3346" s="20">
        <f t="shared" si="52"/>
        <v>46764</v>
      </c>
      <c r="B3346" s="21">
        <v>3345</v>
      </c>
      <c r="C3346" s="21">
        <v>5.3056999999999999</v>
      </c>
      <c r="D3346" s="21">
        <v>1.4761</v>
      </c>
    </row>
    <row r="3347" spans="1:4" ht="14.25" x14ac:dyDescent="0.2">
      <c r="A3347" s="20">
        <f t="shared" si="52"/>
        <v>46765</v>
      </c>
      <c r="B3347" s="21">
        <v>3346</v>
      </c>
      <c r="C3347" s="21">
        <v>5.3064</v>
      </c>
      <c r="D3347" s="21">
        <v>1.4762999999999999</v>
      </c>
    </row>
    <row r="3348" spans="1:4" ht="14.25" x14ac:dyDescent="0.2">
      <c r="A3348" s="20">
        <f t="shared" si="52"/>
        <v>46766</v>
      </c>
      <c r="B3348" s="21">
        <v>3347</v>
      </c>
      <c r="C3348" s="21">
        <v>5.3071000000000002</v>
      </c>
      <c r="D3348" s="21">
        <v>1.4764999999999999</v>
      </c>
    </row>
    <row r="3349" spans="1:4" ht="14.25" x14ac:dyDescent="0.2">
      <c r="A3349" s="20">
        <f t="shared" si="52"/>
        <v>46767</v>
      </c>
      <c r="B3349" s="21">
        <v>3348</v>
      </c>
      <c r="C3349" s="21">
        <v>5.3076999999999996</v>
      </c>
      <c r="D3349" s="21">
        <v>1.4766999999999999</v>
      </c>
    </row>
    <row r="3350" spans="1:4" ht="14.25" x14ac:dyDescent="0.2">
      <c r="A3350" s="20">
        <f t="shared" si="52"/>
        <v>46768</v>
      </c>
      <c r="B3350" s="21">
        <v>3349</v>
      </c>
      <c r="C3350" s="21">
        <v>5.3083999999999998</v>
      </c>
      <c r="D3350" s="21">
        <v>1.4769000000000001</v>
      </c>
    </row>
    <row r="3351" spans="1:4" ht="14.25" x14ac:dyDescent="0.2">
      <c r="A3351" s="20">
        <f t="shared" si="52"/>
        <v>46769</v>
      </c>
      <c r="B3351" s="21">
        <v>3350</v>
      </c>
      <c r="C3351" s="21">
        <v>5.3090999999999999</v>
      </c>
      <c r="D3351" s="21">
        <v>1.4771000000000001</v>
      </c>
    </row>
    <row r="3352" spans="1:4" ht="14.25" x14ac:dyDescent="0.2">
      <c r="A3352" s="20">
        <f t="shared" si="52"/>
        <v>46770</v>
      </c>
      <c r="B3352" s="21">
        <v>3351</v>
      </c>
      <c r="C3352" s="21">
        <v>5.3098000000000001</v>
      </c>
      <c r="D3352" s="21">
        <v>1.4773000000000001</v>
      </c>
    </row>
    <row r="3353" spans="1:4" ht="14.25" x14ac:dyDescent="0.2">
      <c r="A3353" s="20">
        <f t="shared" si="52"/>
        <v>46771</v>
      </c>
      <c r="B3353" s="21">
        <v>3352</v>
      </c>
      <c r="C3353" s="21">
        <v>5.3103999999999996</v>
      </c>
      <c r="D3353" s="21">
        <v>1.4775</v>
      </c>
    </row>
    <row r="3354" spans="1:4" ht="14.25" x14ac:dyDescent="0.2">
      <c r="A3354" s="20">
        <f t="shared" si="52"/>
        <v>46772</v>
      </c>
      <c r="B3354" s="21">
        <v>3353</v>
      </c>
      <c r="C3354" s="21">
        <v>5.3110999999999997</v>
      </c>
      <c r="D3354" s="21">
        <v>1.4777</v>
      </c>
    </row>
    <row r="3355" spans="1:4" ht="14.25" x14ac:dyDescent="0.2">
      <c r="A3355" s="20">
        <f t="shared" si="52"/>
        <v>46773</v>
      </c>
      <c r="B3355" s="21">
        <v>3354</v>
      </c>
      <c r="C3355" s="21">
        <v>5.3117999999999999</v>
      </c>
      <c r="D3355" s="21">
        <v>1.4779</v>
      </c>
    </row>
    <row r="3356" spans="1:4" ht="14.25" x14ac:dyDescent="0.2">
      <c r="A3356" s="20">
        <f t="shared" si="52"/>
        <v>46774</v>
      </c>
      <c r="B3356" s="21">
        <v>3355</v>
      </c>
      <c r="C3356" s="21">
        <v>5.3125</v>
      </c>
      <c r="D3356" s="21">
        <v>1.4781</v>
      </c>
    </row>
    <row r="3357" spans="1:4" ht="14.25" x14ac:dyDescent="0.2">
      <c r="A3357" s="20">
        <f t="shared" si="52"/>
        <v>46775</v>
      </c>
      <c r="B3357" s="21">
        <v>3356</v>
      </c>
      <c r="C3357" s="21">
        <v>5.3131000000000004</v>
      </c>
      <c r="D3357" s="21">
        <v>1.4782999999999999</v>
      </c>
    </row>
    <row r="3358" spans="1:4" ht="14.25" x14ac:dyDescent="0.2">
      <c r="A3358" s="20">
        <f t="shared" si="52"/>
        <v>46776</v>
      </c>
      <c r="B3358" s="21">
        <v>3357</v>
      </c>
      <c r="C3358" s="21">
        <v>5.3137999999999996</v>
      </c>
      <c r="D3358" s="21">
        <v>1.4784999999999999</v>
      </c>
    </row>
    <row r="3359" spans="1:4" ht="14.25" x14ac:dyDescent="0.2">
      <c r="A3359" s="20">
        <f t="shared" si="52"/>
        <v>46777</v>
      </c>
      <c r="B3359" s="21">
        <v>3358</v>
      </c>
      <c r="C3359" s="21">
        <v>5.3144999999999998</v>
      </c>
      <c r="D3359" s="21">
        <v>1.4786999999999999</v>
      </c>
    </row>
    <row r="3360" spans="1:4" ht="14.25" x14ac:dyDescent="0.2">
      <c r="A3360" s="20">
        <f t="shared" si="52"/>
        <v>46778</v>
      </c>
      <c r="B3360" s="21">
        <v>3359</v>
      </c>
      <c r="C3360" s="21">
        <v>5.3151000000000002</v>
      </c>
      <c r="D3360" s="21">
        <v>1.4789000000000001</v>
      </c>
    </row>
    <row r="3361" spans="1:4" ht="14.25" x14ac:dyDescent="0.2">
      <c r="A3361" s="20">
        <f t="shared" si="52"/>
        <v>46779</v>
      </c>
      <c r="B3361" s="21">
        <v>3360</v>
      </c>
      <c r="C3361" s="21">
        <v>5.3158000000000003</v>
      </c>
      <c r="D3361" s="21">
        <v>1.4791000000000001</v>
      </c>
    </row>
    <row r="3362" spans="1:4" ht="14.25" x14ac:dyDescent="0.2">
      <c r="A3362" s="20">
        <f t="shared" si="52"/>
        <v>46780</v>
      </c>
      <c r="B3362" s="21">
        <v>3361</v>
      </c>
      <c r="C3362" s="21">
        <v>5.3164999999999996</v>
      </c>
      <c r="D3362" s="21">
        <v>1.4793000000000001</v>
      </c>
    </row>
    <row r="3363" spans="1:4" ht="14.25" x14ac:dyDescent="0.2">
      <c r="A3363" s="20">
        <f t="shared" si="52"/>
        <v>46781</v>
      </c>
      <c r="B3363" s="21">
        <v>3362</v>
      </c>
      <c r="C3363" s="21">
        <v>5.3171999999999997</v>
      </c>
      <c r="D3363" s="21">
        <v>1.4795</v>
      </c>
    </row>
    <row r="3364" spans="1:4" ht="14.25" x14ac:dyDescent="0.2">
      <c r="A3364" s="20">
        <f t="shared" si="52"/>
        <v>46782</v>
      </c>
      <c r="B3364" s="21">
        <v>3363</v>
      </c>
      <c r="C3364" s="21">
        <v>5.3178000000000001</v>
      </c>
      <c r="D3364" s="21">
        <v>1.4796</v>
      </c>
    </row>
    <row r="3365" spans="1:4" ht="14.25" x14ac:dyDescent="0.2">
      <c r="A3365" s="20">
        <f t="shared" si="52"/>
        <v>46783</v>
      </c>
      <c r="B3365" s="21">
        <v>3364</v>
      </c>
      <c r="C3365" s="21">
        <v>5.3185000000000002</v>
      </c>
      <c r="D3365" s="21">
        <v>1.4798</v>
      </c>
    </row>
    <row r="3366" spans="1:4" ht="14.25" x14ac:dyDescent="0.2">
      <c r="A3366" s="20">
        <f t="shared" si="52"/>
        <v>46784</v>
      </c>
      <c r="B3366" s="21">
        <v>3365</v>
      </c>
      <c r="C3366" s="21">
        <v>5.3192000000000004</v>
      </c>
      <c r="D3366" s="21">
        <v>1.48</v>
      </c>
    </row>
    <row r="3367" spans="1:4" ht="14.25" x14ac:dyDescent="0.2">
      <c r="A3367" s="20">
        <f t="shared" si="52"/>
        <v>46785</v>
      </c>
      <c r="B3367" s="21">
        <v>3366</v>
      </c>
      <c r="C3367" s="21">
        <v>5.3198999999999996</v>
      </c>
      <c r="D3367" s="21">
        <v>1.4802</v>
      </c>
    </row>
    <row r="3368" spans="1:4" ht="14.25" x14ac:dyDescent="0.2">
      <c r="A3368" s="20">
        <f t="shared" si="52"/>
        <v>46786</v>
      </c>
      <c r="B3368" s="21">
        <v>3367</v>
      </c>
      <c r="C3368" s="21">
        <v>5.3205</v>
      </c>
      <c r="D3368" s="21">
        <v>1.4803999999999999</v>
      </c>
    </row>
    <row r="3369" spans="1:4" ht="14.25" x14ac:dyDescent="0.2">
      <c r="A3369" s="20">
        <f t="shared" si="52"/>
        <v>46787</v>
      </c>
      <c r="B3369" s="21">
        <v>3368</v>
      </c>
      <c r="C3369" s="21">
        <v>5.3212000000000002</v>
      </c>
      <c r="D3369" s="21">
        <v>1.4805999999999999</v>
      </c>
    </row>
    <row r="3370" spans="1:4" ht="14.25" x14ac:dyDescent="0.2">
      <c r="A3370" s="20">
        <f t="shared" si="52"/>
        <v>46788</v>
      </c>
      <c r="B3370" s="21">
        <v>3369</v>
      </c>
      <c r="C3370" s="21">
        <v>5.3219000000000003</v>
      </c>
      <c r="D3370" s="21">
        <v>1.4807999999999999</v>
      </c>
    </row>
    <row r="3371" spans="1:4" ht="14.25" x14ac:dyDescent="0.2">
      <c r="A3371" s="20">
        <f t="shared" si="52"/>
        <v>46789</v>
      </c>
      <c r="B3371" s="21">
        <v>3370</v>
      </c>
      <c r="C3371" s="21">
        <v>5.3226000000000004</v>
      </c>
      <c r="D3371" s="21">
        <v>1.4810000000000001</v>
      </c>
    </row>
    <row r="3372" spans="1:4" ht="14.25" x14ac:dyDescent="0.2">
      <c r="A3372" s="20">
        <f t="shared" si="52"/>
        <v>46790</v>
      </c>
      <c r="B3372" s="21">
        <v>3371</v>
      </c>
      <c r="C3372" s="21">
        <v>5.3231999999999999</v>
      </c>
      <c r="D3372" s="21">
        <v>1.4812000000000001</v>
      </c>
    </row>
    <row r="3373" spans="1:4" ht="14.25" x14ac:dyDescent="0.2">
      <c r="A3373" s="20">
        <f t="shared" si="52"/>
        <v>46791</v>
      </c>
      <c r="B3373" s="21">
        <v>3372</v>
      </c>
      <c r="C3373" s="21">
        <v>5.3239000000000001</v>
      </c>
      <c r="D3373" s="21">
        <v>1.4814000000000001</v>
      </c>
    </row>
    <row r="3374" spans="1:4" ht="14.25" x14ac:dyDescent="0.2">
      <c r="A3374" s="20">
        <f t="shared" si="52"/>
        <v>46792</v>
      </c>
      <c r="B3374" s="21">
        <v>3373</v>
      </c>
      <c r="C3374" s="21">
        <v>5.3246000000000002</v>
      </c>
      <c r="D3374" s="21">
        <v>1.4816</v>
      </c>
    </row>
    <row r="3375" spans="1:4" ht="14.25" x14ac:dyDescent="0.2">
      <c r="A3375" s="20">
        <f t="shared" si="52"/>
        <v>46793</v>
      </c>
      <c r="B3375" s="21">
        <v>3374</v>
      </c>
      <c r="C3375" s="21">
        <v>5.3253000000000004</v>
      </c>
      <c r="D3375" s="21">
        <v>1.4818</v>
      </c>
    </row>
    <row r="3376" spans="1:4" ht="14.25" x14ac:dyDescent="0.2">
      <c r="A3376" s="20">
        <f t="shared" si="52"/>
        <v>46794</v>
      </c>
      <c r="B3376" s="21">
        <v>3375</v>
      </c>
      <c r="C3376" s="21">
        <v>5.3258999999999999</v>
      </c>
      <c r="D3376" s="21">
        <v>1.482</v>
      </c>
    </row>
    <row r="3377" spans="1:4" ht="14.25" x14ac:dyDescent="0.2">
      <c r="A3377" s="20">
        <f t="shared" si="52"/>
        <v>46795</v>
      </c>
      <c r="B3377" s="21">
        <v>3376</v>
      </c>
      <c r="C3377" s="21">
        <v>5.3266</v>
      </c>
      <c r="D3377" s="21">
        <v>1.4821</v>
      </c>
    </row>
    <row r="3378" spans="1:4" ht="14.25" x14ac:dyDescent="0.2">
      <c r="A3378" s="20">
        <f t="shared" si="52"/>
        <v>46796</v>
      </c>
      <c r="B3378" s="21">
        <v>3377</v>
      </c>
      <c r="C3378" s="21">
        <v>5.3273000000000001</v>
      </c>
      <c r="D3378" s="21">
        <v>1.4823</v>
      </c>
    </row>
    <row r="3379" spans="1:4" ht="14.25" x14ac:dyDescent="0.2">
      <c r="A3379" s="20">
        <f t="shared" si="52"/>
        <v>46797</v>
      </c>
      <c r="B3379" s="21">
        <v>3378</v>
      </c>
      <c r="C3379" s="21">
        <v>5.3278999999999996</v>
      </c>
      <c r="D3379" s="21">
        <v>1.4824999999999999</v>
      </c>
    </row>
    <row r="3380" spans="1:4" ht="14.25" x14ac:dyDescent="0.2">
      <c r="A3380" s="20">
        <f t="shared" si="52"/>
        <v>46798</v>
      </c>
      <c r="B3380" s="21">
        <v>3379</v>
      </c>
      <c r="C3380" s="21">
        <v>5.3285999999999998</v>
      </c>
      <c r="D3380" s="21">
        <v>1.4826999999999999</v>
      </c>
    </row>
    <row r="3381" spans="1:4" ht="14.25" x14ac:dyDescent="0.2">
      <c r="A3381" s="20">
        <f t="shared" si="52"/>
        <v>46799</v>
      </c>
      <c r="B3381" s="21">
        <v>3380</v>
      </c>
      <c r="C3381" s="21">
        <v>5.3292999999999999</v>
      </c>
      <c r="D3381" s="21">
        <v>1.4829000000000001</v>
      </c>
    </row>
    <row r="3382" spans="1:4" ht="14.25" x14ac:dyDescent="0.2">
      <c r="A3382" s="20">
        <f t="shared" si="52"/>
        <v>46800</v>
      </c>
      <c r="B3382" s="21">
        <v>3381</v>
      </c>
      <c r="C3382" s="21">
        <v>5.33</v>
      </c>
      <c r="D3382" s="21">
        <v>1.4831000000000001</v>
      </c>
    </row>
    <row r="3383" spans="1:4" ht="14.25" x14ac:dyDescent="0.2">
      <c r="A3383" s="20">
        <f t="shared" si="52"/>
        <v>46801</v>
      </c>
      <c r="B3383" s="21">
        <v>3382</v>
      </c>
      <c r="C3383" s="21">
        <v>5.3305999999999996</v>
      </c>
      <c r="D3383" s="21">
        <v>1.4833000000000001</v>
      </c>
    </row>
    <row r="3384" spans="1:4" ht="14.25" x14ac:dyDescent="0.2">
      <c r="A3384" s="20">
        <f t="shared" si="52"/>
        <v>46802</v>
      </c>
      <c r="B3384" s="21">
        <v>3383</v>
      </c>
      <c r="C3384" s="21">
        <v>5.3312999999999997</v>
      </c>
      <c r="D3384" s="21">
        <v>1.4835</v>
      </c>
    </row>
    <row r="3385" spans="1:4" ht="14.25" x14ac:dyDescent="0.2">
      <c r="A3385" s="20">
        <f t="shared" si="52"/>
        <v>46803</v>
      </c>
      <c r="B3385" s="21">
        <v>3384</v>
      </c>
      <c r="C3385" s="21">
        <v>5.3319999999999999</v>
      </c>
      <c r="D3385" s="21">
        <v>1.4837</v>
      </c>
    </row>
    <row r="3386" spans="1:4" ht="14.25" x14ac:dyDescent="0.2">
      <c r="A3386" s="20">
        <f t="shared" si="52"/>
        <v>46804</v>
      </c>
      <c r="B3386" s="21">
        <v>3385</v>
      </c>
      <c r="C3386" s="21">
        <v>5.3327</v>
      </c>
      <c r="D3386" s="21">
        <v>1.4839</v>
      </c>
    </row>
    <row r="3387" spans="1:4" ht="14.25" x14ac:dyDescent="0.2">
      <c r="A3387" s="20">
        <f t="shared" si="52"/>
        <v>46805</v>
      </c>
      <c r="B3387" s="21">
        <v>3386</v>
      </c>
      <c r="C3387" s="21">
        <v>5.3333000000000004</v>
      </c>
      <c r="D3387" s="21">
        <v>1.484</v>
      </c>
    </row>
    <row r="3388" spans="1:4" ht="14.25" x14ac:dyDescent="0.2">
      <c r="A3388" s="20">
        <f t="shared" si="52"/>
        <v>46806</v>
      </c>
      <c r="B3388" s="21">
        <v>3387</v>
      </c>
      <c r="C3388" s="21">
        <v>5.3339999999999996</v>
      </c>
      <c r="D3388" s="21">
        <v>1.4842</v>
      </c>
    </row>
    <row r="3389" spans="1:4" ht="14.25" x14ac:dyDescent="0.2">
      <c r="A3389" s="20">
        <f t="shared" si="52"/>
        <v>46807</v>
      </c>
      <c r="B3389" s="21">
        <v>3388</v>
      </c>
      <c r="C3389" s="21">
        <v>5.3346999999999998</v>
      </c>
      <c r="D3389" s="21">
        <v>1.4843999999999999</v>
      </c>
    </row>
    <row r="3390" spans="1:4" ht="14.25" x14ac:dyDescent="0.2">
      <c r="A3390" s="20">
        <f t="shared" si="52"/>
        <v>46808</v>
      </c>
      <c r="B3390" s="21">
        <v>3389</v>
      </c>
      <c r="C3390" s="21">
        <v>5.3353000000000002</v>
      </c>
      <c r="D3390" s="21">
        <v>1.4845999999999999</v>
      </c>
    </row>
    <row r="3391" spans="1:4" ht="14.25" x14ac:dyDescent="0.2">
      <c r="A3391" s="20">
        <f t="shared" si="52"/>
        <v>46809</v>
      </c>
      <c r="B3391" s="21">
        <v>3390</v>
      </c>
      <c r="C3391" s="21">
        <v>5.3360000000000003</v>
      </c>
      <c r="D3391" s="21">
        <v>1.4847999999999999</v>
      </c>
    </row>
    <row r="3392" spans="1:4" ht="14.25" x14ac:dyDescent="0.2">
      <c r="A3392" s="20">
        <f t="shared" si="52"/>
        <v>46810</v>
      </c>
      <c r="B3392" s="21">
        <v>3391</v>
      </c>
      <c r="C3392" s="21">
        <v>5.3367000000000004</v>
      </c>
      <c r="D3392" s="21">
        <v>1.4850000000000001</v>
      </c>
    </row>
    <row r="3393" spans="1:4" ht="14.25" x14ac:dyDescent="0.2">
      <c r="A3393" s="20">
        <f t="shared" si="52"/>
        <v>46811</v>
      </c>
      <c r="B3393" s="21">
        <v>3392</v>
      </c>
      <c r="C3393" s="21">
        <v>5.3373999999999997</v>
      </c>
      <c r="D3393" s="21">
        <v>1.4852000000000001</v>
      </c>
    </row>
    <row r="3394" spans="1:4" ht="14.25" x14ac:dyDescent="0.2">
      <c r="A3394" s="20">
        <f t="shared" si="52"/>
        <v>46812</v>
      </c>
      <c r="B3394" s="21">
        <v>3393</v>
      </c>
      <c r="C3394" s="21">
        <v>5.3380000000000001</v>
      </c>
      <c r="D3394" s="21">
        <v>1.4854000000000001</v>
      </c>
    </row>
    <row r="3395" spans="1:4" ht="14.25" x14ac:dyDescent="0.2">
      <c r="A3395" s="20">
        <f t="shared" si="52"/>
        <v>46813</v>
      </c>
      <c r="B3395" s="21">
        <v>3394</v>
      </c>
      <c r="C3395" s="21">
        <v>5.3387000000000002</v>
      </c>
      <c r="D3395" s="21">
        <v>1.4856</v>
      </c>
    </row>
    <row r="3396" spans="1:4" ht="14.25" x14ac:dyDescent="0.2">
      <c r="A3396" s="20">
        <f t="shared" ref="A3396:A3459" si="53">+A3395+1</f>
        <v>46814</v>
      </c>
      <c r="B3396" s="21">
        <v>3395</v>
      </c>
      <c r="C3396" s="21">
        <v>5.3394000000000004</v>
      </c>
      <c r="D3396" s="21">
        <v>1.4857</v>
      </c>
    </row>
    <row r="3397" spans="1:4" ht="14.25" x14ac:dyDescent="0.2">
      <c r="A3397" s="20">
        <f t="shared" si="53"/>
        <v>46815</v>
      </c>
      <c r="B3397" s="21">
        <v>3396</v>
      </c>
      <c r="C3397" s="21">
        <v>5.34</v>
      </c>
      <c r="D3397" s="21">
        <v>1.4859</v>
      </c>
    </row>
    <row r="3398" spans="1:4" ht="14.25" x14ac:dyDescent="0.2">
      <c r="A3398" s="20">
        <f t="shared" si="53"/>
        <v>46816</v>
      </c>
      <c r="B3398" s="21">
        <v>3397</v>
      </c>
      <c r="C3398" s="21">
        <v>5.3407</v>
      </c>
      <c r="D3398" s="21">
        <v>1.4861</v>
      </c>
    </row>
    <row r="3399" spans="1:4" ht="14.25" x14ac:dyDescent="0.2">
      <c r="A3399" s="20">
        <f t="shared" si="53"/>
        <v>46817</v>
      </c>
      <c r="B3399" s="21">
        <v>3398</v>
      </c>
      <c r="C3399" s="21">
        <v>5.3414000000000001</v>
      </c>
      <c r="D3399" s="21">
        <v>1.4863</v>
      </c>
    </row>
    <row r="3400" spans="1:4" ht="14.25" x14ac:dyDescent="0.2">
      <c r="A3400" s="20">
        <f t="shared" si="53"/>
        <v>46818</v>
      </c>
      <c r="B3400" s="21">
        <v>3399</v>
      </c>
      <c r="C3400" s="21">
        <v>5.3421000000000003</v>
      </c>
      <c r="D3400" s="21">
        <v>1.4864999999999999</v>
      </c>
    </row>
    <row r="3401" spans="1:4" ht="14.25" x14ac:dyDescent="0.2">
      <c r="A3401" s="20">
        <f t="shared" si="53"/>
        <v>46819</v>
      </c>
      <c r="B3401" s="21">
        <v>3400</v>
      </c>
      <c r="C3401" s="21">
        <v>5.3426999999999998</v>
      </c>
      <c r="D3401" s="21">
        <v>1.4866999999999999</v>
      </c>
    </row>
    <row r="3402" spans="1:4" ht="14.25" x14ac:dyDescent="0.2">
      <c r="A3402" s="20">
        <f t="shared" si="53"/>
        <v>46820</v>
      </c>
      <c r="B3402" s="21">
        <v>3401</v>
      </c>
      <c r="C3402" s="21">
        <v>5.3433999999999999</v>
      </c>
      <c r="D3402" s="21">
        <v>1.4869000000000001</v>
      </c>
    </row>
    <row r="3403" spans="1:4" ht="14.25" x14ac:dyDescent="0.2">
      <c r="A3403" s="20">
        <f t="shared" si="53"/>
        <v>46821</v>
      </c>
      <c r="B3403" s="21">
        <v>3402</v>
      </c>
      <c r="C3403" s="21">
        <v>5.3441000000000001</v>
      </c>
      <c r="D3403" s="21">
        <v>1.4871000000000001</v>
      </c>
    </row>
    <row r="3404" spans="1:4" ht="14.25" x14ac:dyDescent="0.2">
      <c r="A3404" s="20">
        <f t="shared" si="53"/>
        <v>46822</v>
      </c>
      <c r="B3404" s="21">
        <v>3403</v>
      </c>
      <c r="C3404" s="21">
        <v>5.3446999999999996</v>
      </c>
      <c r="D3404" s="21">
        <v>1.4872000000000001</v>
      </c>
    </row>
    <row r="3405" spans="1:4" ht="14.25" x14ac:dyDescent="0.2">
      <c r="A3405" s="20">
        <f t="shared" si="53"/>
        <v>46823</v>
      </c>
      <c r="B3405" s="21">
        <v>3404</v>
      </c>
      <c r="C3405" s="21">
        <v>5.3453999999999997</v>
      </c>
      <c r="D3405" s="21">
        <v>1.4874000000000001</v>
      </c>
    </row>
    <row r="3406" spans="1:4" ht="14.25" x14ac:dyDescent="0.2">
      <c r="A3406" s="20">
        <f t="shared" si="53"/>
        <v>46824</v>
      </c>
      <c r="B3406" s="21">
        <v>3405</v>
      </c>
      <c r="C3406" s="21">
        <v>5.3460999999999999</v>
      </c>
      <c r="D3406" s="21">
        <v>1.4876</v>
      </c>
    </row>
    <row r="3407" spans="1:4" ht="14.25" x14ac:dyDescent="0.2">
      <c r="A3407" s="20">
        <f t="shared" si="53"/>
        <v>46825</v>
      </c>
      <c r="B3407" s="21">
        <v>3406</v>
      </c>
      <c r="C3407" s="21">
        <v>5.3468</v>
      </c>
      <c r="D3407" s="21">
        <v>1.4878</v>
      </c>
    </row>
    <row r="3408" spans="1:4" ht="14.25" x14ac:dyDescent="0.2">
      <c r="A3408" s="20">
        <f t="shared" si="53"/>
        <v>46826</v>
      </c>
      <c r="B3408" s="21">
        <v>3407</v>
      </c>
      <c r="C3408" s="21">
        <v>5.3474000000000004</v>
      </c>
      <c r="D3408" s="21">
        <v>1.488</v>
      </c>
    </row>
    <row r="3409" spans="1:4" ht="14.25" x14ac:dyDescent="0.2">
      <c r="A3409" s="20">
        <f t="shared" si="53"/>
        <v>46827</v>
      </c>
      <c r="B3409" s="21">
        <v>3408</v>
      </c>
      <c r="C3409" s="21">
        <v>5.3480999999999996</v>
      </c>
      <c r="D3409" s="21">
        <v>1.4882</v>
      </c>
    </row>
    <row r="3410" spans="1:4" ht="14.25" x14ac:dyDescent="0.2">
      <c r="A3410" s="20">
        <f t="shared" si="53"/>
        <v>46828</v>
      </c>
      <c r="B3410" s="21">
        <v>3409</v>
      </c>
      <c r="C3410" s="21">
        <v>5.3487999999999998</v>
      </c>
      <c r="D3410" s="21">
        <v>1.4883999999999999</v>
      </c>
    </row>
    <row r="3411" spans="1:4" ht="14.25" x14ac:dyDescent="0.2">
      <c r="A3411" s="20">
        <f t="shared" si="53"/>
        <v>46829</v>
      </c>
      <c r="B3411" s="21">
        <v>3410</v>
      </c>
      <c r="C3411" s="21">
        <v>5.3494000000000002</v>
      </c>
      <c r="D3411" s="21">
        <v>1.4885999999999999</v>
      </c>
    </row>
    <row r="3412" spans="1:4" ht="14.25" x14ac:dyDescent="0.2">
      <c r="A3412" s="20">
        <f t="shared" si="53"/>
        <v>46830</v>
      </c>
      <c r="B3412" s="21">
        <v>3411</v>
      </c>
      <c r="C3412" s="21">
        <v>5.3501000000000003</v>
      </c>
      <c r="D3412" s="21">
        <v>1.4886999999999999</v>
      </c>
    </row>
    <row r="3413" spans="1:4" ht="14.25" x14ac:dyDescent="0.2">
      <c r="A3413" s="20">
        <f t="shared" si="53"/>
        <v>46831</v>
      </c>
      <c r="B3413" s="21">
        <v>3412</v>
      </c>
      <c r="C3413" s="21">
        <v>5.3507999999999996</v>
      </c>
      <c r="D3413" s="21">
        <v>1.4888999999999999</v>
      </c>
    </row>
    <row r="3414" spans="1:4" ht="14.25" x14ac:dyDescent="0.2">
      <c r="A3414" s="20">
        <f t="shared" si="53"/>
        <v>46832</v>
      </c>
      <c r="B3414" s="21">
        <v>3413</v>
      </c>
      <c r="C3414" s="21">
        <v>5.3514999999999997</v>
      </c>
      <c r="D3414" s="21">
        <v>1.4891000000000001</v>
      </c>
    </row>
    <row r="3415" spans="1:4" ht="14.25" x14ac:dyDescent="0.2">
      <c r="A3415" s="20">
        <f t="shared" si="53"/>
        <v>46833</v>
      </c>
      <c r="B3415" s="21">
        <v>3414</v>
      </c>
      <c r="C3415" s="21">
        <v>5.3521000000000001</v>
      </c>
      <c r="D3415" s="21">
        <v>1.4893000000000001</v>
      </c>
    </row>
    <row r="3416" spans="1:4" ht="14.25" x14ac:dyDescent="0.2">
      <c r="A3416" s="20">
        <f t="shared" si="53"/>
        <v>46834</v>
      </c>
      <c r="B3416" s="21">
        <v>3415</v>
      </c>
      <c r="C3416" s="21">
        <v>5.3528000000000002</v>
      </c>
      <c r="D3416" s="21">
        <v>1.4895</v>
      </c>
    </row>
    <row r="3417" spans="1:4" ht="14.25" x14ac:dyDescent="0.2">
      <c r="A3417" s="20">
        <f t="shared" si="53"/>
        <v>46835</v>
      </c>
      <c r="B3417" s="21">
        <v>3416</v>
      </c>
      <c r="C3417" s="21">
        <v>5.3535000000000004</v>
      </c>
      <c r="D3417" s="21">
        <v>1.4897</v>
      </c>
    </row>
    <row r="3418" spans="1:4" ht="14.25" x14ac:dyDescent="0.2">
      <c r="A3418" s="20">
        <f t="shared" si="53"/>
        <v>46836</v>
      </c>
      <c r="B3418" s="21">
        <v>3417</v>
      </c>
      <c r="C3418" s="21">
        <v>5.3540999999999999</v>
      </c>
      <c r="D3418" s="21">
        <v>1.4898</v>
      </c>
    </row>
    <row r="3419" spans="1:4" ht="14.25" x14ac:dyDescent="0.2">
      <c r="A3419" s="20">
        <f t="shared" si="53"/>
        <v>46837</v>
      </c>
      <c r="B3419" s="21">
        <v>3418</v>
      </c>
      <c r="C3419" s="21">
        <v>5.3548</v>
      </c>
      <c r="D3419" s="21">
        <v>1.49</v>
      </c>
    </row>
    <row r="3420" spans="1:4" ht="14.25" x14ac:dyDescent="0.2">
      <c r="A3420" s="20">
        <f t="shared" si="53"/>
        <v>46838</v>
      </c>
      <c r="B3420" s="21">
        <v>3419</v>
      </c>
      <c r="C3420" s="21">
        <v>5.3555000000000001</v>
      </c>
      <c r="D3420" s="21">
        <v>1.4902</v>
      </c>
    </row>
    <row r="3421" spans="1:4" ht="14.25" x14ac:dyDescent="0.2">
      <c r="A3421" s="20">
        <f t="shared" si="53"/>
        <v>46839</v>
      </c>
      <c r="B3421" s="21">
        <v>3420</v>
      </c>
      <c r="C3421" s="21">
        <v>5.3560999999999996</v>
      </c>
      <c r="D3421" s="21">
        <v>1.4903999999999999</v>
      </c>
    </row>
    <row r="3422" spans="1:4" ht="14.25" x14ac:dyDescent="0.2">
      <c r="A3422" s="20">
        <f t="shared" si="53"/>
        <v>46840</v>
      </c>
      <c r="B3422" s="21">
        <v>3421</v>
      </c>
      <c r="C3422" s="21">
        <v>5.3567999999999998</v>
      </c>
      <c r="D3422" s="21">
        <v>1.4905999999999999</v>
      </c>
    </row>
    <row r="3423" spans="1:4" ht="14.25" x14ac:dyDescent="0.2">
      <c r="A3423" s="20">
        <f t="shared" si="53"/>
        <v>46841</v>
      </c>
      <c r="B3423" s="21">
        <v>3422</v>
      </c>
      <c r="C3423" s="21">
        <v>5.3574999999999999</v>
      </c>
      <c r="D3423" s="21">
        <v>1.4907999999999999</v>
      </c>
    </row>
    <row r="3424" spans="1:4" ht="14.25" x14ac:dyDescent="0.2">
      <c r="A3424" s="20">
        <f t="shared" si="53"/>
        <v>46842</v>
      </c>
      <c r="B3424" s="21">
        <v>3423</v>
      </c>
      <c r="C3424" s="21">
        <v>5.3581000000000003</v>
      </c>
      <c r="D3424" s="21">
        <v>1.4910000000000001</v>
      </c>
    </row>
    <row r="3425" spans="1:4" ht="14.25" x14ac:dyDescent="0.2">
      <c r="A3425" s="20">
        <f t="shared" si="53"/>
        <v>46843</v>
      </c>
      <c r="B3425" s="21">
        <v>3424</v>
      </c>
      <c r="C3425" s="21">
        <v>5.3587999999999996</v>
      </c>
      <c r="D3425" s="21">
        <v>1.4911000000000001</v>
      </c>
    </row>
    <row r="3426" spans="1:4" ht="14.25" x14ac:dyDescent="0.2">
      <c r="A3426" s="20">
        <f t="shared" si="53"/>
        <v>46844</v>
      </c>
      <c r="B3426" s="21">
        <v>3425</v>
      </c>
      <c r="C3426" s="21">
        <v>5.3594999999999997</v>
      </c>
      <c r="D3426" s="21">
        <v>1.4913000000000001</v>
      </c>
    </row>
    <row r="3427" spans="1:4" ht="14.25" x14ac:dyDescent="0.2">
      <c r="A3427" s="20">
        <f t="shared" si="53"/>
        <v>46845</v>
      </c>
      <c r="B3427" s="21">
        <v>3426</v>
      </c>
      <c r="C3427" s="21">
        <v>5.3601000000000001</v>
      </c>
      <c r="D3427" s="21">
        <v>1.4915</v>
      </c>
    </row>
    <row r="3428" spans="1:4" ht="14.25" x14ac:dyDescent="0.2">
      <c r="A3428" s="20">
        <f t="shared" si="53"/>
        <v>46846</v>
      </c>
      <c r="B3428" s="21">
        <v>3427</v>
      </c>
      <c r="C3428" s="21">
        <v>5.3608000000000002</v>
      </c>
      <c r="D3428" s="21">
        <v>1.4917</v>
      </c>
    </row>
    <row r="3429" spans="1:4" ht="14.25" x14ac:dyDescent="0.2">
      <c r="A3429" s="20">
        <f t="shared" si="53"/>
        <v>46847</v>
      </c>
      <c r="B3429" s="21">
        <v>3428</v>
      </c>
      <c r="C3429" s="21">
        <v>5.3615000000000004</v>
      </c>
      <c r="D3429" s="21">
        <v>1.4919</v>
      </c>
    </row>
    <row r="3430" spans="1:4" ht="14.25" x14ac:dyDescent="0.2">
      <c r="A3430" s="20">
        <f t="shared" si="53"/>
        <v>46848</v>
      </c>
      <c r="B3430" s="21">
        <v>3429</v>
      </c>
      <c r="C3430" s="21">
        <v>5.3621999999999996</v>
      </c>
      <c r="D3430" s="21">
        <v>1.4921</v>
      </c>
    </row>
    <row r="3431" spans="1:4" ht="14.25" x14ac:dyDescent="0.2">
      <c r="A3431" s="20">
        <f t="shared" si="53"/>
        <v>46849</v>
      </c>
      <c r="B3431" s="21">
        <v>3430</v>
      </c>
      <c r="C3431" s="21">
        <v>5.3628</v>
      </c>
      <c r="D3431" s="21">
        <v>1.4922</v>
      </c>
    </row>
    <row r="3432" spans="1:4" ht="14.25" x14ac:dyDescent="0.2">
      <c r="A3432" s="20">
        <f t="shared" si="53"/>
        <v>46850</v>
      </c>
      <c r="B3432" s="21">
        <v>3431</v>
      </c>
      <c r="C3432" s="21">
        <v>5.3635000000000002</v>
      </c>
      <c r="D3432" s="21">
        <v>1.4923999999999999</v>
      </c>
    </row>
    <row r="3433" spans="1:4" ht="14.25" x14ac:dyDescent="0.2">
      <c r="A3433" s="20">
        <f t="shared" si="53"/>
        <v>46851</v>
      </c>
      <c r="B3433" s="21">
        <v>3432</v>
      </c>
      <c r="C3433" s="21">
        <v>5.3642000000000003</v>
      </c>
      <c r="D3433" s="21">
        <v>1.4925999999999999</v>
      </c>
    </row>
    <row r="3434" spans="1:4" ht="14.25" x14ac:dyDescent="0.2">
      <c r="A3434" s="20">
        <f t="shared" si="53"/>
        <v>46852</v>
      </c>
      <c r="B3434" s="21">
        <v>3433</v>
      </c>
      <c r="C3434" s="21">
        <v>5.3647999999999998</v>
      </c>
      <c r="D3434" s="21">
        <v>1.4927999999999999</v>
      </c>
    </row>
    <row r="3435" spans="1:4" ht="14.25" x14ac:dyDescent="0.2">
      <c r="A3435" s="20">
        <f t="shared" si="53"/>
        <v>46853</v>
      </c>
      <c r="B3435" s="21">
        <v>3434</v>
      </c>
      <c r="C3435" s="21">
        <v>5.3654999999999999</v>
      </c>
      <c r="D3435" s="21">
        <v>1.4930000000000001</v>
      </c>
    </row>
    <row r="3436" spans="1:4" ht="14.25" x14ac:dyDescent="0.2">
      <c r="A3436" s="20">
        <f t="shared" si="53"/>
        <v>46854</v>
      </c>
      <c r="B3436" s="21">
        <v>3435</v>
      </c>
      <c r="C3436" s="21">
        <v>5.3662000000000001</v>
      </c>
      <c r="D3436" s="21">
        <v>1.4931000000000001</v>
      </c>
    </row>
    <row r="3437" spans="1:4" ht="14.25" x14ac:dyDescent="0.2">
      <c r="A3437" s="20">
        <f t="shared" si="53"/>
        <v>46855</v>
      </c>
      <c r="B3437" s="21">
        <v>3436</v>
      </c>
      <c r="C3437" s="21">
        <v>5.3667999999999996</v>
      </c>
      <c r="D3437" s="21">
        <v>1.4933000000000001</v>
      </c>
    </row>
    <row r="3438" spans="1:4" ht="14.25" x14ac:dyDescent="0.2">
      <c r="A3438" s="20">
        <f t="shared" si="53"/>
        <v>46856</v>
      </c>
      <c r="B3438" s="21">
        <v>3437</v>
      </c>
      <c r="C3438" s="21">
        <v>5.3674999999999997</v>
      </c>
      <c r="D3438" s="21">
        <v>1.4935</v>
      </c>
    </row>
    <row r="3439" spans="1:4" ht="14.25" x14ac:dyDescent="0.2">
      <c r="A3439" s="20">
        <f t="shared" si="53"/>
        <v>46857</v>
      </c>
      <c r="B3439" s="21">
        <v>3438</v>
      </c>
      <c r="C3439" s="21">
        <v>5.3681999999999999</v>
      </c>
      <c r="D3439" s="21">
        <v>1.4937</v>
      </c>
    </row>
    <row r="3440" spans="1:4" ht="14.25" x14ac:dyDescent="0.2">
      <c r="A3440" s="20">
        <f t="shared" si="53"/>
        <v>46858</v>
      </c>
      <c r="B3440" s="21">
        <v>3439</v>
      </c>
      <c r="C3440" s="21">
        <v>5.3688000000000002</v>
      </c>
      <c r="D3440" s="21">
        <v>1.4939</v>
      </c>
    </row>
    <row r="3441" spans="1:4" ht="14.25" x14ac:dyDescent="0.2">
      <c r="A3441" s="20">
        <f t="shared" si="53"/>
        <v>46859</v>
      </c>
      <c r="B3441" s="21">
        <v>3440</v>
      </c>
      <c r="C3441" s="21">
        <v>5.3695000000000004</v>
      </c>
      <c r="D3441" s="21">
        <v>1.4941</v>
      </c>
    </row>
    <row r="3442" spans="1:4" ht="14.25" x14ac:dyDescent="0.2">
      <c r="A3442" s="20">
        <f t="shared" si="53"/>
        <v>46860</v>
      </c>
      <c r="B3442" s="21">
        <v>3441</v>
      </c>
      <c r="C3442" s="21">
        <v>5.3701999999999996</v>
      </c>
      <c r="D3442" s="21">
        <v>1.4942</v>
      </c>
    </row>
    <row r="3443" spans="1:4" ht="14.25" x14ac:dyDescent="0.2">
      <c r="A3443" s="20">
        <f t="shared" si="53"/>
        <v>46861</v>
      </c>
      <c r="B3443" s="21">
        <v>3442</v>
      </c>
      <c r="C3443" s="21">
        <v>5.3708</v>
      </c>
      <c r="D3443" s="21">
        <v>1.4944</v>
      </c>
    </row>
    <row r="3444" spans="1:4" ht="14.25" x14ac:dyDescent="0.2">
      <c r="A3444" s="20">
        <f t="shared" si="53"/>
        <v>46862</v>
      </c>
      <c r="B3444" s="21">
        <v>3443</v>
      </c>
      <c r="C3444" s="21">
        <v>5.3715000000000002</v>
      </c>
      <c r="D3444" s="21">
        <v>1.4945999999999999</v>
      </c>
    </row>
    <row r="3445" spans="1:4" ht="14.25" x14ac:dyDescent="0.2">
      <c r="A3445" s="20">
        <f t="shared" si="53"/>
        <v>46863</v>
      </c>
      <c r="B3445" s="21">
        <v>3444</v>
      </c>
      <c r="C3445" s="21">
        <v>5.3722000000000003</v>
      </c>
      <c r="D3445" s="21">
        <v>1.4947999999999999</v>
      </c>
    </row>
    <row r="3446" spans="1:4" ht="14.25" x14ac:dyDescent="0.2">
      <c r="A3446" s="20">
        <f t="shared" si="53"/>
        <v>46864</v>
      </c>
      <c r="B3446" s="21">
        <v>3445</v>
      </c>
      <c r="C3446" s="21">
        <v>5.3727999999999998</v>
      </c>
      <c r="D3446" s="21">
        <v>1.4950000000000001</v>
      </c>
    </row>
    <row r="3447" spans="1:4" ht="14.25" x14ac:dyDescent="0.2">
      <c r="A3447" s="20">
        <f t="shared" si="53"/>
        <v>46865</v>
      </c>
      <c r="B3447" s="21">
        <v>3446</v>
      </c>
      <c r="C3447" s="21">
        <v>5.3734999999999999</v>
      </c>
      <c r="D3447" s="21">
        <v>1.4951000000000001</v>
      </c>
    </row>
    <row r="3448" spans="1:4" ht="14.25" x14ac:dyDescent="0.2">
      <c r="A3448" s="20">
        <f t="shared" si="53"/>
        <v>46866</v>
      </c>
      <c r="B3448" s="21">
        <v>3447</v>
      </c>
      <c r="C3448" s="21">
        <v>5.3742000000000001</v>
      </c>
      <c r="D3448" s="21">
        <v>1.4953000000000001</v>
      </c>
    </row>
    <row r="3449" spans="1:4" ht="14.25" x14ac:dyDescent="0.2">
      <c r="A3449" s="20">
        <f t="shared" si="53"/>
        <v>46867</v>
      </c>
      <c r="B3449" s="21">
        <v>3448</v>
      </c>
      <c r="C3449" s="21">
        <v>5.3747999999999996</v>
      </c>
      <c r="D3449" s="21">
        <v>1.4955000000000001</v>
      </c>
    </row>
    <row r="3450" spans="1:4" ht="14.25" x14ac:dyDescent="0.2">
      <c r="A3450" s="20">
        <f t="shared" si="53"/>
        <v>46868</v>
      </c>
      <c r="B3450" s="21">
        <v>3449</v>
      </c>
      <c r="C3450" s="21">
        <v>5.3754999999999997</v>
      </c>
      <c r="D3450" s="21">
        <v>1.4957</v>
      </c>
    </row>
    <row r="3451" spans="1:4" ht="14.25" x14ac:dyDescent="0.2">
      <c r="A3451" s="20">
        <f t="shared" si="53"/>
        <v>46869</v>
      </c>
      <c r="B3451" s="21">
        <v>3450</v>
      </c>
      <c r="C3451" s="21">
        <v>5.3761000000000001</v>
      </c>
      <c r="D3451" s="21">
        <v>1.4959</v>
      </c>
    </row>
    <row r="3452" spans="1:4" ht="14.25" x14ac:dyDescent="0.2">
      <c r="A3452" s="20">
        <f t="shared" si="53"/>
        <v>46870</v>
      </c>
      <c r="B3452" s="21">
        <v>3451</v>
      </c>
      <c r="C3452" s="21">
        <v>5.3768000000000002</v>
      </c>
      <c r="D3452" s="21">
        <v>1.496</v>
      </c>
    </row>
    <row r="3453" spans="1:4" ht="14.25" x14ac:dyDescent="0.2">
      <c r="A3453" s="20">
        <f t="shared" si="53"/>
        <v>46871</v>
      </c>
      <c r="B3453" s="21">
        <v>3452</v>
      </c>
      <c r="C3453" s="21">
        <v>5.3775000000000004</v>
      </c>
      <c r="D3453" s="21">
        <v>1.4962</v>
      </c>
    </row>
    <row r="3454" spans="1:4" ht="14.25" x14ac:dyDescent="0.2">
      <c r="A3454" s="20">
        <f t="shared" si="53"/>
        <v>46872</v>
      </c>
      <c r="B3454" s="21">
        <v>3453</v>
      </c>
      <c r="C3454" s="21">
        <v>5.3780999999999999</v>
      </c>
      <c r="D3454" s="21">
        <v>1.4964</v>
      </c>
    </row>
    <row r="3455" spans="1:4" ht="14.25" x14ac:dyDescent="0.2">
      <c r="A3455" s="20">
        <f t="shared" si="53"/>
        <v>46873</v>
      </c>
      <c r="B3455" s="21">
        <v>3454</v>
      </c>
      <c r="C3455" s="21">
        <v>5.3788</v>
      </c>
      <c r="D3455" s="21">
        <v>1.4965999999999999</v>
      </c>
    </row>
    <row r="3456" spans="1:4" ht="14.25" x14ac:dyDescent="0.2">
      <c r="A3456" s="20">
        <f t="shared" si="53"/>
        <v>46874</v>
      </c>
      <c r="B3456" s="21">
        <v>3455</v>
      </c>
      <c r="C3456" s="21">
        <v>5.3795000000000002</v>
      </c>
      <c r="D3456" s="21">
        <v>1.4966999999999999</v>
      </c>
    </row>
    <row r="3457" spans="1:4" ht="14.25" x14ac:dyDescent="0.2">
      <c r="A3457" s="20">
        <f t="shared" si="53"/>
        <v>46875</v>
      </c>
      <c r="B3457" s="21">
        <v>3456</v>
      </c>
      <c r="C3457" s="21">
        <v>5.3800999999999997</v>
      </c>
      <c r="D3457" s="21">
        <v>1.4968999999999999</v>
      </c>
    </row>
    <row r="3458" spans="1:4" ht="14.25" x14ac:dyDescent="0.2">
      <c r="A3458" s="20">
        <f t="shared" si="53"/>
        <v>46876</v>
      </c>
      <c r="B3458" s="21">
        <v>3457</v>
      </c>
      <c r="C3458" s="21">
        <v>5.3807999999999998</v>
      </c>
      <c r="D3458" s="21">
        <v>1.4971000000000001</v>
      </c>
    </row>
    <row r="3459" spans="1:4" ht="14.25" x14ac:dyDescent="0.2">
      <c r="A3459" s="20">
        <f t="shared" si="53"/>
        <v>46877</v>
      </c>
      <c r="B3459" s="21">
        <v>3458</v>
      </c>
      <c r="C3459" s="21">
        <v>5.3815</v>
      </c>
      <c r="D3459" s="21">
        <v>1.4973000000000001</v>
      </c>
    </row>
    <row r="3460" spans="1:4" ht="14.25" x14ac:dyDescent="0.2">
      <c r="A3460" s="20">
        <f t="shared" ref="A3460:A3523" si="54">+A3459+1</f>
        <v>46878</v>
      </c>
      <c r="B3460" s="21">
        <v>3459</v>
      </c>
      <c r="C3460" s="21">
        <v>5.3821000000000003</v>
      </c>
      <c r="D3460" s="21">
        <v>1.4975000000000001</v>
      </c>
    </row>
    <row r="3461" spans="1:4" ht="14.25" x14ac:dyDescent="0.2">
      <c r="A3461" s="20">
        <f t="shared" si="54"/>
        <v>46879</v>
      </c>
      <c r="B3461" s="21">
        <v>3460</v>
      </c>
      <c r="C3461" s="21">
        <v>5.3827999999999996</v>
      </c>
      <c r="D3461" s="21">
        <v>1.4976</v>
      </c>
    </row>
    <row r="3462" spans="1:4" ht="14.25" x14ac:dyDescent="0.2">
      <c r="A3462" s="20">
        <f t="shared" si="54"/>
        <v>46880</v>
      </c>
      <c r="B3462" s="21">
        <v>3461</v>
      </c>
      <c r="C3462" s="21">
        <v>5.3834999999999997</v>
      </c>
      <c r="D3462" s="21">
        <v>1.4978</v>
      </c>
    </row>
    <row r="3463" spans="1:4" ht="14.25" x14ac:dyDescent="0.2">
      <c r="A3463" s="20">
        <f t="shared" si="54"/>
        <v>46881</v>
      </c>
      <c r="B3463" s="21">
        <v>3462</v>
      </c>
      <c r="C3463" s="21">
        <v>5.3841000000000001</v>
      </c>
      <c r="D3463" s="21">
        <v>1.498</v>
      </c>
    </row>
    <row r="3464" spans="1:4" ht="14.25" x14ac:dyDescent="0.2">
      <c r="A3464" s="20">
        <f t="shared" si="54"/>
        <v>46882</v>
      </c>
      <c r="B3464" s="21">
        <v>3463</v>
      </c>
      <c r="C3464" s="21">
        <v>5.3848000000000003</v>
      </c>
      <c r="D3464" s="21">
        <v>1.4982</v>
      </c>
    </row>
    <row r="3465" spans="1:4" ht="14.25" x14ac:dyDescent="0.2">
      <c r="A3465" s="20">
        <f t="shared" si="54"/>
        <v>46883</v>
      </c>
      <c r="B3465" s="21">
        <v>3464</v>
      </c>
      <c r="C3465" s="21">
        <v>5.3853999999999997</v>
      </c>
      <c r="D3465" s="21">
        <v>1.4984</v>
      </c>
    </row>
    <row r="3466" spans="1:4" ht="14.25" x14ac:dyDescent="0.2">
      <c r="A3466" s="20">
        <f t="shared" si="54"/>
        <v>46884</v>
      </c>
      <c r="B3466" s="21">
        <v>3465</v>
      </c>
      <c r="C3466" s="21">
        <v>5.3860999999999999</v>
      </c>
      <c r="D3466" s="21">
        <v>1.4984999999999999</v>
      </c>
    </row>
    <row r="3467" spans="1:4" ht="14.25" x14ac:dyDescent="0.2">
      <c r="A3467" s="20">
        <f t="shared" si="54"/>
        <v>46885</v>
      </c>
      <c r="B3467" s="21">
        <v>3466</v>
      </c>
      <c r="C3467" s="21">
        <v>5.3868</v>
      </c>
      <c r="D3467" s="21">
        <v>1.4986999999999999</v>
      </c>
    </row>
    <row r="3468" spans="1:4" ht="14.25" x14ac:dyDescent="0.2">
      <c r="A3468" s="20">
        <f t="shared" si="54"/>
        <v>46886</v>
      </c>
      <c r="B3468" s="21">
        <v>3467</v>
      </c>
      <c r="C3468" s="21">
        <v>5.3874000000000004</v>
      </c>
      <c r="D3468" s="21">
        <v>1.4988999999999999</v>
      </c>
    </row>
    <row r="3469" spans="1:4" ht="14.25" x14ac:dyDescent="0.2">
      <c r="A3469" s="20">
        <f t="shared" si="54"/>
        <v>46887</v>
      </c>
      <c r="B3469" s="21">
        <v>3468</v>
      </c>
      <c r="C3469" s="21">
        <v>5.3880999999999997</v>
      </c>
      <c r="D3469" s="21">
        <v>1.4991000000000001</v>
      </c>
    </row>
    <row r="3470" spans="1:4" ht="14.25" x14ac:dyDescent="0.2">
      <c r="A3470" s="20">
        <f t="shared" si="54"/>
        <v>46888</v>
      </c>
      <c r="B3470" s="21">
        <v>3469</v>
      </c>
      <c r="C3470" s="21">
        <v>5.3887999999999998</v>
      </c>
      <c r="D3470" s="21">
        <v>1.4992000000000001</v>
      </c>
    </row>
    <row r="3471" spans="1:4" ht="14.25" x14ac:dyDescent="0.2">
      <c r="A3471" s="20">
        <f t="shared" si="54"/>
        <v>46889</v>
      </c>
      <c r="B3471" s="21">
        <v>3470</v>
      </c>
      <c r="C3471" s="21">
        <v>5.3894000000000002</v>
      </c>
      <c r="D3471" s="21">
        <v>1.4994000000000001</v>
      </c>
    </row>
    <row r="3472" spans="1:4" ht="14.25" x14ac:dyDescent="0.2">
      <c r="A3472" s="20">
        <f t="shared" si="54"/>
        <v>46890</v>
      </c>
      <c r="B3472" s="21">
        <v>3471</v>
      </c>
      <c r="C3472" s="21">
        <v>5.3901000000000003</v>
      </c>
      <c r="D3472" s="21">
        <v>1.4996</v>
      </c>
    </row>
    <row r="3473" spans="1:4" ht="14.25" x14ac:dyDescent="0.2">
      <c r="A3473" s="20">
        <f t="shared" si="54"/>
        <v>46891</v>
      </c>
      <c r="B3473" s="21">
        <v>3472</v>
      </c>
      <c r="C3473" s="21">
        <v>5.3906999999999998</v>
      </c>
      <c r="D3473" s="21">
        <v>1.4998</v>
      </c>
    </row>
    <row r="3474" spans="1:4" ht="14.25" x14ac:dyDescent="0.2">
      <c r="A3474" s="20">
        <f t="shared" si="54"/>
        <v>46892</v>
      </c>
      <c r="B3474" s="21">
        <v>3473</v>
      </c>
      <c r="C3474" s="21">
        <v>5.3914</v>
      </c>
      <c r="D3474" s="21">
        <v>1.4999</v>
      </c>
    </row>
    <row r="3475" spans="1:4" ht="14.25" x14ac:dyDescent="0.2">
      <c r="A3475" s="20">
        <f t="shared" si="54"/>
        <v>46893</v>
      </c>
      <c r="B3475" s="21">
        <v>3474</v>
      </c>
      <c r="C3475" s="21">
        <v>5.3921000000000001</v>
      </c>
      <c r="D3475" s="21">
        <v>1.5001</v>
      </c>
    </row>
    <row r="3476" spans="1:4" ht="14.25" x14ac:dyDescent="0.2">
      <c r="A3476" s="20">
        <f t="shared" si="54"/>
        <v>46894</v>
      </c>
      <c r="B3476" s="21">
        <v>3475</v>
      </c>
      <c r="C3476" s="21">
        <v>5.3926999999999996</v>
      </c>
      <c r="D3476" s="21">
        <v>1.5003</v>
      </c>
    </row>
    <row r="3477" spans="1:4" ht="14.25" x14ac:dyDescent="0.2">
      <c r="A3477" s="20">
        <f t="shared" si="54"/>
        <v>46895</v>
      </c>
      <c r="B3477" s="21">
        <v>3476</v>
      </c>
      <c r="C3477" s="21">
        <v>5.3933999999999997</v>
      </c>
      <c r="D3477" s="21">
        <v>1.5004999999999999</v>
      </c>
    </row>
    <row r="3478" spans="1:4" ht="14.25" x14ac:dyDescent="0.2">
      <c r="A3478" s="20">
        <f t="shared" si="54"/>
        <v>46896</v>
      </c>
      <c r="B3478" s="21">
        <v>3477</v>
      </c>
      <c r="C3478" s="21">
        <v>5.3940000000000001</v>
      </c>
      <c r="D3478" s="21">
        <v>1.5005999999999999</v>
      </c>
    </row>
    <row r="3479" spans="1:4" ht="14.25" x14ac:dyDescent="0.2">
      <c r="A3479" s="20">
        <f t="shared" si="54"/>
        <v>46897</v>
      </c>
      <c r="B3479" s="21">
        <v>3478</v>
      </c>
      <c r="C3479" s="21">
        <v>5.3947000000000003</v>
      </c>
      <c r="D3479" s="21">
        <v>1.5007999999999999</v>
      </c>
    </row>
    <row r="3480" spans="1:4" ht="14.25" x14ac:dyDescent="0.2">
      <c r="A3480" s="20">
        <f t="shared" si="54"/>
        <v>46898</v>
      </c>
      <c r="B3480" s="21">
        <v>3479</v>
      </c>
      <c r="C3480" s="21">
        <v>5.3954000000000004</v>
      </c>
      <c r="D3480" s="21">
        <v>1.5009999999999999</v>
      </c>
    </row>
    <row r="3481" spans="1:4" ht="14.25" x14ac:dyDescent="0.2">
      <c r="A3481" s="20">
        <f t="shared" si="54"/>
        <v>46899</v>
      </c>
      <c r="B3481" s="21">
        <v>3480</v>
      </c>
      <c r="C3481" s="21">
        <v>5.3959999999999999</v>
      </c>
      <c r="D3481" s="21">
        <v>1.5012000000000001</v>
      </c>
    </row>
    <row r="3482" spans="1:4" ht="14.25" x14ac:dyDescent="0.2">
      <c r="A3482" s="20">
        <f t="shared" si="54"/>
        <v>46900</v>
      </c>
      <c r="B3482" s="21">
        <v>3481</v>
      </c>
      <c r="C3482" s="21">
        <v>5.3967000000000001</v>
      </c>
      <c r="D3482" s="21">
        <v>1.5013000000000001</v>
      </c>
    </row>
    <row r="3483" spans="1:4" ht="14.25" x14ac:dyDescent="0.2">
      <c r="A3483" s="20">
        <f t="shared" si="54"/>
        <v>46901</v>
      </c>
      <c r="B3483" s="21">
        <v>3482</v>
      </c>
      <c r="C3483" s="21">
        <v>5.3973000000000004</v>
      </c>
      <c r="D3483" s="21">
        <v>1.5015000000000001</v>
      </c>
    </row>
    <row r="3484" spans="1:4" ht="14.25" x14ac:dyDescent="0.2">
      <c r="A3484" s="20">
        <f t="shared" si="54"/>
        <v>46902</v>
      </c>
      <c r="B3484" s="21">
        <v>3483</v>
      </c>
      <c r="C3484" s="21">
        <v>5.3979999999999997</v>
      </c>
      <c r="D3484" s="21">
        <v>1.5017</v>
      </c>
    </row>
    <row r="3485" spans="1:4" ht="14.25" x14ac:dyDescent="0.2">
      <c r="A3485" s="20">
        <f t="shared" si="54"/>
        <v>46903</v>
      </c>
      <c r="B3485" s="21">
        <v>3484</v>
      </c>
      <c r="C3485" s="21">
        <v>5.3986999999999998</v>
      </c>
      <c r="D3485" s="21">
        <v>1.5019</v>
      </c>
    </row>
    <row r="3486" spans="1:4" ht="14.25" x14ac:dyDescent="0.2">
      <c r="A3486" s="20">
        <f t="shared" si="54"/>
        <v>46904</v>
      </c>
      <c r="B3486" s="21">
        <v>3485</v>
      </c>
      <c r="C3486" s="21">
        <v>5.3993000000000002</v>
      </c>
      <c r="D3486" s="21">
        <v>1.502</v>
      </c>
    </row>
    <row r="3487" spans="1:4" ht="14.25" x14ac:dyDescent="0.2">
      <c r="A3487" s="20">
        <f t="shared" si="54"/>
        <v>46905</v>
      </c>
      <c r="B3487" s="21">
        <v>3486</v>
      </c>
      <c r="C3487" s="21">
        <v>5.4</v>
      </c>
      <c r="D3487" s="21">
        <v>1.5022</v>
      </c>
    </row>
    <row r="3488" spans="1:4" ht="14.25" x14ac:dyDescent="0.2">
      <c r="A3488" s="20">
        <f t="shared" si="54"/>
        <v>46906</v>
      </c>
      <c r="B3488" s="21">
        <v>3487</v>
      </c>
      <c r="C3488" s="21">
        <v>5.4005999999999998</v>
      </c>
      <c r="D3488" s="21">
        <v>1.5024</v>
      </c>
    </row>
    <row r="3489" spans="1:4" ht="14.25" x14ac:dyDescent="0.2">
      <c r="A3489" s="20">
        <f t="shared" si="54"/>
        <v>46907</v>
      </c>
      <c r="B3489" s="21">
        <v>3488</v>
      </c>
      <c r="C3489" s="21">
        <v>5.4013</v>
      </c>
      <c r="D3489" s="21">
        <v>1.5025999999999999</v>
      </c>
    </row>
    <row r="3490" spans="1:4" ht="14.25" x14ac:dyDescent="0.2">
      <c r="A3490" s="20">
        <f t="shared" si="54"/>
        <v>46908</v>
      </c>
      <c r="B3490" s="21">
        <v>3489</v>
      </c>
      <c r="C3490" s="21">
        <v>5.4019000000000004</v>
      </c>
      <c r="D3490" s="21">
        <v>1.5026999999999999</v>
      </c>
    </row>
    <row r="3491" spans="1:4" ht="14.25" x14ac:dyDescent="0.2">
      <c r="A3491" s="20">
        <f t="shared" si="54"/>
        <v>46909</v>
      </c>
      <c r="B3491" s="21">
        <v>3490</v>
      </c>
      <c r="C3491" s="21">
        <v>5.4025999999999996</v>
      </c>
      <c r="D3491" s="21">
        <v>1.5028999999999999</v>
      </c>
    </row>
    <row r="3492" spans="1:4" ht="14.25" x14ac:dyDescent="0.2">
      <c r="A3492" s="20">
        <f t="shared" si="54"/>
        <v>46910</v>
      </c>
      <c r="B3492" s="21">
        <v>3491</v>
      </c>
      <c r="C3492" s="21">
        <v>5.4032999999999998</v>
      </c>
      <c r="D3492" s="21">
        <v>1.5031000000000001</v>
      </c>
    </row>
    <row r="3493" spans="1:4" ht="14.25" x14ac:dyDescent="0.2">
      <c r="A3493" s="20">
        <f t="shared" si="54"/>
        <v>46911</v>
      </c>
      <c r="B3493" s="21">
        <v>3492</v>
      </c>
      <c r="C3493" s="21">
        <v>5.4039000000000001</v>
      </c>
      <c r="D3493" s="21">
        <v>1.5033000000000001</v>
      </c>
    </row>
    <row r="3494" spans="1:4" ht="14.25" x14ac:dyDescent="0.2">
      <c r="A3494" s="20">
        <f t="shared" si="54"/>
        <v>46912</v>
      </c>
      <c r="B3494" s="21">
        <v>3493</v>
      </c>
      <c r="C3494" s="21">
        <v>5.4046000000000003</v>
      </c>
      <c r="D3494" s="21">
        <v>1.5034000000000001</v>
      </c>
    </row>
    <row r="3495" spans="1:4" ht="14.25" x14ac:dyDescent="0.2">
      <c r="A3495" s="20">
        <f t="shared" si="54"/>
        <v>46913</v>
      </c>
      <c r="B3495" s="21">
        <v>3494</v>
      </c>
      <c r="C3495" s="21">
        <v>5.4051999999999998</v>
      </c>
      <c r="D3495" s="21">
        <v>1.5036</v>
      </c>
    </row>
    <row r="3496" spans="1:4" ht="14.25" x14ac:dyDescent="0.2">
      <c r="A3496" s="20">
        <f t="shared" si="54"/>
        <v>46914</v>
      </c>
      <c r="B3496" s="21">
        <v>3495</v>
      </c>
      <c r="C3496" s="21">
        <v>5.4058999999999999</v>
      </c>
      <c r="D3496" s="21">
        <v>1.5038</v>
      </c>
    </row>
    <row r="3497" spans="1:4" ht="14.25" x14ac:dyDescent="0.2">
      <c r="A3497" s="20">
        <f t="shared" si="54"/>
        <v>46915</v>
      </c>
      <c r="B3497" s="21">
        <v>3496</v>
      </c>
      <c r="C3497" s="21">
        <v>5.4065000000000003</v>
      </c>
      <c r="D3497" s="21">
        <v>1.5039</v>
      </c>
    </row>
    <row r="3498" spans="1:4" ht="14.25" x14ac:dyDescent="0.2">
      <c r="A3498" s="20">
        <f t="shared" si="54"/>
        <v>46916</v>
      </c>
      <c r="B3498" s="21">
        <v>3497</v>
      </c>
      <c r="C3498" s="21">
        <v>5.4071999999999996</v>
      </c>
      <c r="D3498" s="21">
        <v>1.5041</v>
      </c>
    </row>
    <row r="3499" spans="1:4" ht="14.25" x14ac:dyDescent="0.2">
      <c r="A3499" s="20">
        <f t="shared" si="54"/>
        <v>46917</v>
      </c>
      <c r="B3499" s="21">
        <v>3498</v>
      </c>
      <c r="C3499" s="21">
        <v>5.4078999999999997</v>
      </c>
      <c r="D3499" s="21">
        <v>1.5043</v>
      </c>
    </row>
    <row r="3500" spans="1:4" ht="14.25" x14ac:dyDescent="0.2">
      <c r="A3500" s="20">
        <f t="shared" si="54"/>
        <v>46918</v>
      </c>
      <c r="B3500" s="21">
        <v>3499</v>
      </c>
      <c r="C3500" s="21">
        <v>5.4085000000000001</v>
      </c>
      <c r="D3500" s="21">
        <v>1.5044999999999999</v>
      </c>
    </row>
    <row r="3501" spans="1:4" ht="14.25" x14ac:dyDescent="0.2">
      <c r="A3501" s="20">
        <f t="shared" si="54"/>
        <v>46919</v>
      </c>
      <c r="B3501" s="21">
        <v>3500</v>
      </c>
      <c r="C3501" s="21">
        <v>5.4092000000000002</v>
      </c>
      <c r="D3501" s="21">
        <v>1.5045999999999999</v>
      </c>
    </row>
    <row r="3502" spans="1:4" ht="14.25" x14ac:dyDescent="0.2">
      <c r="A3502" s="20">
        <f t="shared" si="54"/>
        <v>46920</v>
      </c>
      <c r="B3502" s="21">
        <v>3501</v>
      </c>
      <c r="C3502" s="21">
        <v>5.4097999999999997</v>
      </c>
      <c r="D3502" s="21">
        <v>1.5047999999999999</v>
      </c>
    </row>
    <row r="3503" spans="1:4" ht="14.25" x14ac:dyDescent="0.2">
      <c r="A3503" s="20">
        <f t="shared" si="54"/>
        <v>46921</v>
      </c>
      <c r="B3503" s="21">
        <v>3502</v>
      </c>
      <c r="C3503" s="21">
        <v>5.4104999999999999</v>
      </c>
      <c r="D3503" s="21">
        <v>1.5049999999999999</v>
      </c>
    </row>
    <row r="3504" spans="1:4" ht="14.25" x14ac:dyDescent="0.2">
      <c r="A3504" s="20">
        <f t="shared" si="54"/>
        <v>46922</v>
      </c>
      <c r="B3504" s="21">
        <v>3503</v>
      </c>
      <c r="C3504" s="21">
        <v>5.4111000000000002</v>
      </c>
      <c r="D3504" s="21">
        <v>1.5051000000000001</v>
      </c>
    </row>
    <row r="3505" spans="1:4" ht="14.25" x14ac:dyDescent="0.2">
      <c r="A3505" s="20">
        <f t="shared" si="54"/>
        <v>46923</v>
      </c>
      <c r="B3505" s="21">
        <v>3504</v>
      </c>
      <c r="C3505" s="21">
        <v>5.4118000000000004</v>
      </c>
      <c r="D3505" s="21">
        <v>1.5053000000000001</v>
      </c>
    </row>
    <row r="3506" spans="1:4" ht="14.25" x14ac:dyDescent="0.2">
      <c r="A3506" s="20">
        <f t="shared" si="54"/>
        <v>46924</v>
      </c>
      <c r="B3506" s="21">
        <v>3505</v>
      </c>
      <c r="C3506" s="21">
        <v>5.4123999999999999</v>
      </c>
      <c r="D3506" s="21">
        <v>1.5055000000000001</v>
      </c>
    </row>
    <row r="3507" spans="1:4" ht="14.25" x14ac:dyDescent="0.2">
      <c r="A3507" s="20">
        <f t="shared" si="54"/>
        <v>46925</v>
      </c>
      <c r="B3507" s="21">
        <v>3506</v>
      </c>
      <c r="C3507" s="21">
        <v>5.4131</v>
      </c>
      <c r="D3507" s="21">
        <v>1.5057</v>
      </c>
    </row>
    <row r="3508" spans="1:4" ht="14.25" x14ac:dyDescent="0.2">
      <c r="A3508" s="20">
        <f t="shared" si="54"/>
        <v>46926</v>
      </c>
      <c r="B3508" s="21">
        <v>3507</v>
      </c>
      <c r="C3508" s="21">
        <v>5.4137000000000004</v>
      </c>
      <c r="D3508" s="21">
        <v>1.5058</v>
      </c>
    </row>
    <row r="3509" spans="1:4" ht="14.25" x14ac:dyDescent="0.2">
      <c r="A3509" s="20">
        <f t="shared" si="54"/>
        <v>46927</v>
      </c>
      <c r="B3509" s="21">
        <v>3508</v>
      </c>
      <c r="C3509" s="21">
        <v>5.4143999999999997</v>
      </c>
      <c r="D3509" s="21">
        <v>1.506</v>
      </c>
    </row>
    <row r="3510" spans="1:4" ht="14.25" x14ac:dyDescent="0.2">
      <c r="A3510" s="20">
        <f t="shared" si="54"/>
        <v>46928</v>
      </c>
      <c r="B3510" s="21">
        <v>3509</v>
      </c>
      <c r="C3510" s="21">
        <v>5.4150999999999998</v>
      </c>
      <c r="D3510" s="21">
        <v>1.5062</v>
      </c>
    </row>
    <row r="3511" spans="1:4" ht="14.25" x14ac:dyDescent="0.2">
      <c r="A3511" s="20">
        <f t="shared" si="54"/>
        <v>46929</v>
      </c>
      <c r="B3511" s="21">
        <v>3510</v>
      </c>
      <c r="C3511" s="21">
        <v>5.4157000000000002</v>
      </c>
      <c r="D3511" s="21">
        <v>1.5063</v>
      </c>
    </row>
    <row r="3512" spans="1:4" ht="14.25" x14ac:dyDescent="0.2">
      <c r="A3512" s="20">
        <f t="shared" si="54"/>
        <v>46930</v>
      </c>
      <c r="B3512" s="21">
        <v>3511</v>
      </c>
      <c r="C3512" s="21">
        <v>5.4164000000000003</v>
      </c>
      <c r="D3512" s="21">
        <v>1.5065</v>
      </c>
    </row>
    <row r="3513" spans="1:4" ht="14.25" x14ac:dyDescent="0.2">
      <c r="A3513" s="20">
        <f t="shared" si="54"/>
        <v>46931</v>
      </c>
      <c r="B3513" s="21">
        <v>3512</v>
      </c>
      <c r="C3513" s="21">
        <v>5.4169999999999998</v>
      </c>
      <c r="D3513" s="21">
        <v>1.5066999999999999</v>
      </c>
    </row>
    <row r="3514" spans="1:4" ht="14.25" x14ac:dyDescent="0.2">
      <c r="A3514" s="20">
        <f t="shared" si="54"/>
        <v>46932</v>
      </c>
      <c r="B3514" s="21">
        <v>3513</v>
      </c>
      <c r="C3514" s="21">
        <v>5.4177</v>
      </c>
      <c r="D3514" s="21">
        <v>1.5067999999999999</v>
      </c>
    </row>
    <row r="3515" spans="1:4" ht="14.25" x14ac:dyDescent="0.2">
      <c r="A3515" s="20">
        <f t="shared" si="54"/>
        <v>46933</v>
      </c>
      <c r="B3515" s="21">
        <v>3514</v>
      </c>
      <c r="C3515" s="21">
        <v>5.4183000000000003</v>
      </c>
      <c r="D3515" s="21">
        <v>1.5069999999999999</v>
      </c>
    </row>
    <row r="3516" spans="1:4" ht="14.25" x14ac:dyDescent="0.2">
      <c r="A3516" s="20">
        <f t="shared" si="54"/>
        <v>46934</v>
      </c>
      <c r="B3516" s="21">
        <v>3515</v>
      </c>
      <c r="C3516" s="21">
        <v>5.4189999999999996</v>
      </c>
      <c r="D3516" s="21">
        <v>1.5072000000000001</v>
      </c>
    </row>
    <row r="3517" spans="1:4" ht="14.25" x14ac:dyDescent="0.2">
      <c r="A3517" s="20">
        <f t="shared" si="54"/>
        <v>46935</v>
      </c>
      <c r="B3517" s="21">
        <v>3516</v>
      </c>
      <c r="C3517" s="21">
        <v>5.4196</v>
      </c>
      <c r="D3517" s="21">
        <v>1.5074000000000001</v>
      </c>
    </row>
    <row r="3518" spans="1:4" ht="14.25" x14ac:dyDescent="0.2">
      <c r="A3518" s="20">
        <f t="shared" si="54"/>
        <v>46936</v>
      </c>
      <c r="B3518" s="21">
        <v>3517</v>
      </c>
      <c r="C3518" s="21">
        <v>5.4203000000000001</v>
      </c>
      <c r="D3518" s="21">
        <v>1.5075000000000001</v>
      </c>
    </row>
    <row r="3519" spans="1:4" ht="14.25" x14ac:dyDescent="0.2">
      <c r="A3519" s="20">
        <f t="shared" si="54"/>
        <v>46937</v>
      </c>
      <c r="B3519" s="21">
        <v>3518</v>
      </c>
      <c r="C3519" s="21">
        <v>5.4208999999999996</v>
      </c>
      <c r="D3519" s="21">
        <v>1.5077</v>
      </c>
    </row>
    <row r="3520" spans="1:4" ht="14.25" x14ac:dyDescent="0.2">
      <c r="A3520" s="20">
        <f t="shared" si="54"/>
        <v>46938</v>
      </c>
      <c r="B3520" s="21">
        <v>3519</v>
      </c>
      <c r="C3520" s="21">
        <v>5.4215999999999998</v>
      </c>
      <c r="D3520" s="21">
        <v>1.5079</v>
      </c>
    </row>
    <row r="3521" spans="1:4" ht="14.25" x14ac:dyDescent="0.2">
      <c r="A3521" s="20">
        <f t="shared" si="54"/>
        <v>46939</v>
      </c>
      <c r="B3521" s="21">
        <v>3520</v>
      </c>
      <c r="C3521" s="21">
        <v>5.4222000000000001</v>
      </c>
      <c r="D3521" s="21">
        <v>1.508</v>
      </c>
    </row>
    <row r="3522" spans="1:4" ht="14.25" x14ac:dyDescent="0.2">
      <c r="A3522" s="20">
        <f t="shared" si="54"/>
        <v>46940</v>
      </c>
      <c r="B3522" s="21">
        <v>3521</v>
      </c>
      <c r="C3522" s="21">
        <v>5.4229000000000003</v>
      </c>
      <c r="D3522" s="21">
        <v>1.5082</v>
      </c>
    </row>
    <row r="3523" spans="1:4" ht="14.25" x14ac:dyDescent="0.2">
      <c r="A3523" s="20">
        <f t="shared" si="54"/>
        <v>46941</v>
      </c>
      <c r="B3523" s="21">
        <v>3522</v>
      </c>
      <c r="C3523" s="21">
        <v>5.4234999999999998</v>
      </c>
      <c r="D3523" s="21">
        <v>1.5084</v>
      </c>
    </row>
    <row r="3524" spans="1:4" ht="14.25" x14ac:dyDescent="0.2">
      <c r="A3524" s="20">
        <f t="shared" ref="A3524:A3587" si="55">+A3523+1</f>
        <v>46942</v>
      </c>
      <c r="B3524" s="21">
        <v>3523</v>
      </c>
      <c r="C3524" s="21">
        <v>5.4241999999999999</v>
      </c>
      <c r="D3524" s="21">
        <v>1.5085</v>
      </c>
    </row>
    <row r="3525" spans="1:4" ht="14.25" x14ac:dyDescent="0.2">
      <c r="A3525" s="20">
        <f t="shared" si="55"/>
        <v>46943</v>
      </c>
      <c r="B3525" s="21">
        <v>3524</v>
      </c>
      <c r="C3525" s="21">
        <v>5.4248000000000003</v>
      </c>
      <c r="D3525" s="21">
        <v>1.5086999999999999</v>
      </c>
    </row>
    <row r="3526" spans="1:4" ht="14.25" x14ac:dyDescent="0.2">
      <c r="A3526" s="20">
        <f t="shared" si="55"/>
        <v>46944</v>
      </c>
      <c r="B3526" s="21">
        <v>3525</v>
      </c>
      <c r="C3526" s="21">
        <v>5.4255000000000004</v>
      </c>
      <c r="D3526" s="21">
        <v>1.5088999999999999</v>
      </c>
    </row>
    <row r="3527" spans="1:4" ht="14.25" x14ac:dyDescent="0.2">
      <c r="A3527" s="20">
        <f t="shared" si="55"/>
        <v>46945</v>
      </c>
      <c r="B3527" s="21">
        <v>3526</v>
      </c>
      <c r="C3527" s="21">
        <v>5.4260999999999999</v>
      </c>
      <c r="D3527" s="21">
        <v>1.5089999999999999</v>
      </c>
    </row>
    <row r="3528" spans="1:4" ht="14.25" x14ac:dyDescent="0.2">
      <c r="A3528" s="20">
        <f t="shared" si="55"/>
        <v>46946</v>
      </c>
      <c r="B3528" s="21">
        <v>3527</v>
      </c>
      <c r="C3528" s="21">
        <v>5.4268000000000001</v>
      </c>
      <c r="D3528" s="21">
        <v>1.5092000000000001</v>
      </c>
    </row>
    <row r="3529" spans="1:4" ht="14.25" x14ac:dyDescent="0.2">
      <c r="A3529" s="20">
        <f t="shared" si="55"/>
        <v>46947</v>
      </c>
      <c r="B3529" s="21">
        <v>3528</v>
      </c>
      <c r="C3529" s="21">
        <v>5.4273999999999996</v>
      </c>
      <c r="D3529" s="21">
        <v>1.5094000000000001</v>
      </c>
    </row>
    <row r="3530" spans="1:4" ht="14.25" x14ac:dyDescent="0.2">
      <c r="A3530" s="20">
        <f t="shared" si="55"/>
        <v>46948</v>
      </c>
      <c r="B3530" s="21">
        <v>3529</v>
      </c>
      <c r="C3530" s="21">
        <v>5.4280999999999997</v>
      </c>
      <c r="D3530" s="21">
        <v>1.5095000000000001</v>
      </c>
    </row>
    <row r="3531" spans="1:4" ht="14.25" x14ac:dyDescent="0.2">
      <c r="A3531" s="20">
        <f t="shared" si="55"/>
        <v>46949</v>
      </c>
      <c r="B3531" s="21">
        <v>3530</v>
      </c>
      <c r="C3531" s="21">
        <v>5.4287000000000001</v>
      </c>
      <c r="D3531" s="21">
        <v>1.5097</v>
      </c>
    </row>
    <row r="3532" spans="1:4" ht="14.25" x14ac:dyDescent="0.2">
      <c r="A3532" s="20">
        <f t="shared" si="55"/>
        <v>46950</v>
      </c>
      <c r="B3532" s="21">
        <v>3531</v>
      </c>
      <c r="C3532" s="21">
        <v>5.4294000000000002</v>
      </c>
      <c r="D3532" s="21">
        <v>1.5099</v>
      </c>
    </row>
    <row r="3533" spans="1:4" ht="14.25" x14ac:dyDescent="0.2">
      <c r="A3533" s="20">
        <f t="shared" si="55"/>
        <v>46951</v>
      </c>
      <c r="B3533" s="21">
        <v>3532</v>
      </c>
      <c r="C3533" s="21">
        <v>5.43</v>
      </c>
      <c r="D3533" s="21">
        <v>1.51</v>
      </c>
    </row>
    <row r="3534" spans="1:4" ht="14.25" x14ac:dyDescent="0.2">
      <c r="A3534" s="20">
        <f t="shared" si="55"/>
        <v>46952</v>
      </c>
      <c r="B3534" s="21">
        <v>3533</v>
      </c>
      <c r="C3534" s="21">
        <v>5.4306999999999999</v>
      </c>
      <c r="D3534" s="21">
        <v>1.5102</v>
      </c>
    </row>
    <row r="3535" spans="1:4" ht="14.25" x14ac:dyDescent="0.2">
      <c r="A3535" s="20">
        <f t="shared" si="55"/>
        <v>46953</v>
      </c>
      <c r="B3535" s="21">
        <v>3534</v>
      </c>
      <c r="C3535" s="21">
        <v>5.4313000000000002</v>
      </c>
      <c r="D3535" s="21">
        <v>1.5104</v>
      </c>
    </row>
    <row r="3536" spans="1:4" ht="14.25" x14ac:dyDescent="0.2">
      <c r="A3536" s="20">
        <f t="shared" si="55"/>
        <v>46954</v>
      </c>
      <c r="B3536" s="21">
        <v>3535</v>
      </c>
      <c r="C3536" s="21">
        <v>5.4320000000000004</v>
      </c>
      <c r="D3536" s="21">
        <v>1.5105</v>
      </c>
    </row>
    <row r="3537" spans="1:4" ht="14.25" x14ac:dyDescent="0.2">
      <c r="A3537" s="20">
        <f t="shared" si="55"/>
        <v>46955</v>
      </c>
      <c r="B3537" s="21">
        <v>3536</v>
      </c>
      <c r="C3537" s="21">
        <v>5.4325999999999999</v>
      </c>
      <c r="D3537" s="21">
        <v>1.5106999999999999</v>
      </c>
    </row>
    <row r="3538" spans="1:4" ht="14.25" x14ac:dyDescent="0.2">
      <c r="A3538" s="20">
        <f t="shared" si="55"/>
        <v>46956</v>
      </c>
      <c r="B3538" s="21">
        <v>3537</v>
      </c>
      <c r="C3538" s="21">
        <v>5.4333</v>
      </c>
      <c r="D3538" s="21">
        <v>1.5108999999999999</v>
      </c>
    </row>
    <row r="3539" spans="1:4" ht="14.25" x14ac:dyDescent="0.2">
      <c r="A3539" s="20">
        <f t="shared" si="55"/>
        <v>46957</v>
      </c>
      <c r="B3539" s="21">
        <v>3538</v>
      </c>
      <c r="C3539" s="21">
        <v>5.4339000000000004</v>
      </c>
      <c r="D3539" s="21">
        <v>1.5109999999999999</v>
      </c>
    </row>
    <row r="3540" spans="1:4" ht="14.25" x14ac:dyDescent="0.2">
      <c r="A3540" s="20">
        <f t="shared" si="55"/>
        <v>46958</v>
      </c>
      <c r="B3540" s="21">
        <v>3539</v>
      </c>
      <c r="C3540" s="21">
        <v>5.4344999999999999</v>
      </c>
      <c r="D3540" s="21">
        <v>1.5112000000000001</v>
      </c>
    </row>
    <row r="3541" spans="1:4" ht="14.25" x14ac:dyDescent="0.2">
      <c r="A3541" s="20">
        <f t="shared" si="55"/>
        <v>46959</v>
      </c>
      <c r="B3541" s="21">
        <v>3540</v>
      </c>
      <c r="C3541" s="21">
        <v>5.4352</v>
      </c>
      <c r="D3541" s="21">
        <v>1.5114000000000001</v>
      </c>
    </row>
    <row r="3542" spans="1:4" ht="14.25" x14ac:dyDescent="0.2">
      <c r="A3542" s="20">
        <f t="shared" si="55"/>
        <v>46960</v>
      </c>
      <c r="B3542" s="21">
        <v>3541</v>
      </c>
      <c r="C3542" s="21">
        <v>5.4358000000000004</v>
      </c>
      <c r="D3542" s="21">
        <v>1.5115000000000001</v>
      </c>
    </row>
    <row r="3543" spans="1:4" ht="14.25" x14ac:dyDescent="0.2">
      <c r="A3543" s="20">
        <f t="shared" si="55"/>
        <v>46961</v>
      </c>
      <c r="B3543" s="21">
        <v>3542</v>
      </c>
      <c r="C3543" s="21">
        <v>5.4364999999999997</v>
      </c>
      <c r="D3543" s="21">
        <v>1.5117</v>
      </c>
    </row>
    <row r="3544" spans="1:4" ht="14.25" x14ac:dyDescent="0.2">
      <c r="A3544" s="20">
        <f t="shared" si="55"/>
        <v>46962</v>
      </c>
      <c r="B3544" s="21">
        <v>3543</v>
      </c>
      <c r="C3544" s="21">
        <v>5.4371</v>
      </c>
      <c r="D3544" s="21">
        <v>1.5119</v>
      </c>
    </row>
    <row r="3545" spans="1:4" ht="14.25" x14ac:dyDescent="0.2">
      <c r="A3545" s="20">
        <f t="shared" si="55"/>
        <v>46963</v>
      </c>
      <c r="B3545" s="21">
        <v>3544</v>
      </c>
      <c r="C3545" s="21">
        <v>5.4378000000000002</v>
      </c>
      <c r="D3545" s="21">
        <v>1.512</v>
      </c>
    </row>
    <row r="3546" spans="1:4" ht="14.25" x14ac:dyDescent="0.2">
      <c r="A3546" s="20">
        <f t="shared" si="55"/>
        <v>46964</v>
      </c>
      <c r="B3546" s="21">
        <v>3545</v>
      </c>
      <c r="C3546" s="21">
        <v>5.4383999999999997</v>
      </c>
      <c r="D3546" s="21">
        <v>1.5122</v>
      </c>
    </row>
    <row r="3547" spans="1:4" ht="14.25" x14ac:dyDescent="0.2">
      <c r="A3547" s="20">
        <f t="shared" si="55"/>
        <v>46965</v>
      </c>
      <c r="B3547" s="21">
        <v>3546</v>
      </c>
      <c r="C3547" s="21">
        <v>5.4390999999999998</v>
      </c>
      <c r="D3547" s="21">
        <v>1.5124</v>
      </c>
    </row>
    <row r="3548" spans="1:4" ht="14.25" x14ac:dyDescent="0.2">
      <c r="A3548" s="20">
        <f t="shared" si="55"/>
        <v>46966</v>
      </c>
      <c r="B3548" s="21">
        <v>3547</v>
      </c>
      <c r="C3548" s="21">
        <v>5.4397000000000002</v>
      </c>
      <c r="D3548" s="21">
        <v>1.5125</v>
      </c>
    </row>
    <row r="3549" spans="1:4" ht="14.25" x14ac:dyDescent="0.2">
      <c r="A3549" s="20">
        <f t="shared" si="55"/>
        <v>46967</v>
      </c>
      <c r="B3549" s="21">
        <v>3548</v>
      </c>
      <c r="C3549" s="21">
        <v>5.4404000000000003</v>
      </c>
      <c r="D3549" s="21">
        <v>1.5126999999999999</v>
      </c>
    </row>
    <row r="3550" spans="1:4" ht="14.25" x14ac:dyDescent="0.2">
      <c r="A3550" s="20">
        <f t="shared" si="55"/>
        <v>46968</v>
      </c>
      <c r="B3550" s="21">
        <v>3549</v>
      </c>
      <c r="C3550" s="21">
        <v>5.4409999999999998</v>
      </c>
      <c r="D3550" s="21">
        <v>1.5127999999999999</v>
      </c>
    </row>
    <row r="3551" spans="1:4" ht="14.25" x14ac:dyDescent="0.2">
      <c r="A3551" s="20">
        <f t="shared" si="55"/>
        <v>46969</v>
      </c>
      <c r="B3551" s="21">
        <v>3550</v>
      </c>
      <c r="C3551" s="21">
        <v>5.4416000000000002</v>
      </c>
      <c r="D3551" s="21">
        <v>1.5129999999999999</v>
      </c>
    </row>
    <row r="3552" spans="1:4" ht="14.25" x14ac:dyDescent="0.2">
      <c r="A3552" s="20">
        <f t="shared" si="55"/>
        <v>46970</v>
      </c>
      <c r="B3552" s="21">
        <v>3551</v>
      </c>
      <c r="C3552" s="21">
        <v>5.4423000000000004</v>
      </c>
      <c r="D3552" s="21">
        <v>1.5132000000000001</v>
      </c>
    </row>
    <row r="3553" spans="1:4" ht="14.25" x14ac:dyDescent="0.2">
      <c r="A3553" s="20">
        <f t="shared" si="55"/>
        <v>46971</v>
      </c>
      <c r="B3553" s="21">
        <v>3552</v>
      </c>
      <c r="C3553" s="21">
        <v>5.4428999999999998</v>
      </c>
      <c r="D3553" s="21">
        <v>1.5133000000000001</v>
      </c>
    </row>
    <row r="3554" spans="1:4" ht="14.25" x14ac:dyDescent="0.2">
      <c r="A3554" s="20">
        <f t="shared" si="55"/>
        <v>46972</v>
      </c>
      <c r="B3554" s="21">
        <v>3553</v>
      </c>
      <c r="C3554" s="21">
        <v>5.4436</v>
      </c>
      <c r="D3554" s="21">
        <v>1.5135000000000001</v>
      </c>
    </row>
    <row r="3555" spans="1:4" ht="14.25" x14ac:dyDescent="0.2">
      <c r="A3555" s="20">
        <f t="shared" si="55"/>
        <v>46973</v>
      </c>
      <c r="B3555" s="21">
        <v>3554</v>
      </c>
      <c r="C3555" s="21">
        <v>5.4442000000000004</v>
      </c>
      <c r="D3555" s="21">
        <v>1.5137</v>
      </c>
    </row>
    <row r="3556" spans="1:4" ht="14.25" x14ac:dyDescent="0.2">
      <c r="A3556" s="20">
        <f t="shared" si="55"/>
        <v>46974</v>
      </c>
      <c r="B3556" s="21">
        <v>3555</v>
      </c>
      <c r="C3556" s="21">
        <v>5.4447999999999999</v>
      </c>
      <c r="D3556" s="21">
        <v>1.5138</v>
      </c>
    </row>
    <row r="3557" spans="1:4" ht="14.25" x14ac:dyDescent="0.2">
      <c r="A3557" s="20">
        <f t="shared" si="55"/>
        <v>46975</v>
      </c>
      <c r="B3557" s="21">
        <v>3556</v>
      </c>
      <c r="C3557" s="21">
        <v>5.4455</v>
      </c>
      <c r="D3557" s="21">
        <v>1.514</v>
      </c>
    </row>
    <row r="3558" spans="1:4" ht="14.25" x14ac:dyDescent="0.2">
      <c r="A3558" s="20">
        <f t="shared" si="55"/>
        <v>46976</v>
      </c>
      <c r="B3558" s="21">
        <v>3557</v>
      </c>
      <c r="C3558" s="21">
        <v>5.4461000000000004</v>
      </c>
      <c r="D3558" s="21">
        <v>1.5141</v>
      </c>
    </row>
    <row r="3559" spans="1:4" ht="14.25" x14ac:dyDescent="0.2">
      <c r="A3559" s="20">
        <f t="shared" si="55"/>
        <v>46977</v>
      </c>
      <c r="B3559" s="21">
        <v>3558</v>
      </c>
      <c r="C3559" s="21">
        <v>5.4467999999999996</v>
      </c>
      <c r="D3559" s="21">
        <v>1.5143</v>
      </c>
    </row>
    <row r="3560" spans="1:4" ht="14.25" x14ac:dyDescent="0.2">
      <c r="A3560" s="20">
        <f t="shared" si="55"/>
        <v>46978</v>
      </c>
      <c r="B3560" s="21">
        <v>3559</v>
      </c>
      <c r="C3560" s="21">
        <v>5.4474</v>
      </c>
      <c r="D3560" s="21">
        <v>1.5145</v>
      </c>
    </row>
    <row r="3561" spans="1:4" ht="14.25" x14ac:dyDescent="0.2">
      <c r="A3561" s="20">
        <f t="shared" si="55"/>
        <v>46979</v>
      </c>
      <c r="B3561" s="21">
        <v>3560</v>
      </c>
      <c r="C3561" s="21">
        <v>5.4481000000000002</v>
      </c>
      <c r="D3561" s="21">
        <v>1.5145999999999999</v>
      </c>
    </row>
    <row r="3562" spans="1:4" ht="14.25" x14ac:dyDescent="0.2">
      <c r="A3562" s="20">
        <f t="shared" si="55"/>
        <v>46980</v>
      </c>
      <c r="B3562" s="21">
        <v>3561</v>
      </c>
      <c r="C3562" s="21">
        <v>5.4486999999999997</v>
      </c>
      <c r="D3562" s="21">
        <v>1.5147999999999999</v>
      </c>
    </row>
    <row r="3563" spans="1:4" ht="14.25" x14ac:dyDescent="0.2">
      <c r="A3563" s="20">
        <f t="shared" si="55"/>
        <v>46981</v>
      </c>
      <c r="B3563" s="21">
        <v>3562</v>
      </c>
      <c r="C3563" s="21">
        <v>5.4493</v>
      </c>
      <c r="D3563" s="21">
        <v>1.5149999999999999</v>
      </c>
    </row>
    <row r="3564" spans="1:4" ht="14.25" x14ac:dyDescent="0.2">
      <c r="A3564" s="20">
        <f t="shared" si="55"/>
        <v>46982</v>
      </c>
      <c r="B3564" s="21">
        <v>3563</v>
      </c>
      <c r="C3564" s="21">
        <v>5.45</v>
      </c>
      <c r="D3564" s="21">
        <v>1.5150999999999999</v>
      </c>
    </row>
    <row r="3565" spans="1:4" ht="14.25" x14ac:dyDescent="0.2">
      <c r="A3565" s="20">
        <f t="shared" si="55"/>
        <v>46983</v>
      </c>
      <c r="B3565" s="21">
        <v>3564</v>
      </c>
      <c r="C3565" s="21">
        <v>5.4505999999999997</v>
      </c>
      <c r="D3565" s="21">
        <v>1.5153000000000001</v>
      </c>
    </row>
    <row r="3566" spans="1:4" ht="14.25" x14ac:dyDescent="0.2">
      <c r="A3566" s="20">
        <f t="shared" si="55"/>
        <v>46984</v>
      </c>
      <c r="B3566" s="21">
        <v>3565</v>
      </c>
      <c r="C3566" s="21">
        <v>5.4512</v>
      </c>
      <c r="D3566" s="21">
        <v>1.5154000000000001</v>
      </c>
    </row>
    <row r="3567" spans="1:4" ht="14.25" x14ac:dyDescent="0.2">
      <c r="A3567" s="20">
        <f t="shared" si="55"/>
        <v>46985</v>
      </c>
      <c r="B3567" s="21">
        <v>3566</v>
      </c>
      <c r="C3567" s="21">
        <v>5.4519000000000002</v>
      </c>
      <c r="D3567" s="21">
        <v>1.5156000000000001</v>
      </c>
    </row>
    <row r="3568" spans="1:4" ht="14.25" x14ac:dyDescent="0.2">
      <c r="A3568" s="20">
        <f t="shared" si="55"/>
        <v>46986</v>
      </c>
      <c r="B3568" s="21">
        <v>3567</v>
      </c>
      <c r="C3568" s="21">
        <v>5.4524999999999997</v>
      </c>
      <c r="D3568" s="21">
        <v>1.5158</v>
      </c>
    </row>
    <row r="3569" spans="1:4" ht="14.25" x14ac:dyDescent="0.2">
      <c r="A3569" s="20">
        <f t="shared" si="55"/>
        <v>46987</v>
      </c>
      <c r="B3569" s="21">
        <v>3568</v>
      </c>
      <c r="C3569" s="21">
        <v>5.4531999999999998</v>
      </c>
      <c r="D3569" s="21">
        <v>1.5159</v>
      </c>
    </row>
    <row r="3570" spans="1:4" ht="14.25" x14ac:dyDescent="0.2">
      <c r="A3570" s="20">
        <f t="shared" si="55"/>
        <v>46988</v>
      </c>
      <c r="B3570" s="21">
        <v>3569</v>
      </c>
      <c r="C3570" s="21">
        <v>5.4538000000000002</v>
      </c>
      <c r="D3570" s="21">
        <v>1.5161</v>
      </c>
    </row>
    <row r="3571" spans="1:4" ht="14.25" x14ac:dyDescent="0.2">
      <c r="A3571" s="20">
        <f t="shared" si="55"/>
        <v>46989</v>
      </c>
      <c r="B3571" s="21">
        <v>3570</v>
      </c>
      <c r="C3571" s="21">
        <v>5.4543999999999997</v>
      </c>
      <c r="D3571" s="21">
        <v>1.5162</v>
      </c>
    </row>
    <row r="3572" spans="1:4" ht="14.25" x14ac:dyDescent="0.2">
      <c r="A3572" s="20">
        <f t="shared" si="55"/>
        <v>46990</v>
      </c>
      <c r="B3572" s="21">
        <v>3571</v>
      </c>
      <c r="C3572" s="21">
        <v>5.4550999999999998</v>
      </c>
      <c r="D3572" s="21">
        <v>1.5164</v>
      </c>
    </row>
    <row r="3573" spans="1:4" ht="14.25" x14ac:dyDescent="0.2">
      <c r="A3573" s="20">
        <f t="shared" si="55"/>
        <v>46991</v>
      </c>
      <c r="B3573" s="21">
        <v>3572</v>
      </c>
      <c r="C3573" s="21">
        <v>5.4557000000000002</v>
      </c>
      <c r="D3573" s="21">
        <v>1.5165999999999999</v>
      </c>
    </row>
    <row r="3574" spans="1:4" ht="14.25" x14ac:dyDescent="0.2">
      <c r="A3574" s="20">
        <f t="shared" si="55"/>
        <v>46992</v>
      </c>
      <c r="B3574" s="21">
        <v>3573</v>
      </c>
      <c r="C3574" s="21">
        <v>5.4562999999999997</v>
      </c>
      <c r="D3574" s="21">
        <v>1.5166999999999999</v>
      </c>
    </row>
    <row r="3575" spans="1:4" ht="14.25" x14ac:dyDescent="0.2">
      <c r="A3575" s="20">
        <f t="shared" si="55"/>
        <v>46993</v>
      </c>
      <c r="B3575" s="21">
        <v>3574</v>
      </c>
      <c r="C3575" s="21">
        <v>5.4569999999999999</v>
      </c>
      <c r="D3575" s="21">
        <v>1.5168999999999999</v>
      </c>
    </row>
    <row r="3576" spans="1:4" ht="14.25" x14ac:dyDescent="0.2">
      <c r="A3576" s="20">
        <f t="shared" si="55"/>
        <v>46994</v>
      </c>
      <c r="B3576" s="21">
        <v>3575</v>
      </c>
      <c r="C3576" s="21">
        <v>5.4576000000000002</v>
      </c>
      <c r="D3576" s="21">
        <v>1.5169999999999999</v>
      </c>
    </row>
    <row r="3577" spans="1:4" ht="14.25" x14ac:dyDescent="0.2">
      <c r="A3577" s="20">
        <f t="shared" si="55"/>
        <v>46995</v>
      </c>
      <c r="B3577" s="21">
        <v>3576</v>
      </c>
      <c r="C3577" s="21">
        <v>5.4583000000000004</v>
      </c>
      <c r="D3577" s="21">
        <v>1.5172000000000001</v>
      </c>
    </row>
    <row r="3578" spans="1:4" ht="14.25" x14ac:dyDescent="0.2">
      <c r="A3578" s="20">
        <f t="shared" si="55"/>
        <v>46996</v>
      </c>
      <c r="B3578" s="21">
        <v>3577</v>
      </c>
      <c r="C3578" s="21">
        <v>5.4588999999999999</v>
      </c>
      <c r="D3578" s="21">
        <v>1.5174000000000001</v>
      </c>
    </row>
    <row r="3579" spans="1:4" ht="14.25" x14ac:dyDescent="0.2">
      <c r="A3579" s="20">
        <f t="shared" si="55"/>
        <v>46997</v>
      </c>
      <c r="B3579" s="21">
        <v>3578</v>
      </c>
      <c r="C3579" s="21">
        <v>5.4595000000000002</v>
      </c>
      <c r="D3579" s="21">
        <v>1.5175000000000001</v>
      </c>
    </row>
    <row r="3580" spans="1:4" ht="14.25" x14ac:dyDescent="0.2">
      <c r="A3580" s="20">
        <f t="shared" si="55"/>
        <v>46998</v>
      </c>
      <c r="B3580" s="21">
        <v>3579</v>
      </c>
      <c r="C3580" s="21">
        <v>5.4602000000000004</v>
      </c>
      <c r="D3580" s="21">
        <v>1.5177</v>
      </c>
    </row>
    <row r="3581" spans="1:4" ht="14.25" x14ac:dyDescent="0.2">
      <c r="A3581" s="20">
        <f t="shared" si="55"/>
        <v>46999</v>
      </c>
      <c r="B3581" s="21">
        <v>3580</v>
      </c>
      <c r="C3581" s="21">
        <v>5.4607999999999999</v>
      </c>
      <c r="D3581" s="21">
        <v>1.5178</v>
      </c>
    </row>
    <row r="3582" spans="1:4" ht="14.25" x14ac:dyDescent="0.2">
      <c r="A3582" s="20">
        <f t="shared" si="55"/>
        <v>47000</v>
      </c>
      <c r="B3582" s="21">
        <v>3581</v>
      </c>
      <c r="C3582" s="21">
        <v>5.4614000000000003</v>
      </c>
      <c r="D3582" s="21">
        <v>1.518</v>
      </c>
    </row>
    <row r="3583" spans="1:4" ht="14.25" x14ac:dyDescent="0.2">
      <c r="A3583" s="20">
        <f t="shared" si="55"/>
        <v>47001</v>
      </c>
      <c r="B3583" s="21">
        <v>3582</v>
      </c>
      <c r="C3583" s="21">
        <v>5.4621000000000004</v>
      </c>
      <c r="D3583" s="21">
        <v>1.5182</v>
      </c>
    </row>
    <row r="3584" spans="1:4" ht="14.25" x14ac:dyDescent="0.2">
      <c r="A3584" s="20">
        <f t="shared" si="55"/>
        <v>47002</v>
      </c>
      <c r="B3584" s="21">
        <v>3583</v>
      </c>
      <c r="C3584" s="21">
        <v>5.4626999999999999</v>
      </c>
      <c r="D3584" s="21">
        <v>1.5183</v>
      </c>
    </row>
    <row r="3585" spans="1:4" ht="14.25" x14ac:dyDescent="0.2">
      <c r="A3585" s="20">
        <f t="shared" si="55"/>
        <v>47003</v>
      </c>
      <c r="B3585" s="21">
        <v>3584</v>
      </c>
      <c r="C3585" s="21">
        <v>5.4633000000000003</v>
      </c>
      <c r="D3585" s="21">
        <v>1.5185</v>
      </c>
    </row>
    <row r="3586" spans="1:4" ht="14.25" x14ac:dyDescent="0.2">
      <c r="A3586" s="20">
        <f t="shared" si="55"/>
        <v>47004</v>
      </c>
      <c r="B3586" s="21">
        <v>3585</v>
      </c>
      <c r="C3586" s="21">
        <v>5.4640000000000004</v>
      </c>
      <c r="D3586" s="21">
        <v>1.5185999999999999</v>
      </c>
    </row>
    <row r="3587" spans="1:4" ht="14.25" x14ac:dyDescent="0.2">
      <c r="A3587" s="20">
        <f t="shared" si="55"/>
        <v>47005</v>
      </c>
      <c r="B3587" s="21">
        <v>3586</v>
      </c>
      <c r="C3587" s="21">
        <v>5.4645999999999999</v>
      </c>
      <c r="D3587" s="21">
        <v>1.5187999999999999</v>
      </c>
    </row>
    <row r="3588" spans="1:4" ht="14.25" x14ac:dyDescent="0.2">
      <c r="A3588" s="20">
        <f t="shared" ref="A3588:A3651" si="56">+A3587+1</f>
        <v>47006</v>
      </c>
      <c r="B3588" s="21">
        <v>3587</v>
      </c>
      <c r="C3588" s="21">
        <v>5.4652000000000003</v>
      </c>
      <c r="D3588" s="21">
        <v>1.5188999999999999</v>
      </c>
    </row>
    <row r="3589" spans="1:4" ht="14.25" x14ac:dyDescent="0.2">
      <c r="A3589" s="20">
        <f t="shared" si="56"/>
        <v>47007</v>
      </c>
      <c r="B3589" s="21">
        <v>3588</v>
      </c>
      <c r="C3589" s="21">
        <v>5.4657999999999998</v>
      </c>
      <c r="D3589" s="21">
        <v>1.5190999999999999</v>
      </c>
    </row>
    <row r="3590" spans="1:4" ht="14.25" x14ac:dyDescent="0.2">
      <c r="A3590" s="20">
        <f t="shared" si="56"/>
        <v>47008</v>
      </c>
      <c r="B3590" s="21">
        <v>3589</v>
      </c>
      <c r="C3590" s="21">
        <v>5.4664999999999999</v>
      </c>
      <c r="D3590" s="21">
        <v>1.5193000000000001</v>
      </c>
    </row>
    <row r="3591" spans="1:4" ht="14.25" x14ac:dyDescent="0.2">
      <c r="A3591" s="20">
        <f t="shared" si="56"/>
        <v>47009</v>
      </c>
      <c r="B3591" s="21">
        <v>3590</v>
      </c>
      <c r="C3591" s="21">
        <v>5.4671000000000003</v>
      </c>
      <c r="D3591" s="21">
        <v>1.5194000000000001</v>
      </c>
    </row>
    <row r="3592" spans="1:4" ht="14.25" x14ac:dyDescent="0.2">
      <c r="A3592" s="20">
        <f t="shared" si="56"/>
        <v>47010</v>
      </c>
      <c r="B3592" s="21">
        <v>3591</v>
      </c>
      <c r="C3592" s="21">
        <v>5.4676999999999998</v>
      </c>
      <c r="D3592" s="21">
        <v>1.5196000000000001</v>
      </c>
    </row>
    <row r="3593" spans="1:4" ht="14.25" x14ac:dyDescent="0.2">
      <c r="A3593" s="20">
        <f t="shared" si="56"/>
        <v>47011</v>
      </c>
      <c r="B3593" s="21">
        <v>3592</v>
      </c>
      <c r="C3593" s="21">
        <v>5.4683999999999999</v>
      </c>
      <c r="D3593" s="21">
        <v>1.5197000000000001</v>
      </c>
    </row>
    <row r="3594" spans="1:4" ht="14.25" x14ac:dyDescent="0.2">
      <c r="A3594" s="20">
        <f t="shared" si="56"/>
        <v>47012</v>
      </c>
      <c r="B3594" s="21">
        <v>3593</v>
      </c>
      <c r="C3594" s="21">
        <v>5.4690000000000003</v>
      </c>
      <c r="D3594" s="21">
        <v>1.5199</v>
      </c>
    </row>
    <row r="3595" spans="1:4" ht="14.25" x14ac:dyDescent="0.2">
      <c r="A3595" s="20">
        <f t="shared" si="56"/>
        <v>47013</v>
      </c>
      <c r="B3595" s="21">
        <v>3594</v>
      </c>
      <c r="C3595" s="21">
        <v>5.4695999999999998</v>
      </c>
      <c r="D3595" s="21">
        <v>1.52</v>
      </c>
    </row>
    <row r="3596" spans="1:4" ht="14.25" x14ac:dyDescent="0.2">
      <c r="A3596" s="20">
        <f t="shared" si="56"/>
        <v>47014</v>
      </c>
      <c r="B3596" s="21">
        <v>3595</v>
      </c>
      <c r="C3596" s="21">
        <v>5.4702999999999999</v>
      </c>
      <c r="D3596" s="21">
        <v>1.5202</v>
      </c>
    </row>
    <row r="3597" spans="1:4" ht="14.25" x14ac:dyDescent="0.2">
      <c r="A3597" s="20">
        <f t="shared" si="56"/>
        <v>47015</v>
      </c>
      <c r="B3597" s="21">
        <v>3596</v>
      </c>
      <c r="C3597" s="21">
        <v>5.4709000000000003</v>
      </c>
      <c r="D3597" s="21">
        <v>1.5204</v>
      </c>
    </row>
    <row r="3598" spans="1:4" ht="14.25" x14ac:dyDescent="0.2">
      <c r="A3598" s="20">
        <f t="shared" si="56"/>
        <v>47016</v>
      </c>
      <c r="B3598" s="21">
        <v>3597</v>
      </c>
      <c r="C3598" s="21">
        <v>5.4714999999999998</v>
      </c>
      <c r="D3598" s="21">
        <v>1.5205</v>
      </c>
    </row>
    <row r="3599" spans="1:4" ht="14.25" x14ac:dyDescent="0.2">
      <c r="A3599" s="20">
        <f t="shared" si="56"/>
        <v>47017</v>
      </c>
      <c r="B3599" s="21">
        <v>3598</v>
      </c>
      <c r="C3599" s="21">
        <v>5.4721000000000002</v>
      </c>
      <c r="D3599" s="21">
        <v>1.5206999999999999</v>
      </c>
    </row>
    <row r="3600" spans="1:4" ht="14.25" x14ac:dyDescent="0.2">
      <c r="A3600" s="20">
        <f t="shared" si="56"/>
        <v>47018</v>
      </c>
      <c r="B3600" s="21">
        <v>3599</v>
      </c>
      <c r="C3600" s="21">
        <v>5.4728000000000003</v>
      </c>
      <c r="D3600" s="21">
        <v>1.5207999999999999</v>
      </c>
    </row>
    <row r="3601" spans="1:4" ht="14.25" x14ac:dyDescent="0.2">
      <c r="A3601" s="20">
        <f t="shared" si="56"/>
        <v>47019</v>
      </c>
      <c r="B3601" s="21">
        <v>3600</v>
      </c>
      <c r="C3601" s="21">
        <v>5.4733999999999998</v>
      </c>
      <c r="D3601" s="21">
        <v>1.5209999999999999</v>
      </c>
    </row>
    <row r="3602" spans="1:4" ht="14.25" x14ac:dyDescent="0.2">
      <c r="A3602" s="20">
        <f t="shared" si="56"/>
        <v>47020</v>
      </c>
      <c r="B3602" s="21">
        <v>3601</v>
      </c>
      <c r="C3602" s="21">
        <v>5.4740000000000002</v>
      </c>
      <c r="D3602" s="21">
        <v>1.5210999999999999</v>
      </c>
    </row>
    <row r="3603" spans="1:4" ht="14.25" x14ac:dyDescent="0.2">
      <c r="A3603" s="20">
        <f t="shared" si="56"/>
        <v>47021</v>
      </c>
      <c r="B3603" s="21">
        <v>3602</v>
      </c>
      <c r="C3603" s="21">
        <v>5.4745999999999997</v>
      </c>
      <c r="D3603" s="21">
        <v>1.5213000000000001</v>
      </c>
    </row>
    <row r="3604" spans="1:4" ht="14.25" x14ac:dyDescent="0.2">
      <c r="A3604" s="20">
        <f t="shared" si="56"/>
        <v>47022</v>
      </c>
      <c r="B3604" s="21">
        <v>3603</v>
      </c>
      <c r="C3604" s="21">
        <v>5.4752999999999998</v>
      </c>
      <c r="D3604" s="21">
        <v>1.5214000000000001</v>
      </c>
    </row>
    <row r="3605" spans="1:4" ht="14.25" x14ac:dyDescent="0.2">
      <c r="A3605" s="20">
        <f t="shared" si="56"/>
        <v>47023</v>
      </c>
      <c r="B3605" s="21">
        <v>3604</v>
      </c>
      <c r="C3605" s="21">
        <v>5.4759000000000002</v>
      </c>
      <c r="D3605" s="21">
        <v>1.5216000000000001</v>
      </c>
    </row>
    <row r="3606" spans="1:4" ht="14.25" x14ac:dyDescent="0.2">
      <c r="A3606" s="20">
        <f t="shared" si="56"/>
        <v>47024</v>
      </c>
      <c r="B3606" s="21">
        <v>3605</v>
      </c>
      <c r="C3606" s="21">
        <v>5.4764999999999997</v>
      </c>
      <c r="D3606" s="21">
        <v>1.5218</v>
      </c>
    </row>
    <row r="3607" spans="1:4" ht="14.25" x14ac:dyDescent="0.2">
      <c r="A3607" s="20">
        <f t="shared" si="56"/>
        <v>47025</v>
      </c>
      <c r="B3607" s="21">
        <v>3606</v>
      </c>
      <c r="C3607" s="21">
        <v>5.4771999999999998</v>
      </c>
      <c r="D3607" s="21">
        <v>1.5219</v>
      </c>
    </row>
    <row r="3608" spans="1:4" ht="14.25" x14ac:dyDescent="0.2">
      <c r="A3608" s="20">
        <f t="shared" si="56"/>
        <v>47026</v>
      </c>
      <c r="B3608" s="21">
        <v>3607</v>
      </c>
      <c r="C3608" s="21">
        <v>5.4778000000000002</v>
      </c>
      <c r="D3608" s="21">
        <v>1.5221</v>
      </c>
    </row>
    <row r="3609" spans="1:4" ht="14.25" x14ac:dyDescent="0.2">
      <c r="A3609" s="20">
        <f t="shared" si="56"/>
        <v>47027</v>
      </c>
      <c r="B3609" s="21">
        <v>3608</v>
      </c>
      <c r="C3609" s="21">
        <v>5.4783999999999997</v>
      </c>
      <c r="D3609" s="21">
        <v>1.5222</v>
      </c>
    </row>
    <row r="3610" spans="1:4" ht="14.25" x14ac:dyDescent="0.2">
      <c r="A3610" s="20">
        <f t="shared" si="56"/>
        <v>47028</v>
      </c>
      <c r="B3610" s="21">
        <v>3609</v>
      </c>
      <c r="C3610" s="21">
        <v>5.4790000000000001</v>
      </c>
      <c r="D3610" s="21">
        <v>1.5224</v>
      </c>
    </row>
    <row r="3611" spans="1:4" ht="14.25" x14ac:dyDescent="0.2">
      <c r="A3611" s="20">
        <f t="shared" si="56"/>
        <v>47029</v>
      </c>
      <c r="B3611" s="21">
        <v>3610</v>
      </c>
      <c r="C3611" s="21">
        <v>5.4795999999999996</v>
      </c>
      <c r="D3611" s="21">
        <v>1.5225</v>
      </c>
    </row>
    <row r="3612" spans="1:4" ht="14.25" x14ac:dyDescent="0.2">
      <c r="A3612" s="20">
        <f t="shared" si="56"/>
        <v>47030</v>
      </c>
      <c r="B3612" s="21">
        <v>3611</v>
      </c>
      <c r="C3612" s="21">
        <v>5.4802999999999997</v>
      </c>
      <c r="D3612" s="21">
        <v>1.5226999999999999</v>
      </c>
    </row>
    <row r="3613" spans="1:4" ht="14.25" x14ac:dyDescent="0.2">
      <c r="A3613" s="20">
        <f t="shared" si="56"/>
        <v>47031</v>
      </c>
      <c r="B3613" s="21">
        <v>3612</v>
      </c>
      <c r="C3613" s="21">
        <v>5.4809000000000001</v>
      </c>
      <c r="D3613" s="21">
        <v>1.5227999999999999</v>
      </c>
    </row>
    <row r="3614" spans="1:4" ht="14.25" x14ac:dyDescent="0.2">
      <c r="A3614" s="20">
        <f t="shared" si="56"/>
        <v>47032</v>
      </c>
      <c r="B3614" s="21">
        <v>3613</v>
      </c>
      <c r="C3614" s="21">
        <v>5.4814999999999996</v>
      </c>
      <c r="D3614" s="21">
        <v>1.5229999999999999</v>
      </c>
    </row>
    <row r="3615" spans="1:4" ht="14.25" x14ac:dyDescent="0.2">
      <c r="A3615" s="20">
        <f t="shared" si="56"/>
        <v>47033</v>
      </c>
      <c r="B3615" s="21">
        <v>3614</v>
      </c>
      <c r="C3615" s="21">
        <v>5.4821</v>
      </c>
      <c r="D3615" s="21">
        <v>1.5230999999999999</v>
      </c>
    </row>
    <row r="3616" spans="1:4" ht="14.25" x14ac:dyDescent="0.2">
      <c r="A3616" s="20">
        <f t="shared" si="56"/>
        <v>47034</v>
      </c>
      <c r="B3616" s="21">
        <v>3615</v>
      </c>
      <c r="C3616" s="21">
        <v>5.4828000000000001</v>
      </c>
      <c r="D3616" s="21">
        <v>1.5233000000000001</v>
      </c>
    </row>
    <row r="3617" spans="1:4" ht="14.25" x14ac:dyDescent="0.2">
      <c r="A3617" s="20">
        <f t="shared" si="56"/>
        <v>47035</v>
      </c>
      <c r="B3617" s="21">
        <v>3616</v>
      </c>
      <c r="C3617" s="21">
        <v>5.4833999999999996</v>
      </c>
      <c r="D3617" s="21">
        <v>1.5234000000000001</v>
      </c>
    </row>
    <row r="3618" spans="1:4" ht="14.25" x14ac:dyDescent="0.2">
      <c r="A3618" s="20">
        <f t="shared" si="56"/>
        <v>47036</v>
      </c>
      <c r="B3618" s="21">
        <v>3617</v>
      </c>
      <c r="C3618" s="21">
        <v>5.484</v>
      </c>
      <c r="D3618" s="21">
        <v>1.5236000000000001</v>
      </c>
    </row>
    <row r="3619" spans="1:4" ht="14.25" x14ac:dyDescent="0.2">
      <c r="A3619" s="20">
        <f t="shared" si="56"/>
        <v>47037</v>
      </c>
      <c r="B3619" s="21">
        <v>3618</v>
      </c>
      <c r="C3619" s="21">
        <v>5.4846000000000004</v>
      </c>
      <c r="D3619" s="21">
        <v>1.5238</v>
      </c>
    </row>
    <row r="3620" spans="1:4" ht="14.25" x14ac:dyDescent="0.2">
      <c r="A3620" s="20">
        <f t="shared" si="56"/>
        <v>47038</v>
      </c>
      <c r="B3620" s="21">
        <v>3619</v>
      </c>
      <c r="C3620" s="21">
        <v>5.4851999999999999</v>
      </c>
      <c r="D3620" s="21">
        <v>1.5239</v>
      </c>
    </row>
    <row r="3621" spans="1:4" ht="14.25" x14ac:dyDescent="0.2">
      <c r="A3621" s="20">
        <f t="shared" si="56"/>
        <v>47039</v>
      </c>
      <c r="B3621" s="21">
        <v>3620</v>
      </c>
      <c r="C3621" s="21">
        <v>5.4859</v>
      </c>
      <c r="D3621" s="21">
        <v>1.5241</v>
      </c>
    </row>
    <row r="3622" spans="1:4" ht="14.25" x14ac:dyDescent="0.2">
      <c r="A3622" s="20">
        <f t="shared" si="56"/>
        <v>47040</v>
      </c>
      <c r="B3622" s="21">
        <v>3621</v>
      </c>
      <c r="C3622" s="21">
        <v>5.4865000000000004</v>
      </c>
      <c r="D3622" s="21">
        <v>1.5242</v>
      </c>
    </row>
    <row r="3623" spans="1:4" ht="14.25" x14ac:dyDescent="0.2">
      <c r="A3623" s="20">
        <f t="shared" si="56"/>
        <v>47041</v>
      </c>
      <c r="B3623" s="21">
        <v>3622</v>
      </c>
      <c r="C3623" s="21">
        <v>5.4870999999999999</v>
      </c>
      <c r="D3623" s="21">
        <v>1.5244</v>
      </c>
    </row>
    <row r="3624" spans="1:4" ht="14.25" x14ac:dyDescent="0.2">
      <c r="A3624" s="20">
        <f t="shared" si="56"/>
        <v>47042</v>
      </c>
      <c r="B3624" s="21">
        <v>3623</v>
      </c>
      <c r="C3624" s="21">
        <v>5.4877000000000002</v>
      </c>
      <c r="D3624" s="21">
        <v>1.5245</v>
      </c>
    </row>
    <row r="3625" spans="1:4" ht="14.25" x14ac:dyDescent="0.2">
      <c r="A3625" s="20">
        <f t="shared" si="56"/>
        <v>47043</v>
      </c>
      <c r="B3625" s="21">
        <v>3624</v>
      </c>
      <c r="C3625" s="21">
        <v>5.4882999999999997</v>
      </c>
      <c r="D3625" s="21">
        <v>1.5246999999999999</v>
      </c>
    </row>
    <row r="3626" spans="1:4" ht="14.25" x14ac:dyDescent="0.2">
      <c r="A3626" s="20">
        <f t="shared" si="56"/>
        <v>47044</v>
      </c>
      <c r="B3626" s="21">
        <v>3625</v>
      </c>
      <c r="C3626" s="21">
        <v>5.4889999999999999</v>
      </c>
      <c r="D3626" s="21">
        <v>1.5247999999999999</v>
      </c>
    </row>
    <row r="3627" spans="1:4" ht="14.25" x14ac:dyDescent="0.2">
      <c r="A3627" s="20">
        <f t="shared" si="56"/>
        <v>47045</v>
      </c>
      <c r="B3627" s="21">
        <v>3626</v>
      </c>
      <c r="C3627" s="21">
        <v>5.4896000000000003</v>
      </c>
      <c r="D3627" s="21">
        <v>1.5249999999999999</v>
      </c>
    </row>
    <row r="3628" spans="1:4" ht="14.25" x14ac:dyDescent="0.2">
      <c r="A3628" s="20">
        <f t="shared" si="56"/>
        <v>47046</v>
      </c>
      <c r="B3628" s="21">
        <v>3627</v>
      </c>
      <c r="C3628" s="21">
        <v>5.4901999999999997</v>
      </c>
      <c r="D3628" s="21">
        <v>1.5250999999999999</v>
      </c>
    </row>
    <row r="3629" spans="1:4" ht="14.25" x14ac:dyDescent="0.2">
      <c r="A3629" s="20">
        <f t="shared" si="56"/>
        <v>47047</v>
      </c>
      <c r="B3629" s="21">
        <v>3628</v>
      </c>
      <c r="C3629" s="21">
        <v>5.4908000000000001</v>
      </c>
      <c r="D3629" s="21">
        <v>1.5253000000000001</v>
      </c>
    </row>
    <row r="3630" spans="1:4" ht="14.25" x14ac:dyDescent="0.2">
      <c r="A3630" s="20">
        <f t="shared" si="56"/>
        <v>47048</v>
      </c>
      <c r="B3630" s="21">
        <v>3629</v>
      </c>
      <c r="C3630" s="21">
        <v>5.4913999999999996</v>
      </c>
      <c r="D3630" s="21">
        <v>1.5254000000000001</v>
      </c>
    </row>
    <row r="3631" spans="1:4" ht="14.25" x14ac:dyDescent="0.2">
      <c r="A3631" s="20">
        <f t="shared" si="56"/>
        <v>47049</v>
      </c>
      <c r="B3631" s="21">
        <v>3630</v>
      </c>
      <c r="C3631" s="21">
        <v>5.492</v>
      </c>
      <c r="D3631" s="21">
        <v>1.5256000000000001</v>
      </c>
    </row>
    <row r="3632" spans="1:4" ht="14.25" x14ac:dyDescent="0.2">
      <c r="A3632" s="20">
        <f t="shared" si="56"/>
        <v>47050</v>
      </c>
      <c r="B3632" s="21">
        <v>3631</v>
      </c>
      <c r="C3632" s="21">
        <v>5.4927000000000001</v>
      </c>
      <c r="D3632" s="21">
        <v>1.5257000000000001</v>
      </c>
    </row>
    <row r="3633" spans="1:4" ht="14.25" x14ac:dyDescent="0.2">
      <c r="A3633" s="20">
        <f t="shared" si="56"/>
        <v>47051</v>
      </c>
      <c r="B3633" s="21">
        <v>3632</v>
      </c>
      <c r="C3633" s="21">
        <v>5.4932999999999996</v>
      </c>
      <c r="D3633" s="21">
        <v>1.5259</v>
      </c>
    </row>
    <row r="3634" spans="1:4" ht="14.25" x14ac:dyDescent="0.2">
      <c r="A3634" s="20">
        <f t="shared" si="56"/>
        <v>47052</v>
      </c>
      <c r="B3634" s="21">
        <v>3633</v>
      </c>
      <c r="C3634" s="21">
        <v>5.4939</v>
      </c>
      <c r="D3634" s="21">
        <v>1.526</v>
      </c>
    </row>
    <row r="3635" spans="1:4" ht="14.25" x14ac:dyDescent="0.2">
      <c r="A3635" s="20">
        <f t="shared" si="56"/>
        <v>47053</v>
      </c>
      <c r="B3635" s="21">
        <v>3634</v>
      </c>
      <c r="C3635" s="21">
        <v>5.4945000000000004</v>
      </c>
      <c r="D3635" s="21">
        <v>1.5262</v>
      </c>
    </row>
    <row r="3636" spans="1:4" ht="14.25" x14ac:dyDescent="0.2">
      <c r="A3636" s="20">
        <f t="shared" si="56"/>
        <v>47054</v>
      </c>
      <c r="B3636" s="21">
        <v>3635</v>
      </c>
      <c r="C3636" s="21">
        <v>5.4950999999999999</v>
      </c>
      <c r="D3636" s="21">
        <v>1.5263</v>
      </c>
    </row>
    <row r="3637" spans="1:4" ht="14.25" x14ac:dyDescent="0.2">
      <c r="A3637" s="20">
        <f t="shared" si="56"/>
        <v>47055</v>
      </c>
      <c r="B3637" s="21">
        <v>3636</v>
      </c>
      <c r="C3637" s="21">
        <v>5.4957000000000003</v>
      </c>
      <c r="D3637" s="21">
        <v>1.5265</v>
      </c>
    </row>
    <row r="3638" spans="1:4" ht="14.25" x14ac:dyDescent="0.2">
      <c r="A3638" s="20">
        <f t="shared" si="56"/>
        <v>47056</v>
      </c>
      <c r="B3638" s="21">
        <v>3637</v>
      </c>
      <c r="C3638" s="21">
        <v>5.4962999999999997</v>
      </c>
      <c r="D3638" s="21">
        <v>1.5266</v>
      </c>
    </row>
    <row r="3639" spans="1:4" ht="14.25" x14ac:dyDescent="0.2">
      <c r="A3639" s="20">
        <f t="shared" si="56"/>
        <v>47057</v>
      </c>
      <c r="B3639" s="21">
        <v>3638</v>
      </c>
      <c r="C3639" s="21">
        <v>5.4969999999999999</v>
      </c>
      <c r="D3639" s="21">
        <v>1.5267999999999999</v>
      </c>
    </row>
    <row r="3640" spans="1:4" ht="14.25" x14ac:dyDescent="0.2">
      <c r="A3640" s="20">
        <f t="shared" si="56"/>
        <v>47058</v>
      </c>
      <c r="B3640" s="21">
        <v>3639</v>
      </c>
      <c r="C3640" s="21">
        <v>5.4976000000000003</v>
      </c>
      <c r="D3640" s="21">
        <v>1.5268999999999999</v>
      </c>
    </row>
    <row r="3641" spans="1:4" ht="14.25" x14ac:dyDescent="0.2">
      <c r="A3641" s="20">
        <f t="shared" si="56"/>
        <v>47059</v>
      </c>
      <c r="B3641" s="21">
        <v>3640</v>
      </c>
      <c r="C3641" s="21">
        <v>5.4981999999999998</v>
      </c>
      <c r="D3641" s="21">
        <v>1.5270999999999999</v>
      </c>
    </row>
    <row r="3642" spans="1:4" ht="14.25" x14ac:dyDescent="0.2">
      <c r="A3642" s="20">
        <f t="shared" si="56"/>
        <v>47060</v>
      </c>
      <c r="B3642" s="21">
        <v>3641</v>
      </c>
      <c r="C3642" s="21">
        <v>5.4988000000000001</v>
      </c>
      <c r="D3642" s="21">
        <v>1.5271999999999999</v>
      </c>
    </row>
    <row r="3643" spans="1:4" ht="14.25" x14ac:dyDescent="0.2">
      <c r="A3643" s="20">
        <f t="shared" si="56"/>
        <v>47061</v>
      </c>
      <c r="B3643" s="21">
        <v>3642</v>
      </c>
      <c r="C3643" s="21">
        <v>5.4993999999999996</v>
      </c>
      <c r="D3643" s="21">
        <v>1.5274000000000001</v>
      </c>
    </row>
    <row r="3644" spans="1:4" ht="14.25" x14ac:dyDescent="0.2">
      <c r="A3644" s="20">
        <f t="shared" si="56"/>
        <v>47062</v>
      </c>
      <c r="B3644" s="21">
        <v>3643</v>
      </c>
      <c r="C3644" s="21">
        <v>5.5</v>
      </c>
      <c r="D3644" s="21">
        <v>1.5275000000000001</v>
      </c>
    </row>
    <row r="3645" spans="1:4" ht="14.25" x14ac:dyDescent="0.2">
      <c r="A3645" s="20">
        <f t="shared" si="56"/>
        <v>47063</v>
      </c>
      <c r="B3645" s="21">
        <v>3644</v>
      </c>
      <c r="C3645" s="21">
        <v>5.5006000000000004</v>
      </c>
      <c r="D3645" s="21">
        <v>1.5277000000000001</v>
      </c>
    </row>
    <row r="3646" spans="1:4" ht="14.25" x14ac:dyDescent="0.2">
      <c r="A3646" s="20">
        <f t="shared" si="56"/>
        <v>47064</v>
      </c>
      <c r="B3646" s="21">
        <v>3645</v>
      </c>
      <c r="C3646" s="21">
        <v>5.5011999999999999</v>
      </c>
      <c r="D3646" s="21">
        <v>1.5278</v>
      </c>
    </row>
    <row r="3647" spans="1:4" ht="14.25" x14ac:dyDescent="0.2">
      <c r="A3647" s="20">
        <f t="shared" si="56"/>
        <v>47065</v>
      </c>
      <c r="B3647" s="21">
        <v>3646</v>
      </c>
      <c r="C3647" s="21">
        <v>5.5018000000000002</v>
      </c>
      <c r="D3647" s="21">
        <v>1.528</v>
      </c>
    </row>
    <row r="3648" spans="1:4" ht="14.25" x14ac:dyDescent="0.2">
      <c r="A3648" s="20">
        <f t="shared" si="56"/>
        <v>47066</v>
      </c>
      <c r="B3648" s="21">
        <v>3647</v>
      </c>
      <c r="C3648" s="21">
        <v>5.5025000000000004</v>
      </c>
      <c r="D3648" s="21">
        <v>1.5281</v>
      </c>
    </row>
    <row r="3649" spans="1:4" ht="14.25" x14ac:dyDescent="0.2">
      <c r="A3649" s="20">
        <f t="shared" si="56"/>
        <v>47067</v>
      </c>
      <c r="B3649" s="21">
        <v>3648</v>
      </c>
      <c r="C3649" s="21">
        <v>5.5030999999999999</v>
      </c>
      <c r="D3649" s="21">
        <v>1.5283</v>
      </c>
    </row>
    <row r="3650" spans="1:4" ht="14.25" x14ac:dyDescent="0.2">
      <c r="A3650" s="20">
        <f t="shared" si="56"/>
        <v>47068</v>
      </c>
      <c r="B3650" s="21">
        <v>3649</v>
      </c>
      <c r="C3650" s="21">
        <v>5.5037000000000003</v>
      </c>
      <c r="D3650" s="21">
        <v>1.5284</v>
      </c>
    </row>
    <row r="3651" spans="1:4" ht="14.25" x14ac:dyDescent="0.2">
      <c r="A3651" s="20">
        <f t="shared" si="56"/>
        <v>47069</v>
      </c>
      <c r="B3651" s="21">
        <v>3650</v>
      </c>
      <c r="C3651" s="21">
        <v>5.5042999999999997</v>
      </c>
      <c r="D3651" s="21">
        <v>1.5286</v>
      </c>
    </row>
    <row r="3652" spans="1:4" ht="14.25" x14ac:dyDescent="0.2">
      <c r="A3652" s="20">
        <f t="shared" ref="A3652:A3715" si="57">+A3651+1</f>
        <v>47070</v>
      </c>
      <c r="B3652" s="21">
        <v>3651</v>
      </c>
      <c r="C3652" s="21">
        <v>5.5049000000000001</v>
      </c>
      <c r="D3652" s="21">
        <v>1.5286999999999999</v>
      </c>
    </row>
    <row r="3653" spans="1:4" ht="14.25" x14ac:dyDescent="0.2">
      <c r="A3653" s="20">
        <f t="shared" si="57"/>
        <v>47071</v>
      </c>
      <c r="B3653" s="21">
        <v>3652</v>
      </c>
      <c r="C3653" s="21">
        <v>5.5054999999999996</v>
      </c>
      <c r="D3653" s="21">
        <v>1.5287999999999999</v>
      </c>
    </row>
    <row r="3654" spans="1:4" ht="14.25" x14ac:dyDescent="0.2">
      <c r="A3654" s="20">
        <f t="shared" si="57"/>
        <v>47072</v>
      </c>
      <c r="B3654" s="21">
        <v>3653</v>
      </c>
      <c r="C3654" s="21">
        <v>5.5061</v>
      </c>
      <c r="D3654" s="21">
        <v>1.5289999999999999</v>
      </c>
    </row>
    <row r="3655" spans="1:4" ht="14.25" x14ac:dyDescent="0.2">
      <c r="A3655" s="20">
        <f t="shared" si="57"/>
        <v>47073</v>
      </c>
      <c r="B3655" s="21">
        <v>3654</v>
      </c>
      <c r="C3655" s="21">
        <v>5.5067000000000004</v>
      </c>
      <c r="D3655" s="21">
        <v>1.5290999999999999</v>
      </c>
    </row>
    <row r="3656" spans="1:4" ht="14.25" x14ac:dyDescent="0.2">
      <c r="A3656" s="20">
        <f t="shared" si="57"/>
        <v>47074</v>
      </c>
      <c r="B3656" s="21">
        <v>3655</v>
      </c>
      <c r="C3656" s="21">
        <v>5.5072999999999999</v>
      </c>
      <c r="D3656" s="21">
        <v>1.5293000000000001</v>
      </c>
    </row>
    <row r="3657" spans="1:4" ht="14.25" x14ac:dyDescent="0.2">
      <c r="A3657" s="20">
        <f t="shared" si="57"/>
        <v>47075</v>
      </c>
      <c r="B3657" s="21">
        <v>3656</v>
      </c>
      <c r="C3657" s="21">
        <v>5.5079000000000002</v>
      </c>
      <c r="D3657" s="21">
        <v>1.5294000000000001</v>
      </c>
    </row>
    <row r="3658" spans="1:4" ht="14.25" x14ac:dyDescent="0.2">
      <c r="A3658" s="20">
        <f t="shared" si="57"/>
        <v>47076</v>
      </c>
      <c r="B3658" s="21">
        <v>3657</v>
      </c>
      <c r="C3658" s="21">
        <v>5.5084999999999997</v>
      </c>
      <c r="D3658" s="21">
        <v>1.5296000000000001</v>
      </c>
    </row>
    <row r="3659" spans="1:4" ht="14.25" x14ac:dyDescent="0.2">
      <c r="A3659" s="20">
        <f t="shared" si="57"/>
        <v>47077</v>
      </c>
      <c r="B3659" s="21">
        <v>3658</v>
      </c>
      <c r="C3659" s="21">
        <v>5.5091000000000001</v>
      </c>
      <c r="D3659" s="21">
        <v>1.5297000000000001</v>
      </c>
    </row>
    <row r="3660" spans="1:4" ht="14.25" x14ac:dyDescent="0.2">
      <c r="A3660" s="20">
        <f t="shared" si="57"/>
        <v>47078</v>
      </c>
      <c r="B3660" s="21">
        <v>3659</v>
      </c>
      <c r="C3660" s="21">
        <v>5.5096999999999996</v>
      </c>
      <c r="D3660" s="21">
        <v>1.5299</v>
      </c>
    </row>
    <row r="3661" spans="1:4" ht="14.25" x14ac:dyDescent="0.2">
      <c r="A3661" s="20">
        <f t="shared" si="57"/>
        <v>47079</v>
      </c>
      <c r="B3661" s="21">
        <v>3660</v>
      </c>
      <c r="C3661" s="21">
        <v>5.5103</v>
      </c>
      <c r="D3661" s="21">
        <v>1.53</v>
      </c>
    </row>
    <row r="3662" spans="1:4" ht="14.25" x14ac:dyDescent="0.2">
      <c r="A3662" s="20">
        <f t="shared" si="57"/>
        <v>47080</v>
      </c>
      <c r="B3662" s="21">
        <v>3661</v>
      </c>
      <c r="C3662" s="21">
        <v>5.5109000000000004</v>
      </c>
      <c r="D3662" s="21">
        <v>1.5302</v>
      </c>
    </row>
    <row r="3663" spans="1:4" ht="14.25" x14ac:dyDescent="0.2">
      <c r="A3663" s="20">
        <f t="shared" si="57"/>
        <v>47081</v>
      </c>
      <c r="B3663" s="21">
        <v>3662</v>
      </c>
      <c r="C3663" s="21">
        <v>5.5114999999999998</v>
      </c>
      <c r="D3663" s="21">
        <v>1.5303</v>
      </c>
    </row>
    <row r="3664" spans="1:4" ht="14.25" x14ac:dyDescent="0.2">
      <c r="A3664" s="20">
        <f t="shared" si="57"/>
        <v>47082</v>
      </c>
      <c r="B3664" s="21">
        <v>3663</v>
      </c>
      <c r="C3664" s="21">
        <v>5.5121000000000002</v>
      </c>
      <c r="D3664" s="21">
        <v>1.5305</v>
      </c>
    </row>
    <row r="3665" spans="1:4" ht="14.25" x14ac:dyDescent="0.2">
      <c r="A3665" s="20">
        <f t="shared" si="57"/>
        <v>47083</v>
      </c>
      <c r="B3665" s="21">
        <v>3664</v>
      </c>
      <c r="C3665" s="21">
        <v>5.5128000000000004</v>
      </c>
      <c r="D3665" s="21">
        <v>1.5306</v>
      </c>
    </row>
    <row r="3666" spans="1:4" ht="14.25" x14ac:dyDescent="0.2">
      <c r="A3666" s="20">
        <f t="shared" si="57"/>
        <v>47084</v>
      </c>
      <c r="B3666" s="21">
        <v>3665</v>
      </c>
      <c r="C3666" s="21">
        <v>5.5133999999999999</v>
      </c>
      <c r="D3666" s="21">
        <v>1.5306999999999999</v>
      </c>
    </row>
    <row r="3667" spans="1:4" ht="14.25" x14ac:dyDescent="0.2">
      <c r="A3667" s="20">
        <f t="shared" si="57"/>
        <v>47085</v>
      </c>
      <c r="B3667" s="21">
        <v>3666</v>
      </c>
      <c r="C3667" s="21">
        <v>5.5140000000000002</v>
      </c>
      <c r="D3667" s="21">
        <v>1.5308999999999999</v>
      </c>
    </row>
    <row r="3668" spans="1:4" ht="14.25" x14ac:dyDescent="0.2">
      <c r="A3668" s="20">
        <f t="shared" si="57"/>
        <v>47086</v>
      </c>
      <c r="B3668" s="21">
        <v>3667</v>
      </c>
      <c r="C3668" s="21">
        <v>5.5145999999999997</v>
      </c>
      <c r="D3668" s="21">
        <v>1.5309999999999999</v>
      </c>
    </row>
    <row r="3669" spans="1:4" ht="14.25" x14ac:dyDescent="0.2">
      <c r="A3669" s="20">
        <f t="shared" si="57"/>
        <v>47087</v>
      </c>
      <c r="B3669" s="21">
        <v>3668</v>
      </c>
      <c r="C3669" s="21">
        <v>5.5152000000000001</v>
      </c>
      <c r="D3669" s="21">
        <v>1.5311999999999999</v>
      </c>
    </row>
    <row r="3670" spans="1:4" ht="14.25" x14ac:dyDescent="0.2">
      <c r="A3670" s="20">
        <f t="shared" si="57"/>
        <v>47088</v>
      </c>
      <c r="B3670" s="21">
        <v>3669</v>
      </c>
      <c r="C3670" s="21">
        <v>5.5157999999999996</v>
      </c>
      <c r="D3670" s="21">
        <v>1.5313000000000001</v>
      </c>
    </row>
    <row r="3671" spans="1:4" ht="14.25" x14ac:dyDescent="0.2">
      <c r="A3671" s="20">
        <f t="shared" si="57"/>
        <v>47089</v>
      </c>
      <c r="B3671" s="21">
        <v>3670</v>
      </c>
      <c r="C3671" s="21">
        <v>5.5164</v>
      </c>
      <c r="D3671" s="21">
        <v>1.5315000000000001</v>
      </c>
    </row>
    <row r="3672" spans="1:4" ht="14.25" x14ac:dyDescent="0.2">
      <c r="A3672" s="20">
        <f t="shared" si="57"/>
        <v>47090</v>
      </c>
      <c r="B3672" s="21">
        <v>3671</v>
      </c>
      <c r="C3672" s="21">
        <v>5.5170000000000003</v>
      </c>
      <c r="D3672" s="21">
        <v>1.5316000000000001</v>
      </c>
    </row>
    <row r="3673" spans="1:4" ht="14.25" x14ac:dyDescent="0.2">
      <c r="A3673" s="20">
        <f t="shared" si="57"/>
        <v>47091</v>
      </c>
      <c r="B3673" s="21">
        <v>3672</v>
      </c>
      <c r="C3673" s="21">
        <v>5.5175999999999998</v>
      </c>
      <c r="D3673" s="21">
        <v>1.5318000000000001</v>
      </c>
    </row>
    <row r="3674" spans="1:4" ht="14.25" x14ac:dyDescent="0.2">
      <c r="A3674" s="20">
        <f t="shared" si="57"/>
        <v>47092</v>
      </c>
      <c r="B3674" s="21">
        <v>3673</v>
      </c>
      <c r="C3674" s="21">
        <v>5.5182000000000002</v>
      </c>
      <c r="D3674" s="21">
        <v>1.5319</v>
      </c>
    </row>
    <row r="3675" spans="1:4" ht="14.25" x14ac:dyDescent="0.2">
      <c r="A3675" s="20">
        <f t="shared" si="57"/>
        <v>47093</v>
      </c>
      <c r="B3675" s="21">
        <v>3674</v>
      </c>
      <c r="C3675" s="21">
        <v>5.5187999999999997</v>
      </c>
      <c r="D3675" s="21">
        <v>1.532</v>
      </c>
    </row>
    <row r="3676" spans="1:4" ht="14.25" x14ac:dyDescent="0.2">
      <c r="A3676" s="20">
        <f t="shared" si="57"/>
        <v>47094</v>
      </c>
      <c r="B3676" s="21">
        <v>3675</v>
      </c>
      <c r="C3676" s="21">
        <v>5.5193000000000003</v>
      </c>
      <c r="D3676" s="21">
        <v>1.5322</v>
      </c>
    </row>
    <row r="3677" spans="1:4" ht="14.25" x14ac:dyDescent="0.2">
      <c r="A3677" s="20">
        <f t="shared" si="57"/>
        <v>47095</v>
      </c>
      <c r="B3677" s="21">
        <v>3676</v>
      </c>
      <c r="C3677" s="21">
        <v>5.5198999999999998</v>
      </c>
      <c r="D3677" s="21">
        <v>1.5323</v>
      </c>
    </row>
    <row r="3678" spans="1:4" ht="14.25" x14ac:dyDescent="0.2">
      <c r="A3678" s="20">
        <f t="shared" si="57"/>
        <v>47096</v>
      </c>
      <c r="B3678" s="21">
        <v>3677</v>
      </c>
      <c r="C3678" s="21">
        <v>5.5205000000000002</v>
      </c>
      <c r="D3678" s="21">
        <v>1.5325</v>
      </c>
    </row>
    <row r="3679" spans="1:4" ht="14.25" x14ac:dyDescent="0.2">
      <c r="A3679" s="20">
        <f t="shared" si="57"/>
        <v>47097</v>
      </c>
      <c r="B3679" s="21">
        <v>3678</v>
      </c>
      <c r="C3679" s="21">
        <v>5.5210999999999997</v>
      </c>
      <c r="D3679" s="21">
        <v>1.5326</v>
      </c>
    </row>
    <row r="3680" spans="1:4" ht="14.25" x14ac:dyDescent="0.2">
      <c r="A3680" s="20">
        <f t="shared" si="57"/>
        <v>47098</v>
      </c>
      <c r="B3680" s="21">
        <v>3679</v>
      </c>
      <c r="C3680" s="21">
        <v>5.5217000000000001</v>
      </c>
      <c r="D3680" s="21">
        <v>1.5327999999999999</v>
      </c>
    </row>
    <row r="3681" spans="1:4" ht="14.25" x14ac:dyDescent="0.2">
      <c r="A3681" s="20">
        <f t="shared" si="57"/>
        <v>47099</v>
      </c>
      <c r="B3681" s="21">
        <v>3680</v>
      </c>
      <c r="C3681" s="21">
        <v>5.5223000000000004</v>
      </c>
      <c r="D3681" s="21">
        <v>1.5328999999999999</v>
      </c>
    </row>
    <row r="3682" spans="1:4" ht="14.25" x14ac:dyDescent="0.2">
      <c r="A3682" s="20">
        <f t="shared" si="57"/>
        <v>47100</v>
      </c>
      <c r="B3682" s="21">
        <v>3681</v>
      </c>
      <c r="C3682" s="21">
        <v>5.5228999999999999</v>
      </c>
      <c r="D3682" s="21">
        <v>1.5329999999999999</v>
      </c>
    </row>
    <row r="3683" spans="1:4" ht="14.25" x14ac:dyDescent="0.2">
      <c r="A3683" s="20">
        <f t="shared" si="57"/>
        <v>47101</v>
      </c>
      <c r="B3683" s="21">
        <v>3682</v>
      </c>
      <c r="C3683" s="21">
        <v>5.5235000000000003</v>
      </c>
      <c r="D3683" s="21">
        <v>1.5331999999999999</v>
      </c>
    </row>
    <row r="3684" spans="1:4" ht="14.25" x14ac:dyDescent="0.2">
      <c r="A3684" s="20">
        <f t="shared" si="57"/>
        <v>47102</v>
      </c>
      <c r="B3684" s="21">
        <v>3683</v>
      </c>
      <c r="C3684" s="21">
        <v>5.5240999999999998</v>
      </c>
      <c r="D3684" s="21">
        <v>1.5333000000000001</v>
      </c>
    </row>
    <row r="3685" spans="1:4" ht="14.25" x14ac:dyDescent="0.2">
      <c r="A3685" s="20">
        <f t="shared" si="57"/>
        <v>47103</v>
      </c>
      <c r="B3685" s="21">
        <v>3684</v>
      </c>
      <c r="C3685" s="21">
        <v>5.5247000000000002</v>
      </c>
      <c r="D3685" s="21">
        <v>1.5335000000000001</v>
      </c>
    </row>
    <row r="3686" spans="1:4" ht="14.25" x14ac:dyDescent="0.2">
      <c r="A3686" s="20">
        <f t="shared" si="57"/>
        <v>47104</v>
      </c>
      <c r="B3686" s="21">
        <v>3685</v>
      </c>
      <c r="C3686" s="21">
        <v>5.5252999999999997</v>
      </c>
      <c r="D3686" s="21">
        <v>1.5336000000000001</v>
      </c>
    </row>
    <row r="3687" spans="1:4" ht="14.25" x14ac:dyDescent="0.2">
      <c r="A3687" s="20">
        <f t="shared" si="57"/>
        <v>47105</v>
      </c>
      <c r="B3687" s="21">
        <v>3686</v>
      </c>
      <c r="C3687" s="21">
        <v>5.5259</v>
      </c>
      <c r="D3687" s="21">
        <v>1.5337000000000001</v>
      </c>
    </row>
    <row r="3688" spans="1:4" ht="14.25" x14ac:dyDescent="0.2">
      <c r="A3688" s="20">
        <f t="shared" si="57"/>
        <v>47106</v>
      </c>
      <c r="B3688" s="21">
        <v>3687</v>
      </c>
      <c r="C3688" s="21">
        <v>5.5265000000000004</v>
      </c>
      <c r="D3688" s="21">
        <v>1.5339</v>
      </c>
    </row>
    <row r="3689" spans="1:4" ht="14.25" x14ac:dyDescent="0.2">
      <c r="A3689" s="20">
        <f t="shared" si="57"/>
        <v>47107</v>
      </c>
      <c r="B3689" s="21">
        <v>3688</v>
      </c>
      <c r="C3689" s="21">
        <v>5.5270999999999999</v>
      </c>
      <c r="D3689" s="21">
        <v>1.534</v>
      </c>
    </row>
    <row r="3690" spans="1:4" ht="14.25" x14ac:dyDescent="0.2">
      <c r="A3690" s="20">
        <f t="shared" si="57"/>
        <v>47108</v>
      </c>
      <c r="B3690" s="21">
        <v>3689</v>
      </c>
      <c r="C3690" s="21">
        <v>5.5277000000000003</v>
      </c>
      <c r="D3690" s="21">
        <v>1.5342</v>
      </c>
    </row>
    <row r="3691" spans="1:4" ht="14.25" x14ac:dyDescent="0.2">
      <c r="A3691" s="20">
        <f t="shared" si="57"/>
        <v>47109</v>
      </c>
      <c r="B3691" s="21">
        <v>3690</v>
      </c>
      <c r="C3691" s="21">
        <v>5.5282999999999998</v>
      </c>
      <c r="D3691" s="21">
        <v>1.5343</v>
      </c>
    </row>
    <row r="3692" spans="1:4" ht="14.25" x14ac:dyDescent="0.2">
      <c r="A3692" s="20">
        <f t="shared" si="57"/>
        <v>47110</v>
      </c>
      <c r="B3692" s="21">
        <v>3691</v>
      </c>
      <c r="C3692" s="21">
        <v>5.5289000000000001</v>
      </c>
      <c r="D3692" s="21">
        <v>1.5345</v>
      </c>
    </row>
    <row r="3693" spans="1:4" ht="14.25" x14ac:dyDescent="0.2">
      <c r="A3693" s="20">
        <f t="shared" si="57"/>
        <v>47111</v>
      </c>
      <c r="B3693" s="21">
        <v>3692</v>
      </c>
      <c r="C3693" s="21">
        <v>5.5294999999999996</v>
      </c>
      <c r="D3693" s="21">
        <v>1.5346</v>
      </c>
    </row>
    <row r="3694" spans="1:4" ht="14.25" x14ac:dyDescent="0.2">
      <c r="A3694" s="20">
        <f t="shared" si="57"/>
        <v>47112</v>
      </c>
      <c r="B3694" s="21">
        <v>3693</v>
      </c>
      <c r="C3694" s="21">
        <v>5.53</v>
      </c>
      <c r="D3694" s="21">
        <v>1.5347</v>
      </c>
    </row>
    <row r="3695" spans="1:4" ht="14.25" x14ac:dyDescent="0.2">
      <c r="A3695" s="20">
        <f t="shared" si="57"/>
        <v>47113</v>
      </c>
      <c r="B3695" s="21">
        <v>3694</v>
      </c>
      <c r="C3695" s="21">
        <v>5.5305999999999997</v>
      </c>
      <c r="D3695" s="21">
        <v>1.5348999999999999</v>
      </c>
    </row>
    <row r="3696" spans="1:4" ht="14.25" x14ac:dyDescent="0.2">
      <c r="A3696" s="20">
        <f t="shared" si="57"/>
        <v>47114</v>
      </c>
      <c r="B3696" s="21">
        <v>3695</v>
      </c>
      <c r="C3696" s="21">
        <v>5.5312000000000001</v>
      </c>
      <c r="D3696" s="21">
        <v>1.5349999999999999</v>
      </c>
    </row>
    <row r="3697" spans="1:4" ht="14.25" x14ac:dyDescent="0.2">
      <c r="A3697" s="20">
        <f t="shared" si="57"/>
        <v>47115</v>
      </c>
      <c r="B3697" s="21">
        <v>3696</v>
      </c>
      <c r="C3697" s="21">
        <v>5.5317999999999996</v>
      </c>
      <c r="D3697" s="21">
        <v>1.5351999999999999</v>
      </c>
    </row>
    <row r="3698" spans="1:4" ht="14.25" x14ac:dyDescent="0.2">
      <c r="A3698" s="20">
        <f t="shared" si="57"/>
        <v>47116</v>
      </c>
      <c r="B3698" s="21">
        <v>3697</v>
      </c>
      <c r="C3698" s="21">
        <v>5.5324</v>
      </c>
      <c r="D3698" s="21">
        <v>1.5353000000000001</v>
      </c>
    </row>
    <row r="3699" spans="1:4" ht="14.25" x14ac:dyDescent="0.2">
      <c r="A3699" s="20">
        <f t="shared" si="57"/>
        <v>47117</v>
      </c>
      <c r="B3699" s="21">
        <v>3698</v>
      </c>
      <c r="C3699" s="21">
        <v>5.5330000000000004</v>
      </c>
      <c r="D3699" s="21">
        <v>1.5354000000000001</v>
      </c>
    </row>
    <row r="3700" spans="1:4" ht="14.25" x14ac:dyDescent="0.2">
      <c r="A3700" s="20">
        <f t="shared" si="57"/>
        <v>47118</v>
      </c>
      <c r="B3700" s="21">
        <v>3699</v>
      </c>
      <c r="C3700" s="21">
        <v>5.5335999999999999</v>
      </c>
      <c r="D3700" s="21">
        <v>1.5356000000000001</v>
      </c>
    </row>
    <row r="3701" spans="1:4" ht="14.25" x14ac:dyDescent="0.2">
      <c r="A3701" s="20">
        <f t="shared" si="57"/>
        <v>47119</v>
      </c>
      <c r="B3701" s="21">
        <v>3700</v>
      </c>
      <c r="C3701" s="21">
        <v>5.5342000000000002</v>
      </c>
      <c r="D3701" s="21">
        <v>1.5357000000000001</v>
      </c>
    </row>
    <row r="3702" spans="1:4" ht="14.25" x14ac:dyDescent="0.2">
      <c r="A3702" s="20">
        <f t="shared" si="57"/>
        <v>47120</v>
      </c>
      <c r="B3702" s="21">
        <v>3701</v>
      </c>
      <c r="C3702" s="21">
        <v>5.5347999999999997</v>
      </c>
      <c r="D3702" s="21">
        <v>1.5359</v>
      </c>
    </row>
    <row r="3703" spans="1:4" ht="14.25" x14ac:dyDescent="0.2">
      <c r="A3703" s="20">
        <f t="shared" si="57"/>
        <v>47121</v>
      </c>
      <c r="B3703" s="21">
        <v>3702</v>
      </c>
      <c r="C3703" s="21">
        <v>5.5353000000000003</v>
      </c>
      <c r="D3703" s="21">
        <v>1.536</v>
      </c>
    </row>
    <row r="3704" spans="1:4" ht="14.25" x14ac:dyDescent="0.2">
      <c r="A3704" s="20">
        <f t="shared" si="57"/>
        <v>47122</v>
      </c>
      <c r="B3704" s="21">
        <v>3703</v>
      </c>
      <c r="C3704" s="21">
        <v>5.5358999999999998</v>
      </c>
      <c r="D3704" s="21">
        <v>1.5361</v>
      </c>
    </row>
    <row r="3705" spans="1:4" ht="14.25" x14ac:dyDescent="0.2">
      <c r="A3705" s="20">
        <f t="shared" si="57"/>
        <v>47123</v>
      </c>
      <c r="B3705" s="21">
        <v>3704</v>
      </c>
      <c r="C3705" s="21">
        <v>5.5365000000000002</v>
      </c>
      <c r="D3705" s="21">
        <v>1.5363</v>
      </c>
    </row>
    <row r="3706" spans="1:4" ht="14.25" x14ac:dyDescent="0.2">
      <c r="A3706" s="20">
        <f t="shared" si="57"/>
        <v>47124</v>
      </c>
      <c r="B3706" s="21">
        <v>3705</v>
      </c>
      <c r="C3706" s="21">
        <v>5.5370999999999997</v>
      </c>
      <c r="D3706" s="21">
        <v>1.5364</v>
      </c>
    </row>
    <row r="3707" spans="1:4" ht="14.25" x14ac:dyDescent="0.2">
      <c r="A3707" s="20">
        <f t="shared" si="57"/>
        <v>47125</v>
      </c>
      <c r="B3707" s="21">
        <v>3706</v>
      </c>
      <c r="C3707" s="21">
        <v>5.5377000000000001</v>
      </c>
      <c r="D3707" s="21">
        <v>1.5365</v>
      </c>
    </row>
    <row r="3708" spans="1:4" ht="14.25" x14ac:dyDescent="0.2">
      <c r="A3708" s="20">
        <f t="shared" si="57"/>
        <v>47126</v>
      </c>
      <c r="B3708" s="21">
        <v>3707</v>
      </c>
      <c r="C3708" s="21">
        <v>5.5382999999999996</v>
      </c>
      <c r="D3708" s="21">
        <v>1.5367</v>
      </c>
    </row>
    <row r="3709" spans="1:4" ht="14.25" x14ac:dyDescent="0.2">
      <c r="A3709" s="20">
        <f t="shared" si="57"/>
        <v>47127</v>
      </c>
      <c r="B3709" s="21">
        <v>3708</v>
      </c>
      <c r="C3709" s="21">
        <v>5.5388999999999999</v>
      </c>
      <c r="D3709" s="21">
        <v>1.5367999999999999</v>
      </c>
    </row>
    <row r="3710" spans="1:4" ht="14.25" x14ac:dyDescent="0.2">
      <c r="A3710" s="20">
        <f t="shared" si="57"/>
        <v>47128</v>
      </c>
      <c r="B3710" s="21">
        <v>3709</v>
      </c>
      <c r="C3710" s="21">
        <v>5.5393999999999997</v>
      </c>
      <c r="D3710" s="21">
        <v>1.5369999999999999</v>
      </c>
    </row>
    <row r="3711" spans="1:4" ht="14.25" x14ac:dyDescent="0.2">
      <c r="A3711" s="20">
        <f t="shared" si="57"/>
        <v>47129</v>
      </c>
      <c r="B3711" s="21">
        <v>3710</v>
      </c>
      <c r="C3711" s="21">
        <v>5.54</v>
      </c>
      <c r="D3711" s="21">
        <v>1.5370999999999999</v>
      </c>
    </row>
    <row r="3712" spans="1:4" ht="14.25" x14ac:dyDescent="0.2">
      <c r="A3712" s="20">
        <f t="shared" si="57"/>
        <v>47130</v>
      </c>
      <c r="B3712" s="21">
        <v>3711</v>
      </c>
      <c r="C3712" s="21">
        <v>5.5406000000000004</v>
      </c>
      <c r="D3712" s="21">
        <v>1.5371999999999999</v>
      </c>
    </row>
    <row r="3713" spans="1:4" ht="14.25" x14ac:dyDescent="0.2">
      <c r="A3713" s="20">
        <f t="shared" si="57"/>
        <v>47131</v>
      </c>
      <c r="B3713" s="21">
        <v>3712</v>
      </c>
      <c r="C3713" s="21">
        <v>5.5411999999999999</v>
      </c>
      <c r="D3713" s="21">
        <v>1.5374000000000001</v>
      </c>
    </row>
    <row r="3714" spans="1:4" ht="14.25" x14ac:dyDescent="0.2">
      <c r="A3714" s="20">
        <f t="shared" si="57"/>
        <v>47132</v>
      </c>
      <c r="B3714" s="21">
        <v>3713</v>
      </c>
      <c r="C3714" s="21">
        <v>5.5418000000000003</v>
      </c>
      <c r="D3714" s="21">
        <v>1.5375000000000001</v>
      </c>
    </row>
    <row r="3715" spans="1:4" ht="14.25" x14ac:dyDescent="0.2">
      <c r="A3715" s="20">
        <f t="shared" si="57"/>
        <v>47133</v>
      </c>
      <c r="B3715" s="21">
        <v>3714</v>
      </c>
      <c r="C3715" s="21">
        <v>5.5423999999999998</v>
      </c>
      <c r="D3715" s="21">
        <v>1.5376000000000001</v>
      </c>
    </row>
    <row r="3716" spans="1:4" ht="14.25" x14ac:dyDescent="0.2">
      <c r="A3716" s="20">
        <f t="shared" ref="A3716:A3779" si="58">+A3715+1</f>
        <v>47134</v>
      </c>
      <c r="B3716" s="21">
        <v>3715</v>
      </c>
      <c r="C3716" s="21">
        <v>5.5429000000000004</v>
      </c>
      <c r="D3716" s="21">
        <v>1.5378000000000001</v>
      </c>
    </row>
    <row r="3717" spans="1:4" ht="14.25" x14ac:dyDescent="0.2">
      <c r="A3717" s="20">
        <f t="shared" si="58"/>
        <v>47135</v>
      </c>
      <c r="B3717" s="21">
        <v>3716</v>
      </c>
      <c r="C3717" s="21">
        <v>5.5434999999999999</v>
      </c>
      <c r="D3717" s="21">
        <v>1.5379</v>
      </c>
    </row>
    <row r="3718" spans="1:4" ht="14.25" x14ac:dyDescent="0.2">
      <c r="A3718" s="20">
        <f t="shared" si="58"/>
        <v>47136</v>
      </c>
      <c r="B3718" s="21">
        <v>3717</v>
      </c>
      <c r="C3718" s="21">
        <v>5.5441000000000003</v>
      </c>
      <c r="D3718" s="21">
        <v>1.5381</v>
      </c>
    </row>
    <row r="3719" spans="1:4" ht="14.25" x14ac:dyDescent="0.2">
      <c r="A3719" s="20">
        <f t="shared" si="58"/>
        <v>47137</v>
      </c>
      <c r="B3719" s="21">
        <v>3718</v>
      </c>
      <c r="C3719" s="21">
        <v>5.5446999999999997</v>
      </c>
      <c r="D3719" s="21">
        <v>1.5382</v>
      </c>
    </row>
    <row r="3720" spans="1:4" ht="14.25" x14ac:dyDescent="0.2">
      <c r="A3720" s="20">
        <f t="shared" si="58"/>
        <v>47138</v>
      </c>
      <c r="B3720" s="21">
        <v>3719</v>
      </c>
      <c r="C3720" s="21">
        <v>5.5453000000000001</v>
      </c>
      <c r="D3720" s="21">
        <v>1.5383</v>
      </c>
    </row>
    <row r="3721" spans="1:4" ht="14.25" x14ac:dyDescent="0.2">
      <c r="A3721" s="20">
        <f t="shared" si="58"/>
        <v>47139</v>
      </c>
      <c r="B3721" s="21">
        <v>3720</v>
      </c>
      <c r="C3721" s="21">
        <v>5.5457999999999998</v>
      </c>
      <c r="D3721" s="21">
        <v>1.5385</v>
      </c>
    </row>
    <row r="3722" spans="1:4" ht="14.25" x14ac:dyDescent="0.2">
      <c r="A3722" s="20">
        <f t="shared" si="58"/>
        <v>47140</v>
      </c>
      <c r="B3722" s="21">
        <v>3721</v>
      </c>
      <c r="C3722" s="21">
        <v>5.5464000000000002</v>
      </c>
      <c r="D3722" s="21">
        <v>1.5386</v>
      </c>
    </row>
    <row r="3723" spans="1:4" ht="14.25" x14ac:dyDescent="0.2">
      <c r="A3723" s="20">
        <f t="shared" si="58"/>
        <v>47141</v>
      </c>
      <c r="B3723" s="21">
        <v>3722</v>
      </c>
      <c r="C3723" s="21">
        <v>5.5469999999999997</v>
      </c>
      <c r="D3723" s="21">
        <v>1.5387</v>
      </c>
    </row>
    <row r="3724" spans="1:4" ht="14.25" x14ac:dyDescent="0.2">
      <c r="A3724" s="20">
        <f t="shared" si="58"/>
        <v>47142</v>
      </c>
      <c r="B3724" s="21">
        <v>3723</v>
      </c>
      <c r="C3724" s="21">
        <v>5.5476000000000001</v>
      </c>
      <c r="D3724" s="21">
        <v>1.5388999999999999</v>
      </c>
    </row>
    <row r="3725" spans="1:4" ht="14.25" x14ac:dyDescent="0.2">
      <c r="A3725" s="20">
        <f t="shared" si="58"/>
        <v>47143</v>
      </c>
      <c r="B3725" s="21">
        <v>3724</v>
      </c>
      <c r="C3725" s="21">
        <v>5.5481999999999996</v>
      </c>
      <c r="D3725" s="21">
        <v>1.5389999999999999</v>
      </c>
    </row>
    <row r="3726" spans="1:4" ht="14.25" x14ac:dyDescent="0.2">
      <c r="A3726" s="20">
        <f t="shared" si="58"/>
        <v>47144</v>
      </c>
      <c r="B3726" s="21">
        <v>3725</v>
      </c>
      <c r="C3726" s="21">
        <v>5.5487000000000002</v>
      </c>
      <c r="D3726" s="21">
        <v>1.5390999999999999</v>
      </c>
    </row>
    <row r="3727" spans="1:4" ht="14.25" x14ac:dyDescent="0.2">
      <c r="A3727" s="20">
        <f t="shared" si="58"/>
        <v>47145</v>
      </c>
      <c r="B3727" s="21">
        <v>3726</v>
      </c>
      <c r="C3727" s="21">
        <v>5.5492999999999997</v>
      </c>
      <c r="D3727" s="21">
        <v>1.5392999999999999</v>
      </c>
    </row>
    <row r="3728" spans="1:4" ht="14.25" x14ac:dyDescent="0.2">
      <c r="A3728" s="20">
        <f t="shared" si="58"/>
        <v>47146</v>
      </c>
      <c r="B3728" s="21">
        <v>3727</v>
      </c>
      <c r="C3728" s="21">
        <v>5.5499000000000001</v>
      </c>
      <c r="D3728" s="21">
        <v>1.5394000000000001</v>
      </c>
    </row>
    <row r="3729" spans="1:4" ht="14.25" x14ac:dyDescent="0.2">
      <c r="A3729" s="20">
        <f t="shared" si="58"/>
        <v>47147</v>
      </c>
      <c r="B3729" s="21">
        <v>3728</v>
      </c>
      <c r="C3729" s="21">
        <v>5.5505000000000004</v>
      </c>
      <c r="D3729" s="21">
        <v>1.5396000000000001</v>
      </c>
    </row>
    <row r="3730" spans="1:4" ht="14.25" x14ac:dyDescent="0.2">
      <c r="A3730" s="20">
        <f t="shared" si="58"/>
        <v>47148</v>
      </c>
      <c r="B3730" s="21">
        <v>3729</v>
      </c>
      <c r="C3730" s="21">
        <v>5.5510999999999999</v>
      </c>
      <c r="D3730" s="21">
        <v>1.5397000000000001</v>
      </c>
    </row>
    <row r="3731" spans="1:4" ht="14.25" x14ac:dyDescent="0.2">
      <c r="A3731" s="20">
        <f t="shared" si="58"/>
        <v>47149</v>
      </c>
      <c r="B3731" s="21">
        <v>3730</v>
      </c>
      <c r="C3731" s="21">
        <v>5.5515999999999996</v>
      </c>
      <c r="D3731" s="21">
        <v>1.5398000000000001</v>
      </c>
    </row>
    <row r="3732" spans="1:4" ht="14.25" x14ac:dyDescent="0.2">
      <c r="A3732" s="20">
        <f t="shared" si="58"/>
        <v>47150</v>
      </c>
      <c r="B3732" s="21">
        <v>3731</v>
      </c>
      <c r="C3732" s="21">
        <v>5.5522</v>
      </c>
      <c r="D3732" s="21">
        <v>1.54</v>
      </c>
    </row>
    <row r="3733" spans="1:4" ht="14.25" x14ac:dyDescent="0.2">
      <c r="A3733" s="20">
        <f t="shared" si="58"/>
        <v>47151</v>
      </c>
      <c r="B3733" s="21">
        <v>3732</v>
      </c>
      <c r="C3733" s="21">
        <v>5.5528000000000004</v>
      </c>
      <c r="D3733" s="21">
        <v>1.5401</v>
      </c>
    </row>
    <row r="3734" spans="1:4" ht="14.25" x14ac:dyDescent="0.2">
      <c r="A3734" s="20">
        <f t="shared" si="58"/>
        <v>47152</v>
      </c>
      <c r="B3734" s="21">
        <v>3733</v>
      </c>
      <c r="C3734" s="21">
        <v>5.5533999999999999</v>
      </c>
      <c r="D3734" s="21">
        <v>1.5402</v>
      </c>
    </row>
    <row r="3735" spans="1:4" ht="14.25" x14ac:dyDescent="0.2">
      <c r="A3735" s="20">
        <f t="shared" si="58"/>
        <v>47153</v>
      </c>
      <c r="B3735" s="21">
        <v>3734</v>
      </c>
      <c r="C3735" s="21">
        <v>5.5538999999999996</v>
      </c>
      <c r="D3735" s="21">
        <v>1.5404</v>
      </c>
    </row>
    <row r="3736" spans="1:4" ht="14.25" x14ac:dyDescent="0.2">
      <c r="A3736" s="20">
        <f t="shared" si="58"/>
        <v>47154</v>
      </c>
      <c r="B3736" s="21">
        <v>3735</v>
      </c>
      <c r="C3736" s="21">
        <v>5.5545</v>
      </c>
      <c r="D3736" s="21">
        <v>1.5405</v>
      </c>
    </row>
    <row r="3737" spans="1:4" ht="14.25" x14ac:dyDescent="0.2">
      <c r="A3737" s="20">
        <f t="shared" si="58"/>
        <v>47155</v>
      </c>
      <c r="B3737" s="21">
        <v>3736</v>
      </c>
      <c r="C3737" s="21">
        <v>5.5551000000000004</v>
      </c>
      <c r="D3737" s="21">
        <v>1.5406</v>
      </c>
    </row>
    <row r="3738" spans="1:4" ht="14.25" x14ac:dyDescent="0.2">
      <c r="A3738" s="20">
        <f t="shared" si="58"/>
        <v>47156</v>
      </c>
      <c r="B3738" s="21">
        <v>3737</v>
      </c>
      <c r="C3738" s="21">
        <v>5.5556999999999999</v>
      </c>
      <c r="D3738" s="21">
        <v>1.5407999999999999</v>
      </c>
    </row>
    <row r="3739" spans="1:4" ht="14.25" x14ac:dyDescent="0.2">
      <c r="A3739" s="20">
        <f t="shared" si="58"/>
        <v>47157</v>
      </c>
      <c r="B3739" s="21">
        <v>3738</v>
      </c>
      <c r="C3739" s="21">
        <v>5.5561999999999996</v>
      </c>
      <c r="D3739" s="21">
        <v>1.5408999999999999</v>
      </c>
    </row>
    <row r="3740" spans="1:4" ht="14.25" x14ac:dyDescent="0.2">
      <c r="A3740" s="20">
        <f t="shared" si="58"/>
        <v>47158</v>
      </c>
      <c r="B3740" s="21">
        <v>3739</v>
      </c>
      <c r="C3740" s="21">
        <v>5.5568</v>
      </c>
      <c r="D3740" s="21">
        <v>1.5409999999999999</v>
      </c>
    </row>
    <row r="3741" spans="1:4" ht="14.25" x14ac:dyDescent="0.2">
      <c r="A3741" s="20">
        <f t="shared" si="58"/>
        <v>47159</v>
      </c>
      <c r="B3741" s="21">
        <v>3740</v>
      </c>
      <c r="C3741" s="21">
        <v>5.5574000000000003</v>
      </c>
      <c r="D3741" s="21">
        <v>1.5411999999999999</v>
      </c>
    </row>
    <row r="3742" spans="1:4" ht="14.25" x14ac:dyDescent="0.2">
      <c r="A3742" s="20">
        <f t="shared" si="58"/>
        <v>47160</v>
      </c>
      <c r="B3742" s="21">
        <v>3741</v>
      </c>
      <c r="C3742" s="21">
        <v>5.5579999999999998</v>
      </c>
      <c r="D3742" s="21">
        <v>1.5412999999999999</v>
      </c>
    </row>
    <row r="3743" spans="1:4" ht="14.25" x14ac:dyDescent="0.2">
      <c r="A3743" s="20">
        <f t="shared" si="58"/>
        <v>47161</v>
      </c>
      <c r="B3743" s="21">
        <v>3742</v>
      </c>
      <c r="C3743" s="21">
        <v>5.5585000000000004</v>
      </c>
      <c r="D3743" s="21">
        <v>1.5414000000000001</v>
      </c>
    </row>
    <row r="3744" spans="1:4" ht="14.25" x14ac:dyDescent="0.2">
      <c r="A3744" s="20">
        <f t="shared" si="58"/>
        <v>47162</v>
      </c>
      <c r="B3744" s="21">
        <v>3743</v>
      </c>
      <c r="C3744" s="21">
        <v>5.5590999999999999</v>
      </c>
      <c r="D3744" s="21">
        <v>1.5416000000000001</v>
      </c>
    </row>
    <row r="3745" spans="1:4" ht="14.25" x14ac:dyDescent="0.2">
      <c r="A3745" s="20">
        <f t="shared" si="58"/>
        <v>47163</v>
      </c>
      <c r="B3745" s="21">
        <v>3744</v>
      </c>
      <c r="C3745" s="21">
        <v>5.5597000000000003</v>
      </c>
      <c r="D3745" s="21">
        <v>1.5417000000000001</v>
      </c>
    </row>
    <row r="3746" spans="1:4" ht="14.25" x14ac:dyDescent="0.2">
      <c r="A3746" s="20">
        <f t="shared" si="58"/>
        <v>47164</v>
      </c>
      <c r="B3746" s="21">
        <v>3745</v>
      </c>
      <c r="C3746" s="21">
        <v>5.5602</v>
      </c>
      <c r="D3746" s="21">
        <v>1.5418000000000001</v>
      </c>
    </row>
    <row r="3747" spans="1:4" ht="14.25" x14ac:dyDescent="0.2">
      <c r="A3747" s="20">
        <f t="shared" si="58"/>
        <v>47165</v>
      </c>
      <c r="B3747" s="21">
        <v>3746</v>
      </c>
      <c r="C3747" s="21">
        <v>5.5608000000000004</v>
      </c>
      <c r="D3747" s="21">
        <v>1.542</v>
      </c>
    </row>
    <row r="3748" spans="1:4" ht="14.25" x14ac:dyDescent="0.2">
      <c r="A3748" s="20">
        <f t="shared" si="58"/>
        <v>47166</v>
      </c>
      <c r="B3748" s="21">
        <v>3747</v>
      </c>
      <c r="C3748" s="21">
        <v>5.5613999999999999</v>
      </c>
      <c r="D3748" s="21">
        <v>1.5421</v>
      </c>
    </row>
    <row r="3749" spans="1:4" ht="14.25" x14ac:dyDescent="0.2">
      <c r="A3749" s="20">
        <f t="shared" si="58"/>
        <v>47167</v>
      </c>
      <c r="B3749" s="21">
        <v>3748</v>
      </c>
      <c r="C3749" s="21">
        <v>5.5620000000000003</v>
      </c>
      <c r="D3749" s="21">
        <v>1.5422</v>
      </c>
    </row>
    <row r="3750" spans="1:4" ht="14.25" x14ac:dyDescent="0.2">
      <c r="A3750" s="20">
        <f t="shared" si="58"/>
        <v>47168</v>
      </c>
      <c r="B3750" s="21">
        <v>3749</v>
      </c>
      <c r="C3750" s="21">
        <v>5.5625</v>
      </c>
      <c r="D3750" s="21">
        <v>1.5424</v>
      </c>
    </row>
    <row r="3751" spans="1:4" ht="14.25" x14ac:dyDescent="0.2">
      <c r="A3751" s="20">
        <f t="shared" si="58"/>
        <v>47169</v>
      </c>
      <c r="B3751" s="21">
        <v>3750</v>
      </c>
      <c r="C3751" s="21">
        <v>5.5631000000000004</v>
      </c>
      <c r="D3751" s="21">
        <v>1.5425</v>
      </c>
    </row>
    <row r="3752" spans="1:4" ht="14.25" x14ac:dyDescent="0.2">
      <c r="A3752" s="20">
        <f t="shared" si="58"/>
        <v>47170</v>
      </c>
      <c r="B3752" s="21">
        <v>3751</v>
      </c>
      <c r="C3752" s="21">
        <v>5.5636999999999999</v>
      </c>
      <c r="D3752" s="21">
        <v>1.5426</v>
      </c>
    </row>
    <row r="3753" spans="1:4" ht="14.25" x14ac:dyDescent="0.2">
      <c r="A3753" s="20">
        <f t="shared" si="58"/>
        <v>47171</v>
      </c>
      <c r="B3753" s="21">
        <v>3752</v>
      </c>
      <c r="C3753" s="21">
        <v>5.5641999999999996</v>
      </c>
      <c r="D3753" s="21">
        <v>1.5427999999999999</v>
      </c>
    </row>
    <row r="3754" spans="1:4" ht="14.25" x14ac:dyDescent="0.2">
      <c r="A3754" s="20">
        <f t="shared" si="58"/>
        <v>47172</v>
      </c>
      <c r="B3754" s="21">
        <v>3753</v>
      </c>
      <c r="C3754" s="21">
        <v>5.5648</v>
      </c>
      <c r="D3754" s="21">
        <v>1.5428999999999999</v>
      </c>
    </row>
    <row r="3755" spans="1:4" ht="14.25" x14ac:dyDescent="0.2">
      <c r="A3755" s="20">
        <f t="shared" si="58"/>
        <v>47173</v>
      </c>
      <c r="B3755" s="21">
        <v>3754</v>
      </c>
      <c r="C3755" s="21">
        <v>5.5654000000000003</v>
      </c>
      <c r="D3755" s="21">
        <v>1.5429999999999999</v>
      </c>
    </row>
    <row r="3756" spans="1:4" ht="14.25" x14ac:dyDescent="0.2">
      <c r="A3756" s="20">
        <f t="shared" si="58"/>
        <v>47174</v>
      </c>
      <c r="B3756" s="21">
        <v>3755</v>
      </c>
      <c r="C3756" s="21">
        <v>5.5659000000000001</v>
      </c>
      <c r="D3756" s="21">
        <v>1.5430999999999999</v>
      </c>
    </row>
    <row r="3757" spans="1:4" ht="14.25" x14ac:dyDescent="0.2">
      <c r="A3757" s="20">
        <f t="shared" si="58"/>
        <v>47175</v>
      </c>
      <c r="B3757" s="21">
        <v>3756</v>
      </c>
      <c r="C3757" s="21">
        <v>5.5664999999999996</v>
      </c>
      <c r="D3757" s="21">
        <v>1.5432999999999999</v>
      </c>
    </row>
    <row r="3758" spans="1:4" ht="14.25" x14ac:dyDescent="0.2">
      <c r="A3758" s="20">
        <f t="shared" si="58"/>
        <v>47176</v>
      </c>
      <c r="B3758" s="21">
        <v>3757</v>
      </c>
      <c r="C3758" s="21">
        <v>5.5670999999999999</v>
      </c>
      <c r="D3758" s="21">
        <v>1.5434000000000001</v>
      </c>
    </row>
    <row r="3759" spans="1:4" ht="14.25" x14ac:dyDescent="0.2">
      <c r="A3759" s="20">
        <f t="shared" si="58"/>
        <v>47177</v>
      </c>
      <c r="B3759" s="21">
        <v>3758</v>
      </c>
      <c r="C3759" s="21">
        <v>5.5675999999999997</v>
      </c>
      <c r="D3759" s="21">
        <v>1.5435000000000001</v>
      </c>
    </row>
    <row r="3760" spans="1:4" ht="14.25" x14ac:dyDescent="0.2">
      <c r="A3760" s="20">
        <f t="shared" si="58"/>
        <v>47178</v>
      </c>
      <c r="B3760" s="21">
        <v>3759</v>
      </c>
      <c r="C3760" s="21">
        <v>5.5682</v>
      </c>
      <c r="D3760" s="21">
        <v>1.5437000000000001</v>
      </c>
    </row>
    <row r="3761" spans="1:4" ht="14.25" x14ac:dyDescent="0.2">
      <c r="A3761" s="20">
        <f t="shared" si="58"/>
        <v>47179</v>
      </c>
      <c r="B3761" s="21">
        <v>3760</v>
      </c>
      <c r="C3761" s="21">
        <v>5.5688000000000004</v>
      </c>
      <c r="D3761" s="21">
        <v>1.5438000000000001</v>
      </c>
    </row>
    <row r="3762" spans="1:4" ht="14.25" x14ac:dyDescent="0.2">
      <c r="A3762" s="20">
        <f t="shared" si="58"/>
        <v>47180</v>
      </c>
      <c r="B3762" s="21">
        <v>3761</v>
      </c>
      <c r="C3762" s="21">
        <v>5.5693000000000001</v>
      </c>
      <c r="D3762" s="21">
        <v>1.5439000000000001</v>
      </c>
    </row>
    <row r="3763" spans="1:4" ht="14.25" x14ac:dyDescent="0.2">
      <c r="A3763" s="20">
        <f t="shared" si="58"/>
        <v>47181</v>
      </c>
      <c r="B3763" s="21">
        <v>3762</v>
      </c>
      <c r="C3763" s="21">
        <v>5.5698999999999996</v>
      </c>
      <c r="D3763" s="21">
        <v>1.5441</v>
      </c>
    </row>
    <row r="3764" spans="1:4" ht="14.25" x14ac:dyDescent="0.2">
      <c r="A3764" s="20">
        <f t="shared" si="58"/>
        <v>47182</v>
      </c>
      <c r="B3764" s="21">
        <v>3763</v>
      </c>
      <c r="C3764" s="21">
        <v>5.5705</v>
      </c>
      <c r="D3764" s="21">
        <v>1.5442</v>
      </c>
    </row>
    <row r="3765" spans="1:4" ht="14.25" x14ac:dyDescent="0.2">
      <c r="A3765" s="20">
        <f t="shared" si="58"/>
        <v>47183</v>
      </c>
      <c r="B3765" s="21">
        <v>3764</v>
      </c>
      <c r="C3765" s="21">
        <v>5.5709999999999997</v>
      </c>
      <c r="D3765" s="21">
        <v>1.5443</v>
      </c>
    </row>
    <row r="3766" spans="1:4" ht="14.25" x14ac:dyDescent="0.2">
      <c r="A3766" s="20">
        <f t="shared" si="58"/>
        <v>47184</v>
      </c>
      <c r="B3766" s="21">
        <v>3765</v>
      </c>
      <c r="C3766" s="21">
        <v>5.5716000000000001</v>
      </c>
      <c r="D3766" s="21">
        <v>1.5444</v>
      </c>
    </row>
    <row r="3767" spans="1:4" ht="14.25" x14ac:dyDescent="0.2">
      <c r="A3767" s="20">
        <f t="shared" si="58"/>
        <v>47185</v>
      </c>
      <c r="B3767" s="21">
        <v>3766</v>
      </c>
      <c r="C3767" s="21">
        <v>5.5721999999999996</v>
      </c>
      <c r="D3767" s="21">
        <v>1.5446</v>
      </c>
    </row>
    <row r="3768" spans="1:4" ht="14.25" x14ac:dyDescent="0.2">
      <c r="A3768" s="20">
        <f t="shared" si="58"/>
        <v>47186</v>
      </c>
      <c r="B3768" s="21">
        <v>3767</v>
      </c>
      <c r="C3768" s="21">
        <v>5.5727000000000002</v>
      </c>
      <c r="D3768" s="21">
        <v>1.5447</v>
      </c>
    </row>
    <row r="3769" spans="1:4" ht="14.25" x14ac:dyDescent="0.2">
      <c r="A3769" s="20">
        <f t="shared" si="58"/>
        <v>47187</v>
      </c>
      <c r="B3769" s="21">
        <v>3768</v>
      </c>
      <c r="C3769" s="21">
        <v>5.5732999999999997</v>
      </c>
      <c r="D3769" s="21">
        <v>1.5448</v>
      </c>
    </row>
    <row r="3770" spans="1:4" ht="14.25" x14ac:dyDescent="0.2">
      <c r="A3770" s="20">
        <f t="shared" si="58"/>
        <v>47188</v>
      </c>
      <c r="B3770" s="21">
        <v>3769</v>
      </c>
      <c r="C3770" s="21">
        <v>5.5739000000000001</v>
      </c>
      <c r="D3770" s="21">
        <v>1.5449999999999999</v>
      </c>
    </row>
    <row r="3771" spans="1:4" ht="14.25" x14ac:dyDescent="0.2">
      <c r="A3771" s="20">
        <f t="shared" si="58"/>
        <v>47189</v>
      </c>
      <c r="B3771" s="21">
        <v>3770</v>
      </c>
      <c r="C3771" s="21">
        <v>5.5743999999999998</v>
      </c>
      <c r="D3771" s="21">
        <v>1.5450999999999999</v>
      </c>
    </row>
    <row r="3772" spans="1:4" ht="14.25" x14ac:dyDescent="0.2">
      <c r="A3772" s="20">
        <f t="shared" si="58"/>
        <v>47190</v>
      </c>
      <c r="B3772" s="21">
        <v>3771</v>
      </c>
      <c r="C3772" s="21">
        <v>5.5750000000000002</v>
      </c>
      <c r="D3772" s="21">
        <v>1.5451999999999999</v>
      </c>
    </row>
    <row r="3773" spans="1:4" ht="14.25" x14ac:dyDescent="0.2">
      <c r="A3773" s="20">
        <f t="shared" si="58"/>
        <v>47191</v>
      </c>
      <c r="B3773" s="21">
        <v>3772</v>
      </c>
      <c r="C3773" s="21">
        <v>5.5754999999999999</v>
      </c>
      <c r="D3773" s="21">
        <v>1.5454000000000001</v>
      </c>
    </row>
    <row r="3774" spans="1:4" ht="14.25" x14ac:dyDescent="0.2">
      <c r="A3774" s="20">
        <f t="shared" si="58"/>
        <v>47192</v>
      </c>
      <c r="B3774" s="21">
        <v>3773</v>
      </c>
      <c r="C3774" s="21">
        <v>5.5761000000000003</v>
      </c>
      <c r="D3774" s="21">
        <v>1.5455000000000001</v>
      </c>
    </row>
    <row r="3775" spans="1:4" ht="14.25" x14ac:dyDescent="0.2">
      <c r="A3775" s="20">
        <f t="shared" si="58"/>
        <v>47193</v>
      </c>
      <c r="B3775" s="21">
        <v>3774</v>
      </c>
      <c r="C3775" s="21">
        <v>5.5766999999999998</v>
      </c>
      <c r="D3775" s="21">
        <v>1.5456000000000001</v>
      </c>
    </row>
    <row r="3776" spans="1:4" ht="14.25" x14ac:dyDescent="0.2">
      <c r="A3776" s="20">
        <f t="shared" si="58"/>
        <v>47194</v>
      </c>
      <c r="B3776" s="21">
        <v>3775</v>
      </c>
      <c r="C3776" s="21">
        <v>5.5772000000000004</v>
      </c>
      <c r="D3776" s="21">
        <v>1.5457000000000001</v>
      </c>
    </row>
    <row r="3777" spans="1:4" ht="14.25" x14ac:dyDescent="0.2">
      <c r="A3777" s="20">
        <f t="shared" si="58"/>
        <v>47195</v>
      </c>
      <c r="B3777" s="21">
        <v>3776</v>
      </c>
      <c r="C3777" s="21">
        <v>5.5777999999999999</v>
      </c>
      <c r="D3777" s="21">
        <v>1.5459000000000001</v>
      </c>
    </row>
    <row r="3778" spans="1:4" ht="14.25" x14ac:dyDescent="0.2">
      <c r="A3778" s="20">
        <f t="shared" si="58"/>
        <v>47196</v>
      </c>
      <c r="B3778" s="21">
        <v>3777</v>
      </c>
      <c r="C3778" s="21">
        <v>5.5784000000000002</v>
      </c>
      <c r="D3778" s="21">
        <v>1.546</v>
      </c>
    </row>
    <row r="3779" spans="1:4" ht="14.25" x14ac:dyDescent="0.2">
      <c r="A3779" s="20">
        <f t="shared" si="58"/>
        <v>47197</v>
      </c>
      <c r="B3779" s="21">
        <v>3778</v>
      </c>
      <c r="C3779" s="21">
        <v>5.5789</v>
      </c>
      <c r="D3779" s="21">
        <v>1.5461</v>
      </c>
    </row>
    <row r="3780" spans="1:4" ht="14.25" x14ac:dyDescent="0.2">
      <c r="A3780" s="20">
        <f t="shared" ref="A3780:A3843" si="59">+A3779+1</f>
        <v>47198</v>
      </c>
      <c r="B3780" s="21">
        <v>3779</v>
      </c>
      <c r="C3780" s="21">
        <v>5.5795000000000003</v>
      </c>
      <c r="D3780" s="21">
        <v>1.5463</v>
      </c>
    </row>
    <row r="3781" spans="1:4" ht="14.25" x14ac:dyDescent="0.2">
      <c r="A3781" s="20">
        <f t="shared" si="59"/>
        <v>47199</v>
      </c>
      <c r="B3781" s="21">
        <v>3780</v>
      </c>
      <c r="C3781" s="21">
        <v>5.58</v>
      </c>
      <c r="D3781" s="21">
        <v>1.5464</v>
      </c>
    </row>
    <row r="3782" spans="1:4" ht="14.25" x14ac:dyDescent="0.2">
      <c r="A3782" s="20">
        <f t="shared" si="59"/>
        <v>47200</v>
      </c>
      <c r="B3782" s="21">
        <v>3781</v>
      </c>
      <c r="C3782" s="21">
        <v>5.5805999999999996</v>
      </c>
      <c r="D3782" s="21">
        <v>1.5465</v>
      </c>
    </row>
    <row r="3783" spans="1:4" ht="14.25" x14ac:dyDescent="0.2">
      <c r="A3783" s="20">
        <f t="shared" si="59"/>
        <v>47201</v>
      </c>
      <c r="B3783" s="21">
        <v>3782</v>
      </c>
      <c r="C3783" s="21">
        <v>5.5811999999999999</v>
      </c>
      <c r="D3783" s="21">
        <v>1.5466</v>
      </c>
    </row>
    <row r="3784" spans="1:4" ht="14.25" x14ac:dyDescent="0.2">
      <c r="A3784" s="20">
        <f t="shared" si="59"/>
        <v>47202</v>
      </c>
      <c r="B3784" s="21">
        <v>3783</v>
      </c>
      <c r="C3784" s="21">
        <v>5.5816999999999997</v>
      </c>
      <c r="D3784" s="21">
        <v>1.5468</v>
      </c>
    </row>
    <row r="3785" spans="1:4" ht="14.25" x14ac:dyDescent="0.2">
      <c r="A3785" s="20">
        <f t="shared" si="59"/>
        <v>47203</v>
      </c>
      <c r="B3785" s="21">
        <v>3784</v>
      </c>
      <c r="C3785" s="21">
        <v>5.5823</v>
      </c>
      <c r="D3785" s="21">
        <v>1.5468999999999999</v>
      </c>
    </row>
    <row r="3786" spans="1:4" ht="14.25" x14ac:dyDescent="0.2">
      <c r="A3786" s="20">
        <f t="shared" si="59"/>
        <v>47204</v>
      </c>
      <c r="B3786" s="21">
        <v>3785</v>
      </c>
      <c r="C3786" s="21">
        <v>5.5827999999999998</v>
      </c>
      <c r="D3786" s="21">
        <v>1.5469999999999999</v>
      </c>
    </row>
    <row r="3787" spans="1:4" ht="14.25" x14ac:dyDescent="0.2">
      <c r="A3787" s="20">
        <f t="shared" si="59"/>
        <v>47205</v>
      </c>
      <c r="B3787" s="21">
        <v>3786</v>
      </c>
      <c r="C3787" s="21">
        <v>5.5834000000000001</v>
      </c>
      <c r="D3787" s="21">
        <v>1.5470999999999999</v>
      </c>
    </row>
    <row r="3788" spans="1:4" ht="14.25" x14ac:dyDescent="0.2">
      <c r="A3788" s="20">
        <f t="shared" si="59"/>
        <v>47206</v>
      </c>
      <c r="B3788" s="21">
        <v>3787</v>
      </c>
      <c r="C3788" s="21">
        <v>5.5838999999999999</v>
      </c>
      <c r="D3788" s="21">
        <v>1.5472999999999999</v>
      </c>
    </row>
    <row r="3789" spans="1:4" ht="14.25" x14ac:dyDescent="0.2">
      <c r="A3789" s="20">
        <f t="shared" si="59"/>
        <v>47207</v>
      </c>
      <c r="B3789" s="21">
        <v>3788</v>
      </c>
      <c r="C3789" s="21">
        <v>5.5845000000000002</v>
      </c>
      <c r="D3789" s="21">
        <v>1.5474000000000001</v>
      </c>
    </row>
    <row r="3790" spans="1:4" ht="14.25" x14ac:dyDescent="0.2">
      <c r="A3790" s="20">
        <f t="shared" si="59"/>
        <v>47208</v>
      </c>
      <c r="B3790" s="21">
        <v>3789</v>
      </c>
      <c r="C3790" s="21">
        <v>5.5850999999999997</v>
      </c>
      <c r="D3790" s="21">
        <v>1.5475000000000001</v>
      </c>
    </row>
    <row r="3791" spans="1:4" ht="14.25" x14ac:dyDescent="0.2">
      <c r="A3791" s="20">
        <f t="shared" si="59"/>
        <v>47209</v>
      </c>
      <c r="B3791" s="21">
        <v>3790</v>
      </c>
      <c r="C3791" s="21">
        <v>5.5856000000000003</v>
      </c>
      <c r="D3791" s="21">
        <v>1.5477000000000001</v>
      </c>
    </row>
    <row r="3792" spans="1:4" ht="14.25" x14ac:dyDescent="0.2">
      <c r="A3792" s="20">
        <f t="shared" si="59"/>
        <v>47210</v>
      </c>
      <c r="B3792" s="21">
        <v>3791</v>
      </c>
      <c r="C3792" s="21">
        <v>5.5861999999999998</v>
      </c>
      <c r="D3792" s="21">
        <v>1.5478000000000001</v>
      </c>
    </row>
    <row r="3793" spans="1:4" ht="14.25" x14ac:dyDescent="0.2">
      <c r="A3793" s="20">
        <f t="shared" si="59"/>
        <v>47211</v>
      </c>
      <c r="B3793" s="21">
        <v>3792</v>
      </c>
      <c r="C3793" s="21">
        <v>5.5867000000000004</v>
      </c>
      <c r="D3793" s="21">
        <v>1.5479000000000001</v>
      </c>
    </row>
    <row r="3794" spans="1:4" ht="14.25" x14ac:dyDescent="0.2">
      <c r="A3794" s="20">
        <f t="shared" si="59"/>
        <v>47212</v>
      </c>
      <c r="B3794" s="21">
        <v>3793</v>
      </c>
      <c r="C3794" s="21">
        <v>5.5872999999999999</v>
      </c>
      <c r="D3794" s="21">
        <v>1.548</v>
      </c>
    </row>
    <row r="3795" spans="1:4" ht="14.25" x14ac:dyDescent="0.2">
      <c r="A3795" s="20">
        <f t="shared" si="59"/>
        <v>47213</v>
      </c>
      <c r="B3795" s="21">
        <v>3794</v>
      </c>
      <c r="C3795" s="21">
        <v>5.5877999999999997</v>
      </c>
      <c r="D3795" s="21">
        <v>1.5482</v>
      </c>
    </row>
    <row r="3796" spans="1:4" ht="14.25" x14ac:dyDescent="0.2">
      <c r="A3796" s="20">
        <f t="shared" si="59"/>
        <v>47214</v>
      </c>
      <c r="B3796" s="21">
        <v>3795</v>
      </c>
      <c r="C3796" s="21">
        <v>5.5884</v>
      </c>
      <c r="D3796" s="21">
        <v>1.5483</v>
      </c>
    </row>
    <row r="3797" spans="1:4" ht="14.25" x14ac:dyDescent="0.2">
      <c r="A3797" s="20">
        <f t="shared" si="59"/>
        <v>47215</v>
      </c>
      <c r="B3797" s="21">
        <v>3796</v>
      </c>
      <c r="C3797" s="21">
        <v>5.5888999999999998</v>
      </c>
      <c r="D3797" s="21">
        <v>1.5484</v>
      </c>
    </row>
    <row r="3798" spans="1:4" ht="14.25" x14ac:dyDescent="0.2">
      <c r="A3798" s="20">
        <f t="shared" si="59"/>
        <v>47216</v>
      </c>
      <c r="B3798" s="21">
        <v>3797</v>
      </c>
      <c r="C3798" s="21">
        <v>5.5895000000000001</v>
      </c>
      <c r="D3798" s="21">
        <v>1.5485</v>
      </c>
    </row>
    <row r="3799" spans="1:4" ht="14.25" x14ac:dyDescent="0.2">
      <c r="A3799" s="20">
        <f t="shared" si="59"/>
        <v>47217</v>
      </c>
      <c r="B3799" s="21">
        <v>3798</v>
      </c>
      <c r="C3799" s="21">
        <v>5.5900999999999996</v>
      </c>
      <c r="D3799" s="21">
        <v>1.5487</v>
      </c>
    </row>
    <row r="3800" spans="1:4" ht="14.25" x14ac:dyDescent="0.2">
      <c r="A3800" s="20">
        <f t="shared" si="59"/>
        <v>47218</v>
      </c>
      <c r="B3800" s="21">
        <v>3799</v>
      </c>
      <c r="C3800" s="21">
        <v>5.5906000000000002</v>
      </c>
      <c r="D3800" s="21">
        <v>1.5488</v>
      </c>
    </row>
    <row r="3801" spans="1:4" ht="14.25" x14ac:dyDescent="0.2">
      <c r="A3801" s="20">
        <f t="shared" si="59"/>
        <v>47219</v>
      </c>
      <c r="B3801" s="21">
        <v>3800</v>
      </c>
      <c r="C3801" s="21">
        <v>5.5911999999999997</v>
      </c>
      <c r="D3801" s="21">
        <v>1.5488999999999999</v>
      </c>
    </row>
    <row r="3802" spans="1:4" ht="14.25" x14ac:dyDescent="0.2">
      <c r="A3802" s="20">
        <f t="shared" si="59"/>
        <v>47220</v>
      </c>
      <c r="B3802" s="21">
        <v>3801</v>
      </c>
      <c r="C3802" s="21">
        <v>5.5917000000000003</v>
      </c>
      <c r="D3802" s="21">
        <v>1.5489999999999999</v>
      </c>
    </row>
    <row r="3803" spans="1:4" ht="14.25" x14ac:dyDescent="0.2">
      <c r="A3803" s="20">
        <f t="shared" si="59"/>
        <v>47221</v>
      </c>
      <c r="B3803" s="21">
        <v>3802</v>
      </c>
      <c r="C3803" s="21">
        <v>5.5922999999999998</v>
      </c>
      <c r="D3803" s="21">
        <v>1.5491999999999999</v>
      </c>
    </row>
    <row r="3804" spans="1:4" ht="14.25" x14ac:dyDescent="0.2">
      <c r="A3804" s="20">
        <f t="shared" si="59"/>
        <v>47222</v>
      </c>
      <c r="B3804" s="21">
        <v>3803</v>
      </c>
      <c r="C3804" s="21">
        <v>5.5928000000000004</v>
      </c>
      <c r="D3804" s="21">
        <v>1.5492999999999999</v>
      </c>
    </row>
    <row r="3805" spans="1:4" ht="14.25" x14ac:dyDescent="0.2">
      <c r="A3805" s="20">
        <f t="shared" si="59"/>
        <v>47223</v>
      </c>
      <c r="B3805" s="21">
        <v>3804</v>
      </c>
      <c r="C3805" s="21">
        <v>5.5933999999999999</v>
      </c>
      <c r="D3805" s="21">
        <v>1.5494000000000001</v>
      </c>
    </row>
    <row r="3806" spans="1:4" ht="14.25" x14ac:dyDescent="0.2">
      <c r="A3806" s="20">
        <f t="shared" si="59"/>
        <v>47224</v>
      </c>
      <c r="B3806" s="21">
        <v>3805</v>
      </c>
      <c r="C3806" s="21">
        <v>5.5938999999999997</v>
      </c>
      <c r="D3806" s="21">
        <v>1.5495000000000001</v>
      </c>
    </row>
    <row r="3807" spans="1:4" ht="14.25" x14ac:dyDescent="0.2">
      <c r="A3807" s="20">
        <f t="shared" si="59"/>
        <v>47225</v>
      </c>
      <c r="B3807" s="21">
        <v>3806</v>
      </c>
      <c r="C3807" s="21">
        <v>5.5945</v>
      </c>
      <c r="D3807" s="21">
        <v>1.5497000000000001</v>
      </c>
    </row>
    <row r="3808" spans="1:4" ht="14.25" x14ac:dyDescent="0.2">
      <c r="A3808" s="20">
        <f t="shared" si="59"/>
        <v>47226</v>
      </c>
      <c r="B3808" s="21">
        <v>3807</v>
      </c>
      <c r="C3808" s="21">
        <v>5.5949999999999998</v>
      </c>
      <c r="D3808" s="21">
        <v>1.5498000000000001</v>
      </c>
    </row>
    <row r="3809" spans="1:4" ht="14.25" x14ac:dyDescent="0.2">
      <c r="A3809" s="20">
        <f t="shared" si="59"/>
        <v>47227</v>
      </c>
      <c r="B3809" s="21">
        <v>3808</v>
      </c>
      <c r="C3809" s="21">
        <v>5.5956000000000001</v>
      </c>
      <c r="D3809" s="21">
        <v>1.5499000000000001</v>
      </c>
    </row>
    <row r="3810" spans="1:4" ht="14.25" x14ac:dyDescent="0.2">
      <c r="A3810" s="20">
        <f t="shared" si="59"/>
        <v>47228</v>
      </c>
      <c r="B3810" s="21">
        <v>3809</v>
      </c>
      <c r="C3810" s="21">
        <v>5.5960999999999999</v>
      </c>
      <c r="D3810" s="21">
        <v>1.55</v>
      </c>
    </row>
    <row r="3811" spans="1:4" ht="14.25" x14ac:dyDescent="0.2">
      <c r="A3811" s="20">
        <f t="shared" si="59"/>
        <v>47229</v>
      </c>
      <c r="B3811" s="21">
        <v>3810</v>
      </c>
      <c r="C3811" s="21">
        <v>5.5967000000000002</v>
      </c>
      <c r="D3811" s="21">
        <v>1.5502</v>
      </c>
    </row>
    <row r="3812" spans="1:4" ht="14.25" x14ac:dyDescent="0.2">
      <c r="A3812" s="20">
        <f t="shared" si="59"/>
        <v>47230</v>
      </c>
      <c r="B3812" s="21">
        <v>3811</v>
      </c>
      <c r="C3812" s="21">
        <v>5.5972</v>
      </c>
      <c r="D3812" s="21">
        <v>1.5503</v>
      </c>
    </row>
    <row r="3813" spans="1:4" ht="14.25" x14ac:dyDescent="0.2">
      <c r="A3813" s="20">
        <f t="shared" si="59"/>
        <v>47231</v>
      </c>
      <c r="B3813" s="21">
        <v>3812</v>
      </c>
      <c r="C3813" s="21">
        <v>5.5978000000000003</v>
      </c>
      <c r="D3813" s="21">
        <v>1.5504</v>
      </c>
    </row>
    <row r="3814" spans="1:4" ht="14.25" x14ac:dyDescent="0.2">
      <c r="A3814" s="20">
        <f t="shared" si="59"/>
        <v>47232</v>
      </c>
      <c r="B3814" s="21">
        <v>3813</v>
      </c>
      <c r="C3814" s="21">
        <v>5.5983000000000001</v>
      </c>
      <c r="D3814" s="21">
        <v>1.5505</v>
      </c>
    </row>
    <row r="3815" spans="1:4" ht="14.25" x14ac:dyDescent="0.2">
      <c r="A3815" s="20">
        <f t="shared" si="59"/>
        <v>47233</v>
      </c>
      <c r="B3815" s="21">
        <v>3814</v>
      </c>
      <c r="C3815" s="21">
        <v>5.5989000000000004</v>
      </c>
      <c r="D3815" s="21">
        <v>1.5507</v>
      </c>
    </row>
    <row r="3816" spans="1:4" ht="14.25" x14ac:dyDescent="0.2">
      <c r="A3816" s="20">
        <f t="shared" si="59"/>
        <v>47234</v>
      </c>
      <c r="B3816" s="21">
        <v>3815</v>
      </c>
      <c r="C3816" s="21">
        <v>5.5994000000000002</v>
      </c>
      <c r="D3816" s="21">
        <v>1.5508</v>
      </c>
    </row>
    <row r="3817" spans="1:4" ht="14.25" x14ac:dyDescent="0.2">
      <c r="A3817" s="20">
        <f t="shared" si="59"/>
        <v>47235</v>
      </c>
      <c r="B3817" s="21">
        <v>3816</v>
      </c>
      <c r="C3817" s="21">
        <v>5.6</v>
      </c>
      <c r="D3817" s="21">
        <v>1.5508999999999999</v>
      </c>
    </row>
    <row r="3818" spans="1:4" ht="14.25" x14ac:dyDescent="0.2">
      <c r="A3818" s="20">
        <f t="shared" si="59"/>
        <v>47236</v>
      </c>
      <c r="B3818" s="21">
        <v>3817</v>
      </c>
      <c r="C3818" s="21">
        <v>5.6005000000000003</v>
      </c>
      <c r="D3818" s="21">
        <v>1.5509999999999999</v>
      </c>
    </row>
    <row r="3819" spans="1:4" ht="14.25" x14ac:dyDescent="0.2">
      <c r="A3819" s="20">
        <f t="shared" si="59"/>
        <v>47237</v>
      </c>
      <c r="B3819" s="21">
        <v>3818</v>
      </c>
      <c r="C3819" s="21">
        <v>5.6010999999999997</v>
      </c>
      <c r="D3819" s="21">
        <v>1.5511999999999999</v>
      </c>
    </row>
    <row r="3820" spans="1:4" ht="14.25" x14ac:dyDescent="0.2">
      <c r="A3820" s="20">
        <f t="shared" si="59"/>
        <v>47238</v>
      </c>
      <c r="B3820" s="21">
        <v>3819</v>
      </c>
      <c r="C3820" s="21">
        <v>5.6016000000000004</v>
      </c>
      <c r="D3820" s="21">
        <v>1.5512999999999999</v>
      </c>
    </row>
    <row r="3821" spans="1:4" ht="14.25" x14ac:dyDescent="0.2">
      <c r="A3821" s="20">
        <f t="shared" si="59"/>
        <v>47239</v>
      </c>
      <c r="B3821" s="21">
        <v>3820</v>
      </c>
      <c r="C3821" s="21">
        <v>5.6021999999999998</v>
      </c>
      <c r="D3821" s="21">
        <v>1.5513999999999999</v>
      </c>
    </row>
    <row r="3822" spans="1:4" ht="14.25" x14ac:dyDescent="0.2">
      <c r="A3822" s="20">
        <f t="shared" si="59"/>
        <v>47240</v>
      </c>
      <c r="B3822" s="21">
        <v>3821</v>
      </c>
      <c r="C3822" s="21">
        <v>5.6026999999999996</v>
      </c>
      <c r="D3822" s="21">
        <v>1.5515000000000001</v>
      </c>
    </row>
    <row r="3823" spans="1:4" ht="14.25" x14ac:dyDescent="0.2">
      <c r="A3823" s="20">
        <f t="shared" si="59"/>
        <v>47241</v>
      </c>
      <c r="B3823" s="21">
        <v>3822</v>
      </c>
      <c r="C3823" s="21">
        <v>5.6032999999999999</v>
      </c>
      <c r="D3823" s="21">
        <v>1.5516000000000001</v>
      </c>
    </row>
    <row r="3824" spans="1:4" ht="14.25" x14ac:dyDescent="0.2">
      <c r="A3824" s="20">
        <f t="shared" si="59"/>
        <v>47242</v>
      </c>
      <c r="B3824" s="21">
        <v>3823</v>
      </c>
      <c r="C3824" s="21">
        <v>5.6037999999999997</v>
      </c>
      <c r="D3824" s="21">
        <v>1.5518000000000001</v>
      </c>
    </row>
    <row r="3825" spans="1:4" ht="14.25" x14ac:dyDescent="0.2">
      <c r="A3825" s="20">
        <f t="shared" si="59"/>
        <v>47243</v>
      </c>
      <c r="B3825" s="21">
        <v>3824</v>
      </c>
      <c r="C3825" s="21">
        <v>5.6043000000000003</v>
      </c>
      <c r="D3825" s="21">
        <v>1.5519000000000001</v>
      </c>
    </row>
    <row r="3826" spans="1:4" ht="14.25" x14ac:dyDescent="0.2">
      <c r="A3826" s="20">
        <f t="shared" si="59"/>
        <v>47244</v>
      </c>
      <c r="B3826" s="21">
        <v>3825</v>
      </c>
      <c r="C3826" s="21">
        <v>5.6048999999999998</v>
      </c>
      <c r="D3826" s="21">
        <v>1.552</v>
      </c>
    </row>
    <row r="3827" spans="1:4" ht="14.25" x14ac:dyDescent="0.2">
      <c r="A3827" s="20">
        <f t="shared" si="59"/>
        <v>47245</v>
      </c>
      <c r="B3827" s="21">
        <v>3826</v>
      </c>
      <c r="C3827" s="21">
        <v>5.6054000000000004</v>
      </c>
      <c r="D3827" s="21">
        <v>1.5521</v>
      </c>
    </row>
    <row r="3828" spans="1:4" ht="14.25" x14ac:dyDescent="0.2">
      <c r="A3828" s="20">
        <f t="shared" si="59"/>
        <v>47246</v>
      </c>
      <c r="B3828" s="21">
        <v>3827</v>
      </c>
      <c r="C3828" s="21">
        <v>5.6059999999999999</v>
      </c>
      <c r="D3828" s="21">
        <v>1.5523</v>
      </c>
    </row>
    <row r="3829" spans="1:4" ht="14.25" x14ac:dyDescent="0.2">
      <c r="A3829" s="20">
        <f t="shared" si="59"/>
        <v>47247</v>
      </c>
      <c r="B3829" s="21">
        <v>3828</v>
      </c>
      <c r="C3829" s="21">
        <v>5.6064999999999996</v>
      </c>
      <c r="D3829" s="21">
        <v>1.5524</v>
      </c>
    </row>
    <row r="3830" spans="1:4" ht="14.25" x14ac:dyDescent="0.2">
      <c r="A3830" s="20">
        <f t="shared" si="59"/>
        <v>47248</v>
      </c>
      <c r="B3830" s="21">
        <v>3829</v>
      </c>
      <c r="C3830" s="21">
        <v>5.6071</v>
      </c>
      <c r="D3830" s="21">
        <v>1.5525</v>
      </c>
    </row>
    <row r="3831" spans="1:4" ht="14.25" x14ac:dyDescent="0.2">
      <c r="A3831" s="20">
        <f t="shared" si="59"/>
        <v>47249</v>
      </c>
      <c r="B3831" s="21">
        <v>3830</v>
      </c>
      <c r="C3831" s="21">
        <v>5.6075999999999997</v>
      </c>
      <c r="D3831" s="21">
        <v>1.5526</v>
      </c>
    </row>
    <row r="3832" spans="1:4" ht="14.25" x14ac:dyDescent="0.2">
      <c r="A3832" s="20">
        <f t="shared" si="59"/>
        <v>47250</v>
      </c>
      <c r="B3832" s="21">
        <v>3831</v>
      </c>
      <c r="C3832" s="21">
        <v>5.6082000000000001</v>
      </c>
      <c r="D3832" s="21">
        <v>1.5527</v>
      </c>
    </row>
    <row r="3833" spans="1:4" ht="14.25" x14ac:dyDescent="0.2">
      <c r="A3833" s="20">
        <f t="shared" si="59"/>
        <v>47251</v>
      </c>
      <c r="B3833" s="21">
        <v>3832</v>
      </c>
      <c r="C3833" s="21">
        <v>5.6086999999999998</v>
      </c>
      <c r="D3833" s="21">
        <v>1.5528999999999999</v>
      </c>
    </row>
    <row r="3834" spans="1:4" ht="14.25" x14ac:dyDescent="0.2">
      <c r="A3834" s="20">
        <f t="shared" si="59"/>
        <v>47252</v>
      </c>
      <c r="B3834" s="21">
        <v>3833</v>
      </c>
      <c r="C3834" s="21">
        <v>5.6092000000000004</v>
      </c>
      <c r="D3834" s="21">
        <v>1.5529999999999999</v>
      </c>
    </row>
    <row r="3835" spans="1:4" ht="14.25" x14ac:dyDescent="0.2">
      <c r="A3835" s="20">
        <f t="shared" si="59"/>
        <v>47253</v>
      </c>
      <c r="B3835" s="21">
        <v>3834</v>
      </c>
      <c r="C3835" s="21">
        <v>5.6097999999999999</v>
      </c>
      <c r="D3835" s="21">
        <v>1.5530999999999999</v>
      </c>
    </row>
    <row r="3836" spans="1:4" ht="14.25" x14ac:dyDescent="0.2">
      <c r="A3836" s="20">
        <f t="shared" si="59"/>
        <v>47254</v>
      </c>
      <c r="B3836" s="21">
        <v>3835</v>
      </c>
      <c r="C3836" s="21">
        <v>5.6102999999999996</v>
      </c>
      <c r="D3836" s="21">
        <v>1.5531999999999999</v>
      </c>
    </row>
    <row r="3837" spans="1:4" ht="14.25" x14ac:dyDescent="0.2">
      <c r="A3837" s="20">
        <f t="shared" si="59"/>
        <v>47255</v>
      </c>
      <c r="B3837" s="21">
        <v>3836</v>
      </c>
      <c r="C3837" s="21">
        <v>5.6109</v>
      </c>
      <c r="D3837" s="21">
        <v>1.5533999999999999</v>
      </c>
    </row>
    <row r="3838" spans="1:4" ht="14.25" x14ac:dyDescent="0.2">
      <c r="A3838" s="20">
        <f t="shared" si="59"/>
        <v>47256</v>
      </c>
      <c r="B3838" s="21">
        <v>3837</v>
      </c>
      <c r="C3838" s="21">
        <v>5.6113999999999997</v>
      </c>
      <c r="D3838" s="21">
        <v>1.5535000000000001</v>
      </c>
    </row>
    <row r="3839" spans="1:4" ht="14.25" x14ac:dyDescent="0.2">
      <c r="A3839" s="20">
        <f t="shared" si="59"/>
        <v>47257</v>
      </c>
      <c r="B3839" s="21">
        <v>3838</v>
      </c>
      <c r="C3839" s="21">
        <v>5.6120000000000001</v>
      </c>
      <c r="D3839" s="21">
        <v>1.5536000000000001</v>
      </c>
    </row>
    <row r="3840" spans="1:4" ht="14.25" x14ac:dyDescent="0.2">
      <c r="A3840" s="20">
        <f t="shared" si="59"/>
        <v>47258</v>
      </c>
      <c r="B3840" s="21">
        <v>3839</v>
      </c>
      <c r="C3840" s="21">
        <v>5.6124999999999998</v>
      </c>
      <c r="D3840" s="21">
        <v>1.5537000000000001</v>
      </c>
    </row>
    <row r="3841" spans="1:4" ht="14.25" x14ac:dyDescent="0.2">
      <c r="A3841" s="20">
        <f t="shared" si="59"/>
        <v>47259</v>
      </c>
      <c r="B3841" s="21">
        <v>3840</v>
      </c>
      <c r="C3841" s="21">
        <v>5.6130000000000004</v>
      </c>
      <c r="D3841" s="21">
        <v>1.5538000000000001</v>
      </c>
    </row>
    <row r="3842" spans="1:4" ht="14.25" x14ac:dyDescent="0.2">
      <c r="A3842" s="20">
        <f t="shared" si="59"/>
        <v>47260</v>
      </c>
      <c r="B3842" s="21">
        <v>3841</v>
      </c>
      <c r="C3842" s="21">
        <v>5.6135999999999999</v>
      </c>
      <c r="D3842" s="21">
        <v>1.554</v>
      </c>
    </row>
    <row r="3843" spans="1:4" ht="14.25" x14ac:dyDescent="0.2">
      <c r="A3843" s="20">
        <f t="shared" si="59"/>
        <v>47261</v>
      </c>
      <c r="B3843" s="21">
        <v>3842</v>
      </c>
      <c r="C3843" s="21">
        <v>5.6140999999999996</v>
      </c>
      <c r="D3843" s="21">
        <v>1.5541</v>
      </c>
    </row>
    <row r="3844" spans="1:4" ht="14.25" x14ac:dyDescent="0.2">
      <c r="A3844" s="20">
        <f t="shared" ref="A3844:A3907" si="60">+A3843+1</f>
        <v>47262</v>
      </c>
      <c r="B3844" s="21">
        <v>3843</v>
      </c>
      <c r="C3844" s="21">
        <v>5.6147</v>
      </c>
      <c r="D3844" s="21">
        <v>1.5542</v>
      </c>
    </row>
    <row r="3845" spans="1:4" ht="14.25" x14ac:dyDescent="0.2">
      <c r="A3845" s="20">
        <f t="shared" si="60"/>
        <v>47263</v>
      </c>
      <c r="B3845" s="21">
        <v>3844</v>
      </c>
      <c r="C3845" s="21">
        <v>5.6151999999999997</v>
      </c>
      <c r="D3845" s="21">
        <v>1.5543</v>
      </c>
    </row>
    <row r="3846" spans="1:4" ht="14.25" x14ac:dyDescent="0.2">
      <c r="A3846" s="20">
        <f t="shared" si="60"/>
        <v>47264</v>
      </c>
      <c r="B3846" s="21">
        <v>3845</v>
      </c>
      <c r="C3846" s="21">
        <v>5.6157000000000004</v>
      </c>
      <c r="D3846" s="21">
        <v>1.5544</v>
      </c>
    </row>
    <row r="3847" spans="1:4" ht="14.25" x14ac:dyDescent="0.2">
      <c r="A3847" s="20">
        <f t="shared" si="60"/>
        <v>47265</v>
      </c>
      <c r="B3847" s="21">
        <v>3846</v>
      </c>
      <c r="C3847" s="21">
        <v>5.6162999999999998</v>
      </c>
      <c r="D3847" s="21">
        <v>1.5546</v>
      </c>
    </row>
    <row r="3848" spans="1:4" ht="14.25" x14ac:dyDescent="0.2">
      <c r="A3848" s="20">
        <f t="shared" si="60"/>
        <v>47266</v>
      </c>
      <c r="B3848" s="21">
        <v>3847</v>
      </c>
      <c r="C3848" s="21">
        <v>5.6167999999999996</v>
      </c>
      <c r="D3848" s="21">
        <v>1.5547</v>
      </c>
    </row>
    <row r="3849" spans="1:4" ht="14.25" x14ac:dyDescent="0.2">
      <c r="A3849" s="20">
        <f t="shared" si="60"/>
        <v>47267</v>
      </c>
      <c r="B3849" s="21">
        <v>3848</v>
      </c>
      <c r="C3849" s="21">
        <v>5.6173999999999999</v>
      </c>
      <c r="D3849" s="21">
        <v>1.5548</v>
      </c>
    </row>
    <row r="3850" spans="1:4" ht="14.25" x14ac:dyDescent="0.2">
      <c r="A3850" s="20">
        <f t="shared" si="60"/>
        <v>47268</v>
      </c>
      <c r="B3850" s="21">
        <v>3849</v>
      </c>
      <c r="C3850" s="21">
        <v>5.6178999999999997</v>
      </c>
      <c r="D3850" s="21">
        <v>1.5548999999999999</v>
      </c>
    </row>
    <row r="3851" spans="1:4" ht="14.25" x14ac:dyDescent="0.2">
      <c r="A3851" s="20">
        <f t="shared" si="60"/>
        <v>47269</v>
      </c>
      <c r="B3851" s="21">
        <v>3850</v>
      </c>
      <c r="C3851" s="21">
        <v>5.6184000000000003</v>
      </c>
      <c r="D3851" s="21">
        <v>1.5549999999999999</v>
      </c>
    </row>
    <row r="3852" spans="1:4" ht="14.25" x14ac:dyDescent="0.2">
      <c r="A3852" s="20">
        <f t="shared" si="60"/>
        <v>47270</v>
      </c>
      <c r="B3852" s="21">
        <v>3851</v>
      </c>
      <c r="C3852" s="21">
        <v>5.6189999999999998</v>
      </c>
      <c r="D3852" s="21">
        <v>1.5551999999999999</v>
      </c>
    </row>
    <row r="3853" spans="1:4" ht="14.25" x14ac:dyDescent="0.2">
      <c r="A3853" s="20">
        <f t="shared" si="60"/>
        <v>47271</v>
      </c>
      <c r="B3853" s="21">
        <v>3852</v>
      </c>
      <c r="C3853" s="21">
        <v>5.6195000000000004</v>
      </c>
      <c r="D3853" s="21">
        <v>1.5552999999999999</v>
      </c>
    </row>
    <row r="3854" spans="1:4" ht="14.25" x14ac:dyDescent="0.2">
      <c r="A3854" s="20">
        <f t="shared" si="60"/>
        <v>47272</v>
      </c>
      <c r="B3854" s="21">
        <v>3853</v>
      </c>
      <c r="C3854" s="21">
        <v>5.6200999999999999</v>
      </c>
      <c r="D3854" s="21">
        <v>1.5553999999999999</v>
      </c>
    </row>
    <row r="3855" spans="1:4" ht="14.25" x14ac:dyDescent="0.2">
      <c r="A3855" s="20">
        <f t="shared" si="60"/>
        <v>47273</v>
      </c>
      <c r="B3855" s="21">
        <v>3854</v>
      </c>
      <c r="C3855" s="21">
        <v>5.6205999999999996</v>
      </c>
      <c r="D3855" s="21">
        <v>1.5555000000000001</v>
      </c>
    </row>
    <row r="3856" spans="1:4" ht="14.25" x14ac:dyDescent="0.2">
      <c r="A3856" s="20">
        <f t="shared" si="60"/>
        <v>47274</v>
      </c>
      <c r="B3856" s="21">
        <v>3855</v>
      </c>
      <c r="C3856" s="21">
        <v>5.6211000000000002</v>
      </c>
      <c r="D3856" s="21">
        <v>1.5556000000000001</v>
      </c>
    </row>
    <row r="3857" spans="1:4" ht="14.25" x14ac:dyDescent="0.2">
      <c r="A3857" s="20">
        <f t="shared" si="60"/>
        <v>47275</v>
      </c>
      <c r="B3857" s="21">
        <v>3856</v>
      </c>
      <c r="C3857" s="21">
        <v>5.6216999999999997</v>
      </c>
      <c r="D3857" s="21">
        <v>1.5558000000000001</v>
      </c>
    </row>
    <row r="3858" spans="1:4" ht="14.25" x14ac:dyDescent="0.2">
      <c r="A3858" s="20">
        <f t="shared" si="60"/>
        <v>47276</v>
      </c>
      <c r="B3858" s="21">
        <v>3857</v>
      </c>
      <c r="C3858" s="21">
        <v>5.6222000000000003</v>
      </c>
      <c r="D3858" s="21">
        <v>1.5559000000000001</v>
      </c>
    </row>
    <row r="3859" spans="1:4" ht="14.25" x14ac:dyDescent="0.2">
      <c r="A3859" s="20">
        <f t="shared" si="60"/>
        <v>47277</v>
      </c>
      <c r="B3859" s="21">
        <v>3858</v>
      </c>
      <c r="C3859" s="21">
        <v>5.6227</v>
      </c>
      <c r="D3859" s="21">
        <v>1.556</v>
      </c>
    </row>
    <row r="3860" spans="1:4" ht="14.25" x14ac:dyDescent="0.2">
      <c r="A3860" s="20">
        <f t="shared" si="60"/>
        <v>47278</v>
      </c>
      <c r="B3860" s="21">
        <v>3859</v>
      </c>
      <c r="C3860" s="21">
        <v>5.6233000000000004</v>
      </c>
      <c r="D3860" s="21">
        <v>1.5561</v>
      </c>
    </row>
    <row r="3861" spans="1:4" ht="14.25" x14ac:dyDescent="0.2">
      <c r="A3861" s="20">
        <f t="shared" si="60"/>
        <v>47279</v>
      </c>
      <c r="B3861" s="21">
        <v>3860</v>
      </c>
      <c r="C3861" s="21">
        <v>5.6238000000000001</v>
      </c>
      <c r="D3861" s="21">
        <v>1.5562</v>
      </c>
    </row>
    <row r="3862" spans="1:4" ht="14.25" x14ac:dyDescent="0.2">
      <c r="A3862" s="20">
        <f t="shared" si="60"/>
        <v>47280</v>
      </c>
      <c r="B3862" s="21">
        <v>3861</v>
      </c>
      <c r="C3862" s="21">
        <v>5.6243999999999996</v>
      </c>
      <c r="D3862" s="21">
        <v>1.5563</v>
      </c>
    </row>
    <row r="3863" spans="1:4" ht="14.25" x14ac:dyDescent="0.2">
      <c r="A3863" s="20">
        <f t="shared" si="60"/>
        <v>47281</v>
      </c>
      <c r="B3863" s="21">
        <v>3862</v>
      </c>
      <c r="C3863" s="21">
        <v>5.6249000000000002</v>
      </c>
      <c r="D3863" s="21">
        <v>1.5565</v>
      </c>
    </row>
    <row r="3864" spans="1:4" ht="14.25" x14ac:dyDescent="0.2">
      <c r="A3864" s="20">
        <f t="shared" si="60"/>
        <v>47282</v>
      </c>
      <c r="B3864" s="21">
        <v>3863</v>
      </c>
      <c r="C3864" s="21">
        <v>5.6254</v>
      </c>
      <c r="D3864" s="21">
        <v>1.5566</v>
      </c>
    </row>
    <row r="3865" spans="1:4" ht="14.25" x14ac:dyDescent="0.2">
      <c r="A3865" s="20">
        <f t="shared" si="60"/>
        <v>47283</v>
      </c>
      <c r="B3865" s="21">
        <v>3864</v>
      </c>
      <c r="C3865" s="21">
        <v>5.6260000000000003</v>
      </c>
      <c r="D3865" s="21">
        <v>1.5567</v>
      </c>
    </row>
    <row r="3866" spans="1:4" ht="14.25" x14ac:dyDescent="0.2">
      <c r="A3866" s="20">
        <f t="shared" si="60"/>
        <v>47284</v>
      </c>
      <c r="B3866" s="21">
        <v>3865</v>
      </c>
      <c r="C3866" s="21">
        <v>5.6265000000000001</v>
      </c>
      <c r="D3866" s="21">
        <v>1.5568</v>
      </c>
    </row>
    <row r="3867" spans="1:4" ht="14.25" x14ac:dyDescent="0.2">
      <c r="A3867" s="20">
        <f t="shared" si="60"/>
        <v>47285</v>
      </c>
      <c r="B3867" s="21">
        <v>3866</v>
      </c>
      <c r="C3867" s="21">
        <v>5.6269999999999998</v>
      </c>
      <c r="D3867" s="21">
        <v>1.5569</v>
      </c>
    </row>
    <row r="3868" spans="1:4" ht="14.25" x14ac:dyDescent="0.2">
      <c r="A3868" s="20">
        <f t="shared" si="60"/>
        <v>47286</v>
      </c>
      <c r="B3868" s="21">
        <v>3867</v>
      </c>
      <c r="C3868" s="21">
        <v>5.6276000000000002</v>
      </c>
      <c r="D3868" s="21">
        <v>1.5570999999999999</v>
      </c>
    </row>
    <row r="3869" spans="1:4" ht="14.25" x14ac:dyDescent="0.2">
      <c r="A3869" s="20">
        <f t="shared" si="60"/>
        <v>47287</v>
      </c>
      <c r="B3869" s="21">
        <v>3868</v>
      </c>
      <c r="C3869" s="21">
        <v>5.6280999999999999</v>
      </c>
      <c r="D3869" s="21">
        <v>1.5571999999999999</v>
      </c>
    </row>
    <row r="3870" spans="1:4" ht="14.25" x14ac:dyDescent="0.2">
      <c r="A3870" s="20">
        <f t="shared" si="60"/>
        <v>47288</v>
      </c>
      <c r="B3870" s="21">
        <v>3869</v>
      </c>
      <c r="C3870" s="21">
        <v>5.6285999999999996</v>
      </c>
      <c r="D3870" s="21">
        <v>1.5572999999999999</v>
      </c>
    </row>
    <row r="3871" spans="1:4" ht="14.25" x14ac:dyDescent="0.2">
      <c r="A3871" s="20">
        <f t="shared" si="60"/>
        <v>47289</v>
      </c>
      <c r="B3871" s="21">
        <v>3870</v>
      </c>
      <c r="C3871" s="21">
        <v>5.6292</v>
      </c>
      <c r="D3871" s="21">
        <v>1.5573999999999999</v>
      </c>
    </row>
    <row r="3872" spans="1:4" ht="14.25" x14ac:dyDescent="0.2">
      <c r="A3872" s="20">
        <f t="shared" si="60"/>
        <v>47290</v>
      </c>
      <c r="B3872" s="21">
        <v>3871</v>
      </c>
      <c r="C3872" s="21">
        <v>5.6296999999999997</v>
      </c>
      <c r="D3872" s="21">
        <v>1.5575000000000001</v>
      </c>
    </row>
    <row r="3873" spans="1:4" ht="14.25" x14ac:dyDescent="0.2">
      <c r="A3873" s="20">
        <f t="shared" si="60"/>
        <v>47291</v>
      </c>
      <c r="B3873" s="21">
        <v>3872</v>
      </c>
      <c r="C3873" s="21">
        <v>5.6302000000000003</v>
      </c>
      <c r="D3873" s="21">
        <v>1.5576000000000001</v>
      </c>
    </row>
    <row r="3874" spans="1:4" ht="14.25" x14ac:dyDescent="0.2">
      <c r="A3874" s="20">
        <f t="shared" si="60"/>
        <v>47292</v>
      </c>
      <c r="B3874" s="21">
        <v>3873</v>
      </c>
      <c r="C3874" s="21">
        <v>5.6307999999999998</v>
      </c>
      <c r="D3874" s="21">
        <v>1.5578000000000001</v>
      </c>
    </row>
    <row r="3875" spans="1:4" ht="14.25" x14ac:dyDescent="0.2">
      <c r="A3875" s="20">
        <f t="shared" si="60"/>
        <v>47293</v>
      </c>
      <c r="B3875" s="21">
        <v>3874</v>
      </c>
      <c r="C3875" s="21">
        <v>5.6313000000000004</v>
      </c>
      <c r="D3875" s="21">
        <v>1.5579000000000001</v>
      </c>
    </row>
    <row r="3876" spans="1:4" ht="14.25" x14ac:dyDescent="0.2">
      <c r="A3876" s="20">
        <f t="shared" si="60"/>
        <v>47294</v>
      </c>
      <c r="B3876" s="21">
        <v>3875</v>
      </c>
      <c r="C3876" s="21">
        <v>5.6318000000000001</v>
      </c>
      <c r="D3876" s="21">
        <v>1.5580000000000001</v>
      </c>
    </row>
    <row r="3877" spans="1:4" ht="14.25" x14ac:dyDescent="0.2">
      <c r="A3877" s="20">
        <f t="shared" si="60"/>
        <v>47295</v>
      </c>
      <c r="B3877" s="21">
        <v>3876</v>
      </c>
      <c r="C3877" s="21">
        <v>5.6323999999999996</v>
      </c>
      <c r="D3877" s="21">
        <v>1.5581</v>
      </c>
    </row>
    <row r="3878" spans="1:4" ht="14.25" x14ac:dyDescent="0.2">
      <c r="A3878" s="20">
        <f t="shared" si="60"/>
        <v>47296</v>
      </c>
      <c r="B3878" s="21">
        <v>3877</v>
      </c>
      <c r="C3878" s="21">
        <v>5.6329000000000002</v>
      </c>
      <c r="D3878" s="21">
        <v>1.5582</v>
      </c>
    </row>
    <row r="3879" spans="1:4" ht="14.25" x14ac:dyDescent="0.2">
      <c r="A3879" s="20">
        <f t="shared" si="60"/>
        <v>47297</v>
      </c>
      <c r="B3879" s="21">
        <v>3878</v>
      </c>
      <c r="C3879" s="21">
        <v>5.6334</v>
      </c>
      <c r="D3879" s="21">
        <v>1.5584</v>
      </c>
    </row>
    <row r="3880" spans="1:4" ht="14.25" x14ac:dyDescent="0.2">
      <c r="A3880" s="20">
        <f t="shared" si="60"/>
        <v>47298</v>
      </c>
      <c r="B3880" s="21">
        <v>3879</v>
      </c>
      <c r="C3880" s="21">
        <v>5.6340000000000003</v>
      </c>
      <c r="D3880" s="21">
        <v>1.5585</v>
      </c>
    </row>
    <row r="3881" spans="1:4" ht="14.25" x14ac:dyDescent="0.2">
      <c r="A3881" s="20">
        <f t="shared" si="60"/>
        <v>47299</v>
      </c>
      <c r="B3881" s="21">
        <v>3880</v>
      </c>
      <c r="C3881" s="21">
        <v>5.6345000000000001</v>
      </c>
      <c r="D3881" s="21">
        <v>1.5586</v>
      </c>
    </row>
    <row r="3882" spans="1:4" ht="14.25" x14ac:dyDescent="0.2">
      <c r="A3882" s="20">
        <f t="shared" si="60"/>
        <v>47300</v>
      </c>
      <c r="B3882" s="21">
        <v>3881</v>
      </c>
      <c r="C3882" s="21">
        <v>5.6349999999999998</v>
      </c>
      <c r="D3882" s="21">
        <v>1.5587</v>
      </c>
    </row>
    <row r="3883" spans="1:4" ht="14.25" x14ac:dyDescent="0.2">
      <c r="A3883" s="20">
        <f t="shared" si="60"/>
        <v>47301</v>
      </c>
      <c r="B3883" s="21">
        <v>3882</v>
      </c>
      <c r="C3883" s="21">
        <v>5.6355000000000004</v>
      </c>
      <c r="D3883" s="21">
        <v>1.5588</v>
      </c>
    </row>
    <row r="3884" spans="1:4" ht="14.25" x14ac:dyDescent="0.2">
      <c r="A3884" s="20">
        <f t="shared" si="60"/>
        <v>47302</v>
      </c>
      <c r="B3884" s="21">
        <v>3883</v>
      </c>
      <c r="C3884" s="21">
        <v>5.6360999999999999</v>
      </c>
      <c r="D3884" s="21">
        <v>1.5589</v>
      </c>
    </row>
    <row r="3885" spans="1:4" ht="14.25" x14ac:dyDescent="0.2">
      <c r="A3885" s="20">
        <f t="shared" si="60"/>
        <v>47303</v>
      </c>
      <c r="B3885" s="21">
        <v>3884</v>
      </c>
      <c r="C3885" s="21">
        <v>5.6365999999999996</v>
      </c>
      <c r="D3885" s="21">
        <v>1.5590999999999999</v>
      </c>
    </row>
    <row r="3886" spans="1:4" ht="14.25" x14ac:dyDescent="0.2">
      <c r="A3886" s="20">
        <f t="shared" si="60"/>
        <v>47304</v>
      </c>
      <c r="B3886" s="21">
        <v>3885</v>
      </c>
      <c r="C3886" s="21">
        <v>5.6371000000000002</v>
      </c>
      <c r="D3886" s="21">
        <v>1.5591999999999999</v>
      </c>
    </row>
    <row r="3887" spans="1:4" ht="14.25" x14ac:dyDescent="0.2">
      <c r="A3887" s="20">
        <f t="shared" si="60"/>
        <v>47305</v>
      </c>
      <c r="B3887" s="21">
        <v>3886</v>
      </c>
      <c r="C3887" s="21">
        <v>5.6376999999999997</v>
      </c>
      <c r="D3887" s="21">
        <v>1.5592999999999999</v>
      </c>
    </row>
    <row r="3888" spans="1:4" ht="14.25" x14ac:dyDescent="0.2">
      <c r="A3888" s="20">
        <f t="shared" si="60"/>
        <v>47306</v>
      </c>
      <c r="B3888" s="21">
        <v>3887</v>
      </c>
      <c r="C3888" s="21">
        <v>5.6382000000000003</v>
      </c>
      <c r="D3888" s="21">
        <v>1.5593999999999999</v>
      </c>
    </row>
    <row r="3889" spans="1:4" ht="14.25" x14ac:dyDescent="0.2">
      <c r="A3889" s="20">
        <f t="shared" si="60"/>
        <v>47307</v>
      </c>
      <c r="B3889" s="21">
        <v>3888</v>
      </c>
      <c r="C3889" s="21">
        <v>5.6387</v>
      </c>
      <c r="D3889" s="21">
        <v>1.5595000000000001</v>
      </c>
    </row>
    <row r="3890" spans="1:4" ht="14.25" x14ac:dyDescent="0.2">
      <c r="A3890" s="20">
        <f t="shared" si="60"/>
        <v>47308</v>
      </c>
      <c r="B3890" s="21">
        <v>3889</v>
      </c>
      <c r="C3890" s="21">
        <v>5.6391999999999998</v>
      </c>
      <c r="D3890" s="21">
        <v>1.5596000000000001</v>
      </c>
    </row>
    <row r="3891" spans="1:4" ht="14.25" x14ac:dyDescent="0.2">
      <c r="A3891" s="20">
        <f t="shared" si="60"/>
        <v>47309</v>
      </c>
      <c r="B3891" s="21">
        <v>3890</v>
      </c>
      <c r="C3891" s="21">
        <v>5.6398000000000001</v>
      </c>
      <c r="D3891" s="21">
        <v>1.5597000000000001</v>
      </c>
    </row>
    <row r="3892" spans="1:4" ht="14.25" x14ac:dyDescent="0.2">
      <c r="A3892" s="20">
        <f t="shared" si="60"/>
        <v>47310</v>
      </c>
      <c r="B3892" s="21">
        <v>3891</v>
      </c>
      <c r="C3892" s="21">
        <v>5.6402999999999999</v>
      </c>
      <c r="D3892" s="21">
        <v>1.5599000000000001</v>
      </c>
    </row>
    <row r="3893" spans="1:4" ht="14.25" x14ac:dyDescent="0.2">
      <c r="A3893" s="20">
        <f t="shared" si="60"/>
        <v>47311</v>
      </c>
      <c r="B3893" s="21">
        <v>3892</v>
      </c>
      <c r="C3893" s="21">
        <v>5.6407999999999996</v>
      </c>
      <c r="D3893" s="21">
        <v>1.56</v>
      </c>
    </row>
    <row r="3894" spans="1:4" ht="14.25" x14ac:dyDescent="0.2">
      <c r="A3894" s="20">
        <f t="shared" si="60"/>
        <v>47312</v>
      </c>
      <c r="B3894" s="21">
        <v>3893</v>
      </c>
      <c r="C3894" s="21">
        <v>5.6414</v>
      </c>
      <c r="D3894" s="21">
        <v>1.5601</v>
      </c>
    </row>
    <row r="3895" spans="1:4" ht="14.25" x14ac:dyDescent="0.2">
      <c r="A3895" s="20">
        <f t="shared" si="60"/>
        <v>47313</v>
      </c>
      <c r="B3895" s="21">
        <v>3894</v>
      </c>
      <c r="C3895" s="21">
        <v>5.6418999999999997</v>
      </c>
      <c r="D3895" s="21">
        <v>1.5602</v>
      </c>
    </row>
    <row r="3896" spans="1:4" ht="14.25" x14ac:dyDescent="0.2">
      <c r="A3896" s="20">
        <f t="shared" si="60"/>
        <v>47314</v>
      </c>
      <c r="B3896" s="21">
        <v>3895</v>
      </c>
      <c r="C3896" s="21">
        <v>5.6424000000000003</v>
      </c>
      <c r="D3896" s="21">
        <v>1.5603</v>
      </c>
    </row>
    <row r="3897" spans="1:4" ht="14.25" x14ac:dyDescent="0.2">
      <c r="A3897" s="20">
        <f t="shared" si="60"/>
        <v>47315</v>
      </c>
      <c r="B3897" s="21">
        <v>3896</v>
      </c>
      <c r="C3897" s="21">
        <v>5.6429</v>
      </c>
      <c r="D3897" s="21">
        <v>1.5604</v>
      </c>
    </row>
    <row r="3898" spans="1:4" ht="14.25" x14ac:dyDescent="0.2">
      <c r="A3898" s="20">
        <f t="shared" si="60"/>
        <v>47316</v>
      </c>
      <c r="B3898" s="21">
        <v>3897</v>
      </c>
      <c r="C3898" s="21">
        <v>5.6435000000000004</v>
      </c>
      <c r="D3898" s="21">
        <v>1.5606</v>
      </c>
    </row>
    <row r="3899" spans="1:4" ht="14.25" x14ac:dyDescent="0.2">
      <c r="A3899" s="20">
        <f t="shared" si="60"/>
        <v>47317</v>
      </c>
      <c r="B3899" s="21">
        <v>3898</v>
      </c>
      <c r="C3899" s="21">
        <v>5.6440000000000001</v>
      </c>
      <c r="D3899" s="21">
        <v>1.5607</v>
      </c>
    </row>
    <row r="3900" spans="1:4" ht="14.25" x14ac:dyDescent="0.2">
      <c r="A3900" s="20">
        <f t="shared" si="60"/>
        <v>47318</v>
      </c>
      <c r="B3900" s="21">
        <v>3899</v>
      </c>
      <c r="C3900" s="21">
        <v>5.6444999999999999</v>
      </c>
      <c r="D3900" s="21">
        <v>1.5608</v>
      </c>
    </row>
    <row r="3901" spans="1:4" ht="14.25" x14ac:dyDescent="0.2">
      <c r="A3901" s="20">
        <f t="shared" si="60"/>
        <v>47319</v>
      </c>
      <c r="B3901" s="21">
        <v>3900</v>
      </c>
      <c r="C3901" s="21">
        <v>5.6449999999999996</v>
      </c>
      <c r="D3901" s="21">
        <v>1.5609</v>
      </c>
    </row>
    <row r="3902" spans="1:4" ht="14.25" x14ac:dyDescent="0.2">
      <c r="A3902" s="20">
        <f t="shared" si="60"/>
        <v>47320</v>
      </c>
      <c r="B3902" s="21">
        <v>3901</v>
      </c>
      <c r="C3902" s="21">
        <v>5.6456</v>
      </c>
      <c r="D3902" s="21">
        <v>1.5609999999999999</v>
      </c>
    </row>
    <row r="3903" spans="1:4" ht="14.25" x14ac:dyDescent="0.2">
      <c r="A3903" s="20">
        <f t="shared" si="60"/>
        <v>47321</v>
      </c>
      <c r="B3903" s="21">
        <v>3902</v>
      </c>
      <c r="C3903" s="21">
        <v>5.6460999999999997</v>
      </c>
      <c r="D3903" s="21">
        <v>1.5610999999999999</v>
      </c>
    </row>
    <row r="3904" spans="1:4" ht="14.25" x14ac:dyDescent="0.2">
      <c r="A3904" s="20">
        <f t="shared" si="60"/>
        <v>47322</v>
      </c>
      <c r="B3904" s="21">
        <v>3903</v>
      </c>
      <c r="C3904" s="21">
        <v>5.6466000000000003</v>
      </c>
      <c r="D3904" s="21">
        <v>1.5611999999999999</v>
      </c>
    </row>
    <row r="3905" spans="1:4" ht="14.25" x14ac:dyDescent="0.2">
      <c r="A3905" s="20">
        <f t="shared" si="60"/>
        <v>47323</v>
      </c>
      <c r="B3905" s="21">
        <v>3904</v>
      </c>
      <c r="C3905" s="21">
        <v>5.6471</v>
      </c>
      <c r="D3905" s="21">
        <v>1.5613999999999999</v>
      </c>
    </row>
    <row r="3906" spans="1:4" ht="14.25" x14ac:dyDescent="0.2">
      <c r="A3906" s="20">
        <f t="shared" si="60"/>
        <v>47324</v>
      </c>
      <c r="B3906" s="21">
        <v>3905</v>
      </c>
      <c r="C3906" s="21">
        <v>5.6477000000000004</v>
      </c>
      <c r="D3906" s="21">
        <v>1.5615000000000001</v>
      </c>
    </row>
    <row r="3907" spans="1:4" ht="14.25" x14ac:dyDescent="0.2">
      <c r="A3907" s="20">
        <f t="shared" si="60"/>
        <v>47325</v>
      </c>
      <c r="B3907" s="21">
        <v>3906</v>
      </c>
      <c r="C3907" s="21">
        <v>5.6482000000000001</v>
      </c>
      <c r="D3907" s="21">
        <v>1.5616000000000001</v>
      </c>
    </row>
    <row r="3908" spans="1:4" ht="14.25" x14ac:dyDescent="0.2">
      <c r="A3908" s="20">
        <f t="shared" ref="A3908:A3971" si="61">+A3907+1</f>
        <v>47326</v>
      </c>
      <c r="B3908" s="21">
        <v>3907</v>
      </c>
      <c r="C3908" s="21">
        <v>5.6486999999999998</v>
      </c>
      <c r="D3908" s="21">
        <v>1.5617000000000001</v>
      </c>
    </row>
    <row r="3909" spans="1:4" ht="14.25" x14ac:dyDescent="0.2">
      <c r="A3909" s="20">
        <f t="shared" si="61"/>
        <v>47327</v>
      </c>
      <c r="B3909" s="21">
        <v>3908</v>
      </c>
      <c r="C3909" s="21">
        <v>5.6492000000000004</v>
      </c>
      <c r="D3909" s="21">
        <v>1.5618000000000001</v>
      </c>
    </row>
    <row r="3910" spans="1:4" ht="14.25" x14ac:dyDescent="0.2">
      <c r="A3910" s="20">
        <f t="shared" si="61"/>
        <v>47328</v>
      </c>
      <c r="B3910" s="21">
        <v>3909</v>
      </c>
      <c r="C3910" s="21">
        <v>5.6497999999999999</v>
      </c>
      <c r="D3910" s="21">
        <v>1.5619000000000001</v>
      </c>
    </row>
    <row r="3911" spans="1:4" ht="14.25" x14ac:dyDescent="0.2">
      <c r="A3911" s="20">
        <f t="shared" si="61"/>
        <v>47329</v>
      </c>
      <c r="B3911" s="21">
        <v>3910</v>
      </c>
      <c r="C3911" s="21">
        <v>5.6502999999999997</v>
      </c>
      <c r="D3911" s="21">
        <v>1.5620000000000001</v>
      </c>
    </row>
    <row r="3912" spans="1:4" ht="14.25" x14ac:dyDescent="0.2">
      <c r="A3912" s="20">
        <f t="shared" si="61"/>
        <v>47330</v>
      </c>
      <c r="B3912" s="21">
        <v>3911</v>
      </c>
      <c r="C3912" s="21">
        <v>5.6508000000000003</v>
      </c>
      <c r="D3912" s="21">
        <v>1.5622</v>
      </c>
    </row>
    <row r="3913" spans="1:4" ht="14.25" x14ac:dyDescent="0.2">
      <c r="A3913" s="20">
        <f t="shared" si="61"/>
        <v>47331</v>
      </c>
      <c r="B3913" s="21">
        <v>3912</v>
      </c>
      <c r="C3913" s="21">
        <v>5.6513</v>
      </c>
      <c r="D3913" s="21">
        <v>1.5623</v>
      </c>
    </row>
    <row r="3914" spans="1:4" ht="14.25" x14ac:dyDescent="0.2">
      <c r="A3914" s="20">
        <f t="shared" si="61"/>
        <v>47332</v>
      </c>
      <c r="B3914" s="21">
        <v>3913</v>
      </c>
      <c r="C3914" s="21">
        <v>5.6519000000000004</v>
      </c>
      <c r="D3914" s="21">
        <v>1.5624</v>
      </c>
    </row>
    <row r="3915" spans="1:4" ht="14.25" x14ac:dyDescent="0.2">
      <c r="A3915" s="20">
        <f t="shared" si="61"/>
        <v>47333</v>
      </c>
      <c r="B3915" s="21">
        <v>3914</v>
      </c>
      <c r="C3915" s="21">
        <v>5.6524000000000001</v>
      </c>
      <c r="D3915" s="21">
        <v>1.5625</v>
      </c>
    </row>
    <row r="3916" spans="1:4" ht="14.25" x14ac:dyDescent="0.2">
      <c r="A3916" s="20">
        <f t="shared" si="61"/>
        <v>47334</v>
      </c>
      <c r="B3916" s="21">
        <v>3915</v>
      </c>
      <c r="C3916" s="21">
        <v>5.6528999999999998</v>
      </c>
      <c r="D3916" s="21">
        <v>1.5626</v>
      </c>
    </row>
    <row r="3917" spans="1:4" ht="14.25" x14ac:dyDescent="0.2">
      <c r="A3917" s="20">
        <f t="shared" si="61"/>
        <v>47335</v>
      </c>
      <c r="B3917" s="21">
        <v>3916</v>
      </c>
      <c r="C3917" s="21">
        <v>5.6534000000000004</v>
      </c>
      <c r="D3917" s="21">
        <v>1.5627</v>
      </c>
    </row>
    <row r="3918" spans="1:4" ht="14.25" x14ac:dyDescent="0.2">
      <c r="A3918" s="20">
        <f t="shared" si="61"/>
        <v>47336</v>
      </c>
      <c r="B3918" s="21">
        <v>3917</v>
      </c>
      <c r="C3918" s="21">
        <v>5.6539999999999999</v>
      </c>
      <c r="D3918" s="21">
        <v>1.5628</v>
      </c>
    </row>
    <row r="3919" spans="1:4" ht="14.25" x14ac:dyDescent="0.2">
      <c r="A3919" s="20">
        <f t="shared" si="61"/>
        <v>47337</v>
      </c>
      <c r="B3919" s="21">
        <v>3918</v>
      </c>
      <c r="C3919" s="21">
        <v>5.6544999999999996</v>
      </c>
      <c r="D3919" s="21">
        <v>1.5629999999999999</v>
      </c>
    </row>
    <row r="3920" spans="1:4" ht="14.25" x14ac:dyDescent="0.2">
      <c r="A3920" s="20">
        <f t="shared" si="61"/>
        <v>47338</v>
      </c>
      <c r="B3920" s="21">
        <v>3919</v>
      </c>
      <c r="C3920" s="21">
        <v>5.6550000000000002</v>
      </c>
      <c r="D3920" s="21">
        <v>1.5630999999999999</v>
      </c>
    </row>
    <row r="3921" spans="1:4" ht="14.25" x14ac:dyDescent="0.2">
      <c r="A3921" s="20">
        <f t="shared" si="61"/>
        <v>47339</v>
      </c>
      <c r="B3921" s="21">
        <v>3920</v>
      </c>
      <c r="C3921" s="21">
        <v>5.6555</v>
      </c>
      <c r="D3921" s="21">
        <v>1.5631999999999999</v>
      </c>
    </row>
    <row r="3922" spans="1:4" ht="14.25" x14ac:dyDescent="0.2">
      <c r="A3922" s="20">
        <f t="shared" si="61"/>
        <v>47340</v>
      </c>
      <c r="B3922" s="21">
        <v>3921</v>
      </c>
      <c r="C3922" s="21">
        <v>5.6559999999999997</v>
      </c>
      <c r="D3922" s="21">
        <v>1.5632999999999999</v>
      </c>
    </row>
    <row r="3923" spans="1:4" ht="14.25" x14ac:dyDescent="0.2">
      <c r="A3923" s="20">
        <f t="shared" si="61"/>
        <v>47341</v>
      </c>
      <c r="B3923" s="21">
        <v>3922</v>
      </c>
      <c r="C3923" s="21">
        <v>5.6566000000000001</v>
      </c>
      <c r="D3923" s="21">
        <v>1.5633999999999999</v>
      </c>
    </row>
    <row r="3924" spans="1:4" ht="14.25" x14ac:dyDescent="0.2">
      <c r="A3924" s="20">
        <f t="shared" si="61"/>
        <v>47342</v>
      </c>
      <c r="B3924" s="21">
        <v>3923</v>
      </c>
      <c r="C3924" s="21">
        <v>5.6570999999999998</v>
      </c>
      <c r="D3924" s="21">
        <v>1.5634999999999999</v>
      </c>
    </row>
    <row r="3925" spans="1:4" ht="14.25" x14ac:dyDescent="0.2">
      <c r="A3925" s="20">
        <f t="shared" si="61"/>
        <v>47343</v>
      </c>
      <c r="B3925" s="21">
        <v>3924</v>
      </c>
      <c r="C3925" s="21">
        <v>5.6576000000000004</v>
      </c>
      <c r="D3925" s="21">
        <v>1.5636000000000001</v>
      </c>
    </row>
    <row r="3926" spans="1:4" ht="14.25" x14ac:dyDescent="0.2">
      <c r="A3926" s="20">
        <f t="shared" si="61"/>
        <v>47344</v>
      </c>
      <c r="B3926" s="21">
        <v>3925</v>
      </c>
      <c r="C3926" s="21">
        <v>5.6581000000000001</v>
      </c>
      <c r="D3926" s="21">
        <v>1.5637000000000001</v>
      </c>
    </row>
    <row r="3927" spans="1:4" ht="14.25" x14ac:dyDescent="0.2">
      <c r="A3927" s="20">
        <f t="shared" si="61"/>
        <v>47345</v>
      </c>
      <c r="B3927" s="21">
        <v>3926</v>
      </c>
      <c r="C3927" s="21">
        <v>5.6585999999999999</v>
      </c>
      <c r="D3927" s="21">
        <v>1.5639000000000001</v>
      </c>
    </row>
    <row r="3928" spans="1:4" ht="14.25" x14ac:dyDescent="0.2">
      <c r="A3928" s="20">
        <f t="shared" si="61"/>
        <v>47346</v>
      </c>
      <c r="B3928" s="21">
        <v>3927</v>
      </c>
      <c r="C3928" s="21">
        <v>5.6592000000000002</v>
      </c>
      <c r="D3928" s="21">
        <v>1.5640000000000001</v>
      </c>
    </row>
    <row r="3929" spans="1:4" ht="14.25" x14ac:dyDescent="0.2">
      <c r="A3929" s="20">
        <f t="shared" si="61"/>
        <v>47347</v>
      </c>
      <c r="B3929" s="21">
        <v>3928</v>
      </c>
      <c r="C3929" s="21">
        <v>5.6597</v>
      </c>
      <c r="D3929" s="21">
        <v>1.5641</v>
      </c>
    </row>
    <row r="3930" spans="1:4" ht="14.25" x14ac:dyDescent="0.2">
      <c r="A3930" s="20">
        <f t="shared" si="61"/>
        <v>47348</v>
      </c>
      <c r="B3930" s="21">
        <v>3929</v>
      </c>
      <c r="C3930" s="21">
        <v>5.6601999999999997</v>
      </c>
      <c r="D3930" s="21">
        <v>1.5642</v>
      </c>
    </row>
    <row r="3931" spans="1:4" ht="14.25" x14ac:dyDescent="0.2">
      <c r="A3931" s="20">
        <f t="shared" si="61"/>
        <v>47349</v>
      </c>
      <c r="B3931" s="21">
        <v>3930</v>
      </c>
      <c r="C3931" s="21">
        <v>5.6607000000000003</v>
      </c>
      <c r="D3931" s="21">
        <v>1.5643</v>
      </c>
    </row>
    <row r="3932" spans="1:4" ht="14.25" x14ac:dyDescent="0.2">
      <c r="A3932" s="20">
        <f t="shared" si="61"/>
        <v>47350</v>
      </c>
      <c r="B3932" s="21">
        <v>3931</v>
      </c>
      <c r="C3932" s="21">
        <v>5.6612</v>
      </c>
      <c r="D3932" s="21">
        <v>1.5644</v>
      </c>
    </row>
    <row r="3933" spans="1:4" ht="14.25" x14ac:dyDescent="0.2">
      <c r="A3933" s="20">
        <f t="shared" si="61"/>
        <v>47351</v>
      </c>
      <c r="B3933" s="21">
        <v>3932</v>
      </c>
      <c r="C3933" s="21">
        <v>5.6618000000000004</v>
      </c>
      <c r="D3933" s="21">
        <v>1.5645</v>
      </c>
    </row>
    <row r="3934" spans="1:4" ht="14.25" x14ac:dyDescent="0.2">
      <c r="A3934" s="20">
        <f t="shared" si="61"/>
        <v>47352</v>
      </c>
      <c r="B3934" s="21">
        <v>3933</v>
      </c>
      <c r="C3934" s="21">
        <v>5.6623000000000001</v>
      </c>
      <c r="D3934" s="21">
        <v>1.5647</v>
      </c>
    </row>
    <row r="3935" spans="1:4" ht="14.25" x14ac:dyDescent="0.2">
      <c r="A3935" s="20">
        <f t="shared" si="61"/>
        <v>47353</v>
      </c>
      <c r="B3935" s="21">
        <v>3934</v>
      </c>
      <c r="C3935" s="21">
        <v>5.6627999999999998</v>
      </c>
      <c r="D3935" s="21">
        <v>1.5648</v>
      </c>
    </row>
    <row r="3936" spans="1:4" ht="14.25" x14ac:dyDescent="0.2">
      <c r="A3936" s="20">
        <f t="shared" si="61"/>
        <v>47354</v>
      </c>
      <c r="B3936" s="21">
        <v>3935</v>
      </c>
      <c r="C3936" s="21">
        <v>5.6632999999999996</v>
      </c>
      <c r="D3936" s="21">
        <v>1.5649</v>
      </c>
    </row>
    <row r="3937" spans="1:4" ht="14.25" x14ac:dyDescent="0.2">
      <c r="A3937" s="20">
        <f t="shared" si="61"/>
        <v>47355</v>
      </c>
      <c r="B3937" s="21">
        <v>3936</v>
      </c>
      <c r="C3937" s="21">
        <v>5.6638000000000002</v>
      </c>
      <c r="D3937" s="21">
        <v>1.5649999999999999</v>
      </c>
    </row>
    <row r="3938" spans="1:4" ht="14.25" x14ac:dyDescent="0.2">
      <c r="A3938" s="20">
        <f t="shared" si="61"/>
        <v>47356</v>
      </c>
      <c r="B3938" s="21">
        <v>3937</v>
      </c>
      <c r="C3938" s="21">
        <v>5.6642999999999999</v>
      </c>
      <c r="D3938" s="21">
        <v>1.5650999999999999</v>
      </c>
    </row>
    <row r="3939" spans="1:4" ht="14.25" x14ac:dyDescent="0.2">
      <c r="A3939" s="20">
        <f t="shared" si="61"/>
        <v>47357</v>
      </c>
      <c r="B3939" s="21">
        <v>3938</v>
      </c>
      <c r="C3939" s="21">
        <v>5.6649000000000003</v>
      </c>
      <c r="D3939" s="21">
        <v>1.5651999999999999</v>
      </c>
    </row>
    <row r="3940" spans="1:4" ht="14.25" x14ac:dyDescent="0.2">
      <c r="A3940" s="20">
        <f t="shared" si="61"/>
        <v>47358</v>
      </c>
      <c r="B3940" s="21">
        <v>3939</v>
      </c>
      <c r="C3940" s="21">
        <v>5.6654</v>
      </c>
      <c r="D3940" s="21">
        <v>1.5652999999999999</v>
      </c>
    </row>
    <row r="3941" spans="1:4" ht="14.25" x14ac:dyDescent="0.2">
      <c r="A3941" s="20">
        <f t="shared" si="61"/>
        <v>47359</v>
      </c>
      <c r="B3941" s="21">
        <v>3940</v>
      </c>
      <c r="C3941" s="21">
        <v>5.6658999999999997</v>
      </c>
      <c r="D3941" s="21">
        <v>1.5653999999999999</v>
      </c>
    </row>
    <row r="3942" spans="1:4" ht="14.25" x14ac:dyDescent="0.2">
      <c r="A3942" s="20">
        <f t="shared" si="61"/>
        <v>47360</v>
      </c>
      <c r="B3942" s="21">
        <v>3941</v>
      </c>
      <c r="C3942" s="21">
        <v>5.6664000000000003</v>
      </c>
      <c r="D3942" s="21">
        <v>1.5654999999999999</v>
      </c>
    </row>
    <row r="3943" spans="1:4" ht="14.25" x14ac:dyDescent="0.2">
      <c r="A3943" s="20">
        <f t="shared" si="61"/>
        <v>47361</v>
      </c>
      <c r="B3943" s="21">
        <v>3942</v>
      </c>
      <c r="C3943" s="21">
        <v>5.6669</v>
      </c>
      <c r="D3943" s="21">
        <v>1.5657000000000001</v>
      </c>
    </row>
    <row r="3944" spans="1:4" ht="14.25" x14ac:dyDescent="0.2">
      <c r="A3944" s="20">
        <f t="shared" si="61"/>
        <v>47362</v>
      </c>
      <c r="B3944" s="21">
        <v>3943</v>
      </c>
      <c r="C3944" s="21">
        <v>5.6675000000000004</v>
      </c>
      <c r="D3944" s="21">
        <v>1.5658000000000001</v>
      </c>
    </row>
    <row r="3945" spans="1:4" ht="14.25" x14ac:dyDescent="0.2">
      <c r="A3945" s="20">
        <f t="shared" si="61"/>
        <v>47363</v>
      </c>
      <c r="B3945" s="21">
        <v>3944</v>
      </c>
      <c r="C3945" s="21">
        <v>5.6680000000000001</v>
      </c>
      <c r="D3945" s="21">
        <v>1.5659000000000001</v>
      </c>
    </row>
    <row r="3946" spans="1:4" ht="14.25" x14ac:dyDescent="0.2">
      <c r="A3946" s="20">
        <f t="shared" si="61"/>
        <v>47364</v>
      </c>
      <c r="B3946" s="21">
        <v>3945</v>
      </c>
      <c r="C3946" s="21">
        <v>5.6684999999999999</v>
      </c>
      <c r="D3946" s="21">
        <v>1.5660000000000001</v>
      </c>
    </row>
    <row r="3947" spans="1:4" ht="14.25" x14ac:dyDescent="0.2">
      <c r="A3947" s="20">
        <f t="shared" si="61"/>
        <v>47365</v>
      </c>
      <c r="B3947" s="21">
        <v>3946</v>
      </c>
      <c r="C3947" s="21">
        <v>5.6689999999999996</v>
      </c>
      <c r="D3947" s="21">
        <v>1.5661</v>
      </c>
    </row>
    <row r="3948" spans="1:4" ht="14.25" x14ac:dyDescent="0.2">
      <c r="A3948" s="20">
        <f t="shared" si="61"/>
        <v>47366</v>
      </c>
      <c r="B3948" s="21">
        <v>3947</v>
      </c>
      <c r="C3948" s="21">
        <v>5.6695000000000002</v>
      </c>
      <c r="D3948" s="21">
        <v>1.5662</v>
      </c>
    </row>
    <row r="3949" spans="1:4" ht="14.25" x14ac:dyDescent="0.2">
      <c r="A3949" s="20">
        <f t="shared" si="61"/>
        <v>47367</v>
      </c>
      <c r="B3949" s="21">
        <v>3948</v>
      </c>
      <c r="C3949" s="21">
        <v>5.67</v>
      </c>
      <c r="D3949" s="21">
        <v>1.5663</v>
      </c>
    </row>
    <row r="3950" spans="1:4" ht="14.25" x14ac:dyDescent="0.2">
      <c r="A3950" s="20">
        <f t="shared" si="61"/>
        <v>47368</v>
      </c>
      <c r="B3950" s="21">
        <v>3949</v>
      </c>
      <c r="C3950" s="21">
        <v>5.6704999999999997</v>
      </c>
      <c r="D3950" s="21">
        <v>1.5664</v>
      </c>
    </row>
    <row r="3951" spans="1:4" ht="14.25" x14ac:dyDescent="0.2">
      <c r="A3951" s="20">
        <f t="shared" si="61"/>
        <v>47369</v>
      </c>
      <c r="B3951" s="21">
        <v>3950</v>
      </c>
      <c r="C3951" s="21">
        <v>5.6711</v>
      </c>
      <c r="D3951" s="21">
        <v>1.5665</v>
      </c>
    </row>
    <row r="3952" spans="1:4" ht="14.25" x14ac:dyDescent="0.2">
      <c r="A3952" s="20">
        <f t="shared" si="61"/>
        <v>47370</v>
      </c>
      <c r="B3952" s="21">
        <v>3951</v>
      </c>
      <c r="C3952" s="21">
        <v>5.6715999999999998</v>
      </c>
      <c r="D3952" s="21">
        <v>1.5667</v>
      </c>
    </row>
    <row r="3953" spans="1:4" ht="14.25" x14ac:dyDescent="0.2">
      <c r="A3953" s="20">
        <f t="shared" si="61"/>
        <v>47371</v>
      </c>
      <c r="B3953" s="21">
        <v>3952</v>
      </c>
      <c r="C3953" s="21">
        <v>5.6721000000000004</v>
      </c>
      <c r="D3953" s="21">
        <v>1.5668</v>
      </c>
    </row>
    <row r="3954" spans="1:4" ht="14.25" x14ac:dyDescent="0.2">
      <c r="A3954" s="20">
        <f t="shared" si="61"/>
        <v>47372</v>
      </c>
      <c r="B3954" s="21">
        <v>3953</v>
      </c>
      <c r="C3954" s="21">
        <v>5.6726000000000001</v>
      </c>
      <c r="D3954" s="21">
        <v>1.5669</v>
      </c>
    </row>
    <row r="3955" spans="1:4" ht="14.25" x14ac:dyDescent="0.2">
      <c r="A3955" s="20">
        <f t="shared" si="61"/>
        <v>47373</v>
      </c>
      <c r="B3955" s="21">
        <v>3954</v>
      </c>
      <c r="C3955" s="21">
        <v>5.6730999999999998</v>
      </c>
      <c r="D3955" s="21">
        <v>1.5669999999999999</v>
      </c>
    </row>
    <row r="3956" spans="1:4" ht="14.25" x14ac:dyDescent="0.2">
      <c r="A3956" s="20">
        <f t="shared" si="61"/>
        <v>47374</v>
      </c>
      <c r="B3956" s="21">
        <v>3955</v>
      </c>
      <c r="C3956" s="21">
        <v>5.6736000000000004</v>
      </c>
      <c r="D3956" s="21">
        <v>1.5670999999999999</v>
      </c>
    </row>
    <row r="3957" spans="1:4" ht="14.25" x14ac:dyDescent="0.2">
      <c r="A3957" s="20">
        <f t="shared" si="61"/>
        <v>47375</v>
      </c>
      <c r="B3957" s="21">
        <v>3956</v>
      </c>
      <c r="C3957" s="21">
        <v>5.6741999999999999</v>
      </c>
      <c r="D3957" s="21">
        <v>1.5671999999999999</v>
      </c>
    </row>
    <row r="3958" spans="1:4" ht="14.25" x14ac:dyDescent="0.2">
      <c r="A3958" s="20">
        <f t="shared" si="61"/>
        <v>47376</v>
      </c>
      <c r="B3958" s="21">
        <v>3957</v>
      </c>
      <c r="C3958" s="21">
        <v>5.6746999999999996</v>
      </c>
      <c r="D3958" s="21">
        <v>1.5672999999999999</v>
      </c>
    </row>
    <row r="3959" spans="1:4" ht="14.25" x14ac:dyDescent="0.2">
      <c r="A3959" s="20">
        <f t="shared" si="61"/>
        <v>47377</v>
      </c>
      <c r="B3959" s="21">
        <v>3958</v>
      </c>
      <c r="C3959" s="21">
        <v>5.6752000000000002</v>
      </c>
      <c r="D3959" s="21">
        <v>1.5673999999999999</v>
      </c>
    </row>
    <row r="3960" spans="1:4" ht="14.25" x14ac:dyDescent="0.2">
      <c r="A3960" s="20">
        <f t="shared" si="61"/>
        <v>47378</v>
      </c>
      <c r="B3960" s="21">
        <v>3959</v>
      </c>
      <c r="C3960" s="21">
        <v>5.6757</v>
      </c>
      <c r="D3960" s="21">
        <v>1.5674999999999999</v>
      </c>
    </row>
    <row r="3961" spans="1:4" ht="14.25" x14ac:dyDescent="0.2">
      <c r="A3961" s="20">
        <f t="shared" si="61"/>
        <v>47379</v>
      </c>
      <c r="B3961" s="21">
        <v>3960</v>
      </c>
      <c r="C3961" s="21">
        <v>5.6761999999999997</v>
      </c>
      <c r="D3961" s="21">
        <v>1.5677000000000001</v>
      </c>
    </row>
    <row r="3962" spans="1:4" ht="14.25" x14ac:dyDescent="0.2">
      <c r="A3962" s="20">
        <f t="shared" si="61"/>
        <v>47380</v>
      </c>
      <c r="B3962" s="21">
        <v>3961</v>
      </c>
      <c r="C3962" s="21">
        <v>5.6767000000000003</v>
      </c>
      <c r="D3962" s="21">
        <v>1.5678000000000001</v>
      </c>
    </row>
    <row r="3963" spans="1:4" ht="14.25" x14ac:dyDescent="0.2">
      <c r="A3963" s="20">
        <f t="shared" si="61"/>
        <v>47381</v>
      </c>
      <c r="B3963" s="21">
        <v>3962</v>
      </c>
      <c r="C3963" s="21">
        <v>5.6772</v>
      </c>
      <c r="D3963" s="21">
        <v>1.5679000000000001</v>
      </c>
    </row>
    <row r="3964" spans="1:4" ht="14.25" x14ac:dyDescent="0.2">
      <c r="A3964" s="20">
        <f t="shared" si="61"/>
        <v>47382</v>
      </c>
      <c r="B3964" s="21">
        <v>3963</v>
      </c>
      <c r="C3964" s="21">
        <v>5.6776999999999997</v>
      </c>
      <c r="D3964" s="21">
        <v>1.5680000000000001</v>
      </c>
    </row>
    <row r="3965" spans="1:4" ht="14.25" x14ac:dyDescent="0.2">
      <c r="A3965" s="20">
        <f t="shared" si="61"/>
        <v>47383</v>
      </c>
      <c r="B3965" s="21">
        <v>3964</v>
      </c>
      <c r="C3965" s="21">
        <v>5.6783000000000001</v>
      </c>
      <c r="D3965" s="21">
        <v>1.5681</v>
      </c>
    </row>
    <row r="3966" spans="1:4" ht="14.25" x14ac:dyDescent="0.2">
      <c r="A3966" s="20">
        <f t="shared" si="61"/>
        <v>47384</v>
      </c>
      <c r="B3966" s="21">
        <v>3965</v>
      </c>
      <c r="C3966" s="21">
        <v>5.6787999999999998</v>
      </c>
      <c r="D3966" s="21">
        <v>1.5682</v>
      </c>
    </row>
    <row r="3967" spans="1:4" ht="14.25" x14ac:dyDescent="0.2">
      <c r="A3967" s="20">
        <f t="shared" si="61"/>
        <v>47385</v>
      </c>
      <c r="B3967" s="21">
        <v>3966</v>
      </c>
      <c r="C3967" s="21">
        <v>5.6792999999999996</v>
      </c>
      <c r="D3967" s="21">
        <v>1.5683</v>
      </c>
    </row>
    <row r="3968" spans="1:4" ht="14.25" x14ac:dyDescent="0.2">
      <c r="A3968" s="20">
        <f t="shared" si="61"/>
        <v>47386</v>
      </c>
      <c r="B3968" s="21">
        <v>3967</v>
      </c>
      <c r="C3968" s="21">
        <v>5.6798000000000002</v>
      </c>
      <c r="D3968" s="21">
        <v>1.5684</v>
      </c>
    </row>
    <row r="3969" spans="1:4" ht="14.25" x14ac:dyDescent="0.2">
      <c r="A3969" s="20">
        <f t="shared" si="61"/>
        <v>47387</v>
      </c>
      <c r="B3969" s="21">
        <v>3968</v>
      </c>
      <c r="C3969" s="21">
        <v>5.6802999999999999</v>
      </c>
      <c r="D3969" s="21">
        <v>1.5685</v>
      </c>
    </row>
    <row r="3970" spans="1:4" ht="14.25" x14ac:dyDescent="0.2">
      <c r="A3970" s="20">
        <f t="shared" si="61"/>
        <v>47388</v>
      </c>
      <c r="B3970" s="21">
        <v>3969</v>
      </c>
      <c r="C3970" s="21">
        <v>5.6807999999999996</v>
      </c>
      <c r="D3970" s="21">
        <v>1.5686</v>
      </c>
    </row>
    <row r="3971" spans="1:4" ht="14.25" x14ac:dyDescent="0.2">
      <c r="A3971" s="20">
        <f t="shared" si="61"/>
        <v>47389</v>
      </c>
      <c r="B3971" s="21">
        <v>3970</v>
      </c>
      <c r="C3971" s="21">
        <v>5.6813000000000002</v>
      </c>
      <c r="D3971" s="21">
        <v>1.5688</v>
      </c>
    </row>
    <row r="3972" spans="1:4" ht="14.25" x14ac:dyDescent="0.2">
      <c r="A3972" s="20">
        <f t="shared" ref="A3972:A4035" si="62">+A3971+1</f>
        <v>47390</v>
      </c>
      <c r="B3972" s="21">
        <v>3971</v>
      </c>
      <c r="C3972" s="21">
        <v>5.6818</v>
      </c>
      <c r="D3972" s="21">
        <v>1.5689</v>
      </c>
    </row>
    <row r="3973" spans="1:4" ht="14.25" x14ac:dyDescent="0.2">
      <c r="A3973" s="20">
        <f t="shared" si="62"/>
        <v>47391</v>
      </c>
      <c r="B3973" s="21">
        <v>3972</v>
      </c>
      <c r="C3973" s="21">
        <v>5.6824000000000003</v>
      </c>
      <c r="D3973" s="21">
        <v>1.569</v>
      </c>
    </row>
    <row r="3974" spans="1:4" ht="14.25" x14ac:dyDescent="0.2">
      <c r="A3974" s="20">
        <f t="shared" si="62"/>
        <v>47392</v>
      </c>
      <c r="B3974" s="21">
        <v>3973</v>
      </c>
      <c r="C3974" s="21">
        <v>5.6829000000000001</v>
      </c>
      <c r="D3974" s="21">
        <v>1.5690999999999999</v>
      </c>
    </row>
    <row r="3975" spans="1:4" ht="14.25" x14ac:dyDescent="0.2">
      <c r="A3975" s="20">
        <f t="shared" si="62"/>
        <v>47393</v>
      </c>
      <c r="B3975" s="21">
        <v>3974</v>
      </c>
      <c r="C3975" s="21">
        <v>5.6833999999999998</v>
      </c>
      <c r="D3975" s="21">
        <v>1.5691999999999999</v>
      </c>
    </row>
    <row r="3976" spans="1:4" ht="14.25" x14ac:dyDescent="0.2">
      <c r="A3976" s="20">
        <f t="shared" si="62"/>
        <v>47394</v>
      </c>
      <c r="B3976" s="21">
        <v>3975</v>
      </c>
      <c r="C3976" s="21">
        <v>5.6839000000000004</v>
      </c>
      <c r="D3976" s="21">
        <v>1.5692999999999999</v>
      </c>
    </row>
    <row r="3977" spans="1:4" ht="14.25" x14ac:dyDescent="0.2">
      <c r="A3977" s="20">
        <f t="shared" si="62"/>
        <v>47395</v>
      </c>
      <c r="B3977" s="21">
        <v>3976</v>
      </c>
      <c r="C3977" s="21">
        <v>5.6844000000000001</v>
      </c>
      <c r="D3977" s="21">
        <v>1.5693999999999999</v>
      </c>
    </row>
    <row r="3978" spans="1:4" ht="14.25" x14ac:dyDescent="0.2">
      <c r="A3978" s="20">
        <f t="shared" si="62"/>
        <v>47396</v>
      </c>
      <c r="B3978" s="21">
        <v>3977</v>
      </c>
      <c r="C3978" s="21">
        <v>5.6848999999999998</v>
      </c>
      <c r="D3978" s="21">
        <v>1.5694999999999999</v>
      </c>
    </row>
    <row r="3979" spans="1:4" ht="14.25" x14ac:dyDescent="0.2">
      <c r="A3979" s="20">
        <f t="shared" si="62"/>
        <v>47397</v>
      </c>
      <c r="B3979" s="21">
        <v>3978</v>
      </c>
      <c r="C3979" s="21">
        <v>5.6853999999999996</v>
      </c>
      <c r="D3979" s="21">
        <v>1.5696000000000001</v>
      </c>
    </row>
    <row r="3980" spans="1:4" ht="14.25" x14ac:dyDescent="0.2">
      <c r="A3980" s="20">
        <f t="shared" si="62"/>
        <v>47398</v>
      </c>
      <c r="B3980" s="21">
        <v>3979</v>
      </c>
      <c r="C3980" s="21">
        <v>5.6859000000000002</v>
      </c>
      <c r="D3980" s="21">
        <v>1.5697000000000001</v>
      </c>
    </row>
    <row r="3981" spans="1:4" ht="14.25" x14ac:dyDescent="0.2">
      <c r="A3981" s="20">
        <f t="shared" si="62"/>
        <v>47399</v>
      </c>
      <c r="B3981" s="21">
        <v>3980</v>
      </c>
      <c r="C3981" s="21">
        <v>5.6863999999999999</v>
      </c>
      <c r="D3981" s="21">
        <v>1.5699000000000001</v>
      </c>
    </row>
    <row r="3982" spans="1:4" ht="14.25" x14ac:dyDescent="0.2">
      <c r="A3982" s="20">
        <f t="shared" si="62"/>
        <v>47400</v>
      </c>
      <c r="B3982" s="21">
        <v>3981</v>
      </c>
      <c r="C3982" s="21">
        <v>5.6868999999999996</v>
      </c>
      <c r="D3982" s="21">
        <v>1.57</v>
      </c>
    </row>
    <row r="3983" spans="1:4" ht="14.25" x14ac:dyDescent="0.2">
      <c r="A3983" s="20">
        <f t="shared" si="62"/>
        <v>47401</v>
      </c>
      <c r="B3983" s="21">
        <v>3982</v>
      </c>
      <c r="C3983" s="21">
        <v>5.6875</v>
      </c>
      <c r="D3983" s="21">
        <v>1.5701000000000001</v>
      </c>
    </row>
    <row r="3984" spans="1:4" ht="14.25" x14ac:dyDescent="0.2">
      <c r="A3984" s="20">
        <f t="shared" si="62"/>
        <v>47402</v>
      </c>
      <c r="B3984" s="21">
        <v>3983</v>
      </c>
      <c r="C3984" s="21">
        <v>5.6879999999999997</v>
      </c>
      <c r="D3984" s="21">
        <v>1.5702</v>
      </c>
    </row>
    <row r="3985" spans="1:4" ht="14.25" x14ac:dyDescent="0.2">
      <c r="A3985" s="20">
        <f t="shared" si="62"/>
        <v>47403</v>
      </c>
      <c r="B3985" s="21">
        <v>3984</v>
      </c>
      <c r="C3985" s="21">
        <v>5.6885000000000003</v>
      </c>
      <c r="D3985" s="21">
        <v>1.5703</v>
      </c>
    </row>
    <row r="3986" spans="1:4" ht="14.25" x14ac:dyDescent="0.2">
      <c r="A3986" s="20">
        <f t="shared" si="62"/>
        <v>47404</v>
      </c>
      <c r="B3986" s="21">
        <v>3985</v>
      </c>
      <c r="C3986" s="21">
        <v>5.6890000000000001</v>
      </c>
      <c r="D3986" s="21">
        <v>1.5704</v>
      </c>
    </row>
    <row r="3987" spans="1:4" ht="14.25" x14ac:dyDescent="0.2">
      <c r="A3987" s="20">
        <f t="shared" si="62"/>
        <v>47405</v>
      </c>
      <c r="B3987" s="21">
        <v>3986</v>
      </c>
      <c r="C3987" s="21">
        <v>5.6894999999999998</v>
      </c>
      <c r="D3987" s="21">
        <v>1.5705</v>
      </c>
    </row>
    <row r="3988" spans="1:4" ht="14.25" x14ac:dyDescent="0.2">
      <c r="A3988" s="20">
        <f t="shared" si="62"/>
        <v>47406</v>
      </c>
      <c r="B3988" s="21">
        <v>3987</v>
      </c>
      <c r="C3988" s="21">
        <v>5.69</v>
      </c>
      <c r="D3988" s="21">
        <v>1.5706</v>
      </c>
    </row>
    <row r="3989" spans="1:4" ht="14.25" x14ac:dyDescent="0.2">
      <c r="A3989" s="20">
        <f t="shared" si="62"/>
        <v>47407</v>
      </c>
      <c r="B3989" s="21">
        <v>3988</v>
      </c>
      <c r="C3989" s="21">
        <v>5.6905000000000001</v>
      </c>
      <c r="D3989" s="21">
        <v>1.5707</v>
      </c>
    </row>
    <row r="3990" spans="1:4" ht="14.25" x14ac:dyDescent="0.2">
      <c r="A3990" s="20">
        <f t="shared" si="62"/>
        <v>47408</v>
      </c>
      <c r="B3990" s="21">
        <v>3989</v>
      </c>
      <c r="C3990" s="21">
        <v>5.6909999999999998</v>
      </c>
      <c r="D3990" s="21">
        <v>1.5708</v>
      </c>
    </row>
    <row r="3991" spans="1:4" ht="14.25" x14ac:dyDescent="0.2">
      <c r="A3991" s="20">
        <f t="shared" si="62"/>
        <v>47409</v>
      </c>
      <c r="B3991" s="21">
        <v>3990</v>
      </c>
      <c r="C3991" s="21">
        <v>5.6914999999999996</v>
      </c>
      <c r="D3991" s="21">
        <v>1.5709</v>
      </c>
    </row>
    <row r="3992" spans="1:4" ht="14.25" x14ac:dyDescent="0.2">
      <c r="A3992" s="20">
        <f t="shared" si="62"/>
        <v>47410</v>
      </c>
      <c r="B3992" s="21">
        <v>3991</v>
      </c>
      <c r="C3992" s="21">
        <v>5.6920000000000002</v>
      </c>
      <c r="D3992" s="21">
        <v>1.571</v>
      </c>
    </row>
    <row r="3993" spans="1:4" ht="14.25" x14ac:dyDescent="0.2">
      <c r="A3993" s="20">
        <f t="shared" si="62"/>
        <v>47411</v>
      </c>
      <c r="B3993" s="21">
        <v>3992</v>
      </c>
      <c r="C3993" s="21">
        <v>5.6924999999999999</v>
      </c>
      <c r="D3993" s="21">
        <v>1.5711999999999999</v>
      </c>
    </row>
    <row r="3994" spans="1:4" ht="14.25" x14ac:dyDescent="0.2">
      <c r="A3994" s="20">
        <f t="shared" si="62"/>
        <v>47412</v>
      </c>
      <c r="B3994" s="21">
        <v>3993</v>
      </c>
      <c r="C3994" s="21">
        <v>5.6929999999999996</v>
      </c>
      <c r="D3994" s="21">
        <v>1.5712999999999999</v>
      </c>
    </row>
    <row r="3995" spans="1:4" ht="14.25" x14ac:dyDescent="0.2">
      <c r="A3995" s="20">
        <f t="shared" si="62"/>
        <v>47413</v>
      </c>
      <c r="B3995" s="21">
        <v>3994</v>
      </c>
      <c r="C3995" s="21">
        <v>5.6936</v>
      </c>
      <c r="D3995" s="21">
        <v>1.5713999999999999</v>
      </c>
    </row>
    <row r="3996" spans="1:4" ht="14.25" x14ac:dyDescent="0.2">
      <c r="A3996" s="20">
        <f t="shared" si="62"/>
        <v>47414</v>
      </c>
      <c r="B3996" s="21">
        <v>3995</v>
      </c>
      <c r="C3996" s="21">
        <v>5.6940999999999997</v>
      </c>
      <c r="D3996" s="21">
        <v>1.5714999999999999</v>
      </c>
    </row>
    <row r="3997" spans="1:4" ht="14.25" x14ac:dyDescent="0.2">
      <c r="A3997" s="20">
        <f t="shared" si="62"/>
        <v>47415</v>
      </c>
      <c r="B3997" s="21">
        <v>3996</v>
      </c>
      <c r="C3997" s="21">
        <v>5.6946000000000003</v>
      </c>
      <c r="D3997" s="21">
        <v>1.5716000000000001</v>
      </c>
    </row>
    <row r="3998" spans="1:4" ht="14.25" x14ac:dyDescent="0.2">
      <c r="A3998" s="20">
        <f t="shared" si="62"/>
        <v>47416</v>
      </c>
      <c r="B3998" s="21">
        <v>3997</v>
      </c>
      <c r="C3998" s="21">
        <v>5.6951000000000001</v>
      </c>
      <c r="D3998" s="21">
        <v>1.5717000000000001</v>
      </c>
    </row>
    <row r="3999" spans="1:4" ht="14.25" x14ac:dyDescent="0.2">
      <c r="A3999" s="20">
        <f t="shared" si="62"/>
        <v>47417</v>
      </c>
      <c r="B3999" s="21">
        <v>3998</v>
      </c>
      <c r="C3999" s="21">
        <v>5.6955999999999998</v>
      </c>
      <c r="D3999" s="21">
        <v>1.5718000000000001</v>
      </c>
    </row>
    <row r="4000" spans="1:4" ht="14.25" x14ac:dyDescent="0.2">
      <c r="A4000" s="20">
        <f t="shared" si="62"/>
        <v>47418</v>
      </c>
      <c r="B4000" s="21">
        <v>3999</v>
      </c>
      <c r="C4000" s="21">
        <v>5.6961000000000004</v>
      </c>
      <c r="D4000" s="21">
        <v>1.5719000000000001</v>
      </c>
    </row>
    <row r="4001" spans="1:4" ht="14.25" x14ac:dyDescent="0.2">
      <c r="A4001" s="20">
        <f t="shared" si="62"/>
        <v>47419</v>
      </c>
      <c r="B4001" s="21">
        <v>4000</v>
      </c>
      <c r="C4001" s="21">
        <v>5.6966000000000001</v>
      </c>
      <c r="D4001" s="21">
        <v>1.5720000000000001</v>
      </c>
    </row>
    <row r="4002" spans="1:4" ht="14.25" x14ac:dyDescent="0.2">
      <c r="A4002" s="20">
        <f t="shared" si="62"/>
        <v>47420</v>
      </c>
      <c r="B4002" s="21">
        <v>4001</v>
      </c>
      <c r="C4002" s="21">
        <v>5.6970999999999998</v>
      </c>
      <c r="D4002" s="21">
        <v>1.5721000000000001</v>
      </c>
    </row>
    <row r="4003" spans="1:4" ht="14.25" x14ac:dyDescent="0.2">
      <c r="A4003" s="20">
        <f t="shared" si="62"/>
        <v>47421</v>
      </c>
      <c r="B4003" s="21">
        <v>4002</v>
      </c>
      <c r="C4003" s="21">
        <v>5.6976000000000004</v>
      </c>
      <c r="D4003" s="21">
        <v>1.5722</v>
      </c>
    </row>
    <row r="4004" spans="1:4" ht="14.25" x14ac:dyDescent="0.2">
      <c r="A4004" s="20">
        <f t="shared" si="62"/>
        <v>47422</v>
      </c>
      <c r="B4004" s="21">
        <v>4003</v>
      </c>
      <c r="C4004" s="21">
        <v>5.6981000000000002</v>
      </c>
      <c r="D4004" s="21">
        <v>1.5723</v>
      </c>
    </row>
    <row r="4005" spans="1:4" ht="14.25" x14ac:dyDescent="0.2">
      <c r="A4005" s="20">
        <f t="shared" si="62"/>
        <v>47423</v>
      </c>
      <c r="B4005" s="21">
        <v>4004</v>
      </c>
      <c r="C4005" s="21">
        <v>5.6985999999999999</v>
      </c>
      <c r="D4005" s="21">
        <v>1.5725</v>
      </c>
    </row>
    <row r="4006" spans="1:4" ht="14.25" x14ac:dyDescent="0.2">
      <c r="A4006" s="20">
        <f t="shared" si="62"/>
        <v>47424</v>
      </c>
      <c r="B4006" s="21">
        <v>4005</v>
      </c>
      <c r="C4006" s="21">
        <v>5.6990999999999996</v>
      </c>
      <c r="D4006" s="21">
        <v>1.5726</v>
      </c>
    </row>
    <row r="4007" spans="1:4" ht="14.25" x14ac:dyDescent="0.2">
      <c r="A4007" s="20">
        <f t="shared" si="62"/>
        <v>47425</v>
      </c>
      <c r="B4007" s="21">
        <v>4006</v>
      </c>
      <c r="C4007" s="21">
        <v>5.6996000000000002</v>
      </c>
      <c r="D4007" s="21">
        <v>1.5727</v>
      </c>
    </row>
    <row r="4008" spans="1:4" ht="14.25" x14ac:dyDescent="0.2">
      <c r="A4008" s="20">
        <f t="shared" si="62"/>
        <v>47426</v>
      </c>
      <c r="B4008" s="21">
        <v>4007</v>
      </c>
      <c r="C4008" s="21">
        <v>5.7000999999999999</v>
      </c>
      <c r="D4008" s="21">
        <v>1.5728</v>
      </c>
    </row>
    <row r="4009" spans="1:4" ht="14.25" x14ac:dyDescent="0.2">
      <c r="A4009" s="20">
        <f t="shared" si="62"/>
        <v>47427</v>
      </c>
      <c r="B4009" s="21">
        <v>4008</v>
      </c>
      <c r="C4009" s="21">
        <v>5.7005999999999997</v>
      </c>
      <c r="D4009" s="21">
        <v>1.5729</v>
      </c>
    </row>
    <row r="4010" spans="1:4" ht="14.25" x14ac:dyDescent="0.2">
      <c r="A4010" s="20">
        <f t="shared" si="62"/>
        <v>47428</v>
      </c>
      <c r="B4010" s="21">
        <v>4009</v>
      </c>
      <c r="C4010" s="21">
        <v>5.7011000000000003</v>
      </c>
      <c r="D4010" s="21">
        <v>1.573</v>
      </c>
    </row>
    <row r="4011" spans="1:4" ht="14.25" x14ac:dyDescent="0.2">
      <c r="A4011" s="20">
        <f t="shared" si="62"/>
        <v>47429</v>
      </c>
      <c r="B4011" s="21">
        <v>4010</v>
      </c>
      <c r="C4011" s="21">
        <v>5.7016999999999998</v>
      </c>
      <c r="D4011" s="21">
        <v>1.5730999999999999</v>
      </c>
    </row>
    <row r="4012" spans="1:4" ht="14.25" x14ac:dyDescent="0.2">
      <c r="A4012" s="20">
        <f t="shared" si="62"/>
        <v>47430</v>
      </c>
      <c r="B4012" s="21">
        <v>4011</v>
      </c>
      <c r="C4012" s="21">
        <v>5.7022000000000004</v>
      </c>
      <c r="D4012" s="21">
        <v>1.5731999999999999</v>
      </c>
    </row>
    <row r="4013" spans="1:4" ht="14.25" x14ac:dyDescent="0.2">
      <c r="A4013" s="20">
        <f t="shared" si="62"/>
        <v>47431</v>
      </c>
      <c r="B4013" s="21">
        <v>4012</v>
      </c>
      <c r="C4013" s="21">
        <v>5.7027000000000001</v>
      </c>
      <c r="D4013" s="21">
        <v>1.5732999999999999</v>
      </c>
    </row>
    <row r="4014" spans="1:4" ht="14.25" x14ac:dyDescent="0.2">
      <c r="A4014" s="20">
        <f t="shared" si="62"/>
        <v>47432</v>
      </c>
      <c r="B4014" s="21">
        <v>4013</v>
      </c>
      <c r="C4014" s="21">
        <v>5.7031999999999998</v>
      </c>
      <c r="D4014" s="21">
        <v>1.5733999999999999</v>
      </c>
    </row>
    <row r="4015" spans="1:4" ht="14.25" x14ac:dyDescent="0.2">
      <c r="A4015" s="20">
        <f t="shared" si="62"/>
        <v>47433</v>
      </c>
      <c r="B4015" s="21">
        <v>4014</v>
      </c>
      <c r="C4015" s="21">
        <v>5.7037000000000004</v>
      </c>
      <c r="D4015" s="21">
        <v>1.5734999999999999</v>
      </c>
    </row>
    <row r="4016" spans="1:4" ht="14.25" x14ac:dyDescent="0.2">
      <c r="A4016" s="20">
        <f t="shared" si="62"/>
        <v>47434</v>
      </c>
      <c r="B4016" s="21">
        <v>4015</v>
      </c>
      <c r="C4016" s="21">
        <v>5.7042000000000002</v>
      </c>
      <c r="D4016" s="21">
        <v>1.5736000000000001</v>
      </c>
    </row>
    <row r="4017" spans="1:4" ht="14.25" x14ac:dyDescent="0.2">
      <c r="A4017" s="20">
        <f t="shared" si="62"/>
        <v>47435</v>
      </c>
      <c r="B4017" s="21">
        <v>4016</v>
      </c>
      <c r="C4017" s="21">
        <v>5.7046999999999999</v>
      </c>
      <c r="D4017" s="21">
        <v>1.5737000000000001</v>
      </c>
    </row>
    <row r="4018" spans="1:4" ht="14.25" x14ac:dyDescent="0.2">
      <c r="A4018" s="20">
        <f t="shared" si="62"/>
        <v>47436</v>
      </c>
      <c r="B4018" s="21">
        <v>4017</v>
      </c>
      <c r="C4018" s="21">
        <v>5.7051999999999996</v>
      </c>
      <c r="D4018" s="21">
        <v>1.5739000000000001</v>
      </c>
    </row>
    <row r="4019" spans="1:4" ht="14.25" x14ac:dyDescent="0.2">
      <c r="A4019" s="20">
        <f t="shared" si="62"/>
        <v>47437</v>
      </c>
      <c r="B4019" s="21">
        <v>4018</v>
      </c>
      <c r="C4019" s="21">
        <v>5.7057000000000002</v>
      </c>
      <c r="D4019" s="21">
        <v>1.5740000000000001</v>
      </c>
    </row>
    <row r="4020" spans="1:4" ht="14.25" x14ac:dyDescent="0.2">
      <c r="A4020" s="20">
        <f t="shared" si="62"/>
        <v>47438</v>
      </c>
      <c r="B4020" s="21">
        <v>4019</v>
      </c>
      <c r="C4020" s="21">
        <v>5.7061999999999999</v>
      </c>
      <c r="D4020" s="21">
        <v>1.5741000000000001</v>
      </c>
    </row>
    <row r="4021" spans="1:4" ht="14.25" x14ac:dyDescent="0.2">
      <c r="A4021" s="20">
        <f t="shared" si="62"/>
        <v>47439</v>
      </c>
      <c r="B4021" s="21">
        <v>4020</v>
      </c>
      <c r="C4021" s="21">
        <v>5.7066999999999997</v>
      </c>
      <c r="D4021" s="21">
        <v>1.5742</v>
      </c>
    </row>
    <row r="4022" spans="1:4" ht="14.25" x14ac:dyDescent="0.2">
      <c r="A4022" s="20">
        <f t="shared" si="62"/>
        <v>47440</v>
      </c>
      <c r="B4022" s="21">
        <v>4021</v>
      </c>
      <c r="C4022" s="21">
        <v>5.7072000000000003</v>
      </c>
      <c r="D4022" s="21">
        <v>1.5743</v>
      </c>
    </row>
    <row r="4023" spans="1:4" ht="14.25" x14ac:dyDescent="0.2">
      <c r="A4023" s="20">
        <f t="shared" si="62"/>
        <v>47441</v>
      </c>
      <c r="B4023" s="21">
        <v>4022</v>
      </c>
      <c r="C4023" s="21">
        <v>5.7077</v>
      </c>
      <c r="D4023" s="21">
        <v>1.5744</v>
      </c>
    </row>
    <row r="4024" spans="1:4" ht="14.25" x14ac:dyDescent="0.2">
      <c r="A4024" s="20">
        <f t="shared" si="62"/>
        <v>47442</v>
      </c>
      <c r="B4024" s="21">
        <v>4023</v>
      </c>
      <c r="C4024" s="21">
        <v>5.7081999999999997</v>
      </c>
      <c r="D4024" s="21">
        <v>1.5745</v>
      </c>
    </row>
    <row r="4025" spans="1:4" ht="14.25" x14ac:dyDescent="0.2">
      <c r="A4025" s="20">
        <f t="shared" si="62"/>
        <v>47443</v>
      </c>
      <c r="B4025" s="21">
        <v>4024</v>
      </c>
      <c r="C4025" s="21">
        <v>5.7087000000000003</v>
      </c>
      <c r="D4025" s="21">
        <v>1.5746</v>
      </c>
    </row>
    <row r="4026" spans="1:4" ht="14.25" x14ac:dyDescent="0.2">
      <c r="A4026" s="20">
        <f t="shared" si="62"/>
        <v>47444</v>
      </c>
      <c r="B4026" s="21">
        <v>4025</v>
      </c>
      <c r="C4026" s="21">
        <v>5.7092000000000001</v>
      </c>
      <c r="D4026" s="21">
        <v>1.5747</v>
      </c>
    </row>
    <row r="4027" spans="1:4" ht="14.25" x14ac:dyDescent="0.2">
      <c r="A4027" s="20">
        <f t="shared" si="62"/>
        <v>47445</v>
      </c>
      <c r="B4027" s="21">
        <v>4026</v>
      </c>
      <c r="C4027" s="21">
        <v>5.7096999999999998</v>
      </c>
      <c r="D4027" s="21">
        <v>1.5748</v>
      </c>
    </row>
    <row r="4028" spans="1:4" ht="14.25" x14ac:dyDescent="0.2">
      <c r="A4028" s="20">
        <f t="shared" si="62"/>
        <v>47446</v>
      </c>
      <c r="B4028" s="21">
        <v>4027</v>
      </c>
      <c r="C4028" s="21">
        <v>5.7102000000000004</v>
      </c>
      <c r="D4028" s="21">
        <v>1.5749</v>
      </c>
    </row>
    <row r="4029" spans="1:4" ht="14.25" x14ac:dyDescent="0.2">
      <c r="A4029" s="20">
        <f t="shared" si="62"/>
        <v>47447</v>
      </c>
      <c r="B4029" s="21">
        <v>4028</v>
      </c>
      <c r="C4029" s="21">
        <v>5.7107000000000001</v>
      </c>
      <c r="D4029" s="21">
        <v>1.575</v>
      </c>
    </row>
    <row r="4030" spans="1:4" ht="14.25" x14ac:dyDescent="0.2">
      <c r="A4030" s="20">
        <f t="shared" si="62"/>
        <v>47448</v>
      </c>
      <c r="B4030" s="21">
        <v>4029</v>
      </c>
      <c r="C4030" s="21">
        <v>5.7111999999999998</v>
      </c>
      <c r="D4030" s="21">
        <v>1.5750999999999999</v>
      </c>
    </row>
    <row r="4031" spans="1:4" ht="14.25" x14ac:dyDescent="0.2">
      <c r="A4031" s="20">
        <f t="shared" si="62"/>
        <v>47449</v>
      </c>
      <c r="B4031" s="21">
        <v>4030</v>
      </c>
      <c r="C4031" s="21">
        <v>5.7117000000000004</v>
      </c>
      <c r="D4031" s="21">
        <v>1.5751999999999999</v>
      </c>
    </row>
    <row r="4032" spans="1:4" ht="14.25" x14ac:dyDescent="0.2">
      <c r="A4032" s="20">
        <f t="shared" si="62"/>
        <v>47450</v>
      </c>
      <c r="B4032" s="21">
        <v>4031</v>
      </c>
      <c r="C4032" s="21">
        <v>5.7122000000000002</v>
      </c>
      <c r="D4032" s="21">
        <v>1.5752999999999999</v>
      </c>
    </row>
    <row r="4033" spans="1:4" ht="14.25" x14ac:dyDescent="0.2">
      <c r="A4033" s="20">
        <f t="shared" si="62"/>
        <v>47451</v>
      </c>
      <c r="B4033" s="21">
        <v>4032</v>
      </c>
      <c r="C4033" s="21">
        <v>5.7126999999999999</v>
      </c>
      <c r="D4033" s="21">
        <v>1.5754999999999999</v>
      </c>
    </row>
    <row r="4034" spans="1:4" ht="14.25" x14ac:dyDescent="0.2">
      <c r="A4034" s="20">
        <f t="shared" si="62"/>
        <v>47452</v>
      </c>
      <c r="B4034" s="21">
        <v>4033</v>
      </c>
      <c r="C4034" s="21">
        <v>5.7131999999999996</v>
      </c>
      <c r="D4034" s="21">
        <v>1.5755999999999999</v>
      </c>
    </row>
    <row r="4035" spans="1:4" ht="14.25" x14ac:dyDescent="0.2">
      <c r="A4035" s="20">
        <f t="shared" si="62"/>
        <v>47453</v>
      </c>
      <c r="B4035" s="21">
        <v>4034</v>
      </c>
      <c r="C4035" s="21">
        <v>5.7137000000000002</v>
      </c>
      <c r="D4035" s="21">
        <v>1.5757000000000001</v>
      </c>
    </row>
    <row r="4036" spans="1:4" ht="14.25" x14ac:dyDescent="0.2">
      <c r="A4036" s="20">
        <f t="shared" ref="A4036:A4099" si="63">+A4035+1</f>
        <v>47454</v>
      </c>
      <c r="B4036" s="21">
        <v>4035</v>
      </c>
      <c r="C4036" s="21">
        <v>5.7141999999999999</v>
      </c>
      <c r="D4036" s="21">
        <v>1.5758000000000001</v>
      </c>
    </row>
    <row r="4037" spans="1:4" ht="14.25" x14ac:dyDescent="0.2">
      <c r="A4037" s="20">
        <f t="shared" si="63"/>
        <v>47455</v>
      </c>
      <c r="B4037" s="21">
        <v>4036</v>
      </c>
      <c r="C4037" s="21">
        <v>5.7146999999999997</v>
      </c>
      <c r="D4037" s="21">
        <v>1.5759000000000001</v>
      </c>
    </row>
    <row r="4038" spans="1:4" ht="14.25" x14ac:dyDescent="0.2">
      <c r="A4038" s="20">
        <f t="shared" si="63"/>
        <v>47456</v>
      </c>
      <c r="B4038" s="21">
        <v>4037</v>
      </c>
      <c r="C4038" s="21">
        <v>5.7152000000000003</v>
      </c>
      <c r="D4038" s="21">
        <v>1.5760000000000001</v>
      </c>
    </row>
    <row r="4039" spans="1:4" ht="14.25" x14ac:dyDescent="0.2">
      <c r="A4039" s="20">
        <f t="shared" si="63"/>
        <v>47457</v>
      </c>
      <c r="B4039" s="21">
        <v>4038</v>
      </c>
      <c r="C4039" s="21">
        <v>5.7157</v>
      </c>
      <c r="D4039" s="21">
        <v>1.5761000000000001</v>
      </c>
    </row>
    <row r="4040" spans="1:4" ht="14.25" x14ac:dyDescent="0.2">
      <c r="A4040" s="20">
        <f t="shared" si="63"/>
        <v>47458</v>
      </c>
      <c r="B4040" s="21">
        <v>4039</v>
      </c>
      <c r="C4040" s="21">
        <v>5.7161999999999997</v>
      </c>
      <c r="D4040" s="21">
        <v>1.5762</v>
      </c>
    </row>
    <row r="4041" spans="1:4" ht="14.25" x14ac:dyDescent="0.2">
      <c r="A4041" s="20">
        <f t="shared" si="63"/>
        <v>47459</v>
      </c>
      <c r="B4041" s="21">
        <v>4040</v>
      </c>
      <c r="C4041" s="21">
        <v>5.7167000000000003</v>
      </c>
      <c r="D4041" s="21">
        <v>1.5763</v>
      </c>
    </row>
    <row r="4042" spans="1:4" ht="14.25" x14ac:dyDescent="0.2">
      <c r="A4042" s="20">
        <f t="shared" si="63"/>
        <v>47460</v>
      </c>
      <c r="B4042" s="21">
        <v>4041</v>
      </c>
      <c r="C4042" s="21">
        <v>5.7172000000000001</v>
      </c>
      <c r="D4042" s="21">
        <v>1.5764</v>
      </c>
    </row>
    <row r="4043" spans="1:4" ht="14.25" x14ac:dyDescent="0.2">
      <c r="A4043" s="20">
        <f t="shared" si="63"/>
        <v>47461</v>
      </c>
      <c r="B4043" s="21">
        <v>4042</v>
      </c>
      <c r="C4043" s="21">
        <v>5.7176999999999998</v>
      </c>
      <c r="D4043" s="21">
        <v>1.5765</v>
      </c>
    </row>
    <row r="4044" spans="1:4" ht="14.25" x14ac:dyDescent="0.2">
      <c r="A4044" s="20">
        <f t="shared" si="63"/>
        <v>47462</v>
      </c>
      <c r="B4044" s="21">
        <v>4043</v>
      </c>
      <c r="C4044" s="21">
        <v>5.7182000000000004</v>
      </c>
      <c r="D4044" s="21">
        <v>1.5766</v>
      </c>
    </row>
    <row r="4045" spans="1:4" ht="14.25" x14ac:dyDescent="0.2">
      <c r="A4045" s="20">
        <f t="shared" si="63"/>
        <v>47463</v>
      </c>
      <c r="B4045" s="21">
        <v>4044</v>
      </c>
      <c r="C4045" s="21">
        <v>5.7187000000000001</v>
      </c>
      <c r="D4045" s="21">
        <v>1.5767</v>
      </c>
    </row>
    <row r="4046" spans="1:4" ht="14.25" x14ac:dyDescent="0.2">
      <c r="A4046" s="20">
        <f t="shared" si="63"/>
        <v>47464</v>
      </c>
      <c r="B4046" s="21">
        <v>4045</v>
      </c>
      <c r="C4046" s="21">
        <v>5.7191999999999998</v>
      </c>
      <c r="D4046" s="21">
        <v>1.5768</v>
      </c>
    </row>
    <row r="4047" spans="1:4" ht="14.25" x14ac:dyDescent="0.2">
      <c r="A4047" s="20">
        <f t="shared" si="63"/>
        <v>47465</v>
      </c>
      <c r="B4047" s="21">
        <v>4046</v>
      </c>
      <c r="C4047" s="21">
        <v>5.7196999999999996</v>
      </c>
      <c r="D4047" s="21">
        <v>1.5769</v>
      </c>
    </row>
    <row r="4048" spans="1:4" ht="14.25" x14ac:dyDescent="0.2">
      <c r="A4048" s="20">
        <f t="shared" si="63"/>
        <v>47466</v>
      </c>
      <c r="B4048" s="21">
        <v>4047</v>
      </c>
      <c r="C4048" s="21">
        <v>5.7202000000000002</v>
      </c>
      <c r="D4048" s="21">
        <v>1.5770999999999999</v>
      </c>
    </row>
    <row r="4049" spans="1:4" ht="14.25" x14ac:dyDescent="0.2">
      <c r="A4049" s="20">
        <f t="shared" si="63"/>
        <v>47467</v>
      </c>
      <c r="B4049" s="21">
        <v>4048</v>
      </c>
      <c r="C4049" s="21">
        <v>5.7206999999999999</v>
      </c>
      <c r="D4049" s="21">
        <v>1.5771999999999999</v>
      </c>
    </row>
    <row r="4050" spans="1:4" ht="14.25" x14ac:dyDescent="0.2">
      <c r="A4050" s="20">
        <f t="shared" si="63"/>
        <v>47468</v>
      </c>
      <c r="B4050" s="21">
        <v>4049</v>
      </c>
      <c r="C4050" s="21">
        <v>5.7211999999999996</v>
      </c>
      <c r="D4050" s="21">
        <v>1.5772999999999999</v>
      </c>
    </row>
    <row r="4051" spans="1:4" ht="14.25" x14ac:dyDescent="0.2">
      <c r="A4051" s="20">
        <f t="shared" si="63"/>
        <v>47469</v>
      </c>
      <c r="B4051" s="21">
        <v>4050</v>
      </c>
      <c r="C4051" s="21">
        <v>5.7217000000000002</v>
      </c>
      <c r="D4051" s="21">
        <v>1.5773999999999999</v>
      </c>
    </row>
    <row r="4052" spans="1:4" ht="14.25" x14ac:dyDescent="0.2">
      <c r="A4052" s="20">
        <f t="shared" si="63"/>
        <v>47470</v>
      </c>
      <c r="B4052" s="21">
        <v>4051</v>
      </c>
      <c r="C4052" s="21">
        <v>5.7222</v>
      </c>
      <c r="D4052" s="21">
        <v>1.5774999999999999</v>
      </c>
    </row>
    <row r="4053" spans="1:4" ht="14.25" x14ac:dyDescent="0.2">
      <c r="A4053" s="20">
        <f t="shared" si="63"/>
        <v>47471</v>
      </c>
      <c r="B4053" s="21">
        <v>4052</v>
      </c>
      <c r="C4053" s="21">
        <v>5.7226999999999997</v>
      </c>
      <c r="D4053" s="21">
        <v>1.5775999999999999</v>
      </c>
    </row>
    <row r="4054" spans="1:4" ht="14.25" x14ac:dyDescent="0.2">
      <c r="A4054" s="20">
        <f t="shared" si="63"/>
        <v>47472</v>
      </c>
      <c r="B4054" s="21">
        <v>4053</v>
      </c>
      <c r="C4054" s="21">
        <v>5.7232000000000003</v>
      </c>
      <c r="D4054" s="21">
        <v>1.5777000000000001</v>
      </c>
    </row>
    <row r="4055" spans="1:4" ht="14.25" x14ac:dyDescent="0.2">
      <c r="A4055" s="20">
        <f t="shared" si="63"/>
        <v>47473</v>
      </c>
      <c r="B4055" s="21">
        <v>4054</v>
      </c>
      <c r="C4055" s="21">
        <v>5.7237</v>
      </c>
      <c r="D4055" s="21">
        <v>1.5778000000000001</v>
      </c>
    </row>
    <row r="4056" spans="1:4" ht="14.25" x14ac:dyDescent="0.2">
      <c r="A4056" s="20">
        <f t="shared" si="63"/>
        <v>47474</v>
      </c>
      <c r="B4056" s="21">
        <v>4055</v>
      </c>
      <c r="C4056" s="21">
        <v>5.7241999999999997</v>
      </c>
      <c r="D4056" s="21">
        <v>1.5779000000000001</v>
      </c>
    </row>
    <row r="4057" spans="1:4" ht="14.25" x14ac:dyDescent="0.2">
      <c r="A4057" s="20">
        <f t="shared" si="63"/>
        <v>47475</v>
      </c>
      <c r="B4057" s="21">
        <v>4056</v>
      </c>
      <c r="C4057" s="21">
        <v>5.7247000000000003</v>
      </c>
      <c r="D4057" s="21">
        <v>1.5780000000000001</v>
      </c>
    </row>
    <row r="4058" spans="1:4" ht="14.25" x14ac:dyDescent="0.2">
      <c r="A4058" s="20">
        <f t="shared" si="63"/>
        <v>47476</v>
      </c>
      <c r="B4058" s="21">
        <v>4057</v>
      </c>
      <c r="C4058" s="21">
        <v>5.7252000000000001</v>
      </c>
      <c r="D4058" s="21">
        <v>1.5781000000000001</v>
      </c>
    </row>
    <row r="4059" spans="1:4" ht="14.25" x14ac:dyDescent="0.2">
      <c r="A4059" s="20">
        <f t="shared" si="63"/>
        <v>47477</v>
      </c>
      <c r="B4059" s="21">
        <v>4058</v>
      </c>
      <c r="C4059" s="21">
        <v>5.7256999999999998</v>
      </c>
      <c r="D4059" s="21">
        <v>1.5782</v>
      </c>
    </row>
    <row r="4060" spans="1:4" ht="14.25" x14ac:dyDescent="0.2">
      <c r="A4060" s="20">
        <f t="shared" si="63"/>
        <v>47478</v>
      </c>
      <c r="B4060" s="21">
        <v>4059</v>
      </c>
      <c r="C4060" s="21">
        <v>5.7262000000000004</v>
      </c>
      <c r="D4060" s="21">
        <v>1.5783</v>
      </c>
    </row>
    <row r="4061" spans="1:4" ht="14.25" x14ac:dyDescent="0.2">
      <c r="A4061" s="20">
        <f t="shared" si="63"/>
        <v>47479</v>
      </c>
      <c r="B4061" s="21">
        <v>4060</v>
      </c>
      <c r="C4061" s="21">
        <v>5.7267000000000001</v>
      </c>
      <c r="D4061" s="21">
        <v>1.5784</v>
      </c>
    </row>
    <row r="4062" spans="1:4" ht="14.25" x14ac:dyDescent="0.2">
      <c r="A4062" s="20">
        <f t="shared" si="63"/>
        <v>47480</v>
      </c>
      <c r="B4062" s="21">
        <v>4061</v>
      </c>
      <c r="C4062" s="21">
        <v>5.7271999999999998</v>
      </c>
      <c r="D4062" s="21">
        <v>1.5785</v>
      </c>
    </row>
    <row r="4063" spans="1:4" ht="14.25" x14ac:dyDescent="0.2">
      <c r="A4063" s="20">
        <f t="shared" si="63"/>
        <v>47481</v>
      </c>
      <c r="B4063" s="21">
        <v>4062</v>
      </c>
      <c r="C4063" s="21">
        <v>5.7276999999999996</v>
      </c>
      <c r="D4063" s="21">
        <v>1.5786</v>
      </c>
    </row>
    <row r="4064" spans="1:4" ht="14.25" x14ac:dyDescent="0.2">
      <c r="A4064" s="20">
        <f t="shared" si="63"/>
        <v>47482</v>
      </c>
      <c r="B4064" s="21">
        <v>4063</v>
      </c>
      <c r="C4064" s="21">
        <v>5.7282000000000002</v>
      </c>
      <c r="D4064" s="21">
        <v>1.5787</v>
      </c>
    </row>
    <row r="4065" spans="1:4" ht="14.25" x14ac:dyDescent="0.2">
      <c r="A4065" s="20">
        <f t="shared" si="63"/>
        <v>47483</v>
      </c>
      <c r="B4065" s="21">
        <v>4064</v>
      </c>
      <c r="C4065" s="21">
        <v>5.7286999999999999</v>
      </c>
      <c r="D4065" s="21">
        <v>1.5788</v>
      </c>
    </row>
    <row r="4066" spans="1:4" ht="14.25" x14ac:dyDescent="0.2">
      <c r="A4066" s="20">
        <f t="shared" si="63"/>
        <v>47484</v>
      </c>
      <c r="B4066" s="21">
        <v>4065</v>
      </c>
      <c r="C4066" s="21">
        <v>5.7291999999999996</v>
      </c>
      <c r="D4066" s="21">
        <v>1.579</v>
      </c>
    </row>
    <row r="4067" spans="1:4" ht="14.25" x14ac:dyDescent="0.2">
      <c r="A4067" s="20">
        <f t="shared" si="63"/>
        <v>47485</v>
      </c>
      <c r="B4067" s="21">
        <v>4066</v>
      </c>
      <c r="C4067" s="21">
        <v>5.7297000000000002</v>
      </c>
      <c r="D4067" s="21">
        <v>1.5790999999999999</v>
      </c>
    </row>
    <row r="4068" spans="1:4" ht="14.25" x14ac:dyDescent="0.2">
      <c r="A4068" s="20">
        <f t="shared" si="63"/>
        <v>47486</v>
      </c>
      <c r="B4068" s="21">
        <v>4067</v>
      </c>
      <c r="C4068" s="21">
        <v>5.7302</v>
      </c>
      <c r="D4068" s="21">
        <v>1.5791999999999999</v>
      </c>
    </row>
    <row r="4069" spans="1:4" ht="14.25" x14ac:dyDescent="0.2">
      <c r="A4069" s="20">
        <f t="shared" si="63"/>
        <v>47487</v>
      </c>
      <c r="B4069" s="21">
        <v>4068</v>
      </c>
      <c r="C4069" s="21">
        <v>5.7306999999999997</v>
      </c>
      <c r="D4069" s="21">
        <v>1.5792999999999999</v>
      </c>
    </row>
    <row r="4070" spans="1:4" ht="14.25" x14ac:dyDescent="0.2">
      <c r="A4070" s="20">
        <f t="shared" si="63"/>
        <v>47488</v>
      </c>
      <c r="B4070" s="21">
        <v>4069</v>
      </c>
      <c r="C4070" s="21">
        <v>5.7312000000000003</v>
      </c>
      <c r="D4070" s="21">
        <v>1.5793999999999999</v>
      </c>
    </row>
    <row r="4071" spans="1:4" ht="14.25" x14ac:dyDescent="0.2">
      <c r="A4071" s="20">
        <f t="shared" si="63"/>
        <v>47489</v>
      </c>
      <c r="B4071" s="21">
        <v>4070</v>
      </c>
      <c r="C4071" s="21">
        <v>5.7317</v>
      </c>
      <c r="D4071" s="21">
        <v>1.5794999999999999</v>
      </c>
    </row>
    <row r="4072" spans="1:4" ht="14.25" x14ac:dyDescent="0.2">
      <c r="A4072" s="20">
        <f t="shared" si="63"/>
        <v>47490</v>
      </c>
      <c r="B4072" s="21">
        <v>4071</v>
      </c>
      <c r="C4072" s="21">
        <v>5.7321999999999997</v>
      </c>
      <c r="D4072" s="21">
        <v>1.5795999999999999</v>
      </c>
    </row>
    <row r="4073" spans="1:4" ht="14.25" x14ac:dyDescent="0.2">
      <c r="A4073" s="20">
        <f t="shared" si="63"/>
        <v>47491</v>
      </c>
      <c r="B4073" s="21">
        <v>4072</v>
      </c>
      <c r="C4073" s="21">
        <v>5.7327000000000004</v>
      </c>
      <c r="D4073" s="21">
        <v>1.5797000000000001</v>
      </c>
    </row>
    <row r="4074" spans="1:4" ht="14.25" x14ac:dyDescent="0.2">
      <c r="A4074" s="20">
        <f t="shared" si="63"/>
        <v>47492</v>
      </c>
      <c r="B4074" s="21">
        <v>4073</v>
      </c>
      <c r="C4074" s="21">
        <v>5.7332000000000001</v>
      </c>
      <c r="D4074" s="21">
        <v>1.5798000000000001</v>
      </c>
    </row>
    <row r="4075" spans="1:4" ht="14.25" x14ac:dyDescent="0.2">
      <c r="A4075" s="20">
        <f t="shared" si="63"/>
        <v>47493</v>
      </c>
      <c r="B4075" s="21">
        <v>4074</v>
      </c>
      <c r="C4075" s="21">
        <v>5.7336999999999998</v>
      </c>
      <c r="D4075" s="21">
        <v>1.5799000000000001</v>
      </c>
    </row>
    <row r="4076" spans="1:4" ht="14.25" x14ac:dyDescent="0.2">
      <c r="A4076" s="20">
        <f t="shared" si="63"/>
        <v>47494</v>
      </c>
      <c r="B4076" s="21">
        <v>4075</v>
      </c>
      <c r="C4076" s="21">
        <v>5.7342000000000004</v>
      </c>
      <c r="D4076" s="21">
        <v>1.58</v>
      </c>
    </row>
    <row r="4077" spans="1:4" ht="14.25" x14ac:dyDescent="0.2">
      <c r="A4077" s="20">
        <f t="shared" si="63"/>
        <v>47495</v>
      </c>
      <c r="B4077" s="21">
        <v>4076</v>
      </c>
      <c r="C4077" s="21">
        <v>5.7347000000000001</v>
      </c>
      <c r="D4077" s="21">
        <v>1.5801000000000001</v>
      </c>
    </row>
    <row r="4078" spans="1:4" ht="14.25" x14ac:dyDescent="0.2">
      <c r="A4078" s="20">
        <f t="shared" si="63"/>
        <v>47496</v>
      </c>
      <c r="B4078" s="21">
        <v>4077</v>
      </c>
      <c r="C4078" s="21">
        <v>5.7351999999999999</v>
      </c>
      <c r="D4078" s="21">
        <v>1.5802</v>
      </c>
    </row>
    <row r="4079" spans="1:4" ht="14.25" x14ac:dyDescent="0.2">
      <c r="A4079" s="20">
        <f t="shared" si="63"/>
        <v>47497</v>
      </c>
      <c r="B4079" s="21">
        <v>4078</v>
      </c>
      <c r="C4079" s="21">
        <v>5.7356999999999996</v>
      </c>
      <c r="D4079" s="21">
        <v>1.5803</v>
      </c>
    </row>
    <row r="4080" spans="1:4" ht="14.25" x14ac:dyDescent="0.2">
      <c r="A4080" s="20">
        <f t="shared" si="63"/>
        <v>47498</v>
      </c>
      <c r="B4080" s="21">
        <v>4079</v>
      </c>
      <c r="C4080" s="21">
        <v>5.7362000000000002</v>
      </c>
      <c r="D4080" s="21">
        <v>1.5804</v>
      </c>
    </row>
    <row r="4081" spans="1:4" ht="14.25" x14ac:dyDescent="0.2">
      <c r="A4081" s="20">
        <f t="shared" si="63"/>
        <v>47499</v>
      </c>
      <c r="B4081" s="21">
        <v>4080</v>
      </c>
      <c r="C4081" s="21">
        <v>5.7366999999999999</v>
      </c>
      <c r="D4081" s="21">
        <v>1.5805</v>
      </c>
    </row>
    <row r="4082" spans="1:4" ht="14.25" x14ac:dyDescent="0.2">
      <c r="A4082" s="20">
        <f t="shared" si="63"/>
        <v>47500</v>
      </c>
      <c r="B4082" s="21">
        <v>4081</v>
      </c>
      <c r="C4082" s="21">
        <v>5.7371999999999996</v>
      </c>
      <c r="D4082" s="21">
        <v>1.5806</v>
      </c>
    </row>
    <row r="4083" spans="1:4" ht="14.25" x14ac:dyDescent="0.2">
      <c r="A4083" s="20">
        <f t="shared" si="63"/>
        <v>47501</v>
      </c>
      <c r="B4083" s="21">
        <v>4082</v>
      </c>
      <c r="C4083" s="21">
        <v>5.7377000000000002</v>
      </c>
      <c r="D4083" s="21">
        <v>1.5807</v>
      </c>
    </row>
    <row r="4084" spans="1:4" ht="14.25" x14ac:dyDescent="0.2">
      <c r="A4084" s="20">
        <f t="shared" si="63"/>
        <v>47502</v>
      </c>
      <c r="B4084" s="21">
        <v>4083</v>
      </c>
      <c r="C4084" s="21">
        <v>5.7382</v>
      </c>
      <c r="D4084" s="21">
        <v>1.5808</v>
      </c>
    </row>
    <row r="4085" spans="1:4" ht="14.25" x14ac:dyDescent="0.2">
      <c r="A4085" s="20">
        <f t="shared" si="63"/>
        <v>47503</v>
      </c>
      <c r="B4085" s="21">
        <v>4084</v>
      </c>
      <c r="C4085" s="21">
        <v>5.7386999999999997</v>
      </c>
      <c r="D4085" s="21">
        <v>1.581</v>
      </c>
    </row>
    <row r="4086" spans="1:4" ht="14.25" x14ac:dyDescent="0.2">
      <c r="A4086" s="20">
        <f t="shared" si="63"/>
        <v>47504</v>
      </c>
      <c r="B4086" s="21">
        <v>4085</v>
      </c>
      <c r="C4086" s="21">
        <v>5.7392000000000003</v>
      </c>
      <c r="D4086" s="21">
        <v>1.5810999999999999</v>
      </c>
    </row>
    <row r="4087" spans="1:4" ht="14.25" x14ac:dyDescent="0.2">
      <c r="A4087" s="20">
        <f t="shared" si="63"/>
        <v>47505</v>
      </c>
      <c r="B4087" s="21">
        <v>4086</v>
      </c>
      <c r="C4087" s="21">
        <v>5.7397</v>
      </c>
      <c r="D4087" s="21">
        <v>1.5811999999999999</v>
      </c>
    </row>
    <row r="4088" spans="1:4" ht="14.25" x14ac:dyDescent="0.2">
      <c r="A4088" s="20">
        <f t="shared" si="63"/>
        <v>47506</v>
      </c>
      <c r="B4088" s="21">
        <v>4087</v>
      </c>
      <c r="C4088" s="21">
        <v>5.7401999999999997</v>
      </c>
      <c r="D4088" s="21">
        <v>1.5812999999999999</v>
      </c>
    </row>
    <row r="4089" spans="1:4" ht="14.25" x14ac:dyDescent="0.2">
      <c r="A4089" s="20">
        <f t="shared" si="63"/>
        <v>47507</v>
      </c>
      <c r="B4089" s="21">
        <v>4088</v>
      </c>
      <c r="C4089" s="21">
        <v>5.7407000000000004</v>
      </c>
      <c r="D4089" s="21">
        <v>1.5813999999999999</v>
      </c>
    </row>
    <row r="4090" spans="1:4" ht="14.25" x14ac:dyDescent="0.2">
      <c r="A4090" s="20">
        <f t="shared" si="63"/>
        <v>47508</v>
      </c>
      <c r="B4090" s="21">
        <v>4089</v>
      </c>
      <c r="C4090" s="21">
        <v>5.7412000000000001</v>
      </c>
      <c r="D4090" s="21">
        <v>1.5814999999999999</v>
      </c>
    </row>
    <row r="4091" spans="1:4" ht="14.25" x14ac:dyDescent="0.2">
      <c r="A4091" s="20">
        <f t="shared" si="63"/>
        <v>47509</v>
      </c>
      <c r="B4091" s="21">
        <v>4090</v>
      </c>
      <c r="C4091" s="21">
        <v>5.7416999999999998</v>
      </c>
      <c r="D4091" s="21">
        <v>1.5815999999999999</v>
      </c>
    </row>
    <row r="4092" spans="1:4" ht="14.25" x14ac:dyDescent="0.2">
      <c r="A4092" s="20">
        <f t="shared" si="63"/>
        <v>47510</v>
      </c>
      <c r="B4092" s="21">
        <v>4091</v>
      </c>
      <c r="C4092" s="21">
        <v>5.7420999999999998</v>
      </c>
      <c r="D4092" s="21">
        <v>1.5817000000000001</v>
      </c>
    </row>
    <row r="4093" spans="1:4" ht="14.25" x14ac:dyDescent="0.2">
      <c r="A4093" s="20">
        <f t="shared" si="63"/>
        <v>47511</v>
      </c>
      <c r="B4093" s="21">
        <v>4092</v>
      </c>
      <c r="C4093" s="21">
        <v>5.7426000000000004</v>
      </c>
      <c r="D4093" s="21">
        <v>1.5818000000000001</v>
      </c>
    </row>
    <row r="4094" spans="1:4" ht="14.25" x14ac:dyDescent="0.2">
      <c r="A4094" s="20">
        <f t="shared" si="63"/>
        <v>47512</v>
      </c>
      <c r="B4094" s="21">
        <v>4093</v>
      </c>
      <c r="C4094" s="21">
        <v>5.7431000000000001</v>
      </c>
      <c r="D4094" s="21">
        <v>1.5819000000000001</v>
      </c>
    </row>
    <row r="4095" spans="1:4" ht="14.25" x14ac:dyDescent="0.2">
      <c r="A4095" s="20">
        <f t="shared" si="63"/>
        <v>47513</v>
      </c>
      <c r="B4095" s="21">
        <v>4094</v>
      </c>
      <c r="C4095" s="21">
        <v>5.7435999999999998</v>
      </c>
      <c r="D4095" s="21">
        <v>1.5820000000000001</v>
      </c>
    </row>
    <row r="4096" spans="1:4" ht="14.25" x14ac:dyDescent="0.2">
      <c r="A4096" s="20">
        <f t="shared" si="63"/>
        <v>47514</v>
      </c>
      <c r="B4096" s="21">
        <v>4095</v>
      </c>
      <c r="C4096" s="21">
        <v>5.7441000000000004</v>
      </c>
      <c r="D4096" s="21">
        <v>1.5821000000000001</v>
      </c>
    </row>
    <row r="4097" spans="1:4" ht="14.25" x14ac:dyDescent="0.2">
      <c r="A4097" s="20">
        <f t="shared" si="63"/>
        <v>47515</v>
      </c>
      <c r="B4097" s="21">
        <v>4096</v>
      </c>
      <c r="C4097" s="21">
        <v>5.7446000000000002</v>
      </c>
      <c r="D4097" s="21">
        <v>1.5822000000000001</v>
      </c>
    </row>
    <row r="4098" spans="1:4" ht="14.25" x14ac:dyDescent="0.2">
      <c r="A4098" s="20">
        <f t="shared" si="63"/>
        <v>47516</v>
      </c>
      <c r="B4098" s="21">
        <v>4097</v>
      </c>
      <c r="C4098" s="21">
        <v>5.7450999999999999</v>
      </c>
      <c r="D4098" s="21">
        <v>1.5823</v>
      </c>
    </row>
    <row r="4099" spans="1:4" ht="14.25" x14ac:dyDescent="0.2">
      <c r="A4099" s="20">
        <f t="shared" si="63"/>
        <v>47517</v>
      </c>
      <c r="B4099" s="21">
        <v>4098</v>
      </c>
      <c r="C4099" s="21">
        <v>5.7455999999999996</v>
      </c>
      <c r="D4099" s="21">
        <v>1.5824</v>
      </c>
    </row>
    <row r="4100" spans="1:4" ht="14.25" x14ac:dyDescent="0.2">
      <c r="A4100" s="20">
        <f t="shared" ref="A4100:A4163" si="64">+A4099+1</f>
        <v>47518</v>
      </c>
      <c r="B4100" s="21">
        <v>4099</v>
      </c>
      <c r="C4100" s="21">
        <v>5.7461000000000002</v>
      </c>
      <c r="D4100" s="21">
        <v>1.5825</v>
      </c>
    </row>
    <row r="4101" spans="1:4" ht="14.25" x14ac:dyDescent="0.2">
      <c r="A4101" s="20">
        <f t="shared" si="64"/>
        <v>47519</v>
      </c>
      <c r="B4101" s="21">
        <v>4100</v>
      </c>
      <c r="C4101" s="21">
        <v>5.7465999999999999</v>
      </c>
      <c r="D4101" s="21">
        <v>1.5826</v>
      </c>
    </row>
    <row r="4102" spans="1:4" ht="14.25" x14ac:dyDescent="0.2">
      <c r="A4102" s="20">
        <f t="shared" si="64"/>
        <v>47520</v>
      </c>
      <c r="B4102" s="21">
        <v>4101</v>
      </c>
      <c r="C4102" s="21">
        <v>5.7470999999999997</v>
      </c>
      <c r="D4102" s="21">
        <v>1.5827</v>
      </c>
    </row>
    <row r="4103" spans="1:4" ht="14.25" x14ac:dyDescent="0.2">
      <c r="A4103" s="20">
        <f t="shared" si="64"/>
        <v>47521</v>
      </c>
      <c r="B4103" s="21">
        <v>4102</v>
      </c>
      <c r="C4103" s="21">
        <v>5.7476000000000003</v>
      </c>
      <c r="D4103" s="21">
        <v>1.5828</v>
      </c>
    </row>
    <row r="4104" spans="1:4" ht="14.25" x14ac:dyDescent="0.2">
      <c r="A4104" s="20">
        <f t="shared" si="64"/>
        <v>47522</v>
      </c>
      <c r="B4104" s="21">
        <v>4103</v>
      </c>
      <c r="C4104" s="21">
        <v>5.7481</v>
      </c>
      <c r="D4104" s="21">
        <v>1.5829</v>
      </c>
    </row>
    <row r="4105" spans="1:4" ht="14.25" x14ac:dyDescent="0.2">
      <c r="A4105" s="20">
        <f t="shared" si="64"/>
        <v>47523</v>
      </c>
      <c r="B4105" s="21">
        <v>4104</v>
      </c>
      <c r="C4105" s="21">
        <v>5.7485999999999997</v>
      </c>
      <c r="D4105" s="21">
        <v>1.5831</v>
      </c>
    </row>
    <row r="4106" spans="1:4" ht="14.25" x14ac:dyDescent="0.2">
      <c r="A4106" s="20">
        <f t="shared" si="64"/>
        <v>47524</v>
      </c>
      <c r="B4106" s="21">
        <v>4105</v>
      </c>
      <c r="C4106" s="21">
        <v>5.7491000000000003</v>
      </c>
      <c r="D4106" s="21">
        <v>1.5831999999999999</v>
      </c>
    </row>
    <row r="4107" spans="1:4" ht="14.25" x14ac:dyDescent="0.2">
      <c r="A4107" s="20">
        <f t="shared" si="64"/>
        <v>47525</v>
      </c>
      <c r="B4107" s="21">
        <v>4106</v>
      </c>
      <c r="C4107" s="21">
        <v>5.7496</v>
      </c>
      <c r="D4107" s="21">
        <v>1.5832999999999999</v>
      </c>
    </row>
    <row r="4108" spans="1:4" ht="14.25" x14ac:dyDescent="0.2">
      <c r="A4108" s="20">
        <f t="shared" si="64"/>
        <v>47526</v>
      </c>
      <c r="B4108" s="21">
        <v>4107</v>
      </c>
      <c r="C4108" s="21">
        <v>5.7500999999999998</v>
      </c>
      <c r="D4108" s="21">
        <v>1.5833999999999999</v>
      </c>
    </row>
    <row r="4109" spans="1:4" ht="14.25" x14ac:dyDescent="0.2">
      <c r="A4109" s="20">
        <f t="shared" si="64"/>
        <v>47527</v>
      </c>
      <c r="B4109" s="21">
        <v>4108</v>
      </c>
      <c r="C4109" s="21">
        <v>5.7506000000000004</v>
      </c>
      <c r="D4109" s="21">
        <v>1.5834999999999999</v>
      </c>
    </row>
    <row r="4110" spans="1:4" ht="14.25" x14ac:dyDescent="0.2">
      <c r="A4110" s="20">
        <f t="shared" si="64"/>
        <v>47528</v>
      </c>
      <c r="B4110" s="21">
        <v>4109</v>
      </c>
      <c r="C4110" s="21">
        <v>5.7511000000000001</v>
      </c>
      <c r="D4110" s="21">
        <v>1.5835999999999999</v>
      </c>
    </row>
    <row r="4111" spans="1:4" ht="14.25" x14ac:dyDescent="0.2">
      <c r="A4111" s="20">
        <f t="shared" si="64"/>
        <v>47529</v>
      </c>
      <c r="B4111" s="21">
        <v>4110</v>
      </c>
      <c r="C4111" s="21">
        <v>5.7515999999999998</v>
      </c>
      <c r="D4111" s="21">
        <v>1.5837000000000001</v>
      </c>
    </row>
    <row r="4112" spans="1:4" ht="14.25" x14ac:dyDescent="0.2">
      <c r="A4112" s="20">
        <f t="shared" si="64"/>
        <v>47530</v>
      </c>
      <c r="B4112" s="21">
        <v>4111</v>
      </c>
      <c r="C4112" s="21">
        <v>5.7521000000000004</v>
      </c>
      <c r="D4112" s="21">
        <v>1.5838000000000001</v>
      </c>
    </row>
    <row r="4113" spans="1:4" ht="14.25" x14ac:dyDescent="0.2">
      <c r="A4113" s="20">
        <f t="shared" si="64"/>
        <v>47531</v>
      </c>
      <c r="B4113" s="21">
        <v>4112</v>
      </c>
      <c r="C4113" s="21">
        <v>5.7525000000000004</v>
      </c>
      <c r="D4113" s="21">
        <v>1.5839000000000001</v>
      </c>
    </row>
    <row r="4114" spans="1:4" ht="14.25" x14ac:dyDescent="0.2">
      <c r="A4114" s="20">
        <f t="shared" si="64"/>
        <v>47532</v>
      </c>
      <c r="B4114" s="21">
        <v>4113</v>
      </c>
      <c r="C4114" s="21">
        <v>5.7530000000000001</v>
      </c>
      <c r="D4114" s="21">
        <v>1.5840000000000001</v>
      </c>
    </row>
    <row r="4115" spans="1:4" ht="14.25" x14ac:dyDescent="0.2">
      <c r="A4115" s="20">
        <f t="shared" si="64"/>
        <v>47533</v>
      </c>
      <c r="B4115" s="21">
        <v>4114</v>
      </c>
      <c r="C4115" s="21">
        <v>5.7534999999999998</v>
      </c>
      <c r="D4115" s="21">
        <v>1.5841000000000001</v>
      </c>
    </row>
    <row r="4116" spans="1:4" ht="14.25" x14ac:dyDescent="0.2">
      <c r="A4116" s="20">
        <f t="shared" si="64"/>
        <v>47534</v>
      </c>
      <c r="B4116" s="21">
        <v>4115</v>
      </c>
      <c r="C4116" s="21">
        <v>5.7539999999999996</v>
      </c>
      <c r="D4116" s="21">
        <v>1.5842000000000001</v>
      </c>
    </row>
    <row r="4117" spans="1:4" ht="14.25" x14ac:dyDescent="0.2">
      <c r="A4117" s="20">
        <f t="shared" si="64"/>
        <v>47535</v>
      </c>
      <c r="B4117" s="21">
        <v>4116</v>
      </c>
      <c r="C4117" s="21">
        <v>5.7545000000000002</v>
      </c>
      <c r="D4117" s="21">
        <v>1.5843</v>
      </c>
    </row>
    <row r="4118" spans="1:4" ht="14.25" x14ac:dyDescent="0.2">
      <c r="A4118" s="20">
        <f t="shared" si="64"/>
        <v>47536</v>
      </c>
      <c r="B4118" s="21">
        <v>4117</v>
      </c>
      <c r="C4118" s="21">
        <v>5.7549999999999999</v>
      </c>
      <c r="D4118" s="21">
        <v>1.5844</v>
      </c>
    </row>
    <row r="4119" spans="1:4" ht="14.25" x14ac:dyDescent="0.2">
      <c r="A4119" s="20">
        <f t="shared" si="64"/>
        <v>47537</v>
      </c>
      <c r="B4119" s="21">
        <v>4118</v>
      </c>
      <c r="C4119" s="21">
        <v>5.7554999999999996</v>
      </c>
      <c r="D4119" s="21">
        <v>1.5845</v>
      </c>
    </row>
    <row r="4120" spans="1:4" ht="14.25" x14ac:dyDescent="0.2">
      <c r="A4120" s="20">
        <f t="shared" si="64"/>
        <v>47538</v>
      </c>
      <c r="B4120" s="21">
        <v>4119</v>
      </c>
      <c r="C4120" s="21">
        <v>5.7560000000000002</v>
      </c>
      <c r="D4120" s="21">
        <v>1.5846</v>
      </c>
    </row>
    <row r="4121" spans="1:4" ht="14.25" x14ac:dyDescent="0.2">
      <c r="A4121" s="20">
        <f t="shared" si="64"/>
        <v>47539</v>
      </c>
      <c r="B4121" s="21">
        <v>4120</v>
      </c>
      <c r="C4121" s="21">
        <v>5.7565</v>
      </c>
      <c r="D4121" s="21">
        <v>1.5847</v>
      </c>
    </row>
    <row r="4122" spans="1:4" ht="14.25" x14ac:dyDescent="0.2">
      <c r="A4122" s="20">
        <f t="shared" si="64"/>
        <v>47540</v>
      </c>
      <c r="B4122" s="21">
        <v>4121</v>
      </c>
      <c r="C4122" s="21">
        <v>5.7569999999999997</v>
      </c>
      <c r="D4122" s="21">
        <v>1.5848</v>
      </c>
    </row>
    <row r="4123" spans="1:4" ht="14.25" x14ac:dyDescent="0.2">
      <c r="A4123" s="20">
        <f t="shared" si="64"/>
        <v>47541</v>
      </c>
      <c r="B4123" s="21">
        <v>4122</v>
      </c>
      <c r="C4123" s="21">
        <v>5.7575000000000003</v>
      </c>
      <c r="D4123" s="21">
        <v>1.5849</v>
      </c>
    </row>
    <row r="4124" spans="1:4" ht="14.25" x14ac:dyDescent="0.2">
      <c r="A4124" s="20">
        <f t="shared" si="64"/>
        <v>47542</v>
      </c>
      <c r="B4124" s="21">
        <v>4123</v>
      </c>
      <c r="C4124" s="21">
        <v>5.758</v>
      </c>
      <c r="D4124" s="21">
        <v>1.585</v>
      </c>
    </row>
    <row r="4125" spans="1:4" ht="14.25" x14ac:dyDescent="0.2">
      <c r="A4125" s="20">
        <f t="shared" si="64"/>
        <v>47543</v>
      </c>
      <c r="B4125" s="21">
        <v>4124</v>
      </c>
      <c r="C4125" s="21">
        <v>5.7584999999999997</v>
      </c>
      <c r="D4125" s="21">
        <v>1.5851</v>
      </c>
    </row>
    <row r="4126" spans="1:4" ht="14.25" x14ac:dyDescent="0.2">
      <c r="A4126" s="20">
        <f t="shared" si="64"/>
        <v>47544</v>
      </c>
      <c r="B4126" s="21">
        <v>4125</v>
      </c>
      <c r="C4126" s="21">
        <v>5.7590000000000003</v>
      </c>
      <c r="D4126" s="21">
        <v>1.5851999999999999</v>
      </c>
    </row>
    <row r="4127" spans="1:4" ht="14.25" x14ac:dyDescent="0.2">
      <c r="A4127" s="20">
        <f t="shared" si="64"/>
        <v>47545</v>
      </c>
      <c r="B4127" s="21">
        <v>4126</v>
      </c>
      <c r="C4127" s="21">
        <v>5.7595000000000001</v>
      </c>
      <c r="D4127" s="21">
        <v>1.5853999999999999</v>
      </c>
    </row>
    <row r="4128" spans="1:4" ht="14.25" x14ac:dyDescent="0.2">
      <c r="A4128" s="20">
        <f t="shared" si="64"/>
        <v>47546</v>
      </c>
      <c r="B4128" s="21">
        <v>4127</v>
      </c>
      <c r="C4128" s="21">
        <v>5.76</v>
      </c>
      <c r="D4128" s="21">
        <v>1.5854999999999999</v>
      </c>
    </row>
    <row r="4129" spans="1:4" ht="14.25" x14ac:dyDescent="0.2">
      <c r="A4129" s="20">
        <f t="shared" si="64"/>
        <v>47547</v>
      </c>
      <c r="B4129" s="21">
        <v>4128</v>
      </c>
      <c r="C4129" s="21">
        <v>5.7605000000000004</v>
      </c>
      <c r="D4129" s="21">
        <v>1.5855999999999999</v>
      </c>
    </row>
    <row r="4130" spans="1:4" ht="14.25" x14ac:dyDescent="0.2">
      <c r="A4130" s="20">
        <f t="shared" si="64"/>
        <v>47548</v>
      </c>
      <c r="B4130" s="21">
        <v>4129</v>
      </c>
      <c r="C4130" s="21">
        <v>5.7609000000000004</v>
      </c>
      <c r="D4130" s="21">
        <v>1.5857000000000001</v>
      </c>
    </row>
    <row r="4131" spans="1:4" ht="14.25" x14ac:dyDescent="0.2">
      <c r="A4131" s="20">
        <f t="shared" si="64"/>
        <v>47549</v>
      </c>
      <c r="B4131" s="21">
        <v>4130</v>
      </c>
      <c r="C4131" s="21">
        <v>5.7614000000000001</v>
      </c>
      <c r="D4131" s="21">
        <v>1.5858000000000001</v>
      </c>
    </row>
    <row r="4132" spans="1:4" ht="14.25" x14ac:dyDescent="0.2">
      <c r="A4132" s="20">
        <f t="shared" si="64"/>
        <v>47550</v>
      </c>
      <c r="B4132" s="21">
        <v>4131</v>
      </c>
      <c r="C4132" s="21">
        <v>5.7618999999999998</v>
      </c>
      <c r="D4132" s="21">
        <v>1.5859000000000001</v>
      </c>
    </row>
    <row r="4133" spans="1:4" ht="14.25" x14ac:dyDescent="0.2">
      <c r="A4133" s="20">
        <f t="shared" si="64"/>
        <v>47551</v>
      </c>
      <c r="B4133" s="21">
        <v>4132</v>
      </c>
      <c r="C4133" s="21">
        <v>5.7624000000000004</v>
      </c>
      <c r="D4133" s="21">
        <v>1.5860000000000001</v>
      </c>
    </row>
    <row r="4134" spans="1:4" ht="14.25" x14ac:dyDescent="0.2">
      <c r="A4134" s="20">
        <f t="shared" si="64"/>
        <v>47552</v>
      </c>
      <c r="B4134" s="21">
        <v>4133</v>
      </c>
      <c r="C4134" s="21">
        <v>5.7629000000000001</v>
      </c>
      <c r="D4134" s="21">
        <v>1.5861000000000001</v>
      </c>
    </row>
    <row r="4135" spans="1:4" ht="14.25" x14ac:dyDescent="0.2">
      <c r="A4135" s="20">
        <f t="shared" si="64"/>
        <v>47553</v>
      </c>
      <c r="B4135" s="21">
        <v>4134</v>
      </c>
      <c r="C4135" s="21">
        <v>5.7633999999999999</v>
      </c>
      <c r="D4135" s="21">
        <v>1.5862000000000001</v>
      </c>
    </row>
    <row r="4136" spans="1:4" ht="14.25" x14ac:dyDescent="0.2">
      <c r="A4136" s="20">
        <f t="shared" si="64"/>
        <v>47554</v>
      </c>
      <c r="B4136" s="21">
        <v>4135</v>
      </c>
      <c r="C4136" s="21">
        <v>5.7638999999999996</v>
      </c>
      <c r="D4136" s="21">
        <v>1.5863</v>
      </c>
    </row>
    <row r="4137" spans="1:4" ht="14.25" x14ac:dyDescent="0.2">
      <c r="A4137" s="20">
        <f t="shared" si="64"/>
        <v>47555</v>
      </c>
      <c r="B4137" s="21">
        <v>4136</v>
      </c>
      <c r="C4137" s="21">
        <v>5.7644000000000002</v>
      </c>
      <c r="D4137" s="21">
        <v>1.5864</v>
      </c>
    </row>
    <row r="4138" spans="1:4" ht="14.25" x14ac:dyDescent="0.2">
      <c r="A4138" s="20">
        <f t="shared" si="64"/>
        <v>47556</v>
      </c>
      <c r="B4138" s="21">
        <v>4137</v>
      </c>
      <c r="C4138" s="21">
        <v>5.7648999999999999</v>
      </c>
      <c r="D4138" s="21">
        <v>1.5865</v>
      </c>
    </row>
    <row r="4139" spans="1:4" ht="14.25" x14ac:dyDescent="0.2">
      <c r="A4139" s="20">
        <f t="shared" si="64"/>
        <v>47557</v>
      </c>
      <c r="B4139" s="21">
        <v>4138</v>
      </c>
      <c r="C4139" s="21">
        <v>5.7653999999999996</v>
      </c>
      <c r="D4139" s="21">
        <v>1.5866</v>
      </c>
    </row>
    <row r="4140" spans="1:4" ht="14.25" x14ac:dyDescent="0.2">
      <c r="A4140" s="20">
        <f t="shared" si="64"/>
        <v>47558</v>
      </c>
      <c r="B4140" s="21">
        <v>4139</v>
      </c>
      <c r="C4140" s="21">
        <v>5.7659000000000002</v>
      </c>
      <c r="D4140" s="21">
        <v>1.5867</v>
      </c>
    </row>
    <row r="4141" spans="1:4" ht="14.25" x14ac:dyDescent="0.2">
      <c r="A4141" s="20">
        <f t="shared" si="64"/>
        <v>47559</v>
      </c>
      <c r="B4141" s="21">
        <v>4140</v>
      </c>
      <c r="C4141" s="21">
        <v>5.7664</v>
      </c>
      <c r="D4141" s="21">
        <v>1.5868</v>
      </c>
    </row>
    <row r="4142" spans="1:4" ht="14.25" x14ac:dyDescent="0.2">
      <c r="A4142" s="20">
        <f t="shared" si="64"/>
        <v>47560</v>
      </c>
      <c r="B4142" s="21">
        <v>4141</v>
      </c>
      <c r="C4142" s="21">
        <v>5.7668999999999997</v>
      </c>
      <c r="D4142" s="21">
        <v>1.5869</v>
      </c>
    </row>
    <row r="4143" spans="1:4" ht="14.25" x14ac:dyDescent="0.2">
      <c r="A4143" s="20">
        <f t="shared" si="64"/>
        <v>47561</v>
      </c>
      <c r="B4143" s="21">
        <v>4142</v>
      </c>
      <c r="C4143" s="21">
        <v>5.7674000000000003</v>
      </c>
      <c r="D4143" s="21">
        <v>1.587</v>
      </c>
    </row>
    <row r="4144" spans="1:4" ht="14.25" x14ac:dyDescent="0.2">
      <c r="A4144" s="20">
        <f t="shared" si="64"/>
        <v>47562</v>
      </c>
      <c r="B4144" s="21">
        <v>4143</v>
      </c>
      <c r="C4144" s="21">
        <v>5.7679</v>
      </c>
      <c r="D4144" s="21">
        <v>1.5871</v>
      </c>
    </row>
    <row r="4145" spans="1:4" ht="14.25" x14ac:dyDescent="0.2">
      <c r="A4145" s="20">
        <f t="shared" si="64"/>
        <v>47563</v>
      </c>
      <c r="B4145" s="21">
        <v>4144</v>
      </c>
      <c r="C4145" s="21">
        <v>5.7683999999999997</v>
      </c>
      <c r="D4145" s="21">
        <v>1.5871999999999999</v>
      </c>
    </row>
    <row r="4146" spans="1:4" ht="14.25" x14ac:dyDescent="0.2">
      <c r="A4146" s="20">
        <f t="shared" si="64"/>
        <v>47564</v>
      </c>
      <c r="B4146" s="21">
        <v>4145</v>
      </c>
      <c r="C4146" s="21">
        <v>5.7687999999999997</v>
      </c>
      <c r="D4146" s="21">
        <v>1.5872999999999999</v>
      </c>
    </row>
    <row r="4147" spans="1:4" ht="14.25" x14ac:dyDescent="0.2">
      <c r="A4147" s="20">
        <f t="shared" si="64"/>
        <v>47565</v>
      </c>
      <c r="B4147" s="21">
        <v>4146</v>
      </c>
      <c r="C4147" s="21">
        <v>5.7693000000000003</v>
      </c>
      <c r="D4147" s="21">
        <v>1.5873999999999999</v>
      </c>
    </row>
    <row r="4148" spans="1:4" ht="14.25" x14ac:dyDescent="0.2">
      <c r="A4148" s="20">
        <f t="shared" si="64"/>
        <v>47566</v>
      </c>
      <c r="B4148" s="21">
        <v>4147</v>
      </c>
      <c r="C4148" s="21">
        <v>5.7698</v>
      </c>
      <c r="D4148" s="21">
        <v>1.5874999999999999</v>
      </c>
    </row>
    <row r="4149" spans="1:4" ht="14.25" x14ac:dyDescent="0.2">
      <c r="A4149" s="20">
        <f t="shared" si="64"/>
        <v>47567</v>
      </c>
      <c r="B4149" s="21">
        <v>4148</v>
      </c>
      <c r="C4149" s="21">
        <v>5.7702999999999998</v>
      </c>
      <c r="D4149" s="21">
        <v>1.5875999999999999</v>
      </c>
    </row>
    <row r="4150" spans="1:4" ht="14.25" x14ac:dyDescent="0.2">
      <c r="A4150" s="20">
        <f t="shared" si="64"/>
        <v>47568</v>
      </c>
      <c r="B4150" s="21">
        <v>4149</v>
      </c>
      <c r="C4150" s="21">
        <v>5.7708000000000004</v>
      </c>
      <c r="D4150" s="21">
        <v>1.5878000000000001</v>
      </c>
    </row>
    <row r="4151" spans="1:4" ht="14.25" x14ac:dyDescent="0.2">
      <c r="A4151" s="20">
        <f t="shared" si="64"/>
        <v>47569</v>
      </c>
      <c r="B4151" s="21">
        <v>4150</v>
      </c>
      <c r="C4151" s="21">
        <v>5.7713000000000001</v>
      </c>
      <c r="D4151" s="21">
        <v>1.5879000000000001</v>
      </c>
    </row>
    <row r="4152" spans="1:4" ht="14.25" x14ac:dyDescent="0.2">
      <c r="A4152" s="20">
        <f t="shared" si="64"/>
        <v>47570</v>
      </c>
      <c r="B4152" s="21">
        <v>4151</v>
      </c>
      <c r="C4152" s="21">
        <v>5.7717999999999998</v>
      </c>
      <c r="D4152" s="21">
        <v>1.5880000000000001</v>
      </c>
    </row>
    <row r="4153" spans="1:4" ht="14.25" x14ac:dyDescent="0.2">
      <c r="A4153" s="20">
        <f t="shared" si="64"/>
        <v>47571</v>
      </c>
      <c r="B4153" s="21">
        <v>4152</v>
      </c>
      <c r="C4153" s="21">
        <v>5.7723000000000004</v>
      </c>
      <c r="D4153" s="21">
        <v>1.5881000000000001</v>
      </c>
    </row>
    <row r="4154" spans="1:4" ht="14.25" x14ac:dyDescent="0.2">
      <c r="A4154" s="20">
        <f t="shared" si="64"/>
        <v>47572</v>
      </c>
      <c r="B4154" s="21">
        <v>4153</v>
      </c>
      <c r="C4154" s="21">
        <v>5.7728000000000002</v>
      </c>
      <c r="D4154" s="21">
        <v>1.5882000000000001</v>
      </c>
    </row>
    <row r="4155" spans="1:4" ht="14.25" x14ac:dyDescent="0.2">
      <c r="A4155" s="20">
        <f t="shared" si="64"/>
        <v>47573</v>
      </c>
      <c r="B4155" s="21">
        <v>4154</v>
      </c>
      <c r="C4155" s="21">
        <v>5.7732999999999999</v>
      </c>
      <c r="D4155" s="21">
        <v>1.5883</v>
      </c>
    </row>
    <row r="4156" spans="1:4" ht="14.25" x14ac:dyDescent="0.2">
      <c r="A4156" s="20">
        <f t="shared" si="64"/>
        <v>47574</v>
      </c>
      <c r="B4156" s="21">
        <v>4155</v>
      </c>
      <c r="C4156" s="21">
        <v>5.7737999999999996</v>
      </c>
      <c r="D4156" s="21">
        <v>1.5884</v>
      </c>
    </row>
    <row r="4157" spans="1:4" ht="14.25" x14ac:dyDescent="0.2">
      <c r="A4157" s="20">
        <f t="shared" si="64"/>
        <v>47575</v>
      </c>
      <c r="B4157" s="21">
        <v>4156</v>
      </c>
      <c r="C4157" s="21">
        <v>5.7743000000000002</v>
      </c>
      <c r="D4157" s="21">
        <v>1.5885</v>
      </c>
    </row>
    <row r="4158" spans="1:4" ht="14.25" x14ac:dyDescent="0.2">
      <c r="A4158" s="20">
        <f t="shared" si="64"/>
        <v>47576</v>
      </c>
      <c r="B4158" s="21">
        <v>4157</v>
      </c>
      <c r="C4158" s="21">
        <v>5.7747999999999999</v>
      </c>
      <c r="D4158" s="21">
        <v>1.5886</v>
      </c>
    </row>
    <row r="4159" spans="1:4" ht="14.25" x14ac:dyDescent="0.2">
      <c r="A4159" s="20">
        <f t="shared" si="64"/>
        <v>47577</v>
      </c>
      <c r="B4159" s="21">
        <v>4158</v>
      </c>
      <c r="C4159" s="21">
        <v>5.7752999999999997</v>
      </c>
      <c r="D4159" s="21">
        <v>1.5887</v>
      </c>
    </row>
    <row r="4160" spans="1:4" ht="14.25" x14ac:dyDescent="0.2">
      <c r="A4160" s="20">
        <f t="shared" si="64"/>
        <v>47578</v>
      </c>
      <c r="B4160" s="21">
        <v>4159</v>
      </c>
      <c r="C4160" s="21">
        <v>5.7756999999999996</v>
      </c>
      <c r="D4160" s="21">
        <v>1.5888</v>
      </c>
    </row>
    <row r="4161" spans="1:4" ht="14.25" x14ac:dyDescent="0.2">
      <c r="A4161" s="20">
        <f t="shared" si="64"/>
        <v>47579</v>
      </c>
      <c r="B4161" s="21">
        <v>4160</v>
      </c>
      <c r="C4161" s="21">
        <v>5.7762000000000002</v>
      </c>
      <c r="D4161" s="21">
        <v>1.5889</v>
      </c>
    </row>
    <row r="4162" spans="1:4" ht="14.25" x14ac:dyDescent="0.2">
      <c r="A4162" s="20">
        <f t="shared" si="64"/>
        <v>47580</v>
      </c>
      <c r="B4162" s="21">
        <v>4161</v>
      </c>
      <c r="C4162" s="21">
        <v>5.7766999999999999</v>
      </c>
      <c r="D4162" s="21">
        <v>1.589</v>
      </c>
    </row>
    <row r="4163" spans="1:4" ht="14.25" x14ac:dyDescent="0.2">
      <c r="A4163" s="20">
        <f t="shared" si="64"/>
        <v>47581</v>
      </c>
      <c r="B4163" s="21">
        <v>4162</v>
      </c>
      <c r="C4163" s="21">
        <v>5.7771999999999997</v>
      </c>
      <c r="D4163" s="21">
        <v>1.5891</v>
      </c>
    </row>
    <row r="4164" spans="1:4" ht="14.25" x14ac:dyDescent="0.2">
      <c r="A4164" s="20">
        <f t="shared" ref="A4164:A4227" si="65">+A4163+1</f>
        <v>47582</v>
      </c>
      <c r="B4164" s="21">
        <v>4163</v>
      </c>
      <c r="C4164" s="21">
        <v>5.7777000000000003</v>
      </c>
      <c r="D4164" s="21">
        <v>1.5891999999999999</v>
      </c>
    </row>
    <row r="4165" spans="1:4" ht="14.25" x14ac:dyDescent="0.2">
      <c r="A4165" s="20">
        <f t="shared" si="65"/>
        <v>47583</v>
      </c>
      <c r="B4165" s="21">
        <v>4164</v>
      </c>
      <c r="C4165" s="21">
        <v>5.7782</v>
      </c>
      <c r="D4165" s="21">
        <v>1.5892999999999999</v>
      </c>
    </row>
    <row r="4166" spans="1:4" ht="14.25" x14ac:dyDescent="0.2">
      <c r="A4166" s="20">
        <f t="shared" si="65"/>
        <v>47584</v>
      </c>
      <c r="B4166" s="21">
        <v>4165</v>
      </c>
      <c r="C4166" s="21">
        <v>5.7786999999999997</v>
      </c>
      <c r="D4166" s="21">
        <v>1.5893999999999999</v>
      </c>
    </row>
    <row r="4167" spans="1:4" ht="14.25" x14ac:dyDescent="0.2">
      <c r="A4167" s="20">
        <f t="shared" si="65"/>
        <v>47585</v>
      </c>
      <c r="B4167" s="21">
        <v>4166</v>
      </c>
      <c r="C4167" s="21">
        <v>5.7792000000000003</v>
      </c>
      <c r="D4167" s="21">
        <v>1.5894999999999999</v>
      </c>
    </row>
    <row r="4168" spans="1:4" ht="14.25" x14ac:dyDescent="0.2">
      <c r="A4168" s="20">
        <f t="shared" si="65"/>
        <v>47586</v>
      </c>
      <c r="B4168" s="21">
        <v>4167</v>
      </c>
      <c r="C4168" s="21">
        <v>5.7797000000000001</v>
      </c>
      <c r="D4168" s="21">
        <v>1.5895999999999999</v>
      </c>
    </row>
    <row r="4169" spans="1:4" ht="14.25" x14ac:dyDescent="0.2">
      <c r="A4169" s="20">
        <f t="shared" si="65"/>
        <v>47587</v>
      </c>
      <c r="B4169" s="21">
        <v>4168</v>
      </c>
      <c r="C4169" s="21">
        <v>5.7801999999999998</v>
      </c>
      <c r="D4169" s="21">
        <v>1.5896999999999999</v>
      </c>
    </row>
    <row r="4170" spans="1:4" ht="14.25" x14ac:dyDescent="0.2">
      <c r="A4170" s="20">
        <f t="shared" si="65"/>
        <v>47588</v>
      </c>
      <c r="B4170" s="21">
        <v>4169</v>
      </c>
      <c r="C4170" s="21">
        <v>5.7807000000000004</v>
      </c>
      <c r="D4170" s="21">
        <v>1.5898000000000001</v>
      </c>
    </row>
    <row r="4171" spans="1:4" ht="14.25" x14ac:dyDescent="0.2">
      <c r="A4171" s="20">
        <f t="shared" si="65"/>
        <v>47589</v>
      </c>
      <c r="B4171" s="21">
        <v>4170</v>
      </c>
      <c r="C4171" s="21">
        <v>5.7812000000000001</v>
      </c>
      <c r="D4171" s="21">
        <v>1.5899000000000001</v>
      </c>
    </row>
    <row r="4172" spans="1:4" ht="14.25" x14ac:dyDescent="0.2">
      <c r="A4172" s="20">
        <f t="shared" si="65"/>
        <v>47590</v>
      </c>
      <c r="B4172" s="21">
        <v>4171</v>
      </c>
      <c r="C4172" s="21">
        <v>5.7816999999999998</v>
      </c>
      <c r="D4172" s="21">
        <v>1.5901000000000001</v>
      </c>
    </row>
    <row r="4173" spans="1:4" ht="14.25" x14ac:dyDescent="0.2">
      <c r="A4173" s="20">
        <f t="shared" si="65"/>
        <v>47591</v>
      </c>
      <c r="B4173" s="21">
        <v>4172</v>
      </c>
      <c r="C4173" s="21">
        <v>5.7821999999999996</v>
      </c>
      <c r="D4173" s="21">
        <v>1.5902000000000001</v>
      </c>
    </row>
    <row r="4174" spans="1:4" ht="14.25" x14ac:dyDescent="0.2">
      <c r="A4174" s="20">
        <f t="shared" si="65"/>
        <v>47592</v>
      </c>
      <c r="B4174" s="21">
        <v>4173</v>
      </c>
      <c r="C4174" s="21">
        <v>5.7826000000000004</v>
      </c>
      <c r="D4174" s="21">
        <v>1.5903</v>
      </c>
    </row>
    <row r="4175" spans="1:4" ht="14.25" x14ac:dyDescent="0.2">
      <c r="A4175" s="20">
        <f t="shared" si="65"/>
        <v>47593</v>
      </c>
      <c r="B4175" s="21">
        <v>4174</v>
      </c>
      <c r="C4175" s="21">
        <v>5.7831000000000001</v>
      </c>
      <c r="D4175" s="21">
        <v>1.5904</v>
      </c>
    </row>
    <row r="4176" spans="1:4" ht="14.25" x14ac:dyDescent="0.2">
      <c r="A4176" s="20">
        <f t="shared" si="65"/>
        <v>47594</v>
      </c>
      <c r="B4176" s="21">
        <v>4175</v>
      </c>
      <c r="C4176" s="21">
        <v>5.7835999999999999</v>
      </c>
      <c r="D4176" s="21">
        <v>1.5905</v>
      </c>
    </row>
    <row r="4177" spans="1:4" ht="14.25" x14ac:dyDescent="0.2">
      <c r="A4177" s="20">
        <f t="shared" si="65"/>
        <v>47595</v>
      </c>
      <c r="B4177" s="21">
        <v>4176</v>
      </c>
      <c r="C4177" s="21">
        <v>5.7840999999999996</v>
      </c>
      <c r="D4177" s="21">
        <v>1.5906</v>
      </c>
    </row>
    <row r="4178" spans="1:4" ht="14.25" x14ac:dyDescent="0.2">
      <c r="A4178" s="20">
        <f t="shared" si="65"/>
        <v>47596</v>
      </c>
      <c r="B4178" s="21">
        <v>4177</v>
      </c>
      <c r="C4178" s="21">
        <v>5.7846000000000002</v>
      </c>
      <c r="D4178" s="21">
        <v>1.5907</v>
      </c>
    </row>
    <row r="4179" spans="1:4" ht="14.25" x14ac:dyDescent="0.2">
      <c r="A4179" s="20">
        <f t="shared" si="65"/>
        <v>47597</v>
      </c>
      <c r="B4179" s="21">
        <v>4178</v>
      </c>
      <c r="C4179" s="21">
        <v>5.7850999999999999</v>
      </c>
      <c r="D4179" s="21">
        <v>1.5908</v>
      </c>
    </row>
    <row r="4180" spans="1:4" ht="14.25" x14ac:dyDescent="0.2">
      <c r="A4180" s="20">
        <f t="shared" si="65"/>
        <v>47598</v>
      </c>
      <c r="B4180" s="21">
        <v>4179</v>
      </c>
      <c r="C4180" s="21">
        <v>5.7855999999999996</v>
      </c>
      <c r="D4180" s="21">
        <v>1.5909</v>
      </c>
    </row>
    <row r="4181" spans="1:4" ht="14.25" x14ac:dyDescent="0.2">
      <c r="A4181" s="20">
        <f t="shared" si="65"/>
        <v>47599</v>
      </c>
      <c r="B4181" s="21">
        <v>4180</v>
      </c>
      <c r="C4181" s="21">
        <v>5.7861000000000002</v>
      </c>
      <c r="D4181" s="21">
        <v>1.591</v>
      </c>
    </row>
    <row r="4182" spans="1:4" ht="14.25" x14ac:dyDescent="0.2">
      <c r="A4182" s="20">
        <f t="shared" si="65"/>
        <v>47600</v>
      </c>
      <c r="B4182" s="21">
        <v>4181</v>
      </c>
      <c r="C4182" s="21">
        <v>5.7866</v>
      </c>
      <c r="D4182" s="21">
        <v>1.5911</v>
      </c>
    </row>
    <row r="4183" spans="1:4" ht="14.25" x14ac:dyDescent="0.2">
      <c r="A4183" s="20">
        <f t="shared" si="65"/>
        <v>47601</v>
      </c>
      <c r="B4183" s="21">
        <v>4182</v>
      </c>
      <c r="C4183" s="21">
        <v>5.7870999999999997</v>
      </c>
      <c r="D4183" s="21">
        <v>1.5911999999999999</v>
      </c>
    </row>
    <row r="4184" spans="1:4" ht="14.25" x14ac:dyDescent="0.2">
      <c r="A4184" s="20">
        <f t="shared" si="65"/>
        <v>47602</v>
      </c>
      <c r="B4184" s="21">
        <v>4183</v>
      </c>
      <c r="C4184" s="21">
        <v>5.7876000000000003</v>
      </c>
      <c r="D4184" s="21">
        <v>1.5912999999999999</v>
      </c>
    </row>
    <row r="4185" spans="1:4" ht="14.25" x14ac:dyDescent="0.2">
      <c r="A4185" s="20">
        <f t="shared" si="65"/>
        <v>47603</v>
      </c>
      <c r="B4185" s="21">
        <v>4184</v>
      </c>
      <c r="C4185" s="21">
        <v>5.7881</v>
      </c>
      <c r="D4185" s="21">
        <v>1.5913999999999999</v>
      </c>
    </row>
    <row r="4186" spans="1:4" ht="14.25" x14ac:dyDescent="0.2">
      <c r="A4186" s="20">
        <f t="shared" si="65"/>
        <v>47604</v>
      </c>
      <c r="B4186" s="21">
        <v>4185</v>
      </c>
      <c r="C4186" s="21">
        <v>5.7885999999999997</v>
      </c>
      <c r="D4186" s="21">
        <v>1.5914999999999999</v>
      </c>
    </row>
    <row r="4187" spans="1:4" ht="14.25" x14ac:dyDescent="0.2">
      <c r="A4187" s="20">
        <f t="shared" si="65"/>
        <v>47605</v>
      </c>
      <c r="B4187" s="21">
        <v>4186</v>
      </c>
      <c r="C4187" s="21">
        <v>5.7891000000000004</v>
      </c>
      <c r="D4187" s="21">
        <v>1.5915999999999999</v>
      </c>
    </row>
    <row r="4188" spans="1:4" ht="14.25" x14ac:dyDescent="0.2">
      <c r="A4188" s="20">
        <f t="shared" si="65"/>
        <v>47606</v>
      </c>
      <c r="B4188" s="21">
        <v>4187</v>
      </c>
      <c r="C4188" s="21">
        <v>5.7895000000000003</v>
      </c>
      <c r="D4188" s="21">
        <v>1.5916999999999999</v>
      </c>
    </row>
    <row r="4189" spans="1:4" ht="14.25" x14ac:dyDescent="0.2">
      <c r="A4189" s="20">
        <f t="shared" si="65"/>
        <v>47607</v>
      </c>
      <c r="B4189" s="21">
        <v>4188</v>
      </c>
      <c r="C4189" s="21">
        <v>5.79</v>
      </c>
      <c r="D4189" s="21">
        <v>1.5918000000000001</v>
      </c>
    </row>
    <row r="4190" spans="1:4" ht="14.25" x14ac:dyDescent="0.2">
      <c r="A4190" s="20">
        <f t="shared" si="65"/>
        <v>47608</v>
      </c>
      <c r="B4190" s="21">
        <v>4189</v>
      </c>
      <c r="C4190" s="21">
        <v>5.7904999999999998</v>
      </c>
      <c r="D4190" s="21">
        <v>1.5919000000000001</v>
      </c>
    </row>
    <row r="4191" spans="1:4" ht="14.25" x14ac:dyDescent="0.2">
      <c r="A4191" s="20">
        <f t="shared" si="65"/>
        <v>47609</v>
      </c>
      <c r="B4191" s="21">
        <v>4190</v>
      </c>
      <c r="C4191" s="21">
        <v>5.7910000000000004</v>
      </c>
      <c r="D4191" s="21">
        <v>1.5920000000000001</v>
      </c>
    </row>
    <row r="4192" spans="1:4" ht="14.25" x14ac:dyDescent="0.2">
      <c r="A4192" s="20">
        <f t="shared" si="65"/>
        <v>47610</v>
      </c>
      <c r="B4192" s="21">
        <v>4191</v>
      </c>
      <c r="C4192" s="21">
        <v>5.7915000000000001</v>
      </c>
      <c r="D4192" s="21">
        <v>1.5921000000000001</v>
      </c>
    </row>
    <row r="4193" spans="1:4" ht="14.25" x14ac:dyDescent="0.2">
      <c r="A4193" s="20">
        <f t="shared" si="65"/>
        <v>47611</v>
      </c>
      <c r="B4193" s="21">
        <v>4192</v>
      </c>
      <c r="C4193" s="21">
        <v>5.7919999999999998</v>
      </c>
      <c r="D4193" s="21">
        <v>1.5923</v>
      </c>
    </row>
    <row r="4194" spans="1:4" ht="14.25" x14ac:dyDescent="0.2">
      <c r="A4194" s="20">
        <f t="shared" si="65"/>
        <v>47612</v>
      </c>
      <c r="B4194" s="21">
        <v>4193</v>
      </c>
      <c r="C4194" s="21">
        <v>5.7925000000000004</v>
      </c>
      <c r="D4194" s="21">
        <v>1.5924</v>
      </c>
    </row>
    <row r="4195" spans="1:4" ht="14.25" x14ac:dyDescent="0.2">
      <c r="A4195" s="20">
        <f t="shared" si="65"/>
        <v>47613</v>
      </c>
      <c r="B4195" s="21">
        <v>4194</v>
      </c>
      <c r="C4195" s="21">
        <v>5.7930000000000001</v>
      </c>
      <c r="D4195" s="21">
        <v>1.5925</v>
      </c>
    </row>
    <row r="4196" spans="1:4" ht="14.25" x14ac:dyDescent="0.2">
      <c r="A4196" s="20">
        <f t="shared" si="65"/>
        <v>47614</v>
      </c>
      <c r="B4196" s="21">
        <v>4195</v>
      </c>
      <c r="C4196" s="21">
        <v>5.7934999999999999</v>
      </c>
      <c r="D4196" s="21">
        <v>1.5926</v>
      </c>
    </row>
    <row r="4197" spans="1:4" ht="14.25" x14ac:dyDescent="0.2">
      <c r="A4197" s="20">
        <f t="shared" si="65"/>
        <v>47615</v>
      </c>
      <c r="B4197" s="21">
        <v>4196</v>
      </c>
      <c r="C4197" s="21">
        <v>5.7939999999999996</v>
      </c>
      <c r="D4197" s="21">
        <v>1.5927</v>
      </c>
    </row>
    <row r="4198" spans="1:4" ht="14.25" x14ac:dyDescent="0.2">
      <c r="A4198" s="20">
        <f t="shared" si="65"/>
        <v>47616</v>
      </c>
      <c r="B4198" s="21">
        <v>4197</v>
      </c>
      <c r="C4198" s="21">
        <v>5.7945000000000002</v>
      </c>
      <c r="D4198" s="21">
        <v>1.5928</v>
      </c>
    </row>
    <row r="4199" spans="1:4" ht="14.25" x14ac:dyDescent="0.2">
      <c r="A4199" s="20">
        <f t="shared" si="65"/>
        <v>47617</v>
      </c>
      <c r="B4199" s="21">
        <v>4198</v>
      </c>
      <c r="C4199" s="21">
        <v>5.7949999999999999</v>
      </c>
      <c r="D4199" s="21">
        <v>1.5929</v>
      </c>
    </row>
    <row r="4200" spans="1:4" ht="14.25" x14ac:dyDescent="0.2">
      <c r="A4200" s="20">
        <f t="shared" si="65"/>
        <v>47618</v>
      </c>
      <c r="B4200" s="21">
        <v>4199</v>
      </c>
      <c r="C4200" s="21">
        <v>5.7954999999999997</v>
      </c>
      <c r="D4200" s="21">
        <v>1.593</v>
      </c>
    </row>
    <row r="4201" spans="1:4" ht="14.25" x14ac:dyDescent="0.2">
      <c r="A4201" s="20">
        <f t="shared" si="65"/>
        <v>47619</v>
      </c>
      <c r="B4201" s="21">
        <v>4200</v>
      </c>
      <c r="C4201" s="21">
        <v>5.7960000000000003</v>
      </c>
      <c r="D4201" s="21">
        <v>1.5931</v>
      </c>
    </row>
    <row r="4202" spans="1:4" ht="14.25" x14ac:dyDescent="0.2">
      <c r="A4202" s="20">
        <f t="shared" si="65"/>
        <v>47620</v>
      </c>
      <c r="B4202" s="21">
        <v>4201</v>
      </c>
      <c r="C4202" s="21">
        <v>5.7964000000000002</v>
      </c>
      <c r="D4202" s="21">
        <v>1.5931999999999999</v>
      </c>
    </row>
    <row r="4203" spans="1:4" ht="14.25" x14ac:dyDescent="0.2">
      <c r="A4203" s="20">
        <f t="shared" si="65"/>
        <v>47621</v>
      </c>
      <c r="B4203" s="21">
        <v>4202</v>
      </c>
      <c r="C4203" s="21">
        <v>5.7968999999999999</v>
      </c>
      <c r="D4203" s="21">
        <v>1.5932999999999999</v>
      </c>
    </row>
    <row r="4204" spans="1:4" ht="14.25" x14ac:dyDescent="0.2">
      <c r="A4204" s="20">
        <f t="shared" si="65"/>
        <v>47622</v>
      </c>
      <c r="B4204" s="21">
        <v>4203</v>
      </c>
      <c r="C4204" s="21">
        <v>5.7973999999999997</v>
      </c>
      <c r="D4204" s="21">
        <v>1.5933999999999999</v>
      </c>
    </row>
    <row r="4205" spans="1:4" ht="14.25" x14ac:dyDescent="0.2">
      <c r="A4205" s="20">
        <f t="shared" si="65"/>
        <v>47623</v>
      </c>
      <c r="B4205" s="21">
        <v>4204</v>
      </c>
      <c r="C4205" s="21">
        <v>5.7979000000000003</v>
      </c>
      <c r="D4205" s="21">
        <v>1.5934999999999999</v>
      </c>
    </row>
    <row r="4206" spans="1:4" ht="14.25" x14ac:dyDescent="0.2">
      <c r="A4206" s="20">
        <f t="shared" si="65"/>
        <v>47624</v>
      </c>
      <c r="B4206" s="21">
        <v>4205</v>
      </c>
      <c r="C4206" s="21">
        <v>5.7984</v>
      </c>
      <c r="D4206" s="21">
        <v>1.5935999999999999</v>
      </c>
    </row>
    <row r="4207" spans="1:4" ht="14.25" x14ac:dyDescent="0.2">
      <c r="A4207" s="20">
        <f t="shared" si="65"/>
        <v>47625</v>
      </c>
      <c r="B4207" s="21">
        <v>4206</v>
      </c>
      <c r="C4207" s="21">
        <v>5.7988999999999997</v>
      </c>
      <c r="D4207" s="21">
        <v>1.5936999999999999</v>
      </c>
    </row>
    <row r="4208" spans="1:4" ht="14.25" x14ac:dyDescent="0.2">
      <c r="A4208" s="20">
        <f t="shared" si="65"/>
        <v>47626</v>
      </c>
      <c r="B4208" s="21">
        <v>4207</v>
      </c>
      <c r="C4208" s="21">
        <v>5.7994000000000003</v>
      </c>
      <c r="D4208" s="21">
        <v>1.5938000000000001</v>
      </c>
    </row>
    <row r="4209" spans="1:4" ht="14.25" x14ac:dyDescent="0.2">
      <c r="A4209" s="20">
        <f t="shared" si="65"/>
        <v>47627</v>
      </c>
      <c r="B4209" s="21">
        <v>4208</v>
      </c>
      <c r="C4209" s="21">
        <v>5.7999000000000001</v>
      </c>
      <c r="D4209" s="21">
        <v>1.5939000000000001</v>
      </c>
    </row>
    <row r="4210" spans="1:4" ht="14.25" x14ac:dyDescent="0.2">
      <c r="A4210" s="20">
        <f t="shared" si="65"/>
        <v>47628</v>
      </c>
      <c r="B4210" s="21">
        <v>4209</v>
      </c>
      <c r="C4210" s="21">
        <v>5.8003999999999998</v>
      </c>
      <c r="D4210" s="21">
        <v>1.5940000000000001</v>
      </c>
    </row>
    <row r="4211" spans="1:4" ht="14.25" x14ac:dyDescent="0.2">
      <c r="A4211" s="20">
        <f t="shared" si="65"/>
        <v>47629</v>
      </c>
      <c r="B4211" s="21">
        <v>4210</v>
      </c>
      <c r="C4211" s="21">
        <v>5.8009000000000004</v>
      </c>
      <c r="D4211" s="21">
        <v>1.5941000000000001</v>
      </c>
    </row>
    <row r="4212" spans="1:4" ht="14.25" x14ac:dyDescent="0.2">
      <c r="A4212" s="20">
        <f t="shared" si="65"/>
        <v>47630</v>
      </c>
      <c r="B4212" s="21">
        <v>4211</v>
      </c>
      <c r="C4212" s="21">
        <v>5.8014000000000001</v>
      </c>
      <c r="D4212" s="21">
        <v>1.5942000000000001</v>
      </c>
    </row>
    <row r="4213" spans="1:4" ht="14.25" x14ac:dyDescent="0.2">
      <c r="A4213" s="20">
        <f t="shared" si="65"/>
        <v>47631</v>
      </c>
      <c r="B4213" s="21">
        <v>4212</v>
      </c>
      <c r="C4213" s="21">
        <v>5.8018999999999998</v>
      </c>
      <c r="D4213" s="21">
        <v>1.5944</v>
      </c>
    </row>
    <row r="4214" spans="1:4" ht="14.25" x14ac:dyDescent="0.2">
      <c r="A4214" s="20">
        <f t="shared" si="65"/>
        <v>47632</v>
      </c>
      <c r="B4214" s="21">
        <v>4213</v>
      </c>
      <c r="C4214" s="21">
        <v>5.8023999999999996</v>
      </c>
      <c r="D4214" s="21">
        <v>1.5945</v>
      </c>
    </row>
    <row r="4215" spans="1:4" ht="14.25" x14ac:dyDescent="0.2">
      <c r="A4215" s="20">
        <f t="shared" si="65"/>
        <v>47633</v>
      </c>
      <c r="B4215" s="21">
        <v>4214</v>
      </c>
      <c r="C4215" s="21">
        <v>5.8029000000000002</v>
      </c>
      <c r="D4215" s="21">
        <v>1.5946</v>
      </c>
    </row>
    <row r="4216" spans="1:4" ht="14.25" x14ac:dyDescent="0.2">
      <c r="A4216" s="20">
        <f t="shared" si="65"/>
        <v>47634</v>
      </c>
      <c r="B4216" s="21">
        <v>4215</v>
      </c>
      <c r="C4216" s="21">
        <v>5.8033000000000001</v>
      </c>
      <c r="D4216" s="21">
        <v>1.5947</v>
      </c>
    </row>
    <row r="4217" spans="1:4" ht="14.25" x14ac:dyDescent="0.2">
      <c r="A4217" s="20">
        <f t="shared" si="65"/>
        <v>47635</v>
      </c>
      <c r="B4217" s="21">
        <v>4216</v>
      </c>
      <c r="C4217" s="21">
        <v>5.8037999999999998</v>
      </c>
      <c r="D4217" s="21">
        <v>1.5948</v>
      </c>
    </row>
    <row r="4218" spans="1:4" ht="14.25" x14ac:dyDescent="0.2">
      <c r="A4218" s="20">
        <f t="shared" si="65"/>
        <v>47636</v>
      </c>
      <c r="B4218" s="21">
        <v>4217</v>
      </c>
      <c r="C4218" s="21">
        <v>5.8042999999999996</v>
      </c>
      <c r="D4218" s="21">
        <v>1.5949</v>
      </c>
    </row>
    <row r="4219" spans="1:4" ht="14.25" x14ac:dyDescent="0.2">
      <c r="A4219" s="20">
        <f t="shared" si="65"/>
        <v>47637</v>
      </c>
      <c r="B4219" s="21">
        <v>4218</v>
      </c>
      <c r="C4219" s="21">
        <v>5.8048000000000002</v>
      </c>
      <c r="D4219" s="21">
        <v>1.595</v>
      </c>
    </row>
    <row r="4220" spans="1:4" ht="14.25" x14ac:dyDescent="0.2">
      <c r="A4220" s="20">
        <f t="shared" si="65"/>
        <v>47638</v>
      </c>
      <c r="B4220" s="21">
        <v>4219</v>
      </c>
      <c r="C4220" s="21">
        <v>5.8052999999999999</v>
      </c>
      <c r="D4220" s="21">
        <v>1.5951</v>
      </c>
    </row>
    <row r="4221" spans="1:4" ht="14.25" x14ac:dyDescent="0.2">
      <c r="A4221" s="20">
        <f t="shared" si="65"/>
        <v>47639</v>
      </c>
      <c r="B4221" s="21">
        <v>4220</v>
      </c>
      <c r="C4221" s="21">
        <v>5.8057999999999996</v>
      </c>
      <c r="D4221" s="21">
        <v>1.5952</v>
      </c>
    </row>
    <row r="4222" spans="1:4" ht="14.25" x14ac:dyDescent="0.2">
      <c r="A4222" s="20">
        <f t="shared" si="65"/>
        <v>47640</v>
      </c>
      <c r="B4222" s="21">
        <v>4221</v>
      </c>
      <c r="C4222" s="21">
        <v>5.8063000000000002</v>
      </c>
      <c r="D4222" s="21">
        <v>1.5952999999999999</v>
      </c>
    </row>
    <row r="4223" spans="1:4" ht="14.25" x14ac:dyDescent="0.2">
      <c r="A4223" s="20">
        <f t="shared" si="65"/>
        <v>47641</v>
      </c>
      <c r="B4223" s="21">
        <v>4222</v>
      </c>
      <c r="C4223" s="21">
        <v>5.8068</v>
      </c>
      <c r="D4223" s="21">
        <v>1.5953999999999999</v>
      </c>
    </row>
    <row r="4224" spans="1:4" ht="14.25" x14ac:dyDescent="0.2">
      <c r="A4224" s="20">
        <f t="shared" si="65"/>
        <v>47642</v>
      </c>
      <c r="B4224" s="21">
        <v>4223</v>
      </c>
      <c r="C4224" s="21">
        <v>5.8072999999999997</v>
      </c>
      <c r="D4224" s="21">
        <v>1.5954999999999999</v>
      </c>
    </row>
    <row r="4225" spans="1:4" ht="14.25" x14ac:dyDescent="0.2">
      <c r="A4225" s="20">
        <f t="shared" si="65"/>
        <v>47643</v>
      </c>
      <c r="B4225" s="21">
        <v>4224</v>
      </c>
      <c r="C4225" s="21">
        <v>5.8078000000000003</v>
      </c>
      <c r="D4225" s="21">
        <v>1.5955999999999999</v>
      </c>
    </row>
    <row r="4226" spans="1:4" ht="14.25" x14ac:dyDescent="0.2">
      <c r="A4226" s="20">
        <f t="shared" si="65"/>
        <v>47644</v>
      </c>
      <c r="B4226" s="21">
        <v>4225</v>
      </c>
      <c r="C4226" s="21">
        <v>5.8083</v>
      </c>
      <c r="D4226" s="21">
        <v>1.5956999999999999</v>
      </c>
    </row>
    <row r="4227" spans="1:4" ht="14.25" x14ac:dyDescent="0.2">
      <c r="A4227" s="20">
        <f t="shared" si="65"/>
        <v>47645</v>
      </c>
      <c r="B4227" s="21">
        <v>4226</v>
      </c>
      <c r="C4227" s="21">
        <v>5.8087999999999997</v>
      </c>
      <c r="D4227" s="21">
        <v>1.5958000000000001</v>
      </c>
    </row>
    <row r="4228" spans="1:4" ht="14.25" x14ac:dyDescent="0.2">
      <c r="A4228" s="20">
        <f t="shared" ref="A4228:A4291" si="66">+A4227+1</f>
        <v>47646</v>
      </c>
      <c r="B4228" s="21">
        <v>4227</v>
      </c>
      <c r="C4228" s="21">
        <v>5.8093000000000004</v>
      </c>
      <c r="D4228" s="21">
        <v>1.5959000000000001</v>
      </c>
    </row>
    <row r="4229" spans="1:4" ht="14.25" x14ac:dyDescent="0.2">
      <c r="A4229" s="20">
        <f t="shared" si="66"/>
        <v>47647</v>
      </c>
      <c r="B4229" s="21">
        <v>4228</v>
      </c>
      <c r="C4229" s="21">
        <v>5.8098000000000001</v>
      </c>
      <c r="D4229" s="21">
        <v>1.5960000000000001</v>
      </c>
    </row>
    <row r="4230" spans="1:4" ht="14.25" x14ac:dyDescent="0.2">
      <c r="A4230" s="20">
        <f t="shared" si="66"/>
        <v>47648</v>
      </c>
      <c r="B4230" s="21">
        <v>4229</v>
      </c>
      <c r="C4230" s="21">
        <v>5.8102999999999998</v>
      </c>
      <c r="D4230" s="21">
        <v>1.5961000000000001</v>
      </c>
    </row>
    <row r="4231" spans="1:4" ht="14.25" x14ac:dyDescent="0.2">
      <c r="A4231" s="20">
        <f t="shared" si="66"/>
        <v>47649</v>
      </c>
      <c r="B4231" s="21">
        <v>4230</v>
      </c>
      <c r="C4231" s="21">
        <v>5.8108000000000004</v>
      </c>
      <c r="D4231" s="21">
        <v>1.5963000000000001</v>
      </c>
    </row>
    <row r="4232" spans="1:4" ht="14.25" x14ac:dyDescent="0.2">
      <c r="A4232" s="20">
        <f t="shared" si="66"/>
        <v>47650</v>
      </c>
      <c r="B4232" s="21">
        <v>4231</v>
      </c>
      <c r="C4232" s="21">
        <v>5.8112000000000004</v>
      </c>
      <c r="D4232" s="21">
        <v>1.5964</v>
      </c>
    </row>
    <row r="4233" spans="1:4" ht="14.25" x14ac:dyDescent="0.2">
      <c r="A4233" s="20">
        <f t="shared" si="66"/>
        <v>47651</v>
      </c>
      <c r="B4233" s="21">
        <v>4232</v>
      </c>
      <c r="C4233" s="21">
        <v>5.8117000000000001</v>
      </c>
      <c r="D4233" s="21">
        <v>1.5965</v>
      </c>
    </row>
    <row r="4234" spans="1:4" ht="14.25" x14ac:dyDescent="0.2">
      <c r="A4234" s="20">
        <f t="shared" si="66"/>
        <v>47652</v>
      </c>
      <c r="B4234" s="21">
        <v>4233</v>
      </c>
      <c r="C4234" s="21">
        <v>5.8121999999999998</v>
      </c>
      <c r="D4234" s="21">
        <v>1.5966</v>
      </c>
    </row>
    <row r="4235" spans="1:4" ht="14.25" x14ac:dyDescent="0.2">
      <c r="A4235" s="20">
        <f t="shared" si="66"/>
        <v>47653</v>
      </c>
      <c r="B4235" s="21">
        <v>4234</v>
      </c>
      <c r="C4235" s="21">
        <v>5.8127000000000004</v>
      </c>
      <c r="D4235" s="21">
        <v>1.5967</v>
      </c>
    </row>
    <row r="4236" spans="1:4" ht="14.25" x14ac:dyDescent="0.2">
      <c r="A4236" s="20">
        <f t="shared" si="66"/>
        <v>47654</v>
      </c>
      <c r="B4236" s="21">
        <v>4235</v>
      </c>
      <c r="C4236" s="21">
        <v>5.8132000000000001</v>
      </c>
      <c r="D4236" s="21">
        <v>1.5968</v>
      </c>
    </row>
    <row r="4237" spans="1:4" ht="14.25" x14ac:dyDescent="0.2">
      <c r="A4237" s="20">
        <f t="shared" si="66"/>
        <v>47655</v>
      </c>
      <c r="B4237" s="21">
        <v>4236</v>
      </c>
      <c r="C4237" s="21">
        <v>5.8136999999999999</v>
      </c>
      <c r="D4237" s="21">
        <v>1.5969</v>
      </c>
    </row>
    <row r="4238" spans="1:4" ht="14.25" x14ac:dyDescent="0.2">
      <c r="A4238" s="20">
        <f t="shared" si="66"/>
        <v>47656</v>
      </c>
      <c r="B4238" s="21">
        <v>4237</v>
      </c>
      <c r="C4238" s="21">
        <v>5.8141999999999996</v>
      </c>
      <c r="D4238" s="21">
        <v>1.597</v>
      </c>
    </row>
    <row r="4239" spans="1:4" ht="14.25" x14ac:dyDescent="0.2">
      <c r="A4239" s="20">
        <f t="shared" si="66"/>
        <v>47657</v>
      </c>
      <c r="B4239" s="21">
        <v>4238</v>
      </c>
      <c r="C4239" s="21">
        <v>5.8147000000000002</v>
      </c>
      <c r="D4239" s="21">
        <v>1.5971</v>
      </c>
    </row>
    <row r="4240" spans="1:4" ht="14.25" x14ac:dyDescent="0.2">
      <c r="A4240" s="20">
        <f t="shared" si="66"/>
        <v>47658</v>
      </c>
      <c r="B4240" s="21">
        <v>4239</v>
      </c>
      <c r="C4240" s="21">
        <v>5.8151999999999999</v>
      </c>
      <c r="D4240" s="21">
        <v>1.5972</v>
      </c>
    </row>
    <row r="4241" spans="1:4" ht="14.25" x14ac:dyDescent="0.2">
      <c r="A4241" s="20">
        <f t="shared" si="66"/>
        <v>47659</v>
      </c>
      <c r="B4241" s="21">
        <v>4240</v>
      </c>
      <c r="C4241" s="21">
        <v>5.8156999999999996</v>
      </c>
      <c r="D4241" s="21">
        <v>1.5972999999999999</v>
      </c>
    </row>
    <row r="4242" spans="1:4" ht="14.25" x14ac:dyDescent="0.2">
      <c r="A4242" s="20">
        <f t="shared" si="66"/>
        <v>47660</v>
      </c>
      <c r="B4242" s="21">
        <v>4241</v>
      </c>
      <c r="C4242" s="21">
        <v>5.8162000000000003</v>
      </c>
      <c r="D4242" s="21">
        <v>1.5973999999999999</v>
      </c>
    </row>
    <row r="4243" spans="1:4" ht="14.25" x14ac:dyDescent="0.2">
      <c r="A4243" s="20">
        <f t="shared" si="66"/>
        <v>47661</v>
      </c>
      <c r="B4243" s="21">
        <v>4242</v>
      </c>
      <c r="C4243" s="21">
        <v>5.8167</v>
      </c>
      <c r="D4243" s="21">
        <v>1.5974999999999999</v>
      </c>
    </row>
    <row r="4244" spans="1:4" ht="14.25" x14ac:dyDescent="0.2">
      <c r="A4244" s="20">
        <f t="shared" si="66"/>
        <v>47662</v>
      </c>
      <c r="B4244" s="21">
        <v>4243</v>
      </c>
      <c r="C4244" s="21">
        <v>5.8171999999999997</v>
      </c>
      <c r="D4244" s="21">
        <v>1.5975999999999999</v>
      </c>
    </row>
    <row r="4245" spans="1:4" ht="14.25" x14ac:dyDescent="0.2">
      <c r="A4245" s="20">
        <f t="shared" si="66"/>
        <v>47663</v>
      </c>
      <c r="B4245" s="21">
        <v>4244</v>
      </c>
      <c r="C4245" s="21">
        <v>5.8177000000000003</v>
      </c>
      <c r="D4245" s="21">
        <v>1.5976999999999999</v>
      </c>
    </row>
    <row r="4246" spans="1:4" ht="14.25" x14ac:dyDescent="0.2">
      <c r="A4246" s="20">
        <f t="shared" si="66"/>
        <v>47664</v>
      </c>
      <c r="B4246" s="21">
        <v>4245</v>
      </c>
      <c r="C4246" s="21">
        <v>5.8182</v>
      </c>
      <c r="D4246" s="21">
        <v>1.5978000000000001</v>
      </c>
    </row>
    <row r="4247" spans="1:4" ht="14.25" x14ac:dyDescent="0.2">
      <c r="A4247" s="20">
        <f t="shared" si="66"/>
        <v>47665</v>
      </c>
      <c r="B4247" s="21">
        <v>4246</v>
      </c>
      <c r="C4247" s="21">
        <v>5.8186999999999998</v>
      </c>
      <c r="D4247" s="21">
        <v>1.5980000000000001</v>
      </c>
    </row>
    <row r="4248" spans="1:4" ht="14.25" x14ac:dyDescent="0.2">
      <c r="A4248" s="20">
        <f t="shared" si="66"/>
        <v>47666</v>
      </c>
      <c r="B4248" s="21">
        <v>4247</v>
      </c>
      <c r="C4248" s="21">
        <v>5.8192000000000004</v>
      </c>
      <c r="D4248" s="21">
        <v>1.5981000000000001</v>
      </c>
    </row>
    <row r="4249" spans="1:4" ht="14.25" x14ac:dyDescent="0.2">
      <c r="A4249" s="20">
        <f t="shared" si="66"/>
        <v>47667</v>
      </c>
      <c r="B4249" s="21">
        <v>4248</v>
      </c>
      <c r="C4249" s="21">
        <v>5.8197000000000001</v>
      </c>
      <c r="D4249" s="21">
        <v>1.5982000000000001</v>
      </c>
    </row>
    <row r="4250" spans="1:4" ht="14.25" x14ac:dyDescent="0.2">
      <c r="A4250" s="20">
        <f t="shared" si="66"/>
        <v>47668</v>
      </c>
      <c r="B4250" s="21">
        <v>4249</v>
      </c>
      <c r="C4250" s="21">
        <v>5.8201999999999998</v>
      </c>
      <c r="D4250" s="21">
        <v>1.5983000000000001</v>
      </c>
    </row>
    <row r="4251" spans="1:4" ht="14.25" x14ac:dyDescent="0.2">
      <c r="A4251" s="20">
        <f t="shared" si="66"/>
        <v>47669</v>
      </c>
      <c r="B4251" s="21">
        <v>4250</v>
      </c>
      <c r="C4251" s="21">
        <v>5.8205999999999998</v>
      </c>
      <c r="D4251" s="21">
        <v>1.5984</v>
      </c>
    </row>
    <row r="4252" spans="1:4" ht="14.25" x14ac:dyDescent="0.2">
      <c r="A4252" s="20">
        <f t="shared" si="66"/>
        <v>47670</v>
      </c>
      <c r="B4252" s="21">
        <v>4251</v>
      </c>
      <c r="C4252" s="21">
        <v>5.8211000000000004</v>
      </c>
      <c r="D4252" s="21">
        <v>1.5985</v>
      </c>
    </row>
    <row r="4253" spans="1:4" ht="14.25" x14ac:dyDescent="0.2">
      <c r="A4253" s="20">
        <f t="shared" si="66"/>
        <v>47671</v>
      </c>
      <c r="B4253" s="21">
        <v>4252</v>
      </c>
      <c r="C4253" s="21">
        <v>5.8216000000000001</v>
      </c>
      <c r="D4253" s="21">
        <v>1.5986</v>
      </c>
    </row>
    <row r="4254" spans="1:4" ht="14.25" x14ac:dyDescent="0.2">
      <c r="A4254" s="20">
        <f t="shared" si="66"/>
        <v>47672</v>
      </c>
      <c r="B4254" s="21">
        <v>4253</v>
      </c>
      <c r="C4254" s="21">
        <v>5.8220999999999998</v>
      </c>
      <c r="D4254" s="21">
        <v>1.5987</v>
      </c>
    </row>
    <row r="4255" spans="1:4" ht="14.25" x14ac:dyDescent="0.2">
      <c r="A4255" s="20">
        <f t="shared" si="66"/>
        <v>47673</v>
      </c>
      <c r="B4255" s="21">
        <v>4254</v>
      </c>
      <c r="C4255" s="21">
        <v>5.8226000000000004</v>
      </c>
      <c r="D4255" s="21">
        <v>1.5988</v>
      </c>
    </row>
    <row r="4256" spans="1:4" ht="14.25" x14ac:dyDescent="0.2">
      <c r="A4256" s="20">
        <f t="shared" si="66"/>
        <v>47674</v>
      </c>
      <c r="B4256" s="21">
        <v>4255</v>
      </c>
      <c r="C4256" s="21">
        <v>5.8231000000000002</v>
      </c>
      <c r="D4256" s="21">
        <v>1.5989</v>
      </c>
    </row>
    <row r="4257" spans="1:4" ht="14.25" x14ac:dyDescent="0.2">
      <c r="A4257" s="20">
        <f t="shared" si="66"/>
        <v>47675</v>
      </c>
      <c r="B4257" s="21">
        <v>4256</v>
      </c>
      <c r="C4257" s="21">
        <v>5.8235999999999999</v>
      </c>
      <c r="D4257" s="21">
        <v>1.599</v>
      </c>
    </row>
    <row r="4258" spans="1:4" ht="14.25" x14ac:dyDescent="0.2">
      <c r="A4258" s="20">
        <f t="shared" si="66"/>
        <v>47676</v>
      </c>
      <c r="B4258" s="21">
        <v>4257</v>
      </c>
      <c r="C4258" s="21">
        <v>5.8240999999999996</v>
      </c>
      <c r="D4258" s="21">
        <v>1.5991</v>
      </c>
    </row>
    <row r="4259" spans="1:4" ht="14.25" x14ac:dyDescent="0.2">
      <c r="A4259" s="20">
        <f t="shared" si="66"/>
        <v>47677</v>
      </c>
      <c r="B4259" s="21">
        <v>4258</v>
      </c>
      <c r="C4259" s="21">
        <v>5.8246000000000002</v>
      </c>
      <c r="D4259" s="21">
        <v>1.5992</v>
      </c>
    </row>
    <row r="4260" spans="1:4" ht="14.25" x14ac:dyDescent="0.2">
      <c r="A4260" s="20">
        <f t="shared" si="66"/>
        <v>47678</v>
      </c>
      <c r="B4260" s="21">
        <v>4259</v>
      </c>
      <c r="C4260" s="21">
        <v>5.8250999999999999</v>
      </c>
      <c r="D4260" s="21">
        <v>1.5992999999999999</v>
      </c>
    </row>
    <row r="4261" spans="1:4" ht="14.25" x14ac:dyDescent="0.2">
      <c r="A4261" s="20">
        <f t="shared" si="66"/>
        <v>47679</v>
      </c>
      <c r="B4261" s="21">
        <v>4260</v>
      </c>
      <c r="C4261" s="21">
        <v>5.8255999999999997</v>
      </c>
      <c r="D4261" s="21">
        <v>1.5993999999999999</v>
      </c>
    </row>
    <row r="4262" spans="1:4" ht="14.25" x14ac:dyDescent="0.2">
      <c r="A4262" s="20">
        <f t="shared" si="66"/>
        <v>47680</v>
      </c>
      <c r="B4262" s="21">
        <v>4261</v>
      </c>
      <c r="C4262" s="21">
        <v>5.8261000000000003</v>
      </c>
      <c r="D4262" s="21">
        <v>1.5995999999999999</v>
      </c>
    </row>
    <row r="4263" spans="1:4" ht="14.25" x14ac:dyDescent="0.2">
      <c r="A4263" s="20">
        <f t="shared" si="66"/>
        <v>47681</v>
      </c>
      <c r="B4263" s="21">
        <v>4262</v>
      </c>
      <c r="C4263" s="21">
        <v>5.8266</v>
      </c>
      <c r="D4263" s="21">
        <v>1.5996999999999999</v>
      </c>
    </row>
    <row r="4264" spans="1:4" ht="14.25" x14ac:dyDescent="0.2">
      <c r="A4264" s="20">
        <f t="shared" si="66"/>
        <v>47682</v>
      </c>
      <c r="B4264" s="21">
        <v>4263</v>
      </c>
      <c r="C4264" s="21">
        <v>5.8270999999999997</v>
      </c>
      <c r="D4264" s="21">
        <v>1.5998000000000001</v>
      </c>
    </row>
    <row r="4265" spans="1:4" ht="14.25" x14ac:dyDescent="0.2">
      <c r="A4265" s="20">
        <f t="shared" si="66"/>
        <v>47683</v>
      </c>
      <c r="B4265" s="21">
        <v>4264</v>
      </c>
      <c r="C4265" s="21">
        <v>5.8276000000000003</v>
      </c>
      <c r="D4265" s="21">
        <v>1.5999000000000001</v>
      </c>
    </row>
    <row r="4266" spans="1:4" ht="14.25" x14ac:dyDescent="0.2">
      <c r="A4266" s="20">
        <f t="shared" si="66"/>
        <v>47684</v>
      </c>
      <c r="B4266" s="21">
        <v>4265</v>
      </c>
      <c r="C4266" s="21">
        <v>5.8281000000000001</v>
      </c>
      <c r="D4266" s="21">
        <v>1.6</v>
      </c>
    </row>
    <row r="4267" spans="1:4" ht="14.25" x14ac:dyDescent="0.2">
      <c r="A4267" s="20">
        <f t="shared" si="66"/>
        <v>47685</v>
      </c>
      <c r="B4267" s="21">
        <v>4266</v>
      </c>
      <c r="C4267" s="21">
        <v>5.8285999999999998</v>
      </c>
      <c r="D4267" s="21">
        <v>1.6001000000000001</v>
      </c>
    </row>
    <row r="4268" spans="1:4" ht="14.25" x14ac:dyDescent="0.2">
      <c r="A4268" s="20">
        <f t="shared" si="66"/>
        <v>47686</v>
      </c>
      <c r="B4268" s="21">
        <v>4267</v>
      </c>
      <c r="C4268" s="21">
        <v>5.8291000000000004</v>
      </c>
      <c r="D4268" s="21">
        <v>1.6002000000000001</v>
      </c>
    </row>
    <row r="4269" spans="1:4" ht="14.25" x14ac:dyDescent="0.2">
      <c r="A4269" s="20">
        <f t="shared" si="66"/>
        <v>47687</v>
      </c>
      <c r="B4269" s="21">
        <v>4268</v>
      </c>
      <c r="C4269" s="21">
        <v>5.8296000000000001</v>
      </c>
      <c r="D4269" s="21">
        <v>1.6003000000000001</v>
      </c>
    </row>
    <row r="4270" spans="1:4" ht="14.25" x14ac:dyDescent="0.2">
      <c r="A4270" s="20">
        <f t="shared" si="66"/>
        <v>47688</v>
      </c>
      <c r="B4270" s="21">
        <v>4269</v>
      </c>
      <c r="C4270" s="21">
        <v>5.8300999999999998</v>
      </c>
      <c r="D4270" s="21">
        <v>1.6004</v>
      </c>
    </row>
    <row r="4271" spans="1:4" ht="14.25" x14ac:dyDescent="0.2">
      <c r="A4271" s="20">
        <f t="shared" si="66"/>
        <v>47689</v>
      </c>
      <c r="B4271" s="21">
        <v>4270</v>
      </c>
      <c r="C4271" s="21">
        <v>5.8305999999999996</v>
      </c>
      <c r="D4271" s="21">
        <v>1.6005</v>
      </c>
    </row>
    <row r="4272" spans="1:4" ht="14.25" x14ac:dyDescent="0.2">
      <c r="A4272" s="20">
        <f t="shared" si="66"/>
        <v>47690</v>
      </c>
      <c r="B4272" s="21">
        <v>4271</v>
      </c>
      <c r="C4272" s="21">
        <v>5.8311000000000002</v>
      </c>
      <c r="D4272" s="21">
        <v>1.6006</v>
      </c>
    </row>
    <row r="4273" spans="1:4" ht="14.25" x14ac:dyDescent="0.2">
      <c r="A4273" s="20">
        <f t="shared" si="66"/>
        <v>47691</v>
      </c>
      <c r="B4273" s="21">
        <v>4272</v>
      </c>
      <c r="C4273" s="21">
        <v>5.8315999999999999</v>
      </c>
      <c r="D4273" s="21">
        <v>1.6007</v>
      </c>
    </row>
    <row r="4274" spans="1:4" ht="14.25" x14ac:dyDescent="0.2">
      <c r="A4274" s="20">
        <f t="shared" si="66"/>
        <v>47692</v>
      </c>
      <c r="B4274" s="21">
        <v>4273</v>
      </c>
      <c r="C4274" s="21">
        <v>5.8320999999999996</v>
      </c>
      <c r="D4274" s="21">
        <v>1.6008</v>
      </c>
    </row>
    <row r="4275" spans="1:4" ht="14.25" x14ac:dyDescent="0.2">
      <c r="A4275" s="20">
        <f t="shared" si="66"/>
        <v>47693</v>
      </c>
      <c r="B4275" s="21">
        <v>4274</v>
      </c>
      <c r="C4275" s="21">
        <v>5.8326000000000002</v>
      </c>
      <c r="D4275" s="21">
        <v>1.6009</v>
      </c>
    </row>
    <row r="4276" spans="1:4" ht="14.25" x14ac:dyDescent="0.2">
      <c r="A4276" s="20">
        <f t="shared" si="66"/>
        <v>47694</v>
      </c>
      <c r="B4276" s="21">
        <v>4275</v>
      </c>
      <c r="C4276" s="21">
        <v>5.8331</v>
      </c>
      <c r="D4276" s="21">
        <v>1.6011</v>
      </c>
    </row>
    <row r="4277" spans="1:4" ht="14.25" x14ac:dyDescent="0.2">
      <c r="A4277" s="20">
        <f t="shared" si="66"/>
        <v>47695</v>
      </c>
      <c r="B4277" s="21">
        <v>4276</v>
      </c>
      <c r="C4277" s="21">
        <v>5.8335999999999997</v>
      </c>
      <c r="D4277" s="21">
        <v>1.6012</v>
      </c>
    </row>
    <row r="4278" spans="1:4" ht="14.25" x14ac:dyDescent="0.2">
      <c r="A4278" s="20">
        <f t="shared" si="66"/>
        <v>47696</v>
      </c>
      <c r="B4278" s="21">
        <v>4277</v>
      </c>
      <c r="C4278" s="21">
        <v>5.8339999999999996</v>
      </c>
      <c r="D4278" s="21">
        <v>1.6012999999999999</v>
      </c>
    </row>
    <row r="4279" spans="1:4" ht="14.25" x14ac:dyDescent="0.2">
      <c r="A4279" s="20">
        <f t="shared" si="66"/>
        <v>47697</v>
      </c>
      <c r="B4279" s="21">
        <v>4278</v>
      </c>
      <c r="C4279" s="21">
        <v>5.8345000000000002</v>
      </c>
      <c r="D4279" s="21">
        <v>1.6013999999999999</v>
      </c>
    </row>
    <row r="4280" spans="1:4" ht="14.25" x14ac:dyDescent="0.2">
      <c r="A4280" s="20">
        <f t="shared" si="66"/>
        <v>47698</v>
      </c>
      <c r="B4280" s="21">
        <v>4279</v>
      </c>
      <c r="C4280" s="21">
        <v>5.835</v>
      </c>
      <c r="D4280" s="21">
        <v>1.6014999999999999</v>
      </c>
    </row>
    <row r="4281" spans="1:4" ht="14.25" x14ac:dyDescent="0.2">
      <c r="A4281" s="20">
        <f t="shared" si="66"/>
        <v>47699</v>
      </c>
      <c r="B4281" s="21">
        <v>4280</v>
      </c>
      <c r="C4281" s="21">
        <v>5.8354999999999997</v>
      </c>
      <c r="D4281" s="21">
        <v>1.6015999999999999</v>
      </c>
    </row>
    <row r="4282" spans="1:4" ht="14.25" x14ac:dyDescent="0.2">
      <c r="A4282" s="20">
        <f t="shared" si="66"/>
        <v>47700</v>
      </c>
      <c r="B4282" s="21">
        <v>4281</v>
      </c>
      <c r="C4282" s="21">
        <v>5.8360000000000003</v>
      </c>
      <c r="D4282" s="21">
        <v>1.6016999999999999</v>
      </c>
    </row>
    <row r="4283" spans="1:4" ht="14.25" x14ac:dyDescent="0.2">
      <c r="A4283" s="20">
        <f t="shared" si="66"/>
        <v>47701</v>
      </c>
      <c r="B4283" s="21">
        <v>4282</v>
      </c>
      <c r="C4283" s="21">
        <v>5.8365</v>
      </c>
      <c r="D4283" s="21">
        <v>1.6017999999999999</v>
      </c>
    </row>
    <row r="4284" spans="1:4" ht="14.25" x14ac:dyDescent="0.2">
      <c r="A4284" s="20">
        <f t="shared" si="66"/>
        <v>47702</v>
      </c>
      <c r="B4284" s="21">
        <v>4283</v>
      </c>
      <c r="C4284" s="21">
        <v>5.8369999999999997</v>
      </c>
      <c r="D4284" s="21">
        <v>1.6019000000000001</v>
      </c>
    </row>
    <row r="4285" spans="1:4" ht="14.25" x14ac:dyDescent="0.2">
      <c r="A4285" s="20">
        <f t="shared" si="66"/>
        <v>47703</v>
      </c>
      <c r="B4285" s="21">
        <v>4284</v>
      </c>
      <c r="C4285" s="21">
        <v>5.8375000000000004</v>
      </c>
      <c r="D4285" s="21">
        <v>1.6020000000000001</v>
      </c>
    </row>
    <row r="4286" spans="1:4" ht="14.25" x14ac:dyDescent="0.2">
      <c r="A4286" s="20">
        <f t="shared" si="66"/>
        <v>47704</v>
      </c>
      <c r="B4286" s="21">
        <v>4285</v>
      </c>
      <c r="C4286" s="21">
        <v>5.8380000000000001</v>
      </c>
      <c r="D4286" s="21">
        <v>1.6021000000000001</v>
      </c>
    </row>
    <row r="4287" spans="1:4" ht="14.25" x14ac:dyDescent="0.2">
      <c r="A4287" s="20">
        <f t="shared" si="66"/>
        <v>47705</v>
      </c>
      <c r="B4287" s="21">
        <v>4286</v>
      </c>
      <c r="C4287" s="21">
        <v>5.8384999999999998</v>
      </c>
      <c r="D4287" s="21">
        <v>1.6022000000000001</v>
      </c>
    </row>
    <row r="4288" spans="1:4" ht="14.25" x14ac:dyDescent="0.2">
      <c r="A4288" s="20">
        <f t="shared" si="66"/>
        <v>47706</v>
      </c>
      <c r="B4288" s="21">
        <v>4287</v>
      </c>
      <c r="C4288" s="21">
        <v>5.8390000000000004</v>
      </c>
      <c r="D4288" s="21">
        <v>1.6024</v>
      </c>
    </row>
    <row r="4289" spans="1:4" ht="14.25" x14ac:dyDescent="0.2">
      <c r="A4289" s="20">
        <f t="shared" si="66"/>
        <v>47707</v>
      </c>
      <c r="B4289" s="21">
        <v>4288</v>
      </c>
      <c r="C4289" s="21">
        <v>5.8395000000000001</v>
      </c>
      <c r="D4289" s="21">
        <v>1.6025</v>
      </c>
    </row>
    <row r="4290" spans="1:4" ht="14.25" x14ac:dyDescent="0.2">
      <c r="A4290" s="20">
        <f t="shared" si="66"/>
        <v>47708</v>
      </c>
      <c r="B4290" s="21">
        <v>4289</v>
      </c>
      <c r="C4290" s="21">
        <v>5.84</v>
      </c>
      <c r="D4290" s="21">
        <v>1.6026</v>
      </c>
    </row>
    <row r="4291" spans="1:4" ht="14.25" x14ac:dyDescent="0.2">
      <c r="A4291" s="20">
        <f t="shared" si="66"/>
        <v>47709</v>
      </c>
      <c r="B4291" s="21">
        <v>4290</v>
      </c>
      <c r="C4291" s="21">
        <v>5.8404999999999996</v>
      </c>
      <c r="D4291" s="21">
        <v>1.6027</v>
      </c>
    </row>
    <row r="4292" spans="1:4" ht="14.25" x14ac:dyDescent="0.2">
      <c r="A4292" s="20">
        <f t="shared" ref="A4292:A4355" si="67">+A4291+1</f>
        <v>47710</v>
      </c>
      <c r="B4292" s="21">
        <v>4291</v>
      </c>
      <c r="C4292" s="21">
        <v>5.8410000000000002</v>
      </c>
      <c r="D4292" s="21">
        <v>1.6028</v>
      </c>
    </row>
    <row r="4293" spans="1:4" ht="14.25" x14ac:dyDescent="0.2">
      <c r="A4293" s="20">
        <f t="shared" si="67"/>
        <v>47711</v>
      </c>
      <c r="B4293" s="21">
        <v>4292</v>
      </c>
      <c r="C4293" s="21">
        <v>5.8414999999999999</v>
      </c>
      <c r="D4293" s="21">
        <v>1.6029</v>
      </c>
    </row>
    <row r="4294" spans="1:4" ht="14.25" x14ac:dyDescent="0.2">
      <c r="A4294" s="20">
        <f t="shared" si="67"/>
        <v>47712</v>
      </c>
      <c r="B4294" s="21">
        <v>4293</v>
      </c>
      <c r="C4294" s="21">
        <v>5.8419999999999996</v>
      </c>
      <c r="D4294" s="21">
        <v>1.603</v>
      </c>
    </row>
    <row r="4295" spans="1:4" ht="14.25" x14ac:dyDescent="0.2">
      <c r="A4295" s="20">
        <f t="shared" si="67"/>
        <v>47713</v>
      </c>
      <c r="B4295" s="21">
        <v>4294</v>
      </c>
      <c r="C4295" s="21">
        <v>5.8425000000000002</v>
      </c>
      <c r="D4295" s="21">
        <v>1.6031</v>
      </c>
    </row>
    <row r="4296" spans="1:4" ht="14.25" x14ac:dyDescent="0.2">
      <c r="A4296" s="20">
        <f t="shared" si="67"/>
        <v>47714</v>
      </c>
      <c r="B4296" s="21">
        <v>4295</v>
      </c>
      <c r="C4296" s="21">
        <v>5.843</v>
      </c>
      <c r="D4296" s="21">
        <v>1.6032</v>
      </c>
    </row>
    <row r="4297" spans="1:4" ht="14.25" x14ac:dyDescent="0.2">
      <c r="A4297" s="20">
        <f t="shared" si="67"/>
        <v>47715</v>
      </c>
      <c r="B4297" s="21">
        <v>4296</v>
      </c>
      <c r="C4297" s="21">
        <v>5.8434999999999997</v>
      </c>
      <c r="D4297" s="21">
        <v>1.6032999999999999</v>
      </c>
    </row>
    <row r="4298" spans="1:4" ht="14.25" x14ac:dyDescent="0.2">
      <c r="A4298" s="20">
        <f t="shared" si="67"/>
        <v>47716</v>
      </c>
      <c r="B4298" s="21">
        <v>4297</v>
      </c>
      <c r="C4298" s="21">
        <v>5.8440000000000003</v>
      </c>
      <c r="D4298" s="21">
        <v>1.6033999999999999</v>
      </c>
    </row>
    <row r="4299" spans="1:4" ht="14.25" x14ac:dyDescent="0.2">
      <c r="A4299" s="20">
        <f t="shared" si="67"/>
        <v>47717</v>
      </c>
      <c r="B4299" s="21">
        <v>4298</v>
      </c>
      <c r="C4299" s="21">
        <v>5.8445</v>
      </c>
      <c r="D4299" s="21">
        <v>1.6034999999999999</v>
      </c>
    </row>
    <row r="4300" spans="1:4" ht="14.25" x14ac:dyDescent="0.2">
      <c r="A4300" s="20">
        <f t="shared" si="67"/>
        <v>47718</v>
      </c>
      <c r="B4300" s="21">
        <v>4299</v>
      </c>
      <c r="C4300" s="21">
        <v>5.8449999999999998</v>
      </c>
      <c r="D4300" s="21">
        <v>1.6036999999999999</v>
      </c>
    </row>
    <row r="4301" spans="1:4" ht="14.25" x14ac:dyDescent="0.2">
      <c r="A4301" s="20">
        <f t="shared" si="67"/>
        <v>47719</v>
      </c>
      <c r="B4301" s="21">
        <v>4300</v>
      </c>
      <c r="C4301" s="21">
        <v>5.8455000000000004</v>
      </c>
      <c r="D4301" s="21">
        <v>1.6037999999999999</v>
      </c>
    </row>
    <row r="4302" spans="1:4" ht="14.25" x14ac:dyDescent="0.2">
      <c r="A4302" s="20">
        <f t="shared" si="67"/>
        <v>47720</v>
      </c>
      <c r="B4302" s="21">
        <v>4301</v>
      </c>
      <c r="C4302" s="21">
        <v>5.8460000000000001</v>
      </c>
      <c r="D4302" s="21">
        <v>1.6039000000000001</v>
      </c>
    </row>
    <row r="4303" spans="1:4" ht="14.25" x14ac:dyDescent="0.2">
      <c r="A4303" s="20">
        <f t="shared" si="67"/>
        <v>47721</v>
      </c>
      <c r="B4303" s="21">
        <v>4302</v>
      </c>
      <c r="C4303" s="21">
        <v>5.8464999999999998</v>
      </c>
      <c r="D4303" s="21">
        <v>1.6040000000000001</v>
      </c>
    </row>
    <row r="4304" spans="1:4" ht="14.25" x14ac:dyDescent="0.2">
      <c r="A4304" s="20">
        <f t="shared" si="67"/>
        <v>47722</v>
      </c>
      <c r="B4304" s="21">
        <v>4303</v>
      </c>
      <c r="C4304" s="21">
        <v>5.8470000000000004</v>
      </c>
      <c r="D4304" s="21">
        <v>1.6041000000000001</v>
      </c>
    </row>
    <row r="4305" spans="1:4" ht="14.25" x14ac:dyDescent="0.2">
      <c r="A4305" s="20">
        <f t="shared" si="67"/>
        <v>47723</v>
      </c>
      <c r="B4305" s="21">
        <v>4304</v>
      </c>
      <c r="C4305" s="21">
        <v>5.8475000000000001</v>
      </c>
      <c r="D4305" s="21">
        <v>1.6042000000000001</v>
      </c>
    </row>
    <row r="4306" spans="1:4" ht="14.25" x14ac:dyDescent="0.2">
      <c r="A4306" s="20">
        <f t="shared" si="67"/>
        <v>47724</v>
      </c>
      <c r="B4306" s="21">
        <v>4305</v>
      </c>
      <c r="C4306" s="21">
        <v>5.8479999999999999</v>
      </c>
      <c r="D4306" s="21">
        <v>1.6043000000000001</v>
      </c>
    </row>
    <row r="4307" spans="1:4" ht="14.25" x14ac:dyDescent="0.2">
      <c r="A4307" s="20">
        <f t="shared" si="67"/>
        <v>47725</v>
      </c>
      <c r="B4307" s="21">
        <v>4306</v>
      </c>
      <c r="C4307" s="21">
        <v>5.8484999999999996</v>
      </c>
      <c r="D4307" s="21">
        <v>1.6044</v>
      </c>
    </row>
    <row r="4308" spans="1:4" ht="14.25" x14ac:dyDescent="0.2">
      <c r="A4308" s="20">
        <f t="shared" si="67"/>
        <v>47726</v>
      </c>
      <c r="B4308" s="21">
        <v>4307</v>
      </c>
      <c r="C4308" s="21">
        <v>5.8490000000000002</v>
      </c>
      <c r="D4308" s="21">
        <v>1.6045</v>
      </c>
    </row>
    <row r="4309" spans="1:4" ht="14.25" x14ac:dyDescent="0.2">
      <c r="A4309" s="20">
        <f t="shared" si="67"/>
        <v>47727</v>
      </c>
      <c r="B4309" s="21">
        <v>4308</v>
      </c>
      <c r="C4309" s="21">
        <v>5.8494999999999999</v>
      </c>
      <c r="D4309" s="21">
        <v>1.6046</v>
      </c>
    </row>
    <row r="4310" spans="1:4" ht="14.25" x14ac:dyDescent="0.2">
      <c r="A4310" s="20">
        <f t="shared" si="67"/>
        <v>47728</v>
      </c>
      <c r="B4310" s="21">
        <v>4309</v>
      </c>
      <c r="C4310" s="21">
        <v>5.85</v>
      </c>
      <c r="D4310" s="21">
        <v>1.6048</v>
      </c>
    </row>
    <row r="4311" spans="1:4" ht="14.25" x14ac:dyDescent="0.2">
      <c r="A4311" s="20">
        <f t="shared" si="67"/>
        <v>47729</v>
      </c>
      <c r="B4311" s="21">
        <v>4310</v>
      </c>
      <c r="C4311" s="21">
        <v>5.8505000000000003</v>
      </c>
      <c r="D4311" s="21">
        <v>1.6049</v>
      </c>
    </row>
    <row r="4312" spans="1:4" ht="14.25" x14ac:dyDescent="0.2">
      <c r="A4312" s="20">
        <f t="shared" si="67"/>
        <v>47730</v>
      </c>
      <c r="B4312" s="21">
        <v>4311</v>
      </c>
      <c r="C4312" s="21">
        <v>5.851</v>
      </c>
      <c r="D4312" s="21">
        <v>1.605</v>
      </c>
    </row>
    <row r="4313" spans="1:4" ht="14.25" x14ac:dyDescent="0.2">
      <c r="A4313" s="20">
        <f t="shared" si="67"/>
        <v>47731</v>
      </c>
      <c r="B4313" s="21">
        <v>4312</v>
      </c>
      <c r="C4313" s="21">
        <v>5.8514999999999997</v>
      </c>
      <c r="D4313" s="21">
        <v>1.6051</v>
      </c>
    </row>
    <row r="4314" spans="1:4" ht="14.25" x14ac:dyDescent="0.2">
      <c r="A4314" s="20">
        <f t="shared" si="67"/>
        <v>47732</v>
      </c>
      <c r="B4314" s="21">
        <v>4313</v>
      </c>
      <c r="C4314" s="21">
        <v>5.8520000000000003</v>
      </c>
      <c r="D4314" s="21">
        <v>1.6052</v>
      </c>
    </row>
    <row r="4315" spans="1:4" ht="14.25" x14ac:dyDescent="0.2">
      <c r="A4315" s="20">
        <f t="shared" si="67"/>
        <v>47733</v>
      </c>
      <c r="B4315" s="21">
        <v>4314</v>
      </c>
      <c r="C4315" s="21">
        <v>5.8525</v>
      </c>
      <c r="D4315" s="21">
        <v>1.6052999999999999</v>
      </c>
    </row>
    <row r="4316" spans="1:4" ht="14.25" x14ac:dyDescent="0.2">
      <c r="A4316" s="20">
        <f t="shared" si="67"/>
        <v>47734</v>
      </c>
      <c r="B4316" s="21">
        <v>4315</v>
      </c>
      <c r="C4316" s="21">
        <v>5.8529999999999998</v>
      </c>
      <c r="D4316" s="21">
        <v>1.6053999999999999</v>
      </c>
    </row>
    <row r="4317" spans="1:4" ht="14.25" x14ac:dyDescent="0.2">
      <c r="A4317" s="20">
        <f t="shared" si="67"/>
        <v>47735</v>
      </c>
      <c r="B4317" s="21">
        <v>4316</v>
      </c>
      <c r="C4317" s="21">
        <v>5.8535000000000004</v>
      </c>
      <c r="D4317" s="21">
        <v>1.6054999999999999</v>
      </c>
    </row>
    <row r="4318" spans="1:4" ht="14.25" x14ac:dyDescent="0.2">
      <c r="A4318" s="20">
        <f t="shared" si="67"/>
        <v>47736</v>
      </c>
      <c r="B4318" s="21">
        <v>4317</v>
      </c>
      <c r="C4318" s="21">
        <v>5.8540000000000001</v>
      </c>
      <c r="D4318" s="21">
        <v>1.6055999999999999</v>
      </c>
    </row>
    <row r="4319" spans="1:4" ht="14.25" x14ac:dyDescent="0.2">
      <c r="A4319" s="20">
        <f t="shared" si="67"/>
        <v>47737</v>
      </c>
      <c r="B4319" s="21">
        <v>4318</v>
      </c>
      <c r="C4319" s="21">
        <v>5.8544999999999998</v>
      </c>
      <c r="D4319" s="21">
        <v>1.6056999999999999</v>
      </c>
    </row>
    <row r="4320" spans="1:4" ht="14.25" x14ac:dyDescent="0.2">
      <c r="A4320" s="20">
        <f t="shared" si="67"/>
        <v>47738</v>
      </c>
      <c r="B4320" s="21">
        <v>4319</v>
      </c>
      <c r="C4320" s="21">
        <v>5.8550000000000004</v>
      </c>
      <c r="D4320" s="21">
        <v>1.6059000000000001</v>
      </c>
    </row>
    <row r="4321" spans="1:4" ht="14.25" x14ac:dyDescent="0.2">
      <c r="A4321" s="20">
        <f t="shared" si="67"/>
        <v>47739</v>
      </c>
      <c r="B4321" s="21">
        <v>4320</v>
      </c>
      <c r="C4321" s="21">
        <v>5.8555000000000001</v>
      </c>
      <c r="D4321" s="21">
        <v>1.6060000000000001</v>
      </c>
    </row>
    <row r="4322" spans="1:4" ht="14.25" x14ac:dyDescent="0.2">
      <c r="A4322" s="20">
        <f t="shared" si="67"/>
        <v>47740</v>
      </c>
      <c r="B4322" s="21">
        <v>4321</v>
      </c>
      <c r="C4322" s="21">
        <v>5.8559999999999999</v>
      </c>
      <c r="D4322" s="21">
        <v>1.6061000000000001</v>
      </c>
    </row>
    <row r="4323" spans="1:4" ht="14.25" x14ac:dyDescent="0.2">
      <c r="A4323" s="20">
        <f t="shared" si="67"/>
        <v>47741</v>
      </c>
      <c r="B4323" s="21">
        <v>4322</v>
      </c>
      <c r="C4323" s="21">
        <v>5.8564999999999996</v>
      </c>
      <c r="D4323" s="21">
        <v>1.6062000000000001</v>
      </c>
    </row>
    <row r="4324" spans="1:4" ht="14.25" x14ac:dyDescent="0.2">
      <c r="A4324" s="20">
        <f t="shared" si="67"/>
        <v>47742</v>
      </c>
      <c r="B4324" s="21">
        <v>4323</v>
      </c>
      <c r="C4324" s="21">
        <v>5.8570000000000002</v>
      </c>
      <c r="D4324" s="21">
        <v>1.6063000000000001</v>
      </c>
    </row>
    <row r="4325" spans="1:4" ht="14.25" x14ac:dyDescent="0.2">
      <c r="A4325" s="20">
        <f t="shared" si="67"/>
        <v>47743</v>
      </c>
      <c r="B4325" s="21">
        <v>4324</v>
      </c>
      <c r="C4325" s="21">
        <v>5.8575999999999997</v>
      </c>
      <c r="D4325" s="21">
        <v>1.6064000000000001</v>
      </c>
    </row>
    <row r="4326" spans="1:4" ht="14.25" x14ac:dyDescent="0.2">
      <c r="A4326" s="20">
        <f t="shared" si="67"/>
        <v>47744</v>
      </c>
      <c r="B4326" s="21">
        <v>4325</v>
      </c>
      <c r="C4326" s="21">
        <v>5.8581000000000003</v>
      </c>
      <c r="D4326" s="21">
        <v>1.6065</v>
      </c>
    </row>
    <row r="4327" spans="1:4" ht="14.25" x14ac:dyDescent="0.2">
      <c r="A4327" s="20">
        <f t="shared" si="67"/>
        <v>47745</v>
      </c>
      <c r="B4327" s="21">
        <v>4326</v>
      </c>
      <c r="C4327" s="21">
        <v>5.8586</v>
      </c>
      <c r="D4327" s="21">
        <v>1.6066</v>
      </c>
    </row>
    <row r="4328" spans="1:4" ht="14.25" x14ac:dyDescent="0.2">
      <c r="A4328" s="20">
        <f t="shared" si="67"/>
        <v>47746</v>
      </c>
      <c r="B4328" s="21">
        <v>4327</v>
      </c>
      <c r="C4328" s="21">
        <v>5.8590999999999998</v>
      </c>
      <c r="D4328" s="21">
        <v>1.6067</v>
      </c>
    </row>
    <row r="4329" spans="1:4" ht="14.25" x14ac:dyDescent="0.2">
      <c r="A4329" s="20">
        <f t="shared" si="67"/>
        <v>47747</v>
      </c>
      <c r="B4329" s="21">
        <v>4328</v>
      </c>
      <c r="C4329" s="21">
        <v>5.8596000000000004</v>
      </c>
      <c r="D4329" s="21">
        <v>1.6068</v>
      </c>
    </row>
    <row r="4330" spans="1:4" ht="14.25" x14ac:dyDescent="0.2">
      <c r="A4330" s="20">
        <f t="shared" si="67"/>
        <v>47748</v>
      </c>
      <c r="B4330" s="21">
        <v>4329</v>
      </c>
      <c r="C4330" s="21">
        <v>5.8601000000000001</v>
      </c>
      <c r="D4330" s="21">
        <v>1.607</v>
      </c>
    </row>
    <row r="4331" spans="1:4" ht="14.25" x14ac:dyDescent="0.2">
      <c r="A4331" s="20">
        <f t="shared" si="67"/>
        <v>47749</v>
      </c>
      <c r="B4331" s="21">
        <v>4330</v>
      </c>
      <c r="C4331" s="21">
        <v>5.8605999999999998</v>
      </c>
      <c r="D4331" s="21">
        <v>1.6071</v>
      </c>
    </row>
    <row r="4332" spans="1:4" ht="14.25" x14ac:dyDescent="0.2">
      <c r="A4332" s="20">
        <f t="shared" si="67"/>
        <v>47750</v>
      </c>
      <c r="B4332" s="21">
        <v>4331</v>
      </c>
      <c r="C4332" s="21">
        <v>5.8611000000000004</v>
      </c>
      <c r="D4332" s="21">
        <v>1.6072</v>
      </c>
    </row>
    <row r="4333" spans="1:4" ht="14.25" x14ac:dyDescent="0.2">
      <c r="A4333" s="20">
        <f t="shared" si="67"/>
        <v>47751</v>
      </c>
      <c r="B4333" s="21">
        <v>4332</v>
      </c>
      <c r="C4333" s="21">
        <v>5.8616000000000001</v>
      </c>
      <c r="D4333" s="21">
        <v>1.6073</v>
      </c>
    </row>
    <row r="4334" spans="1:4" ht="14.25" x14ac:dyDescent="0.2">
      <c r="A4334" s="20">
        <f t="shared" si="67"/>
        <v>47752</v>
      </c>
      <c r="B4334" s="21">
        <v>4333</v>
      </c>
      <c r="C4334" s="21">
        <v>5.8620999999999999</v>
      </c>
      <c r="D4334" s="21">
        <v>1.6073999999999999</v>
      </c>
    </row>
    <row r="4335" spans="1:4" ht="14.25" x14ac:dyDescent="0.2">
      <c r="A4335" s="20">
        <f t="shared" si="67"/>
        <v>47753</v>
      </c>
      <c r="B4335" s="21">
        <v>4334</v>
      </c>
      <c r="C4335" s="21">
        <v>5.8625999999999996</v>
      </c>
      <c r="D4335" s="21">
        <v>1.6074999999999999</v>
      </c>
    </row>
    <row r="4336" spans="1:4" ht="14.25" x14ac:dyDescent="0.2">
      <c r="A4336" s="20">
        <f t="shared" si="67"/>
        <v>47754</v>
      </c>
      <c r="B4336" s="21">
        <v>4335</v>
      </c>
      <c r="C4336" s="21">
        <v>5.8631000000000002</v>
      </c>
      <c r="D4336" s="21">
        <v>1.6075999999999999</v>
      </c>
    </row>
    <row r="4337" spans="1:4" ht="14.25" x14ac:dyDescent="0.2">
      <c r="A4337" s="20">
        <f t="shared" si="67"/>
        <v>47755</v>
      </c>
      <c r="B4337" s="21">
        <v>4336</v>
      </c>
      <c r="C4337" s="21">
        <v>5.8635999999999999</v>
      </c>
      <c r="D4337" s="21">
        <v>1.6076999999999999</v>
      </c>
    </row>
    <row r="4338" spans="1:4" ht="14.25" x14ac:dyDescent="0.2">
      <c r="A4338" s="20">
        <f t="shared" si="67"/>
        <v>47756</v>
      </c>
      <c r="B4338" s="21">
        <v>4337</v>
      </c>
      <c r="C4338" s="21">
        <v>5.8640999999999996</v>
      </c>
      <c r="D4338" s="21">
        <v>1.6077999999999999</v>
      </c>
    </row>
    <row r="4339" spans="1:4" ht="14.25" x14ac:dyDescent="0.2">
      <c r="A4339" s="20">
        <f t="shared" si="67"/>
        <v>47757</v>
      </c>
      <c r="B4339" s="21">
        <v>4338</v>
      </c>
      <c r="C4339" s="21">
        <v>5.8646000000000003</v>
      </c>
      <c r="D4339" s="21">
        <v>1.6080000000000001</v>
      </c>
    </row>
    <row r="4340" spans="1:4" ht="14.25" x14ac:dyDescent="0.2">
      <c r="A4340" s="20">
        <f t="shared" si="67"/>
        <v>47758</v>
      </c>
      <c r="B4340" s="21">
        <v>4339</v>
      </c>
      <c r="C4340" s="21">
        <v>5.8651</v>
      </c>
      <c r="D4340" s="21">
        <v>1.6081000000000001</v>
      </c>
    </row>
    <row r="4341" spans="1:4" ht="14.25" x14ac:dyDescent="0.2">
      <c r="A4341" s="20">
        <f t="shared" si="67"/>
        <v>47759</v>
      </c>
      <c r="B4341" s="21">
        <v>4340</v>
      </c>
      <c r="C4341" s="21">
        <v>5.8655999999999997</v>
      </c>
      <c r="D4341" s="21">
        <v>1.6082000000000001</v>
      </c>
    </row>
    <row r="4342" spans="1:4" ht="14.25" x14ac:dyDescent="0.2">
      <c r="A4342" s="20">
        <f t="shared" si="67"/>
        <v>47760</v>
      </c>
      <c r="B4342" s="21">
        <v>4341</v>
      </c>
      <c r="C4342" s="21">
        <v>5.8661000000000003</v>
      </c>
      <c r="D4342" s="21">
        <v>1.6083000000000001</v>
      </c>
    </row>
    <row r="4343" spans="1:4" ht="14.25" x14ac:dyDescent="0.2">
      <c r="A4343" s="20">
        <f t="shared" si="67"/>
        <v>47761</v>
      </c>
      <c r="B4343" s="21">
        <v>4342</v>
      </c>
      <c r="C4343" s="21">
        <v>5.8666</v>
      </c>
      <c r="D4343" s="21">
        <v>1.6084000000000001</v>
      </c>
    </row>
    <row r="4344" spans="1:4" ht="14.25" x14ac:dyDescent="0.2">
      <c r="A4344" s="20">
        <f t="shared" si="67"/>
        <v>47762</v>
      </c>
      <c r="B4344" s="21">
        <v>4343</v>
      </c>
      <c r="C4344" s="21">
        <v>5.8670999999999998</v>
      </c>
      <c r="D4344" s="21">
        <v>1.6085</v>
      </c>
    </row>
    <row r="4345" spans="1:4" ht="14.25" x14ac:dyDescent="0.2">
      <c r="A4345" s="20">
        <f t="shared" si="67"/>
        <v>47763</v>
      </c>
      <c r="B4345" s="21">
        <v>4344</v>
      </c>
      <c r="C4345" s="21">
        <v>5.8676000000000004</v>
      </c>
      <c r="D4345" s="21">
        <v>1.6086</v>
      </c>
    </row>
    <row r="4346" spans="1:4" ht="14.25" x14ac:dyDescent="0.2">
      <c r="A4346" s="20">
        <f t="shared" si="67"/>
        <v>47764</v>
      </c>
      <c r="B4346" s="21">
        <v>4345</v>
      </c>
      <c r="C4346" s="21">
        <v>5.8681000000000001</v>
      </c>
      <c r="D4346" s="21">
        <v>1.6087</v>
      </c>
    </row>
    <row r="4347" spans="1:4" ht="14.25" x14ac:dyDescent="0.2">
      <c r="A4347" s="20">
        <f t="shared" si="67"/>
        <v>47765</v>
      </c>
      <c r="B4347" s="21">
        <v>4346</v>
      </c>
      <c r="C4347" s="21">
        <v>5.8686999999999996</v>
      </c>
      <c r="D4347" s="21">
        <v>1.6089</v>
      </c>
    </row>
    <row r="4348" spans="1:4" ht="14.25" x14ac:dyDescent="0.2">
      <c r="A4348" s="20">
        <f t="shared" si="67"/>
        <v>47766</v>
      </c>
      <c r="B4348" s="21">
        <v>4347</v>
      </c>
      <c r="C4348" s="21">
        <v>5.8692000000000002</v>
      </c>
      <c r="D4348" s="21">
        <v>1.609</v>
      </c>
    </row>
    <row r="4349" spans="1:4" ht="14.25" x14ac:dyDescent="0.2">
      <c r="A4349" s="20">
        <f t="shared" si="67"/>
        <v>47767</v>
      </c>
      <c r="B4349" s="21">
        <v>4348</v>
      </c>
      <c r="C4349" s="21">
        <v>5.8696999999999999</v>
      </c>
      <c r="D4349" s="21">
        <v>1.6091</v>
      </c>
    </row>
    <row r="4350" spans="1:4" ht="14.25" x14ac:dyDescent="0.2">
      <c r="A4350" s="20">
        <f t="shared" si="67"/>
        <v>47768</v>
      </c>
      <c r="B4350" s="21">
        <v>4349</v>
      </c>
      <c r="C4350" s="21">
        <v>5.8701999999999996</v>
      </c>
      <c r="D4350" s="21">
        <v>1.6092</v>
      </c>
    </row>
    <row r="4351" spans="1:4" ht="14.25" x14ac:dyDescent="0.2">
      <c r="A4351" s="20">
        <f t="shared" si="67"/>
        <v>47769</v>
      </c>
      <c r="B4351" s="21">
        <v>4350</v>
      </c>
      <c r="C4351" s="21">
        <v>5.8707000000000003</v>
      </c>
      <c r="D4351" s="21">
        <v>1.6093</v>
      </c>
    </row>
    <row r="4352" spans="1:4" ht="14.25" x14ac:dyDescent="0.2">
      <c r="A4352" s="20">
        <f t="shared" si="67"/>
        <v>47770</v>
      </c>
      <c r="B4352" s="21">
        <v>4351</v>
      </c>
      <c r="C4352" s="21">
        <v>5.8712</v>
      </c>
      <c r="D4352" s="21">
        <v>1.6093999999999999</v>
      </c>
    </row>
    <row r="4353" spans="1:4" ht="14.25" x14ac:dyDescent="0.2">
      <c r="A4353" s="20">
        <f t="shared" si="67"/>
        <v>47771</v>
      </c>
      <c r="B4353" s="21">
        <v>4352</v>
      </c>
      <c r="C4353" s="21">
        <v>5.8716999999999997</v>
      </c>
      <c r="D4353" s="21">
        <v>1.6094999999999999</v>
      </c>
    </row>
    <row r="4354" spans="1:4" ht="14.25" x14ac:dyDescent="0.2">
      <c r="A4354" s="20">
        <f t="shared" si="67"/>
        <v>47772</v>
      </c>
      <c r="B4354" s="21">
        <v>4353</v>
      </c>
      <c r="C4354" s="21">
        <v>5.8722000000000003</v>
      </c>
      <c r="D4354" s="21">
        <v>1.6095999999999999</v>
      </c>
    </row>
    <row r="4355" spans="1:4" ht="14.25" x14ac:dyDescent="0.2">
      <c r="A4355" s="20">
        <f t="shared" si="67"/>
        <v>47773</v>
      </c>
      <c r="B4355" s="21">
        <v>4354</v>
      </c>
      <c r="C4355" s="21">
        <v>5.8727</v>
      </c>
      <c r="D4355" s="21">
        <v>1.6097999999999999</v>
      </c>
    </row>
    <row r="4356" spans="1:4" ht="14.25" x14ac:dyDescent="0.2">
      <c r="A4356" s="20">
        <f t="shared" ref="A4356:A4419" si="68">+A4355+1</f>
        <v>47774</v>
      </c>
      <c r="B4356" s="21">
        <v>4355</v>
      </c>
      <c r="C4356" s="21">
        <v>5.8731999999999998</v>
      </c>
      <c r="D4356" s="21">
        <v>1.6099000000000001</v>
      </c>
    </row>
    <row r="4357" spans="1:4" ht="14.25" x14ac:dyDescent="0.2">
      <c r="A4357" s="20">
        <f t="shared" si="68"/>
        <v>47775</v>
      </c>
      <c r="B4357" s="21">
        <v>4356</v>
      </c>
      <c r="C4357" s="21">
        <v>5.8737000000000004</v>
      </c>
      <c r="D4357" s="21">
        <v>1.61</v>
      </c>
    </row>
    <row r="4358" spans="1:4" ht="14.25" x14ac:dyDescent="0.2">
      <c r="A4358" s="20">
        <f t="shared" si="68"/>
        <v>47776</v>
      </c>
      <c r="B4358" s="21">
        <v>4357</v>
      </c>
      <c r="C4358" s="21">
        <v>5.8742000000000001</v>
      </c>
      <c r="D4358" s="21">
        <v>1.6101000000000001</v>
      </c>
    </row>
    <row r="4359" spans="1:4" ht="14.25" x14ac:dyDescent="0.2">
      <c r="A4359" s="20">
        <f t="shared" si="68"/>
        <v>47777</v>
      </c>
      <c r="B4359" s="21">
        <v>4358</v>
      </c>
      <c r="C4359" s="21">
        <v>5.8746999999999998</v>
      </c>
      <c r="D4359" s="21">
        <v>1.6102000000000001</v>
      </c>
    </row>
    <row r="4360" spans="1:4" ht="14.25" x14ac:dyDescent="0.2">
      <c r="A4360" s="20">
        <f t="shared" si="68"/>
        <v>47778</v>
      </c>
      <c r="B4360" s="21">
        <v>4359</v>
      </c>
      <c r="C4360" s="21">
        <v>5.8752000000000004</v>
      </c>
      <c r="D4360" s="21">
        <v>1.6103000000000001</v>
      </c>
    </row>
    <row r="4361" spans="1:4" ht="14.25" x14ac:dyDescent="0.2">
      <c r="A4361" s="20">
        <f t="shared" si="68"/>
        <v>47779</v>
      </c>
      <c r="B4361" s="21">
        <v>4360</v>
      </c>
      <c r="C4361" s="21">
        <v>5.8757999999999999</v>
      </c>
      <c r="D4361" s="21">
        <v>1.6104000000000001</v>
      </c>
    </row>
    <row r="4362" spans="1:4" ht="14.25" x14ac:dyDescent="0.2">
      <c r="A4362" s="20">
        <f t="shared" si="68"/>
        <v>47780</v>
      </c>
      <c r="B4362" s="21">
        <v>4361</v>
      </c>
      <c r="C4362" s="21">
        <v>5.8762999999999996</v>
      </c>
      <c r="D4362" s="21">
        <v>1.6105</v>
      </c>
    </row>
    <row r="4363" spans="1:4" ht="14.25" x14ac:dyDescent="0.2">
      <c r="A4363" s="20">
        <f t="shared" si="68"/>
        <v>47781</v>
      </c>
      <c r="B4363" s="21">
        <v>4362</v>
      </c>
      <c r="C4363" s="21">
        <v>5.8768000000000002</v>
      </c>
      <c r="D4363" s="21">
        <v>1.6107</v>
      </c>
    </row>
    <row r="4364" spans="1:4" ht="14.25" x14ac:dyDescent="0.2">
      <c r="A4364" s="20">
        <f t="shared" si="68"/>
        <v>47782</v>
      </c>
      <c r="B4364" s="21">
        <v>4363</v>
      </c>
      <c r="C4364" s="21">
        <v>5.8773</v>
      </c>
      <c r="D4364" s="21">
        <v>1.6108</v>
      </c>
    </row>
    <row r="4365" spans="1:4" ht="14.25" x14ac:dyDescent="0.2">
      <c r="A4365" s="20">
        <f t="shared" si="68"/>
        <v>47783</v>
      </c>
      <c r="B4365" s="21">
        <v>4364</v>
      </c>
      <c r="C4365" s="21">
        <v>5.8777999999999997</v>
      </c>
      <c r="D4365" s="21">
        <v>1.6109</v>
      </c>
    </row>
    <row r="4366" spans="1:4" ht="14.25" x14ac:dyDescent="0.2">
      <c r="A4366" s="20">
        <f t="shared" si="68"/>
        <v>47784</v>
      </c>
      <c r="B4366" s="21">
        <v>4365</v>
      </c>
      <c r="C4366" s="21">
        <v>5.8783000000000003</v>
      </c>
      <c r="D4366" s="21">
        <v>1.611</v>
      </c>
    </row>
    <row r="4367" spans="1:4" ht="14.25" x14ac:dyDescent="0.2">
      <c r="A4367" s="20">
        <f t="shared" si="68"/>
        <v>47785</v>
      </c>
      <c r="B4367" s="21">
        <v>4366</v>
      </c>
      <c r="C4367" s="21">
        <v>5.8788</v>
      </c>
      <c r="D4367" s="21">
        <v>1.6111</v>
      </c>
    </row>
    <row r="4368" spans="1:4" ht="14.25" x14ac:dyDescent="0.2">
      <c r="A4368" s="20">
        <f t="shared" si="68"/>
        <v>47786</v>
      </c>
      <c r="B4368" s="21">
        <v>4367</v>
      </c>
      <c r="C4368" s="21">
        <v>5.8792999999999997</v>
      </c>
      <c r="D4368" s="21">
        <v>1.6112</v>
      </c>
    </row>
    <row r="4369" spans="1:4" ht="14.25" x14ac:dyDescent="0.2">
      <c r="A4369" s="20">
        <f t="shared" si="68"/>
        <v>47787</v>
      </c>
      <c r="B4369" s="21">
        <v>4368</v>
      </c>
      <c r="C4369" s="21">
        <v>5.8798000000000004</v>
      </c>
      <c r="D4369" s="21">
        <v>1.6113</v>
      </c>
    </row>
    <row r="4370" spans="1:4" ht="14.25" x14ac:dyDescent="0.2">
      <c r="A4370" s="20">
        <f t="shared" si="68"/>
        <v>47788</v>
      </c>
      <c r="B4370" s="21">
        <v>4369</v>
      </c>
      <c r="C4370" s="21">
        <v>5.8803000000000001</v>
      </c>
      <c r="D4370" s="21">
        <v>1.6114999999999999</v>
      </c>
    </row>
    <row r="4371" spans="1:4" ht="14.25" x14ac:dyDescent="0.2">
      <c r="A4371" s="20">
        <f t="shared" si="68"/>
        <v>47789</v>
      </c>
      <c r="B4371" s="21">
        <v>4370</v>
      </c>
      <c r="C4371" s="21">
        <v>5.8808999999999996</v>
      </c>
      <c r="D4371" s="21">
        <v>1.6115999999999999</v>
      </c>
    </row>
    <row r="4372" spans="1:4" ht="14.25" x14ac:dyDescent="0.2">
      <c r="A4372" s="20">
        <f t="shared" si="68"/>
        <v>47790</v>
      </c>
      <c r="B4372" s="21">
        <v>4371</v>
      </c>
      <c r="C4372" s="21">
        <v>5.8814000000000002</v>
      </c>
      <c r="D4372" s="21">
        <v>1.6116999999999999</v>
      </c>
    </row>
    <row r="4373" spans="1:4" ht="14.25" x14ac:dyDescent="0.2">
      <c r="A4373" s="20">
        <f t="shared" si="68"/>
        <v>47791</v>
      </c>
      <c r="B4373" s="21">
        <v>4372</v>
      </c>
      <c r="C4373" s="21">
        <v>5.8818999999999999</v>
      </c>
      <c r="D4373" s="21">
        <v>1.6117999999999999</v>
      </c>
    </row>
    <row r="4374" spans="1:4" ht="14.25" x14ac:dyDescent="0.2">
      <c r="A4374" s="20">
        <f t="shared" si="68"/>
        <v>47792</v>
      </c>
      <c r="B4374" s="21">
        <v>4373</v>
      </c>
      <c r="C4374" s="21">
        <v>5.8823999999999996</v>
      </c>
      <c r="D4374" s="21">
        <v>1.6119000000000001</v>
      </c>
    </row>
    <row r="4375" spans="1:4" ht="14.25" x14ac:dyDescent="0.2">
      <c r="A4375" s="20">
        <f t="shared" si="68"/>
        <v>47793</v>
      </c>
      <c r="B4375" s="21">
        <v>4374</v>
      </c>
      <c r="C4375" s="21">
        <v>5.8829000000000002</v>
      </c>
      <c r="D4375" s="21">
        <v>1.6120000000000001</v>
      </c>
    </row>
    <row r="4376" spans="1:4" ht="14.25" x14ac:dyDescent="0.2">
      <c r="A4376" s="20">
        <f t="shared" si="68"/>
        <v>47794</v>
      </c>
      <c r="B4376" s="21">
        <v>4375</v>
      </c>
      <c r="C4376" s="21">
        <v>5.8834</v>
      </c>
      <c r="D4376" s="21">
        <v>1.6121000000000001</v>
      </c>
    </row>
    <row r="4377" spans="1:4" ht="14.25" x14ac:dyDescent="0.2">
      <c r="A4377" s="20">
        <f t="shared" si="68"/>
        <v>47795</v>
      </c>
      <c r="B4377" s="21">
        <v>4376</v>
      </c>
      <c r="C4377" s="21">
        <v>5.8838999999999997</v>
      </c>
      <c r="D4377" s="21">
        <v>1.6123000000000001</v>
      </c>
    </row>
    <row r="4378" spans="1:4" ht="14.25" x14ac:dyDescent="0.2">
      <c r="A4378" s="20">
        <f t="shared" si="68"/>
        <v>47796</v>
      </c>
      <c r="B4378" s="21">
        <v>4377</v>
      </c>
      <c r="C4378" s="21">
        <v>5.8844000000000003</v>
      </c>
      <c r="D4378" s="21">
        <v>1.6124000000000001</v>
      </c>
    </row>
    <row r="4379" spans="1:4" ht="14.25" x14ac:dyDescent="0.2">
      <c r="A4379" s="20">
        <f t="shared" si="68"/>
        <v>47797</v>
      </c>
      <c r="B4379" s="21">
        <v>4378</v>
      </c>
      <c r="C4379" s="21">
        <v>5.8849</v>
      </c>
      <c r="D4379" s="21">
        <v>1.6125</v>
      </c>
    </row>
    <row r="4380" spans="1:4" ht="14.25" x14ac:dyDescent="0.2">
      <c r="A4380" s="20">
        <f t="shared" si="68"/>
        <v>47798</v>
      </c>
      <c r="B4380" s="21">
        <v>4379</v>
      </c>
      <c r="C4380" s="21">
        <v>5.8855000000000004</v>
      </c>
      <c r="D4380" s="21">
        <v>1.6126</v>
      </c>
    </row>
    <row r="4381" spans="1:4" ht="14.25" x14ac:dyDescent="0.2">
      <c r="A4381" s="20">
        <f t="shared" si="68"/>
        <v>47799</v>
      </c>
      <c r="B4381" s="21">
        <v>4380</v>
      </c>
      <c r="C4381" s="21">
        <v>5.8860000000000001</v>
      </c>
      <c r="D4381" s="21">
        <v>1.6127</v>
      </c>
    </row>
    <row r="4382" spans="1:4" ht="14.25" x14ac:dyDescent="0.2">
      <c r="A4382" s="20">
        <f t="shared" si="68"/>
        <v>47800</v>
      </c>
      <c r="B4382" s="21">
        <v>4381</v>
      </c>
      <c r="C4382" s="21">
        <v>5.8864999999999998</v>
      </c>
      <c r="D4382" s="21">
        <v>1.6128</v>
      </c>
    </row>
    <row r="4383" spans="1:4" ht="14.25" x14ac:dyDescent="0.2">
      <c r="A4383" s="20">
        <f t="shared" si="68"/>
        <v>47801</v>
      </c>
      <c r="B4383" s="21">
        <v>4382</v>
      </c>
      <c r="C4383" s="21">
        <v>5.8869999999999996</v>
      </c>
      <c r="D4383" s="21">
        <v>1.6129</v>
      </c>
    </row>
    <row r="4384" spans="1:4" ht="14.25" x14ac:dyDescent="0.2">
      <c r="A4384" s="20">
        <f t="shared" si="68"/>
        <v>47802</v>
      </c>
      <c r="B4384" s="21">
        <v>4383</v>
      </c>
      <c r="C4384" s="21">
        <v>5.8875000000000002</v>
      </c>
      <c r="D4384" s="21">
        <v>1.6131</v>
      </c>
    </row>
    <row r="4385" spans="1:4" ht="14.25" x14ac:dyDescent="0.2">
      <c r="A4385" s="20">
        <f t="shared" si="68"/>
        <v>47803</v>
      </c>
      <c r="B4385" s="21">
        <v>4384</v>
      </c>
      <c r="C4385" s="21">
        <v>5.8879999999999999</v>
      </c>
      <c r="D4385" s="21">
        <v>1.6132</v>
      </c>
    </row>
    <row r="4386" spans="1:4" ht="14.25" x14ac:dyDescent="0.2">
      <c r="A4386" s="20">
        <f t="shared" si="68"/>
        <v>47804</v>
      </c>
      <c r="B4386" s="21">
        <v>4385</v>
      </c>
      <c r="C4386" s="21">
        <v>5.8884999999999996</v>
      </c>
      <c r="D4386" s="21">
        <v>1.6133</v>
      </c>
    </row>
    <row r="4387" spans="1:4" ht="14.25" x14ac:dyDescent="0.2">
      <c r="A4387" s="20">
        <f t="shared" si="68"/>
        <v>47805</v>
      </c>
      <c r="B4387" s="21">
        <v>4386</v>
      </c>
      <c r="C4387" s="21">
        <v>5.8890000000000002</v>
      </c>
      <c r="D4387" s="21">
        <v>1.6133999999999999</v>
      </c>
    </row>
    <row r="4388" spans="1:4" ht="14.25" x14ac:dyDescent="0.2">
      <c r="A4388" s="20">
        <f t="shared" si="68"/>
        <v>47806</v>
      </c>
      <c r="B4388" s="21">
        <v>4387</v>
      </c>
      <c r="C4388" s="21">
        <v>5.8895999999999997</v>
      </c>
      <c r="D4388" s="21">
        <v>1.6134999999999999</v>
      </c>
    </row>
    <row r="4389" spans="1:4" ht="14.25" x14ac:dyDescent="0.2">
      <c r="A4389" s="20">
        <f t="shared" si="68"/>
        <v>47807</v>
      </c>
      <c r="B4389" s="21">
        <v>4388</v>
      </c>
      <c r="C4389" s="21">
        <v>5.8901000000000003</v>
      </c>
      <c r="D4389" s="21">
        <v>1.6135999999999999</v>
      </c>
    </row>
    <row r="4390" spans="1:4" ht="14.25" x14ac:dyDescent="0.2">
      <c r="A4390" s="20">
        <f t="shared" si="68"/>
        <v>47808</v>
      </c>
      <c r="B4390" s="21">
        <v>4389</v>
      </c>
      <c r="C4390" s="21">
        <v>5.8906000000000001</v>
      </c>
      <c r="D4390" s="21">
        <v>1.6137999999999999</v>
      </c>
    </row>
    <row r="4391" spans="1:4" ht="14.25" x14ac:dyDescent="0.2">
      <c r="A4391" s="20">
        <f t="shared" si="68"/>
        <v>47809</v>
      </c>
      <c r="B4391" s="21">
        <v>4390</v>
      </c>
      <c r="C4391" s="21">
        <v>5.8910999999999998</v>
      </c>
      <c r="D4391" s="21">
        <v>1.6138999999999999</v>
      </c>
    </row>
    <row r="4392" spans="1:4" ht="14.25" x14ac:dyDescent="0.2">
      <c r="A4392" s="20">
        <f t="shared" si="68"/>
        <v>47810</v>
      </c>
      <c r="B4392" s="21">
        <v>4391</v>
      </c>
      <c r="C4392" s="21">
        <v>5.8916000000000004</v>
      </c>
      <c r="D4392" s="21">
        <v>1.6140000000000001</v>
      </c>
    </row>
    <row r="4393" spans="1:4" ht="14.25" x14ac:dyDescent="0.2">
      <c r="A4393" s="20">
        <f t="shared" si="68"/>
        <v>47811</v>
      </c>
      <c r="B4393" s="21">
        <v>4392</v>
      </c>
      <c r="C4393" s="21">
        <v>5.8921000000000001</v>
      </c>
      <c r="D4393" s="21">
        <v>1.6141000000000001</v>
      </c>
    </row>
    <row r="4394" spans="1:4" ht="14.25" x14ac:dyDescent="0.2">
      <c r="A4394" s="20">
        <f t="shared" si="68"/>
        <v>47812</v>
      </c>
      <c r="B4394" s="21">
        <v>4393</v>
      </c>
      <c r="C4394" s="21">
        <v>5.8925999999999998</v>
      </c>
      <c r="D4394" s="21">
        <v>1.6142000000000001</v>
      </c>
    </row>
    <row r="4395" spans="1:4" ht="14.25" x14ac:dyDescent="0.2">
      <c r="A4395" s="20">
        <f t="shared" si="68"/>
        <v>47813</v>
      </c>
      <c r="B4395" s="21">
        <v>4394</v>
      </c>
      <c r="C4395" s="21">
        <v>5.8932000000000002</v>
      </c>
      <c r="D4395" s="21">
        <v>1.6143000000000001</v>
      </c>
    </row>
    <row r="4396" spans="1:4" ht="14.25" x14ac:dyDescent="0.2">
      <c r="A4396" s="20">
        <f t="shared" si="68"/>
        <v>47814</v>
      </c>
      <c r="B4396" s="21">
        <v>4395</v>
      </c>
      <c r="C4396" s="21">
        <v>5.8936999999999999</v>
      </c>
      <c r="D4396" s="21">
        <v>1.6145</v>
      </c>
    </row>
    <row r="4397" spans="1:4" ht="14.25" x14ac:dyDescent="0.2">
      <c r="A4397" s="20">
        <f t="shared" si="68"/>
        <v>47815</v>
      </c>
      <c r="B4397" s="21">
        <v>4396</v>
      </c>
      <c r="C4397" s="21">
        <v>5.8941999999999997</v>
      </c>
      <c r="D4397" s="21">
        <v>1.6146</v>
      </c>
    </row>
    <row r="4398" spans="1:4" ht="14.25" x14ac:dyDescent="0.2">
      <c r="A4398" s="20">
        <f t="shared" si="68"/>
        <v>47816</v>
      </c>
      <c r="B4398" s="21">
        <v>4397</v>
      </c>
      <c r="C4398" s="21">
        <v>5.8947000000000003</v>
      </c>
      <c r="D4398" s="21">
        <v>1.6147</v>
      </c>
    </row>
    <row r="4399" spans="1:4" ht="14.25" x14ac:dyDescent="0.2">
      <c r="A4399" s="20">
        <f t="shared" si="68"/>
        <v>47817</v>
      </c>
      <c r="B4399" s="21">
        <v>4398</v>
      </c>
      <c r="C4399" s="21">
        <v>5.8952</v>
      </c>
      <c r="D4399" s="21">
        <v>1.6148</v>
      </c>
    </row>
    <row r="4400" spans="1:4" ht="14.25" x14ac:dyDescent="0.2">
      <c r="A4400" s="20">
        <f t="shared" si="68"/>
        <v>47818</v>
      </c>
      <c r="B4400" s="21">
        <v>4399</v>
      </c>
      <c r="C4400" s="21">
        <v>5.8956999999999997</v>
      </c>
      <c r="D4400" s="21">
        <v>1.6149</v>
      </c>
    </row>
    <row r="4401" spans="1:4" ht="14.25" x14ac:dyDescent="0.2">
      <c r="A4401" s="20">
        <f t="shared" si="68"/>
        <v>47819</v>
      </c>
      <c r="B4401" s="21">
        <v>4400</v>
      </c>
      <c r="C4401" s="21">
        <v>5.8963000000000001</v>
      </c>
      <c r="D4401" s="21">
        <v>1.615</v>
      </c>
    </row>
    <row r="4402" spans="1:4" ht="14.25" x14ac:dyDescent="0.2">
      <c r="A4402" s="20">
        <f t="shared" si="68"/>
        <v>47820</v>
      </c>
      <c r="B4402" s="21">
        <v>4401</v>
      </c>
      <c r="C4402" s="21">
        <v>5.8967999999999998</v>
      </c>
      <c r="D4402" s="21">
        <v>1.6152</v>
      </c>
    </row>
    <row r="4403" spans="1:4" ht="14.25" x14ac:dyDescent="0.2">
      <c r="A4403" s="20">
        <f t="shared" si="68"/>
        <v>47821</v>
      </c>
      <c r="B4403" s="21">
        <v>4402</v>
      </c>
      <c r="C4403" s="21">
        <v>5.8973000000000004</v>
      </c>
      <c r="D4403" s="21">
        <v>1.6153</v>
      </c>
    </row>
    <row r="4404" spans="1:4" ht="14.25" x14ac:dyDescent="0.2">
      <c r="A4404" s="20">
        <f t="shared" si="68"/>
        <v>47822</v>
      </c>
      <c r="B4404" s="21">
        <v>4403</v>
      </c>
      <c r="C4404" s="21">
        <v>5.8978000000000002</v>
      </c>
      <c r="D4404" s="21">
        <v>1.6153999999999999</v>
      </c>
    </row>
    <row r="4405" spans="1:4" ht="14.25" x14ac:dyDescent="0.2">
      <c r="A4405" s="20">
        <f t="shared" si="68"/>
        <v>47823</v>
      </c>
      <c r="B4405" s="21">
        <v>4404</v>
      </c>
      <c r="C4405" s="21">
        <v>5.8982999999999999</v>
      </c>
      <c r="D4405" s="21">
        <v>1.6154999999999999</v>
      </c>
    </row>
    <row r="4406" spans="1:4" ht="14.25" x14ac:dyDescent="0.2">
      <c r="A4406" s="20">
        <f t="shared" si="68"/>
        <v>47824</v>
      </c>
      <c r="B4406" s="21">
        <v>4405</v>
      </c>
      <c r="C4406" s="21">
        <v>5.8987999999999996</v>
      </c>
      <c r="D4406" s="21">
        <v>1.6155999999999999</v>
      </c>
    </row>
    <row r="4407" spans="1:4" ht="14.25" x14ac:dyDescent="0.2">
      <c r="A4407" s="20">
        <f t="shared" si="68"/>
        <v>47825</v>
      </c>
      <c r="B4407" s="21">
        <v>4406</v>
      </c>
      <c r="C4407" s="21">
        <v>5.8994</v>
      </c>
      <c r="D4407" s="21">
        <v>1.6156999999999999</v>
      </c>
    </row>
    <row r="4408" spans="1:4" ht="14.25" x14ac:dyDescent="0.2">
      <c r="A4408" s="20">
        <f t="shared" si="68"/>
        <v>47826</v>
      </c>
      <c r="B4408" s="21">
        <v>4407</v>
      </c>
      <c r="C4408" s="21">
        <v>5.8998999999999997</v>
      </c>
      <c r="D4408" s="21">
        <v>1.6158999999999999</v>
      </c>
    </row>
    <row r="4409" spans="1:4" ht="14.25" x14ac:dyDescent="0.2">
      <c r="A4409" s="20">
        <f t="shared" si="68"/>
        <v>47827</v>
      </c>
      <c r="B4409" s="21">
        <v>4408</v>
      </c>
      <c r="C4409" s="21">
        <v>5.9004000000000003</v>
      </c>
      <c r="D4409" s="21">
        <v>1.6160000000000001</v>
      </c>
    </row>
    <row r="4410" spans="1:4" ht="14.25" x14ac:dyDescent="0.2">
      <c r="A4410" s="20">
        <f t="shared" si="68"/>
        <v>47828</v>
      </c>
      <c r="B4410" s="21">
        <v>4409</v>
      </c>
      <c r="C4410" s="21">
        <v>5.9009</v>
      </c>
      <c r="D4410" s="21">
        <v>1.6161000000000001</v>
      </c>
    </row>
    <row r="4411" spans="1:4" ht="14.25" x14ac:dyDescent="0.2">
      <c r="A4411" s="20">
        <f t="shared" si="68"/>
        <v>47829</v>
      </c>
      <c r="B4411" s="21">
        <v>4410</v>
      </c>
      <c r="C4411" s="21">
        <v>5.9013999999999998</v>
      </c>
      <c r="D4411" s="21">
        <v>1.6162000000000001</v>
      </c>
    </row>
    <row r="4412" spans="1:4" ht="14.25" x14ac:dyDescent="0.2">
      <c r="A4412" s="20">
        <f t="shared" si="68"/>
        <v>47830</v>
      </c>
      <c r="B4412" s="21">
        <v>4411</v>
      </c>
      <c r="C4412" s="21">
        <v>5.9020000000000001</v>
      </c>
      <c r="D4412" s="21">
        <v>1.6163000000000001</v>
      </c>
    </row>
    <row r="4413" spans="1:4" ht="14.25" x14ac:dyDescent="0.2">
      <c r="A4413" s="20">
        <f t="shared" si="68"/>
        <v>47831</v>
      </c>
      <c r="B4413" s="21">
        <v>4412</v>
      </c>
      <c r="C4413" s="21">
        <v>5.9024999999999999</v>
      </c>
      <c r="D4413" s="21">
        <v>1.6164000000000001</v>
      </c>
    </row>
    <row r="4414" spans="1:4" ht="14.25" x14ac:dyDescent="0.2">
      <c r="A4414" s="20">
        <f t="shared" si="68"/>
        <v>47832</v>
      </c>
      <c r="B4414" s="21">
        <v>4413</v>
      </c>
      <c r="C4414" s="21">
        <v>5.9029999999999996</v>
      </c>
      <c r="D4414" s="21">
        <v>1.6166</v>
      </c>
    </row>
    <row r="4415" spans="1:4" ht="14.25" x14ac:dyDescent="0.2">
      <c r="A4415" s="20">
        <f t="shared" si="68"/>
        <v>47833</v>
      </c>
      <c r="B4415" s="21">
        <v>4414</v>
      </c>
      <c r="C4415" s="21">
        <v>5.9035000000000002</v>
      </c>
      <c r="D4415" s="21">
        <v>1.6167</v>
      </c>
    </row>
    <row r="4416" spans="1:4" ht="14.25" x14ac:dyDescent="0.2">
      <c r="A4416" s="20">
        <f t="shared" si="68"/>
        <v>47834</v>
      </c>
      <c r="B4416" s="21">
        <v>4415</v>
      </c>
      <c r="C4416" s="21">
        <v>5.9039999999999999</v>
      </c>
      <c r="D4416" s="21">
        <v>1.6168</v>
      </c>
    </row>
    <row r="4417" spans="1:4" ht="14.25" x14ac:dyDescent="0.2">
      <c r="A4417" s="20">
        <f t="shared" si="68"/>
        <v>47835</v>
      </c>
      <c r="B4417" s="21">
        <v>4416</v>
      </c>
      <c r="C4417" s="21">
        <v>5.9044999999999996</v>
      </c>
      <c r="D4417" s="21">
        <v>1.6169</v>
      </c>
    </row>
    <row r="4418" spans="1:4" ht="14.25" x14ac:dyDescent="0.2">
      <c r="A4418" s="20">
        <f t="shared" si="68"/>
        <v>47836</v>
      </c>
      <c r="B4418" s="21">
        <v>4417</v>
      </c>
      <c r="C4418" s="21">
        <v>5.9051</v>
      </c>
      <c r="D4418" s="21">
        <v>1.617</v>
      </c>
    </row>
    <row r="4419" spans="1:4" ht="14.25" x14ac:dyDescent="0.2">
      <c r="A4419" s="20">
        <f t="shared" si="68"/>
        <v>47837</v>
      </c>
      <c r="B4419" s="21">
        <v>4418</v>
      </c>
      <c r="C4419" s="21">
        <v>5.9055999999999997</v>
      </c>
      <c r="D4419" s="21">
        <v>1.6172</v>
      </c>
    </row>
    <row r="4420" spans="1:4" ht="14.25" x14ac:dyDescent="0.2">
      <c r="A4420" s="20">
        <f t="shared" ref="A4420:A4483" si="69">+A4419+1</f>
        <v>47838</v>
      </c>
      <c r="B4420" s="21">
        <v>4419</v>
      </c>
      <c r="C4420" s="21">
        <v>5.9061000000000003</v>
      </c>
      <c r="D4420" s="21">
        <v>1.6173</v>
      </c>
    </row>
    <row r="4421" spans="1:4" ht="14.25" x14ac:dyDescent="0.2">
      <c r="A4421" s="20">
        <f t="shared" si="69"/>
        <v>47839</v>
      </c>
      <c r="B4421" s="21">
        <v>4420</v>
      </c>
      <c r="C4421" s="21">
        <v>5.9066000000000001</v>
      </c>
      <c r="D4421" s="21">
        <v>1.6173999999999999</v>
      </c>
    </row>
    <row r="4422" spans="1:4" ht="14.25" x14ac:dyDescent="0.2">
      <c r="A4422" s="20">
        <f t="shared" si="69"/>
        <v>47840</v>
      </c>
      <c r="B4422" s="21">
        <v>4421</v>
      </c>
      <c r="C4422" s="21">
        <v>5.9070999999999998</v>
      </c>
      <c r="D4422" s="21">
        <v>1.6174999999999999</v>
      </c>
    </row>
    <row r="4423" spans="1:4" ht="14.25" x14ac:dyDescent="0.2">
      <c r="A4423" s="20">
        <f t="shared" si="69"/>
        <v>47841</v>
      </c>
      <c r="B4423" s="21">
        <v>4422</v>
      </c>
      <c r="C4423" s="21">
        <v>5.9077000000000002</v>
      </c>
      <c r="D4423" s="21">
        <v>1.6175999999999999</v>
      </c>
    </row>
    <row r="4424" spans="1:4" ht="14.25" x14ac:dyDescent="0.2">
      <c r="A4424" s="20">
        <f t="shared" si="69"/>
        <v>47842</v>
      </c>
      <c r="B4424" s="21">
        <v>4423</v>
      </c>
      <c r="C4424" s="21">
        <v>5.9081999999999999</v>
      </c>
      <c r="D4424" s="21">
        <v>1.6177999999999999</v>
      </c>
    </row>
    <row r="4425" spans="1:4" ht="14.25" x14ac:dyDescent="0.2">
      <c r="A4425" s="20">
        <f t="shared" si="69"/>
        <v>47843</v>
      </c>
      <c r="B4425" s="21">
        <v>4424</v>
      </c>
      <c r="C4425" s="21">
        <v>5.9086999999999996</v>
      </c>
      <c r="D4425" s="21">
        <v>1.6178999999999999</v>
      </c>
    </row>
    <row r="4426" spans="1:4" ht="14.25" x14ac:dyDescent="0.2">
      <c r="A4426" s="20">
        <f t="shared" si="69"/>
        <v>47844</v>
      </c>
      <c r="B4426" s="21">
        <v>4425</v>
      </c>
      <c r="C4426" s="21">
        <v>5.9092000000000002</v>
      </c>
      <c r="D4426" s="21">
        <v>1.6180000000000001</v>
      </c>
    </row>
    <row r="4427" spans="1:4" ht="14.25" x14ac:dyDescent="0.2">
      <c r="A4427" s="20">
        <f t="shared" si="69"/>
        <v>47845</v>
      </c>
      <c r="B4427" s="21">
        <v>4426</v>
      </c>
      <c r="C4427" s="21">
        <v>5.9097999999999997</v>
      </c>
      <c r="D4427" s="21">
        <v>1.6181000000000001</v>
      </c>
    </row>
    <row r="4428" spans="1:4" ht="14.25" x14ac:dyDescent="0.2">
      <c r="A4428" s="20">
        <f t="shared" si="69"/>
        <v>47846</v>
      </c>
      <c r="B4428" s="21">
        <v>4427</v>
      </c>
      <c r="C4428" s="21">
        <v>5.9103000000000003</v>
      </c>
      <c r="D4428" s="21">
        <v>1.6182000000000001</v>
      </c>
    </row>
    <row r="4429" spans="1:4" ht="14.25" x14ac:dyDescent="0.2">
      <c r="A4429" s="20">
        <f t="shared" si="69"/>
        <v>47847</v>
      </c>
      <c r="B4429" s="21">
        <v>4428</v>
      </c>
      <c r="C4429" s="21">
        <v>5.9108000000000001</v>
      </c>
      <c r="D4429" s="21">
        <v>1.6184000000000001</v>
      </c>
    </row>
    <row r="4430" spans="1:4" ht="14.25" x14ac:dyDescent="0.2">
      <c r="A4430" s="20">
        <f t="shared" si="69"/>
        <v>47848</v>
      </c>
      <c r="B4430" s="21">
        <v>4429</v>
      </c>
      <c r="C4430" s="21">
        <v>5.9112999999999998</v>
      </c>
      <c r="D4430" s="21">
        <v>1.6185</v>
      </c>
    </row>
    <row r="4431" spans="1:4" ht="14.25" x14ac:dyDescent="0.2">
      <c r="A4431" s="20">
        <f t="shared" si="69"/>
        <v>47849</v>
      </c>
      <c r="B4431" s="21">
        <v>4430</v>
      </c>
      <c r="C4431" s="21">
        <v>5.9118000000000004</v>
      </c>
      <c r="D4431" s="21">
        <v>1.6186</v>
      </c>
    </row>
    <row r="4432" spans="1:4" ht="14.25" x14ac:dyDescent="0.2">
      <c r="A4432" s="20">
        <f t="shared" si="69"/>
        <v>47850</v>
      </c>
      <c r="B4432" s="21">
        <v>4431</v>
      </c>
      <c r="C4432" s="21">
        <v>5.9123999999999999</v>
      </c>
      <c r="D4432" s="21">
        <v>1.6187</v>
      </c>
    </row>
    <row r="4433" spans="1:4" ht="14.25" x14ac:dyDescent="0.2">
      <c r="A4433" s="20">
        <f t="shared" si="69"/>
        <v>47851</v>
      </c>
      <c r="B4433" s="21">
        <v>4432</v>
      </c>
      <c r="C4433" s="21">
        <v>5.9128999999999996</v>
      </c>
      <c r="D4433" s="21">
        <v>1.6188</v>
      </c>
    </row>
    <row r="4434" spans="1:4" ht="14.25" x14ac:dyDescent="0.2">
      <c r="A4434" s="20">
        <f t="shared" si="69"/>
        <v>47852</v>
      </c>
      <c r="B4434" s="21">
        <v>4433</v>
      </c>
      <c r="C4434" s="21">
        <v>5.9134000000000002</v>
      </c>
      <c r="D4434" s="21">
        <v>1.6189</v>
      </c>
    </row>
    <row r="4435" spans="1:4" ht="14.25" x14ac:dyDescent="0.2">
      <c r="A4435" s="20">
        <f t="shared" si="69"/>
        <v>47853</v>
      </c>
      <c r="B4435" s="21">
        <v>4434</v>
      </c>
      <c r="C4435" s="21">
        <v>5.9138999999999999</v>
      </c>
      <c r="D4435" s="21">
        <v>1.6191</v>
      </c>
    </row>
    <row r="4436" spans="1:4" ht="14.25" x14ac:dyDescent="0.2">
      <c r="A4436" s="20">
        <f t="shared" si="69"/>
        <v>47854</v>
      </c>
      <c r="B4436" s="21">
        <v>4435</v>
      </c>
      <c r="C4436" s="21">
        <v>5.9145000000000003</v>
      </c>
      <c r="D4436" s="21">
        <v>1.6192</v>
      </c>
    </row>
    <row r="4437" spans="1:4" ht="14.25" x14ac:dyDescent="0.2">
      <c r="A4437" s="20">
        <f t="shared" si="69"/>
        <v>47855</v>
      </c>
      <c r="B4437" s="21">
        <v>4436</v>
      </c>
      <c r="C4437" s="21">
        <v>5.915</v>
      </c>
      <c r="D4437" s="21">
        <v>1.6193</v>
      </c>
    </row>
    <row r="4438" spans="1:4" ht="14.25" x14ac:dyDescent="0.2">
      <c r="A4438" s="20">
        <f t="shared" si="69"/>
        <v>47856</v>
      </c>
      <c r="B4438" s="21">
        <v>4437</v>
      </c>
      <c r="C4438" s="21">
        <v>5.9154999999999998</v>
      </c>
      <c r="D4438" s="21">
        <v>1.6194</v>
      </c>
    </row>
    <row r="4439" spans="1:4" ht="14.25" x14ac:dyDescent="0.2">
      <c r="A4439" s="20">
        <f t="shared" si="69"/>
        <v>47857</v>
      </c>
      <c r="B4439" s="21">
        <v>4438</v>
      </c>
      <c r="C4439" s="21">
        <v>5.9160000000000004</v>
      </c>
      <c r="D4439" s="21">
        <v>1.6195999999999999</v>
      </c>
    </row>
    <row r="4440" spans="1:4" ht="14.25" x14ac:dyDescent="0.2">
      <c r="A4440" s="20">
        <f t="shared" si="69"/>
        <v>47858</v>
      </c>
      <c r="B4440" s="21">
        <v>4439</v>
      </c>
      <c r="C4440" s="21">
        <v>5.9165000000000001</v>
      </c>
      <c r="D4440" s="21">
        <v>1.6196999999999999</v>
      </c>
    </row>
    <row r="4441" spans="1:4" ht="14.25" x14ac:dyDescent="0.2">
      <c r="A4441" s="20">
        <f t="shared" si="69"/>
        <v>47859</v>
      </c>
      <c r="B4441" s="21">
        <v>4440</v>
      </c>
      <c r="C4441" s="21">
        <v>5.9170999999999996</v>
      </c>
      <c r="D4441" s="21">
        <v>1.6197999999999999</v>
      </c>
    </row>
    <row r="4442" spans="1:4" ht="14.25" x14ac:dyDescent="0.2">
      <c r="A4442" s="20">
        <f t="shared" si="69"/>
        <v>47860</v>
      </c>
      <c r="B4442" s="21">
        <v>4441</v>
      </c>
      <c r="C4442" s="21">
        <v>5.9176000000000002</v>
      </c>
      <c r="D4442" s="21">
        <v>1.6198999999999999</v>
      </c>
    </row>
    <row r="4443" spans="1:4" ht="14.25" x14ac:dyDescent="0.2">
      <c r="A4443" s="20">
        <f t="shared" si="69"/>
        <v>47861</v>
      </c>
      <c r="B4443" s="21">
        <v>4442</v>
      </c>
      <c r="C4443" s="21">
        <v>5.9180999999999999</v>
      </c>
      <c r="D4443" s="21">
        <v>1.62</v>
      </c>
    </row>
    <row r="4444" spans="1:4" ht="14.25" x14ac:dyDescent="0.2">
      <c r="A4444" s="20">
        <f t="shared" si="69"/>
        <v>47862</v>
      </c>
      <c r="B4444" s="21">
        <v>4443</v>
      </c>
      <c r="C4444" s="21">
        <v>5.9185999999999996</v>
      </c>
      <c r="D4444" s="21">
        <v>1.6202000000000001</v>
      </c>
    </row>
    <row r="4445" spans="1:4" ht="14.25" x14ac:dyDescent="0.2">
      <c r="A4445" s="20">
        <f t="shared" si="69"/>
        <v>47863</v>
      </c>
      <c r="B4445" s="21">
        <v>4444</v>
      </c>
      <c r="C4445" s="21">
        <v>5.9192</v>
      </c>
      <c r="D4445" s="21">
        <v>1.6203000000000001</v>
      </c>
    </row>
    <row r="4446" spans="1:4" ht="14.25" x14ac:dyDescent="0.2">
      <c r="A4446" s="20">
        <f t="shared" si="69"/>
        <v>47864</v>
      </c>
      <c r="B4446" s="21">
        <v>4445</v>
      </c>
      <c r="C4446" s="21">
        <v>5.9196999999999997</v>
      </c>
      <c r="D4446" s="21">
        <v>1.6204000000000001</v>
      </c>
    </row>
    <row r="4447" spans="1:4" ht="14.25" x14ac:dyDescent="0.2">
      <c r="A4447" s="20">
        <f t="shared" si="69"/>
        <v>47865</v>
      </c>
      <c r="B4447" s="21">
        <v>4446</v>
      </c>
      <c r="C4447" s="21">
        <v>5.9202000000000004</v>
      </c>
      <c r="D4447" s="21">
        <v>1.6205000000000001</v>
      </c>
    </row>
    <row r="4448" spans="1:4" ht="14.25" x14ac:dyDescent="0.2">
      <c r="A4448" s="20">
        <f t="shared" si="69"/>
        <v>47866</v>
      </c>
      <c r="B4448" s="21">
        <v>4447</v>
      </c>
      <c r="C4448" s="21">
        <v>5.9207000000000001</v>
      </c>
      <c r="D4448" s="21">
        <v>1.6206</v>
      </c>
    </row>
    <row r="4449" spans="1:4" ht="14.25" x14ac:dyDescent="0.2">
      <c r="A4449" s="20">
        <f t="shared" si="69"/>
        <v>47867</v>
      </c>
      <c r="B4449" s="21">
        <v>4448</v>
      </c>
      <c r="C4449" s="21">
        <v>5.9212999999999996</v>
      </c>
      <c r="D4449" s="21">
        <v>1.6208</v>
      </c>
    </row>
    <row r="4450" spans="1:4" ht="14.25" x14ac:dyDescent="0.2">
      <c r="A4450" s="20">
        <f t="shared" si="69"/>
        <v>47868</v>
      </c>
      <c r="B4450" s="21">
        <v>4449</v>
      </c>
      <c r="C4450" s="21">
        <v>5.9218000000000002</v>
      </c>
      <c r="D4450" s="21">
        <v>1.6209</v>
      </c>
    </row>
    <row r="4451" spans="1:4" ht="14.25" x14ac:dyDescent="0.2">
      <c r="A4451" s="20">
        <f t="shared" si="69"/>
        <v>47869</v>
      </c>
      <c r="B4451" s="21">
        <v>4450</v>
      </c>
      <c r="C4451" s="21">
        <v>5.9222999999999999</v>
      </c>
      <c r="D4451" s="21">
        <v>1.621</v>
      </c>
    </row>
    <row r="4452" spans="1:4" ht="14.25" x14ac:dyDescent="0.2">
      <c r="A4452" s="20">
        <f t="shared" si="69"/>
        <v>47870</v>
      </c>
      <c r="B4452" s="21">
        <v>4451</v>
      </c>
      <c r="C4452" s="21">
        <v>5.9227999999999996</v>
      </c>
      <c r="D4452" s="21">
        <v>1.6211</v>
      </c>
    </row>
    <row r="4453" spans="1:4" ht="14.25" x14ac:dyDescent="0.2">
      <c r="A4453" s="20">
        <f t="shared" si="69"/>
        <v>47871</v>
      </c>
      <c r="B4453" s="21">
        <v>4452</v>
      </c>
      <c r="C4453" s="21">
        <v>5.9234</v>
      </c>
      <c r="D4453" s="21">
        <v>1.6213</v>
      </c>
    </row>
    <row r="4454" spans="1:4" ht="14.25" x14ac:dyDescent="0.2">
      <c r="A4454" s="20">
        <f t="shared" si="69"/>
        <v>47872</v>
      </c>
      <c r="B4454" s="21">
        <v>4453</v>
      </c>
      <c r="C4454" s="21">
        <v>5.9238999999999997</v>
      </c>
      <c r="D4454" s="21">
        <v>1.6214</v>
      </c>
    </row>
    <row r="4455" spans="1:4" ht="14.25" x14ac:dyDescent="0.2">
      <c r="A4455" s="20">
        <f t="shared" si="69"/>
        <v>47873</v>
      </c>
      <c r="B4455" s="21">
        <v>4454</v>
      </c>
      <c r="C4455" s="21">
        <v>5.9244000000000003</v>
      </c>
      <c r="D4455" s="21">
        <v>1.6214999999999999</v>
      </c>
    </row>
    <row r="4456" spans="1:4" ht="14.25" x14ac:dyDescent="0.2">
      <c r="A4456" s="20">
        <f t="shared" si="69"/>
        <v>47874</v>
      </c>
      <c r="B4456" s="21">
        <v>4455</v>
      </c>
      <c r="C4456" s="21">
        <v>5.9249999999999998</v>
      </c>
      <c r="D4456" s="21">
        <v>1.6215999999999999</v>
      </c>
    </row>
    <row r="4457" spans="1:4" ht="14.25" x14ac:dyDescent="0.2">
      <c r="A4457" s="20">
        <f t="shared" si="69"/>
        <v>47875</v>
      </c>
      <c r="B4457" s="21">
        <v>4456</v>
      </c>
      <c r="C4457" s="21">
        <v>5.9255000000000004</v>
      </c>
      <c r="D4457" s="21">
        <v>1.6216999999999999</v>
      </c>
    </row>
    <row r="4458" spans="1:4" ht="14.25" x14ac:dyDescent="0.2">
      <c r="A4458" s="20">
        <f t="shared" si="69"/>
        <v>47876</v>
      </c>
      <c r="B4458" s="21">
        <v>4457</v>
      </c>
      <c r="C4458" s="21">
        <v>5.9260000000000002</v>
      </c>
      <c r="D4458" s="21">
        <v>1.6218999999999999</v>
      </c>
    </row>
    <row r="4459" spans="1:4" ht="14.25" x14ac:dyDescent="0.2">
      <c r="A4459" s="20">
        <f t="shared" si="69"/>
        <v>47877</v>
      </c>
      <c r="B4459" s="21">
        <v>4458</v>
      </c>
      <c r="C4459" s="21">
        <v>5.9264999999999999</v>
      </c>
      <c r="D4459" s="21">
        <v>1.6220000000000001</v>
      </c>
    </row>
    <row r="4460" spans="1:4" ht="14.25" x14ac:dyDescent="0.2">
      <c r="A4460" s="20">
        <f t="shared" si="69"/>
        <v>47878</v>
      </c>
      <c r="B4460" s="21">
        <v>4459</v>
      </c>
      <c r="C4460" s="21">
        <v>5.9271000000000003</v>
      </c>
      <c r="D4460" s="21">
        <v>1.6221000000000001</v>
      </c>
    </row>
    <row r="4461" spans="1:4" ht="14.25" x14ac:dyDescent="0.2">
      <c r="A4461" s="20">
        <f t="shared" si="69"/>
        <v>47879</v>
      </c>
      <c r="B4461" s="21">
        <v>4460</v>
      </c>
      <c r="C4461" s="21">
        <v>5.9276</v>
      </c>
      <c r="D4461" s="21">
        <v>1.6222000000000001</v>
      </c>
    </row>
    <row r="4462" spans="1:4" ht="14.25" x14ac:dyDescent="0.2">
      <c r="A4462" s="20">
        <f t="shared" si="69"/>
        <v>47880</v>
      </c>
      <c r="B4462" s="21">
        <v>4461</v>
      </c>
      <c r="C4462" s="21">
        <v>5.9280999999999997</v>
      </c>
      <c r="D4462" s="21">
        <v>1.6224000000000001</v>
      </c>
    </row>
    <row r="4463" spans="1:4" ht="14.25" x14ac:dyDescent="0.2">
      <c r="A4463" s="20">
        <f t="shared" si="69"/>
        <v>47881</v>
      </c>
      <c r="B4463" s="21">
        <v>4462</v>
      </c>
      <c r="C4463" s="21">
        <v>5.9286000000000003</v>
      </c>
      <c r="D4463" s="21">
        <v>1.6225000000000001</v>
      </c>
    </row>
    <row r="4464" spans="1:4" ht="14.25" x14ac:dyDescent="0.2">
      <c r="A4464" s="20">
        <f t="shared" si="69"/>
        <v>47882</v>
      </c>
      <c r="B4464" s="21">
        <v>4463</v>
      </c>
      <c r="C4464" s="21">
        <v>5.9291999999999998</v>
      </c>
      <c r="D4464" s="21">
        <v>1.6226</v>
      </c>
    </row>
    <row r="4465" spans="1:4" ht="14.25" x14ac:dyDescent="0.2">
      <c r="A4465" s="20">
        <f t="shared" si="69"/>
        <v>47883</v>
      </c>
      <c r="B4465" s="21">
        <v>4464</v>
      </c>
      <c r="C4465" s="21">
        <v>5.9297000000000004</v>
      </c>
      <c r="D4465" s="21">
        <v>1.6227</v>
      </c>
    </row>
    <row r="4466" spans="1:4" ht="14.25" x14ac:dyDescent="0.2">
      <c r="A4466" s="20">
        <f t="shared" si="69"/>
        <v>47884</v>
      </c>
      <c r="B4466" s="21">
        <v>4465</v>
      </c>
      <c r="C4466" s="21">
        <v>5.9302000000000001</v>
      </c>
      <c r="D4466" s="21">
        <v>1.6228</v>
      </c>
    </row>
    <row r="4467" spans="1:4" ht="14.25" x14ac:dyDescent="0.2">
      <c r="A4467" s="20">
        <f t="shared" si="69"/>
        <v>47885</v>
      </c>
      <c r="B4467" s="21">
        <v>4466</v>
      </c>
      <c r="C4467" s="21">
        <v>5.9307999999999996</v>
      </c>
      <c r="D4467" s="21">
        <v>1.623</v>
      </c>
    </row>
    <row r="4468" spans="1:4" ht="14.25" x14ac:dyDescent="0.2">
      <c r="A4468" s="20">
        <f t="shared" si="69"/>
        <v>47886</v>
      </c>
      <c r="B4468" s="21">
        <v>4467</v>
      </c>
      <c r="C4468" s="21">
        <v>5.9313000000000002</v>
      </c>
      <c r="D4468" s="21">
        <v>1.6231</v>
      </c>
    </row>
    <row r="4469" spans="1:4" ht="14.25" x14ac:dyDescent="0.2">
      <c r="A4469" s="20">
        <f t="shared" si="69"/>
        <v>47887</v>
      </c>
      <c r="B4469" s="21">
        <v>4468</v>
      </c>
      <c r="C4469" s="21">
        <v>5.9318</v>
      </c>
      <c r="D4469" s="21">
        <v>1.6232</v>
      </c>
    </row>
    <row r="4470" spans="1:4" ht="14.25" x14ac:dyDescent="0.2">
      <c r="A4470" s="20">
        <f t="shared" si="69"/>
        <v>47888</v>
      </c>
      <c r="B4470" s="21">
        <v>4469</v>
      </c>
      <c r="C4470" s="21">
        <v>5.9324000000000003</v>
      </c>
      <c r="D4470" s="21">
        <v>1.6233</v>
      </c>
    </row>
    <row r="4471" spans="1:4" ht="14.25" x14ac:dyDescent="0.2">
      <c r="A4471" s="20">
        <f t="shared" si="69"/>
        <v>47889</v>
      </c>
      <c r="B4471" s="21">
        <v>4470</v>
      </c>
      <c r="C4471" s="21">
        <v>5.9329000000000001</v>
      </c>
      <c r="D4471" s="21">
        <v>1.6234999999999999</v>
      </c>
    </row>
    <row r="4472" spans="1:4" ht="14.25" x14ac:dyDescent="0.2">
      <c r="A4472" s="20">
        <f t="shared" si="69"/>
        <v>47890</v>
      </c>
      <c r="B4472" s="21">
        <v>4471</v>
      </c>
      <c r="C4472" s="21">
        <v>5.9333999999999998</v>
      </c>
      <c r="D4472" s="21">
        <v>1.6235999999999999</v>
      </c>
    </row>
    <row r="4473" spans="1:4" ht="14.25" x14ac:dyDescent="0.2">
      <c r="A4473" s="20">
        <f t="shared" si="69"/>
        <v>47891</v>
      </c>
      <c r="B4473" s="21">
        <v>4472</v>
      </c>
      <c r="C4473" s="21">
        <v>5.9339000000000004</v>
      </c>
      <c r="D4473" s="21">
        <v>1.6236999999999999</v>
      </c>
    </row>
    <row r="4474" spans="1:4" ht="14.25" x14ac:dyDescent="0.2">
      <c r="A4474" s="20">
        <f t="shared" si="69"/>
        <v>47892</v>
      </c>
      <c r="B4474" s="21">
        <v>4473</v>
      </c>
      <c r="C4474" s="21">
        <v>5.9344999999999999</v>
      </c>
      <c r="D4474" s="21">
        <v>1.6237999999999999</v>
      </c>
    </row>
    <row r="4475" spans="1:4" ht="14.25" x14ac:dyDescent="0.2">
      <c r="A4475" s="20">
        <f t="shared" si="69"/>
        <v>47893</v>
      </c>
      <c r="B4475" s="21">
        <v>4474</v>
      </c>
      <c r="C4475" s="21">
        <v>5.9349999999999996</v>
      </c>
      <c r="D4475" s="21">
        <v>1.6240000000000001</v>
      </c>
    </row>
    <row r="4476" spans="1:4" ht="14.25" x14ac:dyDescent="0.2">
      <c r="A4476" s="20">
        <f t="shared" si="69"/>
        <v>47894</v>
      </c>
      <c r="B4476" s="21">
        <v>4475</v>
      </c>
      <c r="C4476" s="21">
        <v>5.9355000000000002</v>
      </c>
      <c r="D4476" s="21">
        <v>1.6241000000000001</v>
      </c>
    </row>
    <row r="4477" spans="1:4" ht="14.25" x14ac:dyDescent="0.2">
      <c r="A4477" s="20">
        <f t="shared" si="69"/>
        <v>47895</v>
      </c>
      <c r="B4477" s="21">
        <v>4476</v>
      </c>
      <c r="C4477" s="21">
        <v>5.9360999999999997</v>
      </c>
      <c r="D4477" s="21">
        <v>1.6242000000000001</v>
      </c>
    </row>
    <row r="4478" spans="1:4" ht="14.25" x14ac:dyDescent="0.2">
      <c r="A4478" s="20">
        <f t="shared" si="69"/>
        <v>47896</v>
      </c>
      <c r="B4478" s="21">
        <v>4477</v>
      </c>
      <c r="C4478" s="21">
        <v>5.9366000000000003</v>
      </c>
      <c r="D4478" s="21">
        <v>1.6243000000000001</v>
      </c>
    </row>
    <row r="4479" spans="1:4" ht="14.25" x14ac:dyDescent="0.2">
      <c r="A4479" s="20">
        <f t="shared" si="69"/>
        <v>47897</v>
      </c>
      <c r="B4479" s="21">
        <v>4478</v>
      </c>
      <c r="C4479" s="21">
        <v>5.9371</v>
      </c>
      <c r="D4479" s="21">
        <v>1.6245000000000001</v>
      </c>
    </row>
    <row r="4480" spans="1:4" ht="14.25" x14ac:dyDescent="0.2">
      <c r="A4480" s="20">
        <f t="shared" si="69"/>
        <v>47898</v>
      </c>
      <c r="B4480" s="21">
        <v>4479</v>
      </c>
      <c r="C4480" s="21">
        <v>5.9377000000000004</v>
      </c>
      <c r="D4480" s="21">
        <v>1.6246</v>
      </c>
    </row>
    <row r="4481" spans="1:4" ht="14.25" x14ac:dyDescent="0.2">
      <c r="A4481" s="20">
        <f t="shared" si="69"/>
        <v>47899</v>
      </c>
      <c r="B4481" s="21">
        <v>4480</v>
      </c>
      <c r="C4481" s="21">
        <v>5.9382000000000001</v>
      </c>
      <c r="D4481" s="21">
        <v>1.6247</v>
      </c>
    </row>
    <row r="4482" spans="1:4" ht="14.25" x14ac:dyDescent="0.2">
      <c r="A4482" s="20">
        <f t="shared" si="69"/>
        <v>47900</v>
      </c>
      <c r="B4482" s="21">
        <v>4481</v>
      </c>
      <c r="C4482" s="21">
        <v>5.9386999999999999</v>
      </c>
      <c r="D4482" s="21">
        <v>1.6248</v>
      </c>
    </row>
    <row r="4483" spans="1:4" ht="14.25" x14ac:dyDescent="0.2">
      <c r="A4483" s="20">
        <f t="shared" si="69"/>
        <v>47901</v>
      </c>
      <c r="B4483" s="21">
        <v>4482</v>
      </c>
      <c r="C4483" s="21">
        <v>5.9393000000000002</v>
      </c>
      <c r="D4483" s="21">
        <v>1.625</v>
      </c>
    </row>
    <row r="4484" spans="1:4" ht="14.25" x14ac:dyDescent="0.2">
      <c r="A4484" s="20">
        <f t="shared" ref="A4484:A4547" si="70">+A4483+1</f>
        <v>47902</v>
      </c>
      <c r="B4484" s="21">
        <v>4483</v>
      </c>
      <c r="C4484" s="21">
        <v>5.9398</v>
      </c>
      <c r="D4484" s="21">
        <v>1.6251</v>
      </c>
    </row>
    <row r="4485" spans="1:4" ht="14.25" x14ac:dyDescent="0.2">
      <c r="A4485" s="20">
        <f t="shared" si="70"/>
        <v>47903</v>
      </c>
      <c r="B4485" s="21">
        <v>4484</v>
      </c>
      <c r="C4485" s="21">
        <v>5.9402999999999997</v>
      </c>
      <c r="D4485" s="21">
        <v>1.6252</v>
      </c>
    </row>
    <row r="4486" spans="1:4" ht="14.25" x14ac:dyDescent="0.2">
      <c r="A4486" s="20">
        <f t="shared" si="70"/>
        <v>47904</v>
      </c>
      <c r="B4486" s="21">
        <v>4485</v>
      </c>
      <c r="C4486" s="21">
        <v>5.9409000000000001</v>
      </c>
      <c r="D4486" s="21">
        <v>1.6253</v>
      </c>
    </row>
    <row r="4487" spans="1:4" ht="14.25" x14ac:dyDescent="0.2">
      <c r="A4487" s="20">
        <f t="shared" si="70"/>
        <v>47905</v>
      </c>
      <c r="B4487" s="21">
        <v>4486</v>
      </c>
      <c r="C4487" s="21">
        <v>5.9413999999999998</v>
      </c>
      <c r="D4487" s="21">
        <v>1.6254999999999999</v>
      </c>
    </row>
    <row r="4488" spans="1:4" ht="14.25" x14ac:dyDescent="0.2">
      <c r="A4488" s="20">
        <f t="shared" si="70"/>
        <v>47906</v>
      </c>
      <c r="B4488" s="21">
        <v>4487</v>
      </c>
      <c r="C4488" s="21">
        <v>5.9419000000000004</v>
      </c>
      <c r="D4488" s="21">
        <v>1.6255999999999999</v>
      </c>
    </row>
    <row r="4489" spans="1:4" ht="14.25" x14ac:dyDescent="0.2">
      <c r="A4489" s="20">
        <f t="shared" si="70"/>
        <v>47907</v>
      </c>
      <c r="B4489" s="21">
        <v>4488</v>
      </c>
      <c r="C4489" s="21">
        <v>5.9424999999999999</v>
      </c>
      <c r="D4489" s="21">
        <v>1.6256999999999999</v>
      </c>
    </row>
    <row r="4490" spans="1:4" ht="14.25" x14ac:dyDescent="0.2">
      <c r="A4490" s="20">
        <f t="shared" si="70"/>
        <v>47908</v>
      </c>
      <c r="B4490" s="21">
        <v>4489</v>
      </c>
      <c r="C4490" s="21">
        <v>5.9429999999999996</v>
      </c>
      <c r="D4490" s="21">
        <v>1.6257999999999999</v>
      </c>
    </row>
    <row r="4491" spans="1:4" ht="14.25" x14ac:dyDescent="0.2">
      <c r="A4491" s="20">
        <f t="shared" si="70"/>
        <v>47909</v>
      </c>
      <c r="B4491" s="21">
        <v>4490</v>
      </c>
      <c r="C4491" s="21">
        <v>5.9435000000000002</v>
      </c>
      <c r="D4491" s="21">
        <v>1.6259999999999999</v>
      </c>
    </row>
    <row r="4492" spans="1:4" ht="14.25" x14ac:dyDescent="0.2">
      <c r="A4492" s="20">
        <f t="shared" si="70"/>
        <v>47910</v>
      </c>
      <c r="B4492" s="21">
        <v>4491</v>
      </c>
      <c r="C4492" s="21">
        <v>5.9440999999999997</v>
      </c>
      <c r="D4492" s="21">
        <v>1.6261000000000001</v>
      </c>
    </row>
    <row r="4493" spans="1:4" ht="14.25" x14ac:dyDescent="0.2">
      <c r="A4493" s="20">
        <f t="shared" si="70"/>
        <v>47911</v>
      </c>
      <c r="B4493" s="21">
        <v>4492</v>
      </c>
      <c r="C4493" s="21">
        <v>5.9446000000000003</v>
      </c>
      <c r="D4493" s="21">
        <v>1.6262000000000001</v>
      </c>
    </row>
    <row r="4494" spans="1:4" ht="14.25" x14ac:dyDescent="0.2">
      <c r="A4494" s="20">
        <f t="shared" si="70"/>
        <v>47912</v>
      </c>
      <c r="B4494" s="21">
        <v>4493</v>
      </c>
      <c r="C4494" s="21">
        <v>5.9451000000000001</v>
      </c>
      <c r="D4494" s="21">
        <v>1.6263000000000001</v>
      </c>
    </row>
    <row r="4495" spans="1:4" ht="14.25" x14ac:dyDescent="0.2">
      <c r="A4495" s="20">
        <f t="shared" si="70"/>
        <v>47913</v>
      </c>
      <c r="B4495" s="21">
        <v>4494</v>
      </c>
      <c r="C4495" s="21">
        <v>5.9457000000000004</v>
      </c>
      <c r="D4495" s="21">
        <v>1.6265000000000001</v>
      </c>
    </row>
    <row r="4496" spans="1:4" ht="14.25" x14ac:dyDescent="0.2">
      <c r="A4496" s="20">
        <f t="shared" si="70"/>
        <v>47914</v>
      </c>
      <c r="B4496" s="21">
        <v>4495</v>
      </c>
      <c r="C4496" s="21">
        <v>5.9462000000000002</v>
      </c>
      <c r="D4496" s="21">
        <v>1.6266</v>
      </c>
    </row>
    <row r="4497" spans="1:4" ht="14.25" x14ac:dyDescent="0.2">
      <c r="A4497" s="20">
        <f t="shared" si="70"/>
        <v>47915</v>
      </c>
      <c r="B4497" s="21">
        <v>4496</v>
      </c>
      <c r="C4497" s="21">
        <v>5.9466999999999999</v>
      </c>
      <c r="D4497" s="21">
        <v>1.6267</v>
      </c>
    </row>
    <row r="4498" spans="1:4" ht="14.25" x14ac:dyDescent="0.2">
      <c r="A4498" s="20">
        <f t="shared" si="70"/>
        <v>47916</v>
      </c>
      <c r="B4498" s="21">
        <v>4497</v>
      </c>
      <c r="C4498" s="21">
        <v>5.9473000000000003</v>
      </c>
      <c r="D4498" s="21">
        <v>1.6268</v>
      </c>
    </row>
    <row r="4499" spans="1:4" ht="14.25" x14ac:dyDescent="0.2">
      <c r="A4499" s="20">
        <f t="shared" si="70"/>
        <v>47917</v>
      </c>
      <c r="B4499" s="21">
        <v>4498</v>
      </c>
      <c r="C4499" s="21">
        <v>5.9478</v>
      </c>
      <c r="D4499" s="21">
        <v>1.627</v>
      </c>
    </row>
    <row r="4500" spans="1:4" ht="14.25" x14ac:dyDescent="0.2">
      <c r="A4500" s="20">
        <f t="shared" si="70"/>
        <v>47918</v>
      </c>
      <c r="B4500" s="21">
        <v>4499</v>
      </c>
      <c r="C4500" s="21">
        <v>5.9482999999999997</v>
      </c>
      <c r="D4500" s="21">
        <v>1.6271</v>
      </c>
    </row>
    <row r="4501" spans="1:4" ht="14.25" x14ac:dyDescent="0.2">
      <c r="A4501" s="20">
        <f t="shared" si="70"/>
        <v>47919</v>
      </c>
      <c r="B4501" s="21">
        <v>4500</v>
      </c>
      <c r="C4501" s="21">
        <v>5.9489000000000001</v>
      </c>
      <c r="D4501" s="21">
        <v>1.6272</v>
      </c>
    </row>
    <row r="4502" spans="1:4" ht="14.25" x14ac:dyDescent="0.2">
      <c r="A4502" s="20">
        <f t="shared" si="70"/>
        <v>47920</v>
      </c>
      <c r="B4502" s="21">
        <v>4501</v>
      </c>
      <c r="C4502" s="21">
        <v>5.9493999999999998</v>
      </c>
      <c r="D4502" s="21">
        <v>1.6273</v>
      </c>
    </row>
    <row r="4503" spans="1:4" ht="14.25" x14ac:dyDescent="0.2">
      <c r="A4503" s="20">
        <f t="shared" si="70"/>
        <v>47921</v>
      </c>
      <c r="B4503" s="21">
        <v>4502</v>
      </c>
      <c r="C4503" s="21">
        <v>5.9499000000000004</v>
      </c>
      <c r="D4503" s="21">
        <v>1.6274999999999999</v>
      </c>
    </row>
    <row r="4504" spans="1:4" ht="14.25" x14ac:dyDescent="0.2">
      <c r="A4504" s="20">
        <f t="shared" si="70"/>
        <v>47922</v>
      </c>
      <c r="B4504" s="21">
        <v>4503</v>
      </c>
      <c r="C4504" s="21">
        <v>5.9504999999999999</v>
      </c>
      <c r="D4504" s="21">
        <v>1.6275999999999999</v>
      </c>
    </row>
    <row r="4505" spans="1:4" ht="14.25" x14ac:dyDescent="0.2">
      <c r="A4505" s="20">
        <f t="shared" si="70"/>
        <v>47923</v>
      </c>
      <c r="B4505" s="21">
        <v>4504</v>
      </c>
      <c r="C4505" s="21">
        <v>5.9509999999999996</v>
      </c>
      <c r="D4505" s="21">
        <v>1.6276999999999999</v>
      </c>
    </row>
    <row r="4506" spans="1:4" ht="14.25" x14ac:dyDescent="0.2">
      <c r="A4506" s="20">
        <f t="shared" si="70"/>
        <v>47924</v>
      </c>
      <c r="B4506" s="21">
        <v>4505</v>
      </c>
      <c r="C4506" s="21">
        <v>5.9515000000000002</v>
      </c>
      <c r="D4506" s="21">
        <v>1.6277999999999999</v>
      </c>
    </row>
    <row r="4507" spans="1:4" ht="14.25" x14ac:dyDescent="0.2">
      <c r="A4507" s="20">
        <f t="shared" si="70"/>
        <v>47925</v>
      </c>
      <c r="B4507" s="21">
        <v>4506</v>
      </c>
      <c r="C4507" s="21">
        <v>5.9520999999999997</v>
      </c>
      <c r="D4507" s="21">
        <v>1.6279999999999999</v>
      </c>
    </row>
    <row r="4508" spans="1:4" ht="14.25" x14ac:dyDescent="0.2">
      <c r="A4508" s="20">
        <f t="shared" si="70"/>
        <v>47926</v>
      </c>
      <c r="B4508" s="21">
        <v>4507</v>
      </c>
      <c r="C4508" s="21">
        <v>5.9526000000000003</v>
      </c>
      <c r="D4508" s="21">
        <v>1.6281000000000001</v>
      </c>
    </row>
    <row r="4509" spans="1:4" ht="14.25" x14ac:dyDescent="0.2">
      <c r="A4509" s="20">
        <f t="shared" si="70"/>
        <v>47927</v>
      </c>
      <c r="B4509" s="21">
        <v>4508</v>
      </c>
      <c r="C4509" s="21">
        <v>5.9531999999999998</v>
      </c>
      <c r="D4509" s="21">
        <v>1.6282000000000001</v>
      </c>
    </row>
    <row r="4510" spans="1:4" ht="14.25" x14ac:dyDescent="0.2">
      <c r="A4510" s="20">
        <f t="shared" si="70"/>
        <v>47928</v>
      </c>
      <c r="B4510" s="21">
        <v>4509</v>
      </c>
      <c r="C4510" s="21">
        <v>5.9537000000000004</v>
      </c>
      <c r="D4510" s="21">
        <v>1.6284000000000001</v>
      </c>
    </row>
    <row r="4511" spans="1:4" ht="14.25" x14ac:dyDescent="0.2">
      <c r="A4511" s="20">
        <f t="shared" si="70"/>
        <v>47929</v>
      </c>
      <c r="B4511" s="21">
        <v>4510</v>
      </c>
      <c r="C4511" s="21">
        <v>5.9542000000000002</v>
      </c>
      <c r="D4511" s="21">
        <v>1.6285000000000001</v>
      </c>
    </row>
    <row r="4512" spans="1:4" ht="14.25" x14ac:dyDescent="0.2">
      <c r="A4512" s="20">
        <f t="shared" si="70"/>
        <v>47930</v>
      </c>
      <c r="B4512" s="21">
        <v>4511</v>
      </c>
      <c r="C4512" s="21">
        <v>5.9547999999999996</v>
      </c>
      <c r="D4512" s="21">
        <v>1.6286</v>
      </c>
    </row>
    <row r="4513" spans="1:4" ht="14.25" x14ac:dyDescent="0.2">
      <c r="A4513" s="20">
        <f t="shared" si="70"/>
        <v>47931</v>
      </c>
      <c r="B4513" s="21">
        <v>4512</v>
      </c>
      <c r="C4513" s="21">
        <v>5.9553000000000003</v>
      </c>
      <c r="D4513" s="21">
        <v>1.6287</v>
      </c>
    </row>
    <row r="4514" spans="1:4" ht="14.25" x14ac:dyDescent="0.2">
      <c r="A4514" s="20">
        <f t="shared" si="70"/>
        <v>47932</v>
      </c>
      <c r="B4514" s="21">
        <v>4513</v>
      </c>
      <c r="C4514" s="21">
        <v>5.9558</v>
      </c>
      <c r="D4514" s="21">
        <v>1.6289</v>
      </c>
    </row>
    <row r="4515" spans="1:4" ht="14.25" x14ac:dyDescent="0.2">
      <c r="A4515" s="20">
        <f t="shared" si="70"/>
        <v>47933</v>
      </c>
      <c r="B4515" s="21">
        <v>4514</v>
      </c>
      <c r="C4515" s="21">
        <v>5.9564000000000004</v>
      </c>
      <c r="D4515" s="21">
        <v>1.629</v>
      </c>
    </row>
    <row r="4516" spans="1:4" ht="14.25" x14ac:dyDescent="0.2">
      <c r="A4516" s="20">
        <f t="shared" si="70"/>
        <v>47934</v>
      </c>
      <c r="B4516" s="21">
        <v>4515</v>
      </c>
      <c r="C4516" s="21">
        <v>5.9569000000000001</v>
      </c>
      <c r="D4516" s="21">
        <v>1.6291</v>
      </c>
    </row>
    <row r="4517" spans="1:4" ht="14.25" x14ac:dyDescent="0.2">
      <c r="A4517" s="20">
        <f t="shared" si="70"/>
        <v>47935</v>
      </c>
      <c r="B4517" s="21">
        <v>4516</v>
      </c>
      <c r="C4517" s="21">
        <v>5.9574999999999996</v>
      </c>
      <c r="D4517" s="21">
        <v>1.6292</v>
      </c>
    </row>
    <row r="4518" spans="1:4" ht="14.25" x14ac:dyDescent="0.2">
      <c r="A4518" s="20">
        <f t="shared" si="70"/>
        <v>47936</v>
      </c>
      <c r="B4518" s="21">
        <v>4517</v>
      </c>
      <c r="C4518" s="21">
        <v>5.9580000000000002</v>
      </c>
      <c r="D4518" s="21">
        <v>1.6294</v>
      </c>
    </row>
    <row r="4519" spans="1:4" ht="14.25" x14ac:dyDescent="0.2">
      <c r="A4519" s="20">
        <f t="shared" si="70"/>
        <v>47937</v>
      </c>
      <c r="B4519" s="21">
        <v>4518</v>
      </c>
      <c r="C4519" s="21">
        <v>5.9584999999999999</v>
      </c>
      <c r="D4519" s="21">
        <v>1.6294999999999999</v>
      </c>
    </row>
    <row r="4520" spans="1:4" ht="14.25" x14ac:dyDescent="0.2">
      <c r="A4520" s="20">
        <f t="shared" si="70"/>
        <v>47938</v>
      </c>
      <c r="B4520" s="21">
        <v>4519</v>
      </c>
      <c r="C4520" s="21">
        <v>5.9591000000000003</v>
      </c>
      <c r="D4520" s="21">
        <v>1.6295999999999999</v>
      </c>
    </row>
    <row r="4521" spans="1:4" ht="14.25" x14ac:dyDescent="0.2">
      <c r="A4521" s="20">
        <f t="shared" si="70"/>
        <v>47939</v>
      </c>
      <c r="B4521" s="21">
        <v>4520</v>
      </c>
      <c r="C4521" s="21">
        <v>5.9596</v>
      </c>
      <c r="D4521" s="21">
        <v>1.6297999999999999</v>
      </c>
    </row>
    <row r="4522" spans="1:4" ht="14.25" x14ac:dyDescent="0.2">
      <c r="A4522" s="20">
        <f t="shared" si="70"/>
        <v>47940</v>
      </c>
      <c r="B4522" s="21">
        <v>4521</v>
      </c>
      <c r="C4522" s="21">
        <v>5.9602000000000004</v>
      </c>
      <c r="D4522" s="21">
        <v>1.6298999999999999</v>
      </c>
    </row>
    <row r="4523" spans="1:4" ht="14.25" x14ac:dyDescent="0.2">
      <c r="A4523" s="20">
        <f t="shared" si="70"/>
        <v>47941</v>
      </c>
      <c r="B4523" s="21">
        <v>4522</v>
      </c>
      <c r="C4523" s="21">
        <v>5.9607000000000001</v>
      </c>
      <c r="D4523" s="21">
        <v>1.63</v>
      </c>
    </row>
    <row r="4524" spans="1:4" ht="14.25" x14ac:dyDescent="0.2">
      <c r="A4524" s="20">
        <f t="shared" si="70"/>
        <v>47942</v>
      </c>
      <c r="B4524" s="21">
        <v>4523</v>
      </c>
      <c r="C4524" s="21">
        <v>5.9611999999999998</v>
      </c>
      <c r="D4524" s="21">
        <v>1.6301000000000001</v>
      </c>
    </row>
    <row r="4525" spans="1:4" ht="14.25" x14ac:dyDescent="0.2">
      <c r="A4525" s="20">
        <f t="shared" si="70"/>
        <v>47943</v>
      </c>
      <c r="B4525" s="21">
        <v>4524</v>
      </c>
      <c r="C4525" s="21">
        <v>5.9618000000000002</v>
      </c>
      <c r="D4525" s="21">
        <v>1.6303000000000001</v>
      </c>
    </row>
    <row r="4526" spans="1:4" ht="14.25" x14ac:dyDescent="0.2">
      <c r="A4526" s="20">
        <f t="shared" si="70"/>
        <v>47944</v>
      </c>
      <c r="B4526" s="21">
        <v>4525</v>
      </c>
      <c r="C4526" s="21">
        <v>5.9622999999999999</v>
      </c>
      <c r="D4526" s="21">
        <v>1.6304000000000001</v>
      </c>
    </row>
    <row r="4527" spans="1:4" ht="14.25" x14ac:dyDescent="0.2">
      <c r="A4527" s="20">
        <f t="shared" si="70"/>
        <v>47945</v>
      </c>
      <c r="B4527" s="21">
        <v>4526</v>
      </c>
      <c r="C4527" s="21">
        <v>5.9629000000000003</v>
      </c>
      <c r="D4527" s="21">
        <v>1.6305000000000001</v>
      </c>
    </row>
    <row r="4528" spans="1:4" ht="14.25" x14ac:dyDescent="0.2">
      <c r="A4528" s="20">
        <f t="shared" si="70"/>
        <v>47946</v>
      </c>
      <c r="B4528" s="21">
        <v>4527</v>
      </c>
      <c r="C4528" s="21">
        <v>5.9634</v>
      </c>
      <c r="D4528" s="21">
        <v>1.6307</v>
      </c>
    </row>
    <row r="4529" spans="1:4" ht="14.25" x14ac:dyDescent="0.2">
      <c r="A4529" s="20">
        <f t="shared" si="70"/>
        <v>47947</v>
      </c>
      <c r="B4529" s="21">
        <v>4528</v>
      </c>
      <c r="C4529" s="21">
        <v>5.9638999999999998</v>
      </c>
      <c r="D4529" s="21">
        <v>1.6308</v>
      </c>
    </row>
    <row r="4530" spans="1:4" ht="14.25" x14ac:dyDescent="0.2">
      <c r="A4530" s="20">
        <f t="shared" si="70"/>
        <v>47948</v>
      </c>
      <c r="B4530" s="21">
        <v>4529</v>
      </c>
      <c r="C4530" s="21">
        <v>5.9645000000000001</v>
      </c>
      <c r="D4530" s="21">
        <v>1.6309</v>
      </c>
    </row>
    <row r="4531" spans="1:4" ht="14.25" x14ac:dyDescent="0.2">
      <c r="A4531" s="20">
        <f t="shared" si="70"/>
        <v>47949</v>
      </c>
      <c r="B4531" s="21">
        <v>4530</v>
      </c>
      <c r="C4531" s="21">
        <v>5.9649999999999999</v>
      </c>
      <c r="D4531" s="21">
        <v>1.631</v>
      </c>
    </row>
    <row r="4532" spans="1:4" ht="14.25" x14ac:dyDescent="0.2">
      <c r="A4532" s="20">
        <f t="shared" si="70"/>
        <v>47950</v>
      </c>
      <c r="B4532" s="21">
        <v>4531</v>
      </c>
      <c r="C4532" s="21">
        <v>5.9656000000000002</v>
      </c>
      <c r="D4532" s="21">
        <v>1.6312</v>
      </c>
    </row>
    <row r="4533" spans="1:4" ht="14.25" x14ac:dyDescent="0.2">
      <c r="A4533" s="20">
        <f t="shared" si="70"/>
        <v>47951</v>
      </c>
      <c r="B4533" s="21">
        <v>4532</v>
      </c>
      <c r="C4533" s="21">
        <v>5.9661</v>
      </c>
      <c r="D4533" s="21">
        <v>1.6313</v>
      </c>
    </row>
    <row r="4534" spans="1:4" ht="14.25" x14ac:dyDescent="0.2">
      <c r="A4534" s="20">
        <f t="shared" si="70"/>
        <v>47952</v>
      </c>
      <c r="B4534" s="21">
        <v>4533</v>
      </c>
      <c r="C4534" s="21">
        <v>5.9667000000000003</v>
      </c>
      <c r="D4534" s="21">
        <v>1.6314</v>
      </c>
    </row>
    <row r="4535" spans="1:4" ht="14.25" x14ac:dyDescent="0.2">
      <c r="A4535" s="20">
        <f t="shared" si="70"/>
        <v>47953</v>
      </c>
      <c r="B4535" s="21">
        <v>4534</v>
      </c>
      <c r="C4535" s="21">
        <v>5.9672000000000001</v>
      </c>
      <c r="D4535" s="21">
        <v>1.6315999999999999</v>
      </c>
    </row>
    <row r="4536" spans="1:4" ht="14.25" x14ac:dyDescent="0.2">
      <c r="A4536" s="20">
        <f t="shared" si="70"/>
        <v>47954</v>
      </c>
      <c r="B4536" s="21">
        <v>4535</v>
      </c>
      <c r="C4536" s="21">
        <v>5.9676999999999998</v>
      </c>
      <c r="D4536" s="21">
        <v>1.6316999999999999</v>
      </c>
    </row>
    <row r="4537" spans="1:4" ht="14.25" x14ac:dyDescent="0.2">
      <c r="A4537" s="20">
        <f t="shared" si="70"/>
        <v>47955</v>
      </c>
      <c r="B4537" s="21">
        <v>4536</v>
      </c>
      <c r="C4537" s="21">
        <v>5.9683000000000002</v>
      </c>
      <c r="D4537" s="21">
        <v>1.6317999999999999</v>
      </c>
    </row>
    <row r="4538" spans="1:4" ht="14.25" x14ac:dyDescent="0.2">
      <c r="A4538" s="20">
        <f t="shared" si="70"/>
        <v>47956</v>
      </c>
      <c r="B4538" s="21">
        <v>4537</v>
      </c>
      <c r="C4538" s="21">
        <v>5.9687999999999999</v>
      </c>
      <c r="D4538" s="21">
        <v>1.6319999999999999</v>
      </c>
    </row>
    <row r="4539" spans="1:4" ht="14.25" x14ac:dyDescent="0.2">
      <c r="A4539" s="20">
        <f t="shared" si="70"/>
        <v>47957</v>
      </c>
      <c r="B4539" s="21">
        <v>4538</v>
      </c>
      <c r="C4539" s="21">
        <v>5.9694000000000003</v>
      </c>
      <c r="D4539" s="21">
        <v>1.6321000000000001</v>
      </c>
    </row>
    <row r="4540" spans="1:4" ht="14.25" x14ac:dyDescent="0.2">
      <c r="A4540" s="20">
        <f t="shared" si="70"/>
        <v>47958</v>
      </c>
      <c r="B4540" s="21">
        <v>4539</v>
      </c>
      <c r="C4540" s="21">
        <v>5.9699</v>
      </c>
      <c r="D4540" s="21">
        <v>1.6322000000000001</v>
      </c>
    </row>
    <row r="4541" spans="1:4" ht="14.25" x14ac:dyDescent="0.2">
      <c r="A4541" s="20">
        <f t="shared" si="70"/>
        <v>47959</v>
      </c>
      <c r="B4541" s="21">
        <v>4540</v>
      </c>
      <c r="C4541" s="21">
        <v>5.9703999999999997</v>
      </c>
      <c r="D4541" s="21">
        <v>1.6323000000000001</v>
      </c>
    </row>
    <row r="4542" spans="1:4" ht="14.25" x14ac:dyDescent="0.2">
      <c r="A4542" s="20">
        <f t="shared" si="70"/>
        <v>47960</v>
      </c>
      <c r="B4542" s="21">
        <v>4541</v>
      </c>
      <c r="C4542" s="21">
        <v>5.9710000000000001</v>
      </c>
      <c r="D4542" s="21">
        <v>1.6325000000000001</v>
      </c>
    </row>
    <row r="4543" spans="1:4" ht="14.25" x14ac:dyDescent="0.2">
      <c r="A4543" s="20">
        <f t="shared" si="70"/>
        <v>47961</v>
      </c>
      <c r="B4543" s="21">
        <v>4542</v>
      </c>
      <c r="C4543" s="21">
        <v>5.9714999999999998</v>
      </c>
      <c r="D4543" s="21">
        <v>1.6326000000000001</v>
      </c>
    </row>
    <row r="4544" spans="1:4" ht="14.25" x14ac:dyDescent="0.2">
      <c r="A4544" s="20">
        <f t="shared" si="70"/>
        <v>47962</v>
      </c>
      <c r="B4544" s="21">
        <v>4543</v>
      </c>
      <c r="C4544" s="21">
        <v>5.9721000000000002</v>
      </c>
      <c r="D4544" s="21">
        <v>1.6327</v>
      </c>
    </row>
    <row r="4545" spans="1:4" ht="14.25" x14ac:dyDescent="0.2">
      <c r="A4545" s="20">
        <f t="shared" si="70"/>
        <v>47963</v>
      </c>
      <c r="B4545" s="21">
        <v>4544</v>
      </c>
      <c r="C4545" s="21">
        <v>5.9725999999999999</v>
      </c>
      <c r="D4545" s="21">
        <v>1.6329</v>
      </c>
    </row>
    <row r="4546" spans="1:4" ht="14.25" x14ac:dyDescent="0.2">
      <c r="A4546" s="20">
        <f t="shared" si="70"/>
        <v>47964</v>
      </c>
      <c r="B4546" s="21">
        <v>4545</v>
      </c>
      <c r="C4546" s="21">
        <v>5.9732000000000003</v>
      </c>
      <c r="D4546" s="21">
        <v>1.633</v>
      </c>
    </row>
    <row r="4547" spans="1:4" ht="14.25" x14ac:dyDescent="0.2">
      <c r="A4547" s="20">
        <f t="shared" si="70"/>
        <v>47965</v>
      </c>
      <c r="B4547" s="21">
        <v>4546</v>
      </c>
      <c r="C4547" s="21">
        <v>5.9737</v>
      </c>
      <c r="D4547" s="21">
        <v>1.6331</v>
      </c>
    </row>
    <row r="4548" spans="1:4" ht="14.25" x14ac:dyDescent="0.2">
      <c r="A4548" s="20">
        <f t="shared" ref="A4548:A4611" si="71">+A4547+1</f>
        <v>47966</v>
      </c>
      <c r="B4548" s="21">
        <v>4547</v>
      </c>
      <c r="C4548" s="21">
        <v>5.9743000000000004</v>
      </c>
      <c r="D4548" s="21">
        <v>1.6333</v>
      </c>
    </row>
    <row r="4549" spans="1:4" ht="14.25" x14ac:dyDescent="0.2">
      <c r="A4549" s="20">
        <f t="shared" si="71"/>
        <v>47967</v>
      </c>
      <c r="B4549" s="21">
        <v>4548</v>
      </c>
      <c r="C4549" s="21">
        <v>5.9748000000000001</v>
      </c>
      <c r="D4549" s="21">
        <v>1.6334</v>
      </c>
    </row>
    <row r="4550" spans="1:4" ht="14.25" x14ac:dyDescent="0.2">
      <c r="A4550" s="20">
        <f t="shared" si="71"/>
        <v>47968</v>
      </c>
      <c r="B4550" s="21">
        <v>4549</v>
      </c>
      <c r="C4550" s="21">
        <v>5.9752999999999998</v>
      </c>
      <c r="D4550" s="21">
        <v>1.6335</v>
      </c>
    </row>
    <row r="4551" spans="1:4" ht="14.25" x14ac:dyDescent="0.2">
      <c r="A4551" s="20">
        <f t="shared" si="71"/>
        <v>47969</v>
      </c>
      <c r="B4551" s="21">
        <v>4550</v>
      </c>
      <c r="C4551" s="21">
        <v>5.9759000000000002</v>
      </c>
      <c r="D4551" s="21">
        <v>1.6335999999999999</v>
      </c>
    </row>
    <row r="4552" spans="1:4" ht="14.25" x14ac:dyDescent="0.2">
      <c r="A4552" s="20">
        <f t="shared" si="71"/>
        <v>47970</v>
      </c>
      <c r="B4552" s="21">
        <v>4551</v>
      </c>
      <c r="C4552" s="21">
        <v>5.9763999999999999</v>
      </c>
      <c r="D4552" s="21">
        <v>1.6337999999999999</v>
      </c>
    </row>
    <row r="4553" spans="1:4" ht="14.25" x14ac:dyDescent="0.2">
      <c r="A4553" s="20">
        <f t="shared" si="71"/>
        <v>47971</v>
      </c>
      <c r="B4553" s="21">
        <v>4552</v>
      </c>
      <c r="C4553" s="21">
        <v>5.9770000000000003</v>
      </c>
      <c r="D4553" s="21">
        <v>1.6338999999999999</v>
      </c>
    </row>
    <row r="4554" spans="1:4" ht="14.25" x14ac:dyDescent="0.2">
      <c r="A4554" s="20">
        <f t="shared" si="71"/>
        <v>47972</v>
      </c>
      <c r="B4554" s="21">
        <v>4553</v>
      </c>
      <c r="C4554" s="21">
        <v>5.9775</v>
      </c>
      <c r="D4554" s="21">
        <v>1.6339999999999999</v>
      </c>
    </row>
    <row r="4555" spans="1:4" ht="14.25" x14ac:dyDescent="0.2">
      <c r="A4555" s="20">
        <f t="shared" si="71"/>
        <v>47973</v>
      </c>
      <c r="B4555" s="21">
        <v>4554</v>
      </c>
      <c r="C4555" s="21">
        <v>5.9781000000000004</v>
      </c>
      <c r="D4555" s="21">
        <v>1.6342000000000001</v>
      </c>
    </row>
    <row r="4556" spans="1:4" ht="14.25" x14ac:dyDescent="0.2">
      <c r="A4556" s="20">
        <f t="shared" si="71"/>
        <v>47974</v>
      </c>
      <c r="B4556" s="21">
        <v>4555</v>
      </c>
      <c r="C4556" s="21">
        <v>5.9786000000000001</v>
      </c>
      <c r="D4556" s="21">
        <v>1.6343000000000001</v>
      </c>
    </row>
    <row r="4557" spans="1:4" ht="14.25" x14ac:dyDescent="0.2">
      <c r="A4557" s="20">
        <f t="shared" si="71"/>
        <v>47975</v>
      </c>
      <c r="B4557" s="21">
        <v>4556</v>
      </c>
      <c r="C4557" s="21">
        <v>5.9791999999999996</v>
      </c>
      <c r="D4557" s="21">
        <v>1.6344000000000001</v>
      </c>
    </row>
    <row r="4558" spans="1:4" ht="14.25" x14ac:dyDescent="0.2">
      <c r="A4558" s="20">
        <f t="shared" si="71"/>
        <v>47976</v>
      </c>
      <c r="B4558" s="21">
        <v>4557</v>
      </c>
      <c r="C4558" s="21">
        <v>5.9797000000000002</v>
      </c>
      <c r="D4558" s="21">
        <v>1.6346000000000001</v>
      </c>
    </row>
    <row r="4559" spans="1:4" ht="14.25" x14ac:dyDescent="0.2">
      <c r="A4559" s="20">
        <f t="shared" si="71"/>
        <v>47977</v>
      </c>
      <c r="B4559" s="21">
        <v>4558</v>
      </c>
      <c r="C4559" s="21">
        <v>5.9802999999999997</v>
      </c>
      <c r="D4559" s="21">
        <v>1.6347</v>
      </c>
    </row>
    <row r="4560" spans="1:4" ht="14.25" x14ac:dyDescent="0.2">
      <c r="A4560" s="20">
        <f t="shared" si="71"/>
        <v>47978</v>
      </c>
      <c r="B4560" s="21">
        <v>4559</v>
      </c>
      <c r="C4560" s="21">
        <v>5.9808000000000003</v>
      </c>
      <c r="D4560" s="21">
        <v>1.6348</v>
      </c>
    </row>
    <row r="4561" spans="1:4" ht="14.25" x14ac:dyDescent="0.2">
      <c r="A4561" s="20">
        <f t="shared" si="71"/>
        <v>47979</v>
      </c>
      <c r="B4561" s="21">
        <v>4560</v>
      </c>
      <c r="C4561" s="21">
        <v>5.9813999999999998</v>
      </c>
      <c r="D4561" s="21">
        <v>1.635</v>
      </c>
    </row>
    <row r="4562" spans="1:4" ht="14.25" x14ac:dyDescent="0.2">
      <c r="A4562" s="20">
        <f t="shared" si="71"/>
        <v>47980</v>
      </c>
      <c r="B4562" s="21">
        <v>4561</v>
      </c>
      <c r="C4562" s="21">
        <v>5.9819000000000004</v>
      </c>
      <c r="D4562" s="21">
        <v>1.6351</v>
      </c>
    </row>
    <row r="4563" spans="1:4" ht="14.25" x14ac:dyDescent="0.2">
      <c r="A4563" s="20">
        <f t="shared" si="71"/>
        <v>47981</v>
      </c>
      <c r="B4563" s="21">
        <v>4562</v>
      </c>
      <c r="C4563" s="21">
        <v>5.9824000000000002</v>
      </c>
      <c r="D4563" s="21">
        <v>1.6352</v>
      </c>
    </row>
    <row r="4564" spans="1:4" ht="14.25" x14ac:dyDescent="0.2">
      <c r="A4564" s="20">
        <f t="shared" si="71"/>
        <v>47982</v>
      </c>
      <c r="B4564" s="21">
        <v>4563</v>
      </c>
      <c r="C4564" s="21">
        <v>5.9829999999999997</v>
      </c>
      <c r="D4564" s="21">
        <v>1.6354</v>
      </c>
    </row>
    <row r="4565" spans="1:4" ht="14.25" x14ac:dyDescent="0.2">
      <c r="A4565" s="20">
        <f t="shared" si="71"/>
        <v>47983</v>
      </c>
      <c r="B4565" s="21">
        <v>4564</v>
      </c>
      <c r="C4565" s="21">
        <v>5.9835000000000003</v>
      </c>
      <c r="D4565" s="21">
        <v>1.6355</v>
      </c>
    </row>
    <row r="4566" spans="1:4" ht="14.25" x14ac:dyDescent="0.2">
      <c r="A4566" s="20">
        <f t="shared" si="71"/>
        <v>47984</v>
      </c>
      <c r="B4566" s="21">
        <v>4565</v>
      </c>
      <c r="C4566" s="21">
        <v>5.9840999999999998</v>
      </c>
      <c r="D4566" s="21">
        <v>1.6355999999999999</v>
      </c>
    </row>
    <row r="4567" spans="1:4" ht="14.25" x14ac:dyDescent="0.2">
      <c r="A4567" s="20">
        <f t="shared" si="71"/>
        <v>47985</v>
      </c>
      <c r="B4567" s="21">
        <v>4566</v>
      </c>
      <c r="C4567" s="21">
        <v>5.9846000000000004</v>
      </c>
      <c r="D4567" s="21">
        <v>1.6357999999999999</v>
      </c>
    </row>
    <row r="4568" spans="1:4" ht="14.25" x14ac:dyDescent="0.2">
      <c r="A4568" s="20">
        <f t="shared" si="71"/>
        <v>47986</v>
      </c>
      <c r="B4568" s="21">
        <v>4567</v>
      </c>
      <c r="C4568" s="21">
        <v>5.9851999999999999</v>
      </c>
      <c r="D4568" s="21">
        <v>1.6358999999999999</v>
      </c>
    </row>
    <row r="4569" spans="1:4" ht="14.25" x14ac:dyDescent="0.2">
      <c r="A4569" s="20">
        <f t="shared" si="71"/>
        <v>47987</v>
      </c>
      <c r="B4569" s="21">
        <v>4568</v>
      </c>
      <c r="C4569" s="21">
        <v>5.9856999999999996</v>
      </c>
      <c r="D4569" s="21">
        <v>1.6359999999999999</v>
      </c>
    </row>
    <row r="4570" spans="1:4" ht="14.25" x14ac:dyDescent="0.2">
      <c r="A4570" s="20">
        <f t="shared" si="71"/>
        <v>47988</v>
      </c>
      <c r="B4570" s="21">
        <v>4569</v>
      </c>
      <c r="C4570" s="21">
        <v>5.9863</v>
      </c>
      <c r="D4570" s="21">
        <v>1.6361000000000001</v>
      </c>
    </row>
    <row r="4571" spans="1:4" ht="14.25" x14ac:dyDescent="0.2">
      <c r="A4571" s="20">
        <f t="shared" si="71"/>
        <v>47989</v>
      </c>
      <c r="B4571" s="21">
        <v>4570</v>
      </c>
      <c r="C4571" s="21">
        <v>5.9867999999999997</v>
      </c>
      <c r="D4571" s="21">
        <v>1.6363000000000001</v>
      </c>
    </row>
    <row r="4572" spans="1:4" ht="14.25" x14ac:dyDescent="0.2">
      <c r="A4572" s="20">
        <f t="shared" si="71"/>
        <v>47990</v>
      </c>
      <c r="B4572" s="21">
        <v>4571</v>
      </c>
      <c r="C4572" s="21">
        <v>5.9874000000000001</v>
      </c>
      <c r="D4572" s="21">
        <v>1.6364000000000001</v>
      </c>
    </row>
    <row r="4573" spans="1:4" ht="14.25" x14ac:dyDescent="0.2">
      <c r="A4573" s="20">
        <f t="shared" si="71"/>
        <v>47991</v>
      </c>
      <c r="B4573" s="21">
        <v>4572</v>
      </c>
      <c r="C4573" s="21">
        <v>5.9878999999999998</v>
      </c>
      <c r="D4573" s="21">
        <v>1.6365000000000001</v>
      </c>
    </row>
    <row r="4574" spans="1:4" ht="14.25" x14ac:dyDescent="0.2">
      <c r="A4574" s="20">
        <f t="shared" si="71"/>
        <v>47992</v>
      </c>
      <c r="B4574" s="21">
        <v>4573</v>
      </c>
      <c r="C4574" s="21">
        <v>5.9885000000000002</v>
      </c>
      <c r="D4574" s="21">
        <v>1.6367</v>
      </c>
    </row>
    <row r="4575" spans="1:4" ht="14.25" x14ac:dyDescent="0.2">
      <c r="A4575" s="20">
        <f t="shared" si="71"/>
        <v>47993</v>
      </c>
      <c r="B4575" s="21">
        <v>4574</v>
      </c>
      <c r="C4575" s="21">
        <v>5.9889999999999999</v>
      </c>
      <c r="D4575" s="21">
        <v>1.6368</v>
      </c>
    </row>
    <row r="4576" spans="1:4" ht="14.25" x14ac:dyDescent="0.2">
      <c r="A4576" s="20">
        <f t="shared" si="71"/>
        <v>47994</v>
      </c>
      <c r="B4576" s="21">
        <v>4575</v>
      </c>
      <c r="C4576" s="21">
        <v>5.9896000000000003</v>
      </c>
      <c r="D4576" s="21">
        <v>1.6369</v>
      </c>
    </row>
    <row r="4577" spans="1:4" ht="14.25" x14ac:dyDescent="0.2">
      <c r="A4577" s="20">
        <f t="shared" si="71"/>
        <v>47995</v>
      </c>
      <c r="B4577" s="21">
        <v>4576</v>
      </c>
      <c r="C4577" s="21">
        <v>5.9901</v>
      </c>
      <c r="D4577" s="21">
        <v>1.6371</v>
      </c>
    </row>
    <row r="4578" spans="1:4" ht="14.25" x14ac:dyDescent="0.2">
      <c r="A4578" s="20">
        <f t="shared" si="71"/>
        <v>47996</v>
      </c>
      <c r="B4578" s="21">
        <v>4577</v>
      </c>
      <c r="C4578" s="21">
        <v>5.9907000000000004</v>
      </c>
      <c r="D4578" s="21">
        <v>1.6372</v>
      </c>
    </row>
    <row r="4579" spans="1:4" ht="14.25" x14ac:dyDescent="0.2">
      <c r="A4579" s="20">
        <f t="shared" si="71"/>
        <v>47997</v>
      </c>
      <c r="B4579" s="21">
        <v>4578</v>
      </c>
      <c r="C4579" s="21">
        <v>5.9912000000000001</v>
      </c>
      <c r="D4579" s="21">
        <v>1.6373</v>
      </c>
    </row>
    <row r="4580" spans="1:4" ht="14.25" x14ac:dyDescent="0.2">
      <c r="A4580" s="20">
        <f t="shared" si="71"/>
        <v>47998</v>
      </c>
      <c r="B4580" s="21">
        <v>4579</v>
      </c>
      <c r="C4580" s="21">
        <v>5.9917999999999996</v>
      </c>
      <c r="D4580" s="21">
        <v>1.6375</v>
      </c>
    </row>
    <row r="4581" spans="1:4" ht="14.25" x14ac:dyDescent="0.2">
      <c r="A4581" s="20">
        <f t="shared" si="71"/>
        <v>47999</v>
      </c>
      <c r="B4581" s="21">
        <v>4580</v>
      </c>
      <c r="C4581" s="21">
        <v>5.9923000000000002</v>
      </c>
      <c r="D4581" s="21">
        <v>1.6375999999999999</v>
      </c>
    </row>
    <row r="4582" spans="1:4" ht="14.25" x14ac:dyDescent="0.2">
      <c r="A4582" s="20">
        <f t="shared" si="71"/>
        <v>48000</v>
      </c>
      <c r="B4582" s="21">
        <v>4581</v>
      </c>
      <c r="C4582" s="21">
        <v>5.9928999999999997</v>
      </c>
      <c r="D4582" s="21">
        <v>1.6376999999999999</v>
      </c>
    </row>
    <row r="4583" spans="1:4" ht="14.25" x14ac:dyDescent="0.2">
      <c r="A4583" s="20">
        <f t="shared" si="71"/>
        <v>48001</v>
      </c>
      <c r="B4583" s="21">
        <v>4582</v>
      </c>
      <c r="C4583" s="21">
        <v>5.9934000000000003</v>
      </c>
      <c r="D4583" s="21">
        <v>1.6378999999999999</v>
      </c>
    </row>
    <row r="4584" spans="1:4" ht="14.25" x14ac:dyDescent="0.2">
      <c r="A4584" s="20">
        <f t="shared" si="71"/>
        <v>48002</v>
      </c>
      <c r="B4584" s="21">
        <v>4583</v>
      </c>
      <c r="C4584" s="21">
        <v>5.9939999999999998</v>
      </c>
      <c r="D4584" s="21">
        <v>1.6379999999999999</v>
      </c>
    </row>
    <row r="4585" spans="1:4" ht="14.25" x14ac:dyDescent="0.2">
      <c r="A4585" s="20">
        <f t="shared" si="71"/>
        <v>48003</v>
      </c>
      <c r="B4585" s="21">
        <v>4584</v>
      </c>
      <c r="C4585" s="21">
        <v>5.9945000000000004</v>
      </c>
      <c r="D4585" s="21">
        <v>1.6380999999999999</v>
      </c>
    </row>
    <row r="4586" spans="1:4" ht="14.25" x14ac:dyDescent="0.2">
      <c r="A4586" s="20">
        <f t="shared" si="71"/>
        <v>48004</v>
      </c>
      <c r="B4586" s="21">
        <v>4585</v>
      </c>
      <c r="C4586" s="21">
        <v>5.9950999999999999</v>
      </c>
      <c r="D4586" s="21">
        <v>1.6383000000000001</v>
      </c>
    </row>
    <row r="4587" spans="1:4" ht="14.25" x14ac:dyDescent="0.2">
      <c r="A4587" s="20">
        <f t="shared" si="71"/>
        <v>48005</v>
      </c>
      <c r="B4587" s="21">
        <v>4586</v>
      </c>
      <c r="C4587" s="21">
        <v>5.9955999999999996</v>
      </c>
      <c r="D4587" s="21">
        <v>1.6384000000000001</v>
      </c>
    </row>
    <row r="4588" spans="1:4" ht="14.25" x14ac:dyDescent="0.2">
      <c r="A4588" s="20">
        <f t="shared" si="71"/>
        <v>48006</v>
      </c>
      <c r="B4588" s="21">
        <v>4587</v>
      </c>
      <c r="C4588" s="21">
        <v>5.9962</v>
      </c>
      <c r="D4588" s="21">
        <v>1.6385000000000001</v>
      </c>
    </row>
    <row r="4589" spans="1:4" ht="14.25" x14ac:dyDescent="0.2">
      <c r="A4589" s="20">
        <f t="shared" si="71"/>
        <v>48007</v>
      </c>
      <c r="B4589" s="21">
        <v>4588</v>
      </c>
      <c r="C4589" s="21">
        <v>5.9966999999999997</v>
      </c>
      <c r="D4589" s="21">
        <v>1.6387</v>
      </c>
    </row>
    <row r="4590" spans="1:4" ht="14.25" x14ac:dyDescent="0.2">
      <c r="A4590" s="20">
        <f t="shared" si="71"/>
        <v>48008</v>
      </c>
      <c r="B4590" s="21">
        <v>4589</v>
      </c>
      <c r="C4590" s="21">
        <v>5.9973000000000001</v>
      </c>
      <c r="D4590" s="21">
        <v>1.6388</v>
      </c>
    </row>
    <row r="4591" spans="1:4" ht="14.25" x14ac:dyDescent="0.2">
      <c r="A4591" s="20">
        <f t="shared" si="71"/>
        <v>48009</v>
      </c>
      <c r="B4591" s="21">
        <v>4590</v>
      </c>
      <c r="C4591" s="21">
        <v>5.9977999999999998</v>
      </c>
      <c r="D4591" s="21">
        <v>1.6389</v>
      </c>
    </row>
    <row r="4592" spans="1:4" ht="14.25" x14ac:dyDescent="0.2">
      <c r="A4592" s="20">
        <f t="shared" si="71"/>
        <v>48010</v>
      </c>
      <c r="B4592" s="21">
        <v>4591</v>
      </c>
      <c r="C4592" s="21">
        <v>5.9984000000000002</v>
      </c>
      <c r="D4592" s="21">
        <v>1.6391</v>
      </c>
    </row>
    <row r="4593" spans="1:4" ht="14.25" x14ac:dyDescent="0.2">
      <c r="A4593" s="20">
        <f t="shared" si="71"/>
        <v>48011</v>
      </c>
      <c r="B4593" s="21">
        <v>4592</v>
      </c>
      <c r="C4593" s="21">
        <v>5.9989999999999997</v>
      </c>
      <c r="D4593" s="21">
        <v>1.6392</v>
      </c>
    </row>
    <row r="4594" spans="1:4" ht="14.25" x14ac:dyDescent="0.2">
      <c r="A4594" s="20">
        <f t="shared" si="71"/>
        <v>48012</v>
      </c>
      <c r="B4594" s="21">
        <v>4593</v>
      </c>
      <c r="C4594" s="21">
        <v>5.9995000000000003</v>
      </c>
      <c r="D4594" s="21">
        <v>1.6393</v>
      </c>
    </row>
    <row r="4595" spans="1:4" ht="14.25" x14ac:dyDescent="0.2">
      <c r="A4595" s="20">
        <f t="shared" si="71"/>
        <v>48013</v>
      </c>
      <c r="B4595" s="21">
        <v>4594</v>
      </c>
      <c r="C4595" s="21">
        <v>6.0000999999999998</v>
      </c>
      <c r="D4595" s="21">
        <v>1.6395</v>
      </c>
    </row>
    <row r="4596" spans="1:4" ht="14.25" x14ac:dyDescent="0.2">
      <c r="A4596" s="20">
        <f t="shared" si="71"/>
        <v>48014</v>
      </c>
      <c r="B4596" s="21">
        <v>4595</v>
      </c>
      <c r="C4596" s="21">
        <v>6.0006000000000004</v>
      </c>
      <c r="D4596" s="21">
        <v>1.6395999999999999</v>
      </c>
    </row>
    <row r="4597" spans="1:4" ht="14.25" x14ac:dyDescent="0.2">
      <c r="A4597" s="20">
        <f t="shared" si="71"/>
        <v>48015</v>
      </c>
      <c r="B4597" s="21">
        <v>4596</v>
      </c>
      <c r="C4597" s="21">
        <v>6.0011999999999999</v>
      </c>
      <c r="D4597" s="21">
        <v>1.6397999999999999</v>
      </c>
    </row>
    <row r="4598" spans="1:4" ht="14.25" x14ac:dyDescent="0.2">
      <c r="A4598" s="20">
        <f t="shared" si="71"/>
        <v>48016</v>
      </c>
      <c r="B4598" s="21">
        <v>4597</v>
      </c>
      <c r="C4598" s="21">
        <v>6.0016999999999996</v>
      </c>
      <c r="D4598" s="21">
        <v>1.6398999999999999</v>
      </c>
    </row>
    <row r="4599" spans="1:4" ht="14.25" x14ac:dyDescent="0.2">
      <c r="A4599" s="20">
        <f t="shared" si="71"/>
        <v>48017</v>
      </c>
      <c r="B4599" s="21">
        <v>4598</v>
      </c>
      <c r="C4599" s="21">
        <v>6.0023</v>
      </c>
      <c r="D4599" s="21">
        <v>1.64</v>
      </c>
    </row>
    <row r="4600" spans="1:4" ht="14.25" x14ac:dyDescent="0.2">
      <c r="A4600" s="20">
        <f t="shared" si="71"/>
        <v>48018</v>
      </c>
      <c r="B4600" s="21">
        <v>4599</v>
      </c>
      <c r="C4600" s="21">
        <v>6.0027999999999997</v>
      </c>
      <c r="D4600" s="21">
        <v>1.6402000000000001</v>
      </c>
    </row>
    <row r="4601" spans="1:4" ht="14.25" x14ac:dyDescent="0.2">
      <c r="A4601" s="20">
        <f t="shared" si="71"/>
        <v>48019</v>
      </c>
      <c r="B4601" s="21">
        <v>4600</v>
      </c>
      <c r="C4601" s="21">
        <v>6.0034000000000001</v>
      </c>
      <c r="D4601" s="21">
        <v>1.6403000000000001</v>
      </c>
    </row>
    <row r="4602" spans="1:4" ht="14.25" x14ac:dyDescent="0.2">
      <c r="A4602" s="20">
        <f t="shared" si="71"/>
        <v>48020</v>
      </c>
      <c r="B4602" s="21">
        <v>4601</v>
      </c>
      <c r="C4602" s="21">
        <v>6.0038999999999998</v>
      </c>
      <c r="D4602" s="21">
        <v>1.6404000000000001</v>
      </c>
    </row>
    <row r="4603" spans="1:4" ht="14.25" x14ac:dyDescent="0.2">
      <c r="A4603" s="20">
        <f t="shared" si="71"/>
        <v>48021</v>
      </c>
      <c r="B4603" s="21">
        <v>4602</v>
      </c>
      <c r="C4603" s="21">
        <v>6.0045000000000002</v>
      </c>
      <c r="D4603" s="21">
        <v>1.6406000000000001</v>
      </c>
    </row>
    <row r="4604" spans="1:4" ht="14.25" x14ac:dyDescent="0.2">
      <c r="A4604" s="20">
        <f t="shared" si="71"/>
        <v>48022</v>
      </c>
      <c r="B4604" s="21">
        <v>4603</v>
      </c>
      <c r="C4604" s="21">
        <v>6.0049999999999999</v>
      </c>
      <c r="D4604" s="21">
        <v>1.6407</v>
      </c>
    </row>
    <row r="4605" spans="1:4" ht="14.25" x14ac:dyDescent="0.2">
      <c r="A4605" s="20">
        <f t="shared" si="71"/>
        <v>48023</v>
      </c>
      <c r="B4605" s="21">
        <v>4604</v>
      </c>
      <c r="C4605" s="21">
        <v>6.0056000000000003</v>
      </c>
      <c r="D4605" s="21">
        <v>1.6408</v>
      </c>
    </row>
    <row r="4606" spans="1:4" ht="14.25" x14ac:dyDescent="0.2">
      <c r="A4606" s="20">
        <f t="shared" si="71"/>
        <v>48024</v>
      </c>
      <c r="B4606" s="21">
        <v>4605</v>
      </c>
      <c r="C4606" s="21">
        <v>6.0061999999999998</v>
      </c>
      <c r="D4606" s="21">
        <v>1.641</v>
      </c>
    </row>
    <row r="4607" spans="1:4" ht="14.25" x14ac:dyDescent="0.2">
      <c r="A4607" s="20">
        <f t="shared" si="71"/>
        <v>48025</v>
      </c>
      <c r="B4607" s="21">
        <v>4606</v>
      </c>
      <c r="C4607" s="21">
        <v>6.0067000000000004</v>
      </c>
      <c r="D4607" s="21">
        <v>1.6411</v>
      </c>
    </row>
    <row r="4608" spans="1:4" ht="14.25" x14ac:dyDescent="0.2">
      <c r="A4608" s="20">
        <f t="shared" si="71"/>
        <v>48026</v>
      </c>
      <c r="B4608" s="21">
        <v>4607</v>
      </c>
      <c r="C4608" s="21">
        <v>6.0072999999999999</v>
      </c>
      <c r="D4608" s="21">
        <v>1.6412</v>
      </c>
    </row>
    <row r="4609" spans="1:4" ht="14.25" x14ac:dyDescent="0.2">
      <c r="A4609" s="20">
        <f t="shared" si="71"/>
        <v>48027</v>
      </c>
      <c r="B4609" s="21">
        <v>4608</v>
      </c>
      <c r="C4609" s="21">
        <v>6.0077999999999996</v>
      </c>
      <c r="D4609" s="21">
        <v>1.6414</v>
      </c>
    </row>
    <row r="4610" spans="1:4" ht="14.25" x14ac:dyDescent="0.2">
      <c r="A4610" s="20">
        <f t="shared" si="71"/>
        <v>48028</v>
      </c>
      <c r="B4610" s="21">
        <v>4609</v>
      </c>
      <c r="C4610" s="21">
        <v>6.0084</v>
      </c>
      <c r="D4610" s="21">
        <v>1.6415</v>
      </c>
    </row>
    <row r="4611" spans="1:4" ht="14.25" x14ac:dyDescent="0.2">
      <c r="A4611" s="20">
        <f t="shared" si="71"/>
        <v>48029</v>
      </c>
      <c r="B4611" s="21">
        <v>4610</v>
      </c>
      <c r="C4611" s="21">
        <v>6.0088999999999997</v>
      </c>
      <c r="D4611" s="21">
        <v>1.6415999999999999</v>
      </c>
    </row>
    <row r="4612" spans="1:4" ht="14.25" x14ac:dyDescent="0.2">
      <c r="A4612" s="20">
        <f t="shared" ref="A4612:A4675" si="72">+A4611+1</f>
        <v>48030</v>
      </c>
      <c r="B4612" s="21">
        <v>4611</v>
      </c>
      <c r="C4612" s="21">
        <v>6.0095000000000001</v>
      </c>
      <c r="D4612" s="21">
        <v>1.6417999999999999</v>
      </c>
    </row>
    <row r="4613" spans="1:4" ht="14.25" x14ac:dyDescent="0.2">
      <c r="A4613" s="20">
        <f t="shared" si="72"/>
        <v>48031</v>
      </c>
      <c r="B4613" s="21">
        <v>4612</v>
      </c>
      <c r="C4613" s="21">
        <v>6.0101000000000004</v>
      </c>
      <c r="D4613" s="21">
        <v>1.6418999999999999</v>
      </c>
    </row>
    <row r="4614" spans="1:4" ht="14.25" x14ac:dyDescent="0.2">
      <c r="A4614" s="20">
        <f t="shared" si="72"/>
        <v>48032</v>
      </c>
      <c r="B4614" s="21">
        <v>4613</v>
      </c>
      <c r="C4614" s="21">
        <v>6.0106000000000002</v>
      </c>
      <c r="D4614" s="21">
        <v>1.6420999999999999</v>
      </c>
    </row>
    <row r="4615" spans="1:4" ht="14.25" x14ac:dyDescent="0.2">
      <c r="A4615" s="20">
        <f t="shared" si="72"/>
        <v>48033</v>
      </c>
      <c r="B4615" s="21">
        <v>4614</v>
      </c>
      <c r="C4615" s="21">
        <v>6.0111999999999997</v>
      </c>
      <c r="D4615" s="21">
        <v>1.6422000000000001</v>
      </c>
    </row>
    <row r="4616" spans="1:4" ht="14.25" x14ac:dyDescent="0.2">
      <c r="A4616" s="20">
        <f t="shared" si="72"/>
        <v>48034</v>
      </c>
      <c r="B4616" s="21">
        <v>4615</v>
      </c>
      <c r="C4616" s="21">
        <v>6.0117000000000003</v>
      </c>
      <c r="D4616" s="21">
        <v>1.6423000000000001</v>
      </c>
    </row>
    <row r="4617" spans="1:4" ht="14.25" x14ac:dyDescent="0.2">
      <c r="A4617" s="20">
        <f t="shared" si="72"/>
        <v>48035</v>
      </c>
      <c r="B4617" s="21">
        <v>4616</v>
      </c>
      <c r="C4617" s="21">
        <v>6.0122999999999998</v>
      </c>
      <c r="D4617" s="21">
        <v>1.6425000000000001</v>
      </c>
    </row>
    <row r="4618" spans="1:4" ht="14.25" x14ac:dyDescent="0.2">
      <c r="A4618" s="20">
        <f t="shared" si="72"/>
        <v>48036</v>
      </c>
      <c r="B4618" s="21">
        <v>4617</v>
      </c>
      <c r="C4618" s="21">
        <v>6.0128000000000004</v>
      </c>
      <c r="D4618" s="21">
        <v>1.6426000000000001</v>
      </c>
    </row>
    <row r="4619" spans="1:4" ht="14.25" x14ac:dyDescent="0.2">
      <c r="A4619" s="20">
        <f t="shared" si="72"/>
        <v>48037</v>
      </c>
      <c r="B4619" s="21">
        <v>4618</v>
      </c>
      <c r="C4619" s="21">
        <v>6.0133999999999999</v>
      </c>
      <c r="D4619" s="21">
        <v>1.6427</v>
      </c>
    </row>
    <row r="4620" spans="1:4" ht="14.25" x14ac:dyDescent="0.2">
      <c r="A4620" s="20">
        <f t="shared" si="72"/>
        <v>48038</v>
      </c>
      <c r="B4620" s="21">
        <v>4619</v>
      </c>
      <c r="C4620" s="21">
        <v>6.0140000000000002</v>
      </c>
      <c r="D4620" s="21">
        <v>1.6429</v>
      </c>
    </row>
    <row r="4621" spans="1:4" ht="14.25" x14ac:dyDescent="0.2">
      <c r="A4621" s="20">
        <f t="shared" si="72"/>
        <v>48039</v>
      </c>
      <c r="B4621" s="21">
        <v>4620</v>
      </c>
      <c r="C4621" s="21">
        <v>6.0145</v>
      </c>
      <c r="D4621" s="21">
        <v>1.643</v>
      </c>
    </row>
    <row r="4622" spans="1:4" ht="14.25" x14ac:dyDescent="0.2">
      <c r="A4622" s="20">
        <f t="shared" si="72"/>
        <v>48040</v>
      </c>
      <c r="B4622" s="21">
        <v>4621</v>
      </c>
      <c r="C4622" s="21">
        <v>6.0151000000000003</v>
      </c>
      <c r="D4622" s="21">
        <v>1.6431</v>
      </c>
    </row>
    <row r="4623" spans="1:4" ht="14.25" x14ac:dyDescent="0.2">
      <c r="A4623" s="20">
        <f t="shared" si="72"/>
        <v>48041</v>
      </c>
      <c r="B4623" s="21">
        <v>4622</v>
      </c>
      <c r="C4623" s="21">
        <v>6.0156000000000001</v>
      </c>
      <c r="D4623" s="21">
        <v>1.6433</v>
      </c>
    </row>
    <row r="4624" spans="1:4" ht="14.25" x14ac:dyDescent="0.2">
      <c r="A4624" s="20">
        <f t="shared" si="72"/>
        <v>48042</v>
      </c>
      <c r="B4624" s="21">
        <v>4623</v>
      </c>
      <c r="C4624" s="21">
        <v>6.0162000000000004</v>
      </c>
      <c r="D4624" s="21">
        <v>1.6434</v>
      </c>
    </row>
    <row r="4625" spans="1:4" ht="14.25" x14ac:dyDescent="0.2">
      <c r="A4625" s="20">
        <f t="shared" si="72"/>
        <v>48043</v>
      </c>
      <c r="B4625" s="21">
        <v>4624</v>
      </c>
      <c r="C4625" s="21">
        <v>6.0167000000000002</v>
      </c>
      <c r="D4625" s="21">
        <v>1.6435999999999999</v>
      </c>
    </row>
    <row r="4626" spans="1:4" ht="14.25" x14ac:dyDescent="0.2">
      <c r="A4626" s="20">
        <f t="shared" si="72"/>
        <v>48044</v>
      </c>
      <c r="B4626" s="21">
        <v>4625</v>
      </c>
      <c r="C4626" s="21">
        <v>6.0172999999999996</v>
      </c>
      <c r="D4626" s="21">
        <v>1.6436999999999999</v>
      </c>
    </row>
    <row r="4627" spans="1:4" ht="14.25" x14ac:dyDescent="0.2">
      <c r="A4627" s="20">
        <f t="shared" si="72"/>
        <v>48045</v>
      </c>
      <c r="B4627" s="21">
        <v>4626</v>
      </c>
      <c r="C4627" s="21">
        <v>6.0179</v>
      </c>
      <c r="D4627" s="21">
        <v>1.6437999999999999</v>
      </c>
    </row>
    <row r="4628" spans="1:4" ht="14.25" x14ac:dyDescent="0.2">
      <c r="A4628" s="20">
        <f t="shared" si="72"/>
        <v>48046</v>
      </c>
      <c r="B4628" s="21">
        <v>4627</v>
      </c>
      <c r="C4628" s="21">
        <v>6.0183999999999997</v>
      </c>
      <c r="D4628" s="21">
        <v>1.6439999999999999</v>
      </c>
    </row>
    <row r="4629" spans="1:4" ht="14.25" x14ac:dyDescent="0.2">
      <c r="A4629" s="20">
        <f t="shared" si="72"/>
        <v>48047</v>
      </c>
      <c r="B4629" s="21">
        <v>4628</v>
      </c>
      <c r="C4629" s="21">
        <v>6.0190000000000001</v>
      </c>
      <c r="D4629" s="21">
        <v>1.6440999999999999</v>
      </c>
    </row>
    <row r="4630" spans="1:4" ht="14.25" x14ac:dyDescent="0.2">
      <c r="A4630" s="20">
        <f t="shared" si="72"/>
        <v>48048</v>
      </c>
      <c r="B4630" s="21">
        <v>4629</v>
      </c>
      <c r="C4630" s="21">
        <v>6.0194999999999999</v>
      </c>
      <c r="D4630" s="21">
        <v>1.6442000000000001</v>
      </c>
    </row>
    <row r="4631" spans="1:4" ht="14.25" x14ac:dyDescent="0.2">
      <c r="A4631" s="20">
        <f t="shared" si="72"/>
        <v>48049</v>
      </c>
      <c r="B4631" s="21">
        <v>4630</v>
      </c>
      <c r="C4631" s="21">
        <v>6.0201000000000002</v>
      </c>
      <c r="D4631" s="21">
        <v>1.6444000000000001</v>
      </c>
    </row>
    <row r="4632" spans="1:4" ht="14.25" x14ac:dyDescent="0.2">
      <c r="A4632" s="20">
        <f t="shared" si="72"/>
        <v>48050</v>
      </c>
      <c r="B4632" s="21">
        <v>4631</v>
      </c>
      <c r="C4632" s="21">
        <v>6.0206999999999997</v>
      </c>
      <c r="D4632" s="21">
        <v>1.6445000000000001</v>
      </c>
    </row>
    <row r="4633" spans="1:4" ht="14.25" x14ac:dyDescent="0.2">
      <c r="A4633" s="20">
        <f t="shared" si="72"/>
        <v>48051</v>
      </c>
      <c r="B4633" s="21">
        <v>4632</v>
      </c>
      <c r="C4633" s="21">
        <v>6.0212000000000003</v>
      </c>
      <c r="D4633" s="21">
        <v>1.6447000000000001</v>
      </c>
    </row>
    <row r="4634" spans="1:4" ht="14.25" x14ac:dyDescent="0.2">
      <c r="A4634" s="20">
        <f t="shared" si="72"/>
        <v>48052</v>
      </c>
      <c r="B4634" s="21">
        <v>4633</v>
      </c>
      <c r="C4634" s="21">
        <v>6.0217999999999998</v>
      </c>
      <c r="D4634" s="21">
        <v>1.6448</v>
      </c>
    </row>
    <row r="4635" spans="1:4" ht="14.25" x14ac:dyDescent="0.2">
      <c r="A4635" s="20">
        <f t="shared" si="72"/>
        <v>48053</v>
      </c>
      <c r="B4635" s="21">
        <v>4634</v>
      </c>
      <c r="C4635" s="21">
        <v>6.0223000000000004</v>
      </c>
      <c r="D4635" s="21">
        <v>1.6449</v>
      </c>
    </row>
    <row r="4636" spans="1:4" ht="14.25" x14ac:dyDescent="0.2">
      <c r="A4636" s="20">
        <f t="shared" si="72"/>
        <v>48054</v>
      </c>
      <c r="B4636" s="21">
        <v>4635</v>
      </c>
      <c r="C4636" s="21">
        <v>6.0228999999999999</v>
      </c>
      <c r="D4636" s="21">
        <v>1.6451</v>
      </c>
    </row>
    <row r="4637" spans="1:4" ht="14.25" x14ac:dyDescent="0.2">
      <c r="A4637" s="20">
        <f t="shared" si="72"/>
        <v>48055</v>
      </c>
      <c r="B4637" s="21">
        <v>4636</v>
      </c>
      <c r="C4637" s="21">
        <v>6.0235000000000003</v>
      </c>
      <c r="D4637" s="21">
        <v>1.6452</v>
      </c>
    </row>
    <row r="4638" spans="1:4" ht="14.25" x14ac:dyDescent="0.2">
      <c r="A4638" s="20">
        <f t="shared" si="72"/>
        <v>48056</v>
      </c>
      <c r="B4638" s="21">
        <v>4637</v>
      </c>
      <c r="C4638" s="21">
        <v>6.024</v>
      </c>
      <c r="D4638" s="21">
        <v>1.6453</v>
      </c>
    </row>
    <row r="4639" spans="1:4" ht="14.25" x14ac:dyDescent="0.2">
      <c r="A4639" s="20">
        <f t="shared" si="72"/>
        <v>48057</v>
      </c>
      <c r="B4639" s="21">
        <v>4638</v>
      </c>
      <c r="C4639" s="21">
        <v>6.0246000000000004</v>
      </c>
      <c r="D4639" s="21">
        <v>1.6455</v>
      </c>
    </row>
    <row r="4640" spans="1:4" ht="14.25" x14ac:dyDescent="0.2">
      <c r="A4640" s="20">
        <f t="shared" si="72"/>
        <v>48058</v>
      </c>
      <c r="B4640" s="21">
        <v>4639</v>
      </c>
      <c r="C4640" s="21">
        <v>6.0251000000000001</v>
      </c>
      <c r="D4640" s="21">
        <v>1.6456</v>
      </c>
    </row>
    <row r="4641" spans="1:4" ht="14.25" x14ac:dyDescent="0.2">
      <c r="A4641" s="20">
        <f t="shared" si="72"/>
        <v>48059</v>
      </c>
      <c r="B4641" s="21">
        <v>4640</v>
      </c>
      <c r="C4641" s="21">
        <v>6.0256999999999996</v>
      </c>
      <c r="D4641" s="21">
        <v>1.6457999999999999</v>
      </c>
    </row>
    <row r="4642" spans="1:4" ht="14.25" x14ac:dyDescent="0.2">
      <c r="A4642" s="20">
        <f t="shared" si="72"/>
        <v>48060</v>
      </c>
      <c r="B4642" s="21">
        <v>4641</v>
      </c>
      <c r="C4642" s="21">
        <v>6.0263</v>
      </c>
      <c r="D4642" s="21">
        <v>1.6458999999999999</v>
      </c>
    </row>
    <row r="4643" spans="1:4" ht="14.25" x14ac:dyDescent="0.2">
      <c r="A4643" s="20">
        <f t="shared" si="72"/>
        <v>48061</v>
      </c>
      <c r="B4643" s="21">
        <v>4642</v>
      </c>
      <c r="C4643" s="21">
        <v>6.0267999999999997</v>
      </c>
      <c r="D4643" s="21">
        <v>1.6459999999999999</v>
      </c>
    </row>
    <row r="4644" spans="1:4" ht="14.25" x14ac:dyDescent="0.2">
      <c r="A4644" s="20">
        <f t="shared" si="72"/>
        <v>48062</v>
      </c>
      <c r="B4644" s="21">
        <v>4643</v>
      </c>
      <c r="C4644" s="21">
        <v>6.0274000000000001</v>
      </c>
      <c r="D4644" s="21">
        <v>1.6462000000000001</v>
      </c>
    </row>
    <row r="4645" spans="1:4" ht="14.25" x14ac:dyDescent="0.2">
      <c r="A4645" s="20">
        <f t="shared" si="72"/>
        <v>48063</v>
      </c>
      <c r="B4645" s="21">
        <v>4644</v>
      </c>
      <c r="C4645" s="21">
        <v>6.0279999999999996</v>
      </c>
      <c r="D4645" s="21">
        <v>1.6463000000000001</v>
      </c>
    </row>
    <row r="4646" spans="1:4" ht="14.25" x14ac:dyDescent="0.2">
      <c r="A4646" s="20">
        <f t="shared" si="72"/>
        <v>48064</v>
      </c>
      <c r="B4646" s="21">
        <v>4645</v>
      </c>
      <c r="C4646" s="21">
        <v>6.0285000000000002</v>
      </c>
      <c r="D4646" s="21">
        <v>1.6464000000000001</v>
      </c>
    </row>
    <row r="4647" spans="1:4" ht="14.25" x14ac:dyDescent="0.2">
      <c r="A4647" s="20">
        <f t="shared" si="72"/>
        <v>48065</v>
      </c>
      <c r="B4647" s="21">
        <v>4646</v>
      </c>
      <c r="C4647" s="21">
        <v>6.0290999999999997</v>
      </c>
      <c r="D4647" s="21">
        <v>1.6466000000000001</v>
      </c>
    </row>
    <row r="4648" spans="1:4" ht="14.25" x14ac:dyDescent="0.2">
      <c r="A4648" s="20">
        <f t="shared" si="72"/>
        <v>48066</v>
      </c>
      <c r="B4648" s="21">
        <v>4647</v>
      </c>
      <c r="C4648" s="21">
        <v>6.0296000000000003</v>
      </c>
      <c r="D4648" s="21">
        <v>1.6467000000000001</v>
      </c>
    </row>
    <row r="4649" spans="1:4" ht="14.25" x14ac:dyDescent="0.2">
      <c r="A4649" s="20">
        <f t="shared" si="72"/>
        <v>48067</v>
      </c>
      <c r="B4649" s="21">
        <v>4648</v>
      </c>
      <c r="C4649" s="21">
        <v>6.0301999999999998</v>
      </c>
      <c r="D4649" s="21">
        <v>1.6469</v>
      </c>
    </row>
    <row r="4650" spans="1:4" ht="14.25" x14ac:dyDescent="0.2">
      <c r="A4650" s="20">
        <f t="shared" si="72"/>
        <v>48068</v>
      </c>
      <c r="B4650" s="21">
        <v>4649</v>
      </c>
      <c r="C4650" s="21">
        <v>6.0308000000000002</v>
      </c>
      <c r="D4650" s="21">
        <v>1.647</v>
      </c>
    </row>
    <row r="4651" spans="1:4" ht="14.25" x14ac:dyDescent="0.2">
      <c r="A4651" s="20">
        <f t="shared" si="72"/>
        <v>48069</v>
      </c>
      <c r="B4651" s="21">
        <v>4650</v>
      </c>
      <c r="C4651" s="21">
        <v>6.0312999999999999</v>
      </c>
      <c r="D4651" s="21">
        <v>1.6471</v>
      </c>
    </row>
    <row r="4652" spans="1:4" ht="14.25" x14ac:dyDescent="0.2">
      <c r="A4652" s="20">
        <f t="shared" si="72"/>
        <v>48070</v>
      </c>
      <c r="B4652" s="21">
        <v>4651</v>
      </c>
      <c r="C4652" s="21">
        <v>6.0319000000000003</v>
      </c>
      <c r="D4652" s="21">
        <v>1.6473</v>
      </c>
    </row>
    <row r="4653" spans="1:4" ht="14.25" x14ac:dyDescent="0.2">
      <c r="A4653" s="20">
        <f t="shared" si="72"/>
        <v>48071</v>
      </c>
      <c r="B4653" s="21">
        <v>4652</v>
      </c>
      <c r="C4653" s="21">
        <v>6.0324999999999998</v>
      </c>
      <c r="D4653" s="21">
        <v>1.6474</v>
      </c>
    </row>
    <row r="4654" spans="1:4" ht="14.25" x14ac:dyDescent="0.2">
      <c r="A4654" s="20">
        <f t="shared" si="72"/>
        <v>48072</v>
      </c>
      <c r="B4654" s="21">
        <v>4653</v>
      </c>
      <c r="C4654" s="21">
        <v>6.0330000000000004</v>
      </c>
      <c r="D4654" s="21">
        <v>1.6476</v>
      </c>
    </row>
    <row r="4655" spans="1:4" ht="14.25" x14ac:dyDescent="0.2">
      <c r="A4655" s="20">
        <f t="shared" si="72"/>
        <v>48073</v>
      </c>
      <c r="B4655" s="21">
        <v>4654</v>
      </c>
      <c r="C4655" s="21">
        <v>6.0335999999999999</v>
      </c>
      <c r="D4655" s="21">
        <v>1.6476999999999999</v>
      </c>
    </row>
    <row r="4656" spans="1:4" ht="14.25" x14ac:dyDescent="0.2">
      <c r="A4656" s="20">
        <f t="shared" si="72"/>
        <v>48074</v>
      </c>
      <c r="B4656" s="21">
        <v>4655</v>
      </c>
      <c r="C4656" s="21">
        <v>6.0342000000000002</v>
      </c>
      <c r="D4656" s="21">
        <v>1.6477999999999999</v>
      </c>
    </row>
    <row r="4657" spans="1:4" ht="14.25" x14ac:dyDescent="0.2">
      <c r="A4657" s="20">
        <f t="shared" si="72"/>
        <v>48075</v>
      </c>
      <c r="B4657" s="21">
        <v>4656</v>
      </c>
      <c r="C4657" s="21">
        <v>6.0347</v>
      </c>
      <c r="D4657" s="21">
        <v>1.6479999999999999</v>
      </c>
    </row>
    <row r="4658" spans="1:4" ht="14.25" x14ac:dyDescent="0.2">
      <c r="A4658" s="20">
        <f t="shared" si="72"/>
        <v>48076</v>
      </c>
      <c r="B4658" s="21">
        <v>4657</v>
      </c>
      <c r="C4658" s="21">
        <v>6.0353000000000003</v>
      </c>
      <c r="D4658" s="21">
        <v>1.6480999999999999</v>
      </c>
    </row>
    <row r="4659" spans="1:4" ht="14.25" x14ac:dyDescent="0.2">
      <c r="A4659" s="20">
        <f t="shared" si="72"/>
        <v>48077</v>
      </c>
      <c r="B4659" s="21">
        <v>4658</v>
      </c>
      <c r="C4659" s="21">
        <v>6.0358999999999998</v>
      </c>
      <c r="D4659" s="21">
        <v>1.6483000000000001</v>
      </c>
    </row>
    <row r="4660" spans="1:4" ht="14.25" x14ac:dyDescent="0.2">
      <c r="A4660" s="20">
        <f t="shared" si="72"/>
        <v>48078</v>
      </c>
      <c r="B4660" s="21">
        <v>4659</v>
      </c>
      <c r="C4660" s="21">
        <v>6.0364000000000004</v>
      </c>
      <c r="D4660" s="21">
        <v>1.6484000000000001</v>
      </c>
    </row>
    <row r="4661" spans="1:4" ht="14.25" x14ac:dyDescent="0.2">
      <c r="A4661" s="20">
        <f t="shared" si="72"/>
        <v>48079</v>
      </c>
      <c r="B4661" s="21">
        <v>4660</v>
      </c>
      <c r="C4661" s="21">
        <v>6.0369999999999999</v>
      </c>
      <c r="D4661" s="21">
        <v>1.6485000000000001</v>
      </c>
    </row>
    <row r="4662" spans="1:4" ht="14.25" x14ac:dyDescent="0.2">
      <c r="A4662" s="20">
        <f t="shared" si="72"/>
        <v>48080</v>
      </c>
      <c r="B4662" s="21">
        <v>4661</v>
      </c>
      <c r="C4662" s="21">
        <v>6.0374999999999996</v>
      </c>
      <c r="D4662" s="21">
        <v>1.6487000000000001</v>
      </c>
    </row>
    <row r="4663" spans="1:4" ht="14.25" x14ac:dyDescent="0.2">
      <c r="A4663" s="20">
        <f t="shared" si="72"/>
        <v>48081</v>
      </c>
      <c r="B4663" s="21">
        <v>4662</v>
      </c>
      <c r="C4663" s="21">
        <v>6.0381</v>
      </c>
      <c r="D4663" s="21">
        <v>1.6488</v>
      </c>
    </row>
    <row r="4664" spans="1:4" ht="14.25" x14ac:dyDescent="0.2">
      <c r="A4664" s="20">
        <f t="shared" si="72"/>
        <v>48082</v>
      </c>
      <c r="B4664" s="21">
        <v>4663</v>
      </c>
      <c r="C4664" s="21">
        <v>6.0387000000000004</v>
      </c>
      <c r="D4664" s="21">
        <v>1.649</v>
      </c>
    </row>
    <row r="4665" spans="1:4" ht="14.25" x14ac:dyDescent="0.2">
      <c r="A4665" s="20">
        <f t="shared" si="72"/>
        <v>48083</v>
      </c>
      <c r="B4665" s="21">
        <v>4664</v>
      </c>
      <c r="C4665" s="21">
        <v>6.0392000000000001</v>
      </c>
      <c r="D4665" s="21">
        <v>1.6491</v>
      </c>
    </row>
    <row r="4666" spans="1:4" ht="14.25" x14ac:dyDescent="0.2">
      <c r="A4666" s="20">
        <f t="shared" si="72"/>
        <v>48084</v>
      </c>
      <c r="B4666" s="21">
        <v>4665</v>
      </c>
      <c r="C4666" s="21">
        <v>6.0397999999999996</v>
      </c>
      <c r="D4666" s="21">
        <v>1.6492</v>
      </c>
    </row>
    <row r="4667" spans="1:4" ht="14.25" x14ac:dyDescent="0.2">
      <c r="A4667" s="20">
        <f t="shared" si="72"/>
        <v>48085</v>
      </c>
      <c r="B4667" s="21">
        <v>4666</v>
      </c>
      <c r="C4667" s="21">
        <v>6.0404</v>
      </c>
      <c r="D4667" s="21">
        <v>1.6494</v>
      </c>
    </row>
    <row r="4668" spans="1:4" ht="14.25" x14ac:dyDescent="0.2">
      <c r="A4668" s="20">
        <f t="shared" si="72"/>
        <v>48086</v>
      </c>
      <c r="B4668" s="21">
        <v>4667</v>
      </c>
      <c r="C4668" s="21">
        <v>6.0408999999999997</v>
      </c>
      <c r="D4668" s="21">
        <v>1.6495</v>
      </c>
    </row>
    <row r="4669" spans="1:4" ht="14.25" x14ac:dyDescent="0.2">
      <c r="A4669" s="20">
        <f t="shared" si="72"/>
        <v>48087</v>
      </c>
      <c r="B4669" s="21">
        <v>4668</v>
      </c>
      <c r="C4669" s="21">
        <v>6.0415000000000001</v>
      </c>
      <c r="D4669" s="21">
        <v>1.6496999999999999</v>
      </c>
    </row>
    <row r="4670" spans="1:4" ht="14.25" x14ac:dyDescent="0.2">
      <c r="A4670" s="20">
        <f t="shared" si="72"/>
        <v>48088</v>
      </c>
      <c r="B4670" s="21">
        <v>4669</v>
      </c>
      <c r="C4670" s="21">
        <v>6.0420999999999996</v>
      </c>
      <c r="D4670" s="21">
        <v>1.6497999999999999</v>
      </c>
    </row>
    <row r="4671" spans="1:4" ht="14.25" x14ac:dyDescent="0.2">
      <c r="A4671" s="20">
        <f t="shared" si="72"/>
        <v>48089</v>
      </c>
      <c r="B4671" s="21">
        <v>4670</v>
      </c>
      <c r="C4671" s="21">
        <v>6.0426000000000002</v>
      </c>
      <c r="D4671" s="21">
        <v>1.6498999999999999</v>
      </c>
    </row>
    <row r="4672" spans="1:4" ht="14.25" x14ac:dyDescent="0.2">
      <c r="A4672" s="20">
        <f t="shared" si="72"/>
        <v>48090</v>
      </c>
      <c r="B4672" s="21">
        <v>4671</v>
      </c>
      <c r="C4672" s="21">
        <v>6.0431999999999997</v>
      </c>
      <c r="D4672" s="21">
        <v>1.6500999999999999</v>
      </c>
    </row>
    <row r="4673" spans="1:4" ht="14.25" x14ac:dyDescent="0.2">
      <c r="A4673" s="20">
        <f t="shared" si="72"/>
        <v>48091</v>
      </c>
      <c r="B4673" s="21">
        <v>4672</v>
      </c>
      <c r="C4673" s="21">
        <v>6.0438000000000001</v>
      </c>
      <c r="D4673" s="21">
        <v>1.6501999999999999</v>
      </c>
    </row>
    <row r="4674" spans="1:4" ht="14.25" x14ac:dyDescent="0.2">
      <c r="A4674" s="20">
        <f t="shared" si="72"/>
        <v>48092</v>
      </c>
      <c r="B4674" s="21">
        <v>4673</v>
      </c>
      <c r="C4674" s="21">
        <v>6.0442999999999998</v>
      </c>
      <c r="D4674" s="21">
        <v>1.6504000000000001</v>
      </c>
    </row>
    <row r="4675" spans="1:4" ht="14.25" x14ac:dyDescent="0.2">
      <c r="A4675" s="20">
        <f t="shared" si="72"/>
        <v>48093</v>
      </c>
      <c r="B4675" s="21">
        <v>4674</v>
      </c>
      <c r="C4675" s="21">
        <v>6.0449000000000002</v>
      </c>
      <c r="D4675" s="21">
        <v>1.6505000000000001</v>
      </c>
    </row>
    <row r="4676" spans="1:4" ht="14.25" x14ac:dyDescent="0.2">
      <c r="A4676" s="20">
        <f t="shared" ref="A4676:A4739" si="73">+A4675+1</f>
        <v>48094</v>
      </c>
      <c r="B4676" s="21">
        <v>4675</v>
      </c>
      <c r="C4676" s="21">
        <v>6.0454999999999997</v>
      </c>
      <c r="D4676" s="21">
        <v>1.6506000000000001</v>
      </c>
    </row>
    <row r="4677" spans="1:4" ht="14.25" x14ac:dyDescent="0.2">
      <c r="A4677" s="20">
        <f t="shared" si="73"/>
        <v>48095</v>
      </c>
      <c r="B4677" s="21">
        <v>4676</v>
      </c>
      <c r="C4677" s="21">
        <v>6.0461</v>
      </c>
      <c r="D4677" s="21">
        <v>1.6508</v>
      </c>
    </row>
    <row r="4678" spans="1:4" ht="14.25" x14ac:dyDescent="0.2">
      <c r="A4678" s="20">
        <f t="shared" si="73"/>
        <v>48096</v>
      </c>
      <c r="B4678" s="21">
        <v>4677</v>
      </c>
      <c r="C4678" s="21">
        <v>6.0465999999999998</v>
      </c>
      <c r="D4678" s="21">
        <v>1.6509</v>
      </c>
    </row>
    <row r="4679" spans="1:4" ht="14.25" x14ac:dyDescent="0.2">
      <c r="A4679" s="20">
        <f t="shared" si="73"/>
        <v>48097</v>
      </c>
      <c r="B4679" s="21">
        <v>4678</v>
      </c>
      <c r="C4679" s="21">
        <v>6.0472000000000001</v>
      </c>
      <c r="D4679" s="21">
        <v>1.6511</v>
      </c>
    </row>
    <row r="4680" spans="1:4" ht="14.25" x14ac:dyDescent="0.2">
      <c r="A4680" s="20">
        <f t="shared" si="73"/>
        <v>48098</v>
      </c>
      <c r="B4680" s="21">
        <v>4679</v>
      </c>
      <c r="C4680" s="21">
        <v>6.0477999999999996</v>
      </c>
      <c r="D4680" s="21">
        <v>1.6512</v>
      </c>
    </row>
    <row r="4681" spans="1:4" ht="14.25" x14ac:dyDescent="0.2">
      <c r="A4681" s="20">
        <f t="shared" si="73"/>
        <v>48099</v>
      </c>
      <c r="B4681" s="21">
        <v>4680</v>
      </c>
      <c r="C4681" s="21">
        <v>6.0483000000000002</v>
      </c>
      <c r="D4681" s="21">
        <v>1.6513</v>
      </c>
    </row>
    <row r="4682" spans="1:4" ht="14.25" x14ac:dyDescent="0.2">
      <c r="A4682" s="20">
        <f t="shared" si="73"/>
        <v>48100</v>
      </c>
      <c r="B4682" s="21">
        <v>4681</v>
      </c>
      <c r="C4682" s="21">
        <v>6.0488999999999997</v>
      </c>
      <c r="D4682" s="21">
        <v>1.6515</v>
      </c>
    </row>
    <row r="4683" spans="1:4" ht="14.25" x14ac:dyDescent="0.2">
      <c r="A4683" s="20">
        <f t="shared" si="73"/>
        <v>48101</v>
      </c>
      <c r="B4683" s="21">
        <v>4682</v>
      </c>
      <c r="C4683" s="21">
        <v>6.0495000000000001</v>
      </c>
      <c r="D4683" s="21">
        <v>1.6516</v>
      </c>
    </row>
    <row r="4684" spans="1:4" ht="14.25" x14ac:dyDescent="0.2">
      <c r="A4684" s="20">
        <f t="shared" si="73"/>
        <v>48102</v>
      </c>
      <c r="B4684" s="21">
        <v>4683</v>
      </c>
      <c r="C4684" s="21">
        <v>6.05</v>
      </c>
      <c r="D4684" s="21">
        <v>1.6517999999999999</v>
      </c>
    </row>
    <row r="4685" spans="1:4" ht="14.25" x14ac:dyDescent="0.2">
      <c r="A4685" s="20">
        <f t="shared" si="73"/>
        <v>48103</v>
      </c>
      <c r="B4685" s="21">
        <v>4684</v>
      </c>
      <c r="C4685" s="21">
        <v>6.0506000000000002</v>
      </c>
      <c r="D4685" s="21">
        <v>1.6518999999999999</v>
      </c>
    </row>
    <row r="4686" spans="1:4" ht="14.25" x14ac:dyDescent="0.2">
      <c r="A4686" s="20">
        <f t="shared" si="73"/>
        <v>48104</v>
      </c>
      <c r="B4686" s="21">
        <v>4685</v>
      </c>
      <c r="C4686" s="21">
        <v>6.0511999999999997</v>
      </c>
      <c r="D4686" s="21">
        <v>1.6520999999999999</v>
      </c>
    </row>
    <row r="4687" spans="1:4" ht="14.25" x14ac:dyDescent="0.2">
      <c r="A4687" s="20">
        <f t="shared" si="73"/>
        <v>48105</v>
      </c>
      <c r="B4687" s="21">
        <v>4686</v>
      </c>
      <c r="C4687" s="21">
        <v>6.0517000000000003</v>
      </c>
      <c r="D4687" s="21">
        <v>1.6521999999999999</v>
      </c>
    </row>
    <row r="4688" spans="1:4" ht="14.25" x14ac:dyDescent="0.2">
      <c r="A4688" s="20">
        <f t="shared" si="73"/>
        <v>48106</v>
      </c>
      <c r="B4688" s="21">
        <v>4687</v>
      </c>
      <c r="C4688" s="21">
        <v>6.0522999999999998</v>
      </c>
      <c r="D4688" s="21">
        <v>1.6523000000000001</v>
      </c>
    </row>
    <row r="4689" spans="1:4" ht="14.25" x14ac:dyDescent="0.2">
      <c r="A4689" s="20">
        <f t="shared" si="73"/>
        <v>48107</v>
      </c>
      <c r="B4689" s="21">
        <v>4688</v>
      </c>
      <c r="C4689" s="21">
        <v>6.0529000000000002</v>
      </c>
      <c r="D4689" s="21">
        <v>1.6525000000000001</v>
      </c>
    </row>
    <row r="4690" spans="1:4" ht="14.25" x14ac:dyDescent="0.2">
      <c r="A4690" s="20">
        <f t="shared" si="73"/>
        <v>48108</v>
      </c>
      <c r="B4690" s="21">
        <v>4689</v>
      </c>
      <c r="C4690" s="21">
        <v>6.0534999999999997</v>
      </c>
      <c r="D4690" s="21">
        <v>1.6526000000000001</v>
      </c>
    </row>
    <row r="4691" spans="1:4" ht="14.25" x14ac:dyDescent="0.2">
      <c r="A4691" s="20">
        <f t="shared" si="73"/>
        <v>48109</v>
      </c>
      <c r="B4691" s="21">
        <v>4690</v>
      </c>
      <c r="C4691" s="21">
        <v>6.0540000000000003</v>
      </c>
      <c r="D4691" s="21">
        <v>1.6528</v>
      </c>
    </row>
    <row r="4692" spans="1:4" ht="14.25" x14ac:dyDescent="0.2">
      <c r="A4692" s="20">
        <f t="shared" si="73"/>
        <v>48110</v>
      </c>
      <c r="B4692" s="21">
        <v>4691</v>
      </c>
      <c r="C4692" s="21">
        <v>6.0545999999999998</v>
      </c>
      <c r="D4692" s="21">
        <v>1.6529</v>
      </c>
    </row>
    <row r="4693" spans="1:4" ht="14.25" x14ac:dyDescent="0.2">
      <c r="A4693" s="20">
        <f t="shared" si="73"/>
        <v>48111</v>
      </c>
      <c r="B4693" s="21">
        <v>4692</v>
      </c>
      <c r="C4693" s="21">
        <v>6.0552000000000001</v>
      </c>
      <c r="D4693" s="21">
        <v>1.653</v>
      </c>
    </row>
    <row r="4694" spans="1:4" ht="14.25" x14ac:dyDescent="0.2">
      <c r="A4694" s="20">
        <f t="shared" si="73"/>
        <v>48112</v>
      </c>
      <c r="B4694" s="21">
        <v>4693</v>
      </c>
      <c r="C4694" s="21">
        <v>6.0556999999999999</v>
      </c>
      <c r="D4694" s="21">
        <v>1.6532</v>
      </c>
    </row>
    <row r="4695" spans="1:4" ht="14.25" x14ac:dyDescent="0.2">
      <c r="A4695" s="20">
        <f t="shared" si="73"/>
        <v>48113</v>
      </c>
      <c r="B4695" s="21">
        <v>4694</v>
      </c>
      <c r="C4695" s="21">
        <v>6.0563000000000002</v>
      </c>
      <c r="D4695" s="21">
        <v>1.6533</v>
      </c>
    </row>
    <row r="4696" spans="1:4" ht="14.25" x14ac:dyDescent="0.2">
      <c r="A4696" s="20">
        <f t="shared" si="73"/>
        <v>48114</v>
      </c>
      <c r="B4696" s="21">
        <v>4695</v>
      </c>
      <c r="C4696" s="21">
        <v>6.0568999999999997</v>
      </c>
      <c r="D4696" s="21">
        <v>1.6535</v>
      </c>
    </row>
    <row r="4697" spans="1:4" ht="14.25" x14ac:dyDescent="0.2">
      <c r="A4697" s="20">
        <f t="shared" si="73"/>
        <v>48115</v>
      </c>
      <c r="B4697" s="21">
        <v>4696</v>
      </c>
      <c r="C4697" s="21">
        <v>6.0575000000000001</v>
      </c>
      <c r="D4697" s="21">
        <v>1.6536</v>
      </c>
    </row>
    <row r="4698" spans="1:4" ht="14.25" x14ac:dyDescent="0.2">
      <c r="A4698" s="20">
        <f t="shared" si="73"/>
        <v>48116</v>
      </c>
      <c r="B4698" s="21">
        <v>4697</v>
      </c>
      <c r="C4698" s="21">
        <v>6.0579999999999998</v>
      </c>
      <c r="D4698" s="21">
        <v>1.6537999999999999</v>
      </c>
    </row>
    <row r="4699" spans="1:4" ht="14.25" x14ac:dyDescent="0.2">
      <c r="A4699" s="20">
        <f t="shared" si="73"/>
        <v>48117</v>
      </c>
      <c r="B4699" s="21">
        <v>4698</v>
      </c>
      <c r="C4699" s="21">
        <v>6.0586000000000002</v>
      </c>
      <c r="D4699" s="21">
        <v>1.6538999999999999</v>
      </c>
    </row>
    <row r="4700" spans="1:4" ht="14.25" x14ac:dyDescent="0.2">
      <c r="A4700" s="20">
        <f t="shared" si="73"/>
        <v>48118</v>
      </c>
      <c r="B4700" s="21">
        <v>4699</v>
      </c>
      <c r="C4700" s="21">
        <v>6.0591999999999997</v>
      </c>
      <c r="D4700" s="21">
        <v>1.6539999999999999</v>
      </c>
    </row>
    <row r="4701" spans="1:4" ht="14.25" x14ac:dyDescent="0.2">
      <c r="A4701" s="20">
        <f t="shared" si="73"/>
        <v>48119</v>
      </c>
      <c r="B4701" s="21">
        <v>4700</v>
      </c>
      <c r="C4701" s="21">
        <v>6.0597000000000003</v>
      </c>
      <c r="D4701" s="21">
        <v>1.6541999999999999</v>
      </c>
    </row>
    <row r="4702" spans="1:4" ht="14.25" x14ac:dyDescent="0.2">
      <c r="A4702" s="20">
        <f t="shared" si="73"/>
        <v>48120</v>
      </c>
      <c r="B4702" s="21">
        <v>4701</v>
      </c>
      <c r="C4702" s="21">
        <v>6.0602999999999998</v>
      </c>
      <c r="D4702" s="21">
        <v>1.6543000000000001</v>
      </c>
    </row>
    <row r="4703" spans="1:4" ht="14.25" x14ac:dyDescent="0.2">
      <c r="A4703" s="20">
        <f t="shared" si="73"/>
        <v>48121</v>
      </c>
      <c r="B4703" s="21">
        <v>4702</v>
      </c>
      <c r="C4703" s="21">
        <v>6.0609000000000002</v>
      </c>
      <c r="D4703" s="21">
        <v>1.6545000000000001</v>
      </c>
    </row>
    <row r="4704" spans="1:4" ht="14.25" x14ac:dyDescent="0.2">
      <c r="A4704" s="20">
        <f t="shared" si="73"/>
        <v>48122</v>
      </c>
      <c r="B4704" s="21">
        <v>4703</v>
      </c>
      <c r="C4704" s="21">
        <v>6.0614999999999997</v>
      </c>
      <c r="D4704" s="21">
        <v>1.6546000000000001</v>
      </c>
    </row>
    <row r="4705" spans="1:4" ht="14.25" x14ac:dyDescent="0.2">
      <c r="A4705" s="20">
        <f t="shared" si="73"/>
        <v>48123</v>
      </c>
      <c r="B4705" s="21">
        <v>4704</v>
      </c>
      <c r="C4705" s="21">
        <v>6.0620000000000003</v>
      </c>
      <c r="D4705" s="21">
        <v>1.6548</v>
      </c>
    </row>
    <row r="4706" spans="1:4" ht="14.25" x14ac:dyDescent="0.2">
      <c r="A4706" s="20">
        <f t="shared" si="73"/>
        <v>48124</v>
      </c>
      <c r="B4706" s="21">
        <v>4705</v>
      </c>
      <c r="C4706" s="21">
        <v>6.0625999999999998</v>
      </c>
      <c r="D4706" s="21">
        <v>1.6549</v>
      </c>
    </row>
    <row r="4707" spans="1:4" ht="14.25" x14ac:dyDescent="0.2">
      <c r="A4707" s="20">
        <f t="shared" si="73"/>
        <v>48125</v>
      </c>
      <c r="B4707" s="21">
        <v>4706</v>
      </c>
      <c r="C4707" s="21">
        <v>6.0632000000000001</v>
      </c>
      <c r="D4707" s="21">
        <v>1.655</v>
      </c>
    </row>
    <row r="4708" spans="1:4" ht="14.25" x14ac:dyDescent="0.2">
      <c r="A4708" s="20">
        <f t="shared" si="73"/>
        <v>48126</v>
      </c>
      <c r="B4708" s="21">
        <v>4707</v>
      </c>
      <c r="C4708" s="21">
        <v>6.0637999999999996</v>
      </c>
      <c r="D4708" s="21">
        <v>1.6552</v>
      </c>
    </row>
    <row r="4709" spans="1:4" ht="14.25" x14ac:dyDescent="0.2">
      <c r="A4709" s="20">
        <f t="shared" si="73"/>
        <v>48127</v>
      </c>
      <c r="B4709" s="21">
        <v>4708</v>
      </c>
      <c r="C4709" s="21">
        <v>6.0643000000000002</v>
      </c>
      <c r="D4709" s="21">
        <v>1.6553</v>
      </c>
    </row>
    <row r="4710" spans="1:4" ht="14.25" x14ac:dyDescent="0.2">
      <c r="A4710" s="20">
        <f t="shared" si="73"/>
        <v>48128</v>
      </c>
      <c r="B4710" s="21">
        <v>4709</v>
      </c>
      <c r="C4710" s="21">
        <v>6.0648999999999997</v>
      </c>
      <c r="D4710" s="21">
        <v>1.6555</v>
      </c>
    </row>
    <row r="4711" spans="1:4" ht="14.25" x14ac:dyDescent="0.2">
      <c r="A4711" s="20">
        <f t="shared" si="73"/>
        <v>48129</v>
      </c>
      <c r="B4711" s="21">
        <v>4710</v>
      </c>
      <c r="C4711" s="21">
        <v>6.0655000000000001</v>
      </c>
      <c r="D4711" s="21">
        <v>1.6556</v>
      </c>
    </row>
    <row r="4712" spans="1:4" ht="14.25" x14ac:dyDescent="0.2">
      <c r="A4712" s="20">
        <f t="shared" si="73"/>
        <v>48130</v>
      </c>
      <c r="B4712" s="21">
        <v>4711</v>
      </c>
      <c r="C4712" s="21">
        <v>6.0660999999999996</v>
      </c>
      <c r="D4712" s="21">
        <v>1.6557999999999999</v>
      </c>
    </row>
    <row r="4713" spans="1:4" ht="14.25" x14ac:dyDescent="0.2">
      <c r="A4713" s="20">
        <f t="shared" si="73"/>
        <v>48131</v>
      </c>
      <c r="B4713" s="21">
        <v>4712</v>
      </c>
      <c r="C4713" s="21">
        <v>6.0666000000000002</v>
      </c>
      <c r="D4713" s="21">
        <v>1.6558999999999999</v>
      </c>
    </row>
    <row r="4714" spans="1:4" ht="14.25" x14ac:dyDescent="0.2">
      <c r="A4714" s="20">
        <f t="shared" si="73"/>
        <v>48132</v>
      </c>
      <c r="B4714" s="21">
        <v>4713</v>
      </c>
      <c r="C4714" s="21">
        <v>6.0671999999999997</v>
      </c>
      <c r="D4714" s="21">
        <v>1.6559999999999999</v>
      </c>
    </row>
    <row r="4715" spans="1:4" ht="14.25" x14ac:dyDescent="0.2">
      <c r="A4715" s="20">
        <f t="shared" si="73"/>
        <v>48133</v>
      </c>
      <c r="B4715" s="21">
        <v>4714</v>
      </c>
      <c r="C4715" s="21">
        <v>6.0678000000000001</v>
      </c>
      <c r="D4715" s="21">
        <v>1.6561999999999999</v>
      </c>
    </row>
    <row r="4716" spans="1:4" ht="14.25" x14ac:dyDescent="0.2">
      <c r="A4716" s="20">
        <f t="shared" si="73"/>
        <v>48134</v>
      </c>
      <c r="B4716" s="21">
        <v>4715</v>
      </c>
      <c r="C4716" s="21">
        <v>6.0683999999999996</v>
      </c>
      <c r="D4716" s="21">
        <v>1.6563000000000001</v>
      </c>
    </row>
    <row r="4717" spans="1:4" ht="14.25" x14ac:dyDescent="0.2">
      <c r="A4717" s="20">
        <f t="shared" si="73"/>
        <v>48135</v>
      </c>
      <c r="B4717" s="21">
        <v>4716</v>
      </c>
      <c r="C4717" s="21">
        <v>6.0689000000000002</v>
      </c>
      <c r="D4717" s="21">
        <v>1.6565000000000001</v>
      </c>
    </row>
    <row r="4718" spans="1:4" ht="14.25" x14ac:dyDescent="0.2">
      <c r="A4718" s="20">
        <f t="shared" si="73"/>
        <v>48136</v>
      </c>
      <c r="B4718" s="21">
        <v>4717</v>
      </c>
      <c r="C4718" s="21">
        <v>6.0694999999999997</v>
      </c>
      <c r="D4718" s="21">
        <v>1.6566000000000001</v>
      </c>
    </row>
    <row r="4719" spans="1:4" ht="14.25" x14ac:dyDescent="0.2">
      <c r="A4719" s="20">
        <f t="shared" si="73"/>
        <v>48137</v>
      </c>
      <c r="B4719" s="21">
        <v>4718</v>
      </c>
      <c r="C4719" s="21">
        <v>6.0701000000000001</v>
      </c>
      <c r="D4719" s="21">
        <v>1.6568000000000001</v>
      </c>
    </row>
    <row r="4720" spans="1:4" ht="14.25" x14ac:dyDescent="0.2">
      <c r="A4720" s="20">
        <f t="shared" si="73"/>
        <v>48138</v>
      </c>
      <c r="B4720" s="21">
        <v>4719</v>
      </c>
      <c r="C4720" s="21">
        <v>6.0707000000000004</v>
      </c>
      <c r="D4720" s="21">
        <v>1.6569</v>
      </c>
    </row>
    <row r="4721" spans="1:4" ht="14.25" x14ac:dyDescent="0.2">
      <c r="A4721" s="20">
        <f t="shared" si="73"/>
        <v>48139</v>
      </c>
      <c r="B4721" s="21">
        <v>4720</v>
      </c>
      <c r="C4721" s="21">
        <v>6.0712000000000002</v>
      </c>
      <c r="D4721" s="21">
        <v>1.657</v>
      </c>
    </row>
    <row r="4722" spans="1:4" ht="14.25" x14ac:dyDescent="0.2">
      <c r="A4722" s="20">
        <f t="shared" si="73"/>
        <v>48140</v>
      </c>
      <c r="B4722" s="21">
        <v>4721</v>
      </c>
      <c r="C4722" s="21">
        <v>6.0717999999999996</v>
      </c>
      <c r="D4722" s="21">
        <v>1.6572</v>
      </c>
    </row>
    <row r="4723" spans="1:4" ht="14.25" x14ac:dyDescent="0.2">
      <c r="A4723" s="20">
        <f t="shared" si="73"/>
        <v>48141</v>
      </c>
      <c r="B4723" s="21">
        <v>4722</v>
      </c>
      <c r="C4723" s="21">
        <v>6.0724</v>
      </c>
      <c r="D4723" s="21">
        <v>1.6573</v>
      </c>
    </row>
    <row r="4724" spans="1:4" ht="14.25" x14ac:dyDescent="0.2">
      <c r="A4724" s="20">
        <f t="shared" si="73"/>
        <v>48142</v>
      </c>
      <c r="B4724" s="21">
        <v>4723</v>
      </c>
      <c r="C4724" s="21">
        <v>6.0730000000000004</v>
      </c>
      <c r="D4724" s="21">
        <v>1.6575</v>
      </c>
    </row>
    <row r="4725" spans="1:4" ht="14.25" x14ac:dyDescent="0.2">
      <c r="A4725" s="20">
        <f t="shared" si="73"/>
        <v>48143</v>
      </c>
      <c r="B4725" s="21">
        <v>4724</v>
      </c>
      <c r="C4725" s="21">
        <v>6.0735000000000001</v>
      </c>
      <c r="D4725" s="21">
        <v>1.6576</v>
      </c>
    </row>
    <row r="4726" spans="1:4" ht="14.25" x14ac:dyDescent="0.2">
      <c r="A4726" s="20">
        <f t="shared" si="73"/>
        <v>48144</v>
      </c>
      <c r="B4726" s="21">
        <v>4725</v>
      </c>
      <c r="C4726" s="21">
        <v>6.0740999999999996</v>
      </c>
      <c r="D4726" s="21">
        <v>1.6577999999999999</v>
      </c>
    </row>
    <row r="4727" spans="1:4" ht="14.25" x14ac:dyDescent="0.2">
      <c r="A4727" s="20">
        <f t="shared" si="73"/>
        <v>48145</v>
      </c>
      <c r="B4727" s="21">
        <v>4726</v>
      </c>
      <c r="C4727" s="21">
        <v>6.0747</v>
      </c>
      <c r="D4727" s="21">
        <v>1.6578999999999999</v>
      </c>
    </row>
    <row r="4728" spans="1:4" ht="14.25" x14ac:dyDescent="0.2">
      <c r="A4728" s="20">
        <f t="shared" si="73"/>
        <v>48146</v>
      </c>
      <c r="B4728" s="21">
        <v>4727</v>
      </c>
      <c r="C4728" s="21">
        <v>6.0753000000000004</v>
      </c>
      <c r="D4728" s="21">
        <v>1.6580999999999999</v>
      </c>
    </row>
    <row r="4729" spans="1:4" ht="14.25" x14ac:dyDescent="0.2">
      <c r="A4729" s="20">
        <f t="shared" si="73"/>
        <v>48147</v>
      </c>
      <c r="B4729" s="21">
        <v>4728</v>
      </c>
      <c r="C4729" s="21">
        <v>6.0758000000000001</v>
      </c>
      <c r="D4729" s="21">
        <v>1.6581999999999999</v>
      </c>
    </row>
    <row r="4730" spans="1:4" ht="14.25" x14ac:dyDescent="0.2">
      <c r="A4730" s="20">
        <f t="shared" si="73"/>
        <v>48148</v>
      </c>
      <c r="B4730" s="21">
        <v>4729</v>
      </c>
      <c r="C4730" s="21">
        <v>6.0763999999999996</v>
      </c>
      <c r="D4730" s="21">
        <v>1.6583000000000001</v>
      </c>
    </row>
    <row r="4731" spans="1:4" ht="14.25" x14ac:dyDescent="0.2">
      <c r="A4731" s="20">
        <f t="shared" si="73"/>
        <v>48149</v>
      </c>
      <c r="B4731" s="21">
        <v>4730</v>
      </c>
      <c r="C4731" s="21">
        <v>6.077</v>
      </c>
      <c r="D4731" s="21">
        <v>1.6585000000000001</v>
      </c>
    </row>
    <row r="4732" spans="1:4" ht="14.25" x14ac:dyDescent="0.2">
      <c r="A4732" s="20">
        <f t="shared" si="73"/>
        <v>48150</v>
      </c>
      <c r="B4732" s="21">
        <v>4731</v>
      </c>
      <c r="C4732" s="21">
        <v>6.0776000000000003</v>
      </c>
      <c r="D4732" s="21">
        <v>1.6586000000000001</v>
      </c>
    </row>
    <row r="4733" spans="1:4" ht="14.25" x14ac:dyDescent="0.2">
      <c r="A4733" s="20">
        <f t="shared" si="73"/>
        <v>48151</v>
      </c>
      <c r="B4733" s="21">
        <v>4732</v>
      </c>
      <c r="C4733" s="21">
        <v>6.0781999999999998</v>
      </c>
      <c r="D4733" s="21">
        <v>1.6588000000000001</v>
      </c>
    </row>
    <row r="4734" spans="1:4" ht="14.25" x14ac:dyDescent="0.2">
      <c r="A4734" s="20">
        <f t="shared" si="73"/>
        <v>48152</v>
      </c>
      <c r="B4734" s="21">
        <v>4733</v>
      </c>
      <c r="C4734" s="21">
        <v>6.0787000000000004</v>
      </c>
      <c r="D4734" s="21">
        <v>1.6589</v>
      </c>
    </row>
    <row r="4735" spans="1:4" ht="14.25" x14ac:dyDescent="0.2">
      <c r="A4735" s="20">
        <f t="shared" si="73"/>
        <v>48153</v>
      </c>
      <c r="B4735" s="21">
        <v>4734</v>
      </c>
      <c r="C4735" s="21">
        <v>6.0792999999999999</v>
      </c>
      <c r="D4735" s="21">
        <v>1.6591</v>
      </c>
    </row>
    <row r="4736" spans="1:4" ht="14.25" x14ac:dyDescent="0.2">
      <c r="A4736" s="20">
        <f t="shared" si="73"/>
        <v>48154</v>
      </c>
      <c r="B4736" s="21">
        <v>4735</v>
      </c>
      <c r="C4736" s="21">
        <v>6.0799000000000003</v>
      </c>
      <c r="D4736" s="21">
        <v>1.6592</v>
      </c>
    </row>
    <row r="4737" spans="1:4" ht="14.25" x14ac:dyDescent="0.2">
      <c r="A4737" s="20">
        <f t="shared" si="73"/>
        <v>48155</v>
      </c>
      <c r="B4737" s="21">
        <v>4736</v>
      </c>
      <c r="C4737" s="21">
        <v>6.0804999999999998</v>
      </c>
      <c r="D4737" s="21">
        <v>1.6594</v>
      </c>
    </row>
    <row r="4738" spans="1:4" ht="14.25" x14ac:dyDescent="0.2">
      <c r="A4738" s="20">
        <f t="shared" si="73"/>
        <v>48156</v>
      </c>
      <c r="B4738" s="21">
        <v>4737</v>
      </c>
      <c r="C4738" s="21">
        <v>6.0811000000000002</v>
      </c>
      <c r="D4738" s="21">
        <v>1.6595</v>
      </c>
    </row>
    <row r="4739" spans="1:4" ht="14.25" x14ac:dyDescent="0.2">
      <c r="A4739" s="20">
        <f t="shared" si="73"/>
        <v>48157</v>
      </c>
      <c r="B4739" s="21">
        <v>4738</v>
      </c>
      <c r="C4739" s="21">
        <v>6.0815999999999999</v>
      </c>
      <c r="D4739" s="21">
        <v>1.6597</v>
      </c>
    </row>
    <row r="4740" spans="1:4" ht="14.25" x14ac:dyDescent="0.2">
      <c r="A4740" s="20">
        <f t="shared" ref="A4740:A4803" si="74">+A4739+1</f>
        <v>48158</v>
      </c>
      <c r="B4740" s="21">
        <v>4739</v>
      </c>
      <c r="C4740" s="21">
        <v>6.0822000000000003</v>
      </c>
      <c r="D4740" s="21">
        <v>1.6597999999999999</v>
      </c>
    </row>
    <row r="4741" spans="1:4" ht="14.25" x14ac:dyDescent="0.2">
      <c r="A4741" s="20">
        <f t="shared" si="74"/>
        <v>48159</v>
      </c>
      <c r="B4741" s="21">
        <v>4740</v>
      </c>
      <c r="C4741" s="21">
        <v>6.0827999999999998</v>
      </c>
      <c r="D4741" s="21">
        <v>1.6598999999999999</v>
      </c>
    </row>
    <row r="4742" spans="1:4" ht="14.25" x14ac:dyDescent="0.2">
      <c r="A4742" s="20">
        <f t="shared" si="74"/>
        <v>48160</v>
      </c>
      <c r="B4742" s="21">
        <v>4741</v>
      </c>
      <c r="C4742" s="21">
        <v>6.0834000000000001</v>
      </c>
      <c r="D4742" s="21">
        <v>1.6600999999999999</v>
      </c>
    </row>
    <row r="4743" spans="1:4" ht="14.25" x14ac:dyDescent="0.2">
      <c r="A4743" s="20">
        <f t="shared" si="74"/>
        <v>48161</v>
      </c>
      <c r="B4743" s="21">
        <v>4742</v>
      </c>
      <c r="C4743" s="21">
        <v>6.0839999999999996</v>
      </c>
      <c r="D4743" s="21">
        <v>1.6601999999999999</v>
      </c>
    </row>
    <row r="4744" spans="1:4" ht="14.25" x14ac:dyDescent="0.2">
      <c r="A4744" s="20">
        <f t="shared" si="74"/>
        <v>48162</v>
      </c>
      <c r="B4744" s="21">
        <v>4743</v>
      </c>
      <c r="C4744" s="21">
        <v>6.0845000000000002</v>
      </c>
      <c r="D4744" s="21">
        <v>1.6604000000000001</v>
      </c>
    </row>
    <row r="4745" spans="1:4" ht="14.25" x14ac:dyDescent="0.2">
      <c r="A4745" s="20">
        <f t="shared" si="74"/>
        <v>48163</v>
      </c>
      <c r="B4745" s="21">
        <v>4744</v>
      </c>
      <c r="C4745" s="21">
        <v>6.0850999999999997</v>
      </c>
      <c r="D4745" s="21">
        <v>1.6605000000000001</v>
      </c>
    </row>
    <row r="4746" spans="1:4" ht="14.25" x14ac:dyDescent="0.2">
      <c r="A4746" s="20">
        <f t="shared" si="74"/>
        <v>48164</v>
      </c>
      <c r="B4746" s="21">
        <v>4745</v>
      </c>
      <c r="C4746" s="21">
        <v>6.0857000000000001</v>
      </c>
      <c r="D4746" s="21">
        <v>1.6607000000000001</v>
      </c>
    </row>
    <row r="4747" spans="1:4" ht="14.25" x14ac:dyDescent="0.2">
      <c r="A4747" s="20">
        <f t="shared" si="74"/>
        <v>48165</v>
      </c>
      <c r="B4747" s="21">
        <v>4746</v>
      </c>
      <c r="C4747" s="21">
        <v>6.0862999999999996</v>
      </c>
      <c r="D4747" s="21">
        <v>1.6608000000000001</v>
      </c>
    </row>
    <row r="4748" spans="1:4" ht="14.25" x14ac:dyDescent="0.2">
      <c r="A4748" s="20">
        <f t="shared" si="74"/>
        <v>48166</v>
      </c>
      <c r="B4748" s="21">
        <v>4747</v>
      </c>
      <c r="C4748" s="21">
        <v>6.0869</v>
      </c>
      <c r="D4748" s="21">
        <v>1.661</v>
      </c>
    </row>
    <row r="4749" spans="1:4" ht="14.25" x14ac:dyDescent="0.2">
      <c r="A4749" s="20">
        <f t="shared" si="74"/>
        <v>48167</v>
      </c>
      <c r="B4749" s="21">
        <v>4748</v>
      </c>
      <c r="C4749" s="21">
        <v>6.0873999999999997</v>
      </c>
      <c r="D4749" s="21">
        <v>1.6611</v>
      </c>
    </row>
    <row r="4750" spans="1:4" ht="14.25" x14ac:dyDescent="0.2">
      <c r="A4750" s="20">
        <f t="shared" si="74"/>
        <v>48168</v>
      </c>
      <c r="B4750" s="21">
        <v>4749</v>
      </c>
      <c r="C4750" s="21">
        <v>6.0880000000000001</v>
      </c>
      <c r="D4750" s="21">
        <v>1.6613</v>
      </c>
    </row>
    <row r="4751" spans="1:4" ht="14.25" x14ac:dyDescent="0.2">
      <c r="A4751" s="20">
        <f t="shared" si="74"/>
        <v>48169</v>
      </c>
      <c r="B4751" s="21">
        <v>4750</v>
      </c>
      <c r="C4751" s="21">
        <v>6.0885999999999996</v>
      </c>
      <c r="D4751" s="21">
        <v>1.6614</v>
      </c>
    </row>
    <row r="4752" spans="1:4" ht="14.25" x14ac:dyDescent="0.2">
      <c r="A4752" s="20">
        <f t="shared" si="74"/>
        <v>48170</v>
      </c>
      <c r="B4752" s="21">
        <v>4751</v>
      </c>
      <c r="C4752" s="21">
        <v>6.0891999999999999</v>
      </c>
      <c r="D4752" s="21">
        <v>1.6615</v>
      </c>
    </row>
    <row r="4753" spans="1:4" ht="14.25" x14ac:dyDescent="0.2">
      <c r="A4753" s="20">
        <f t="shared" si="74"/>
        <v>48171</v>
      </c>
      <c r="B4753" s="21">
        <v>4752</v>
      </c>
      <c r="C4753" s="21">
        <v>6.0898000000000003</v>
      </c>
      <c r="D4753" s="21">
        <v>1.6617</v>
      </c>
    </row>
    <row r="4754" spans="1:4" ht="14.25" x14ac:dyDescent="0.2">
      <c r="A4754" s="20">
        <f t="shared" si="74"/>
        <v>48172</v>
      </c>
      <c r="B4754" s="21">
        <v>4753</v>
      </c>
      <c r="C4754" s="21">
        <v>6.0903</v>
      </c>
      <c r="D4754" s="21">
        <v>1.6617999999999999</v>
      </c>
    </row>
    <row r="4755" spans="1:4" ht="14.25" x14ac:dyDescent="0.2">
      <c r="A4755" s="20">
        <f t="shared" si="74"/>
        <v>48173</v>
      </c>
      <c r="B4755" s="21">
        <v>4754</v>
      </c>
      <c r="C4755" s="21">
        <v>6.0909000000000004</v>
      </c>
      <c r="D4755" s="21">
        <v>1.6619999999999999</v>
      </c>
    </row>
    <row r="4756" spans="1:4" ht="14.25" x14ac:dyDescent="0.2">
      <c r="A4756" s="20">
        <f t="shared" si="74"/>
        <v>48174</v>
      </c>
      <c r="B4756" s="21">
        <v>4755</v>
      </c>
      <c r="C4756" s="21">
        <v>6.0914999999999999</v>
      </c>
      <c r="D4756" s="21">
        <v>1.6620999999999999</v>
      </c>
    </row>
    <row r="4757" spans="1:4" ht="14.25" x14ac:dyDescent="0.2">
      <c r="A4757" s="20">
        <f t="shared" si="74"/>
        <v>48175</v>
      </c>
      <c r="B4757" s="21">
        <v>4756</v>
      </c>
      <c r="C4757" s="21">
        <v>6.0921000000000003</v>
      </c>
      <c r="D4757" s="21">
        <v>1.6623000000000001</v>
      </c>
    </row>
    <row r="4758" spans="1:4" ht="14.25" x14ac:dyDescent="0.2">
      <c r="A4758" s="20">
        <f t="shared" si="74"/>
        <v>48176</v>
      </c>
      <c r="B4758" s="21">
        <v>4757</v>
      </c>
      <c r="C4758" s="21">
        <v>6.0926999999999998</v>
      </c>
      <c r="D4758" s="21">
        <v>1.6624000000000001</v>
      </c>
    </row>
    <row r="4759" spans="1:4" ht="14.25" x14ac:dyDescent="0.2">
      <c r="A4759" s="20">
        <f t="shared" si="74"/>
        <v>48177</v>
      </c>
      <c r="B4759" s="21">
        <v>4758</v>
      </c>
      <c r="C4759" s="21">
        <v>6.0933000000000002</v>
      </c>
      <c r="D4759" s="21">
        <v>1.6626000000000001</v>
      </c>
    </row>
    <row r="4760" spans="1:4" ht="14.25" x14ac:dyDescent="0.2">
      <c r="A4760" s="20">
        <f t="shared" si="74"/>
        <v>48178</v>
      </c>
      <c r="B4760" s="21">
        <v>4759</v>
      </c>
      <c r="C4760" s="21">
        <v>6.0937999999999999</v>
      </c>
      <c r="D4760" s="21">
        <v>1.6627000000000001</v>
      </c>
    </row>
    <row r="4761" spans="1:4" ht="14.25" x14ac:dyDescent="0.2">
      <c r="A4761" s="20">
        <f t="shared" si="74"/>
        <v>48179</v>
      </c>
      <c r="B4761" s="21">
        <v>4760</v>
      </c>
      <c r="C4761" s="21">
        <v>6.0944000000000003</v>
      </c>
      <c r="D4761" s="21">
        <v>1.6629</v>
      </c>
    </row>
    <row r="4762" spans="1:4" ht="14.25" x14ac:dyDescent="0.2">
      <c r="A4762" s="20">
        <f t="shared" si="74"/>
        <v>48180</v>
      </c>
      <c r="B4762" s="21">
        <v>4761</v>
      </c>
      <c r="C4762" s="21">
        <v>6.0949999999999998</v>
      </c>
      <c r="D4762" s="21">
        <v>1.663</v>
      </c>
    </row>
    <row r="4763" spans="1:4" ht="14.25" x14ac:dyDescent="0.2">
      <c r="A4763" s="20">
        <f t="shared" si="74"/>
        <v>48181</v>
      </c>
      <c r="B4763" s="21">
        <v>4762</v>
      </c>
      <c r="C4763" s="21">
        <v>6.0956000000000001</v>
      </c>
      <c r="D4763" s="21">
        <v>1.6632</v>
      </c>
    </row>
    <row r="4764" spans="1:4" ht="14.25" x14ac:dyDescent="0.2">
      <c r="A4764" s="20">
        <f t="shared" si="74"/>
        <v>48182</v>
      </c>
      <c r="B4764" s="21">
        <v>4763</v>
      </c>
      <c r="C4764" s="21">
        <v>6.0961999999999996</v>
      </c>
      <c r="D4764" s="21">
        <v>1.6633</v>
      </c>
    </row>
    <row r="4765" spans="1:4" ht="14.25" x14ac:dyDescent="0.2">
      <c r="A4765" s="20">
        <f t="shared" si="74"/>
        <v>48183</v>
      </c>
      <c r="B4765" s="21">
        <v>4764</v>
      </c>
      <c r="C4765" s="21">
        <v>6.0968</v>
      </c>
      <c r="D4765" s="21">
        <v>1.6635</v>
      </c>
    </row>
    <row r="4766" spans="1:4" ht="14.25" x14ac:dyDescent="0.2">
      <c r="A4766" s="20">
        <f t="shared" si="74"/>
        <v>48184</v>
      </c>
      <c r="B4766" s="21">
        <v>4765</v>
      </c>
      <c r="C4766" s="21">
        <v>6.0972999999999997</v>
      </c>
      <c r="D4766" s="21">
        <v>1.6636</v>
      </c>
    </row>
    <row r="4767" spans="1:4" ht="14.25" x14ac:dyDescent="0.2">
      <c r="A4767" s="20">
        <f t="shared" si="74"/>
        <v>48185</v>
      </c>
      <c r="B4767" s="21">
        <v>4766</v>
      </c>
      <c r="C4767" s="21">
        <v>6.0979000000000001</v>
      </c>
      <c r="D4767" s="21">
        <v>1.6637</v>
      </c>
    </row>
    <row r="4768" spans="1:4" ht="14.25" x14ac:dyDescent="0.2">
      <c r="A4768" s="20">
        <f t="shared" si="74"/>
        <v>48186</v>
      </c>
      <c r="B4768" s="21">
        <v>4767</v>
      </c>
      <c r="C4768" s="21">
        <v>6.0984999999999996</v>
      </c>
      <c r="D4768" s="21">
        <v>1.6638999999999999</v>
      </c>
    </row>
    <row r="4769" spans="1:4" ht="14.25" x14ac:dyDescent="0.2">
      <c r="A4769" s="20">
        <f t="shared" si="74"/>
        <v>48187</v>
      </c>
      <c r="B4769" s="21">
        <v>4768</v>
      </c>
      <c r="C4769" s="21">
        <v>6.0991</v>
      </c>
      <c r="D4769" s="21">
        <v>1.6639999999999999</v>
      </c>
    </row>
    <row r="4770" spans="1:4" ht="14.25" x14ac:dyDescent="0.2">
      <c r="A4770" s="20">
        <f t="shared" si="74"/>
        <v>48188</v>
      </c>
      <c r="B4770" s="21">
        <v>4769</v>
      </c>
      <c r="C4770" s="21">
        <v>6.0997000000000003</v>
      </c>
      <c r="D4770" s="21">
        <v>1.6641999999999999</v>
      </c>
    </row>
    <row r="4771" spans="1:4" ht="14.25" x14ac:dyDescent="0.2">
      <c r="A4771" s="20">
        <f t="shared" si="74"/>
        <v>48189</v>
      </c>
      <c r="B4771" s="21">
        <v>4770</v>
      </c>
      <c r="C4771" s="21">
        <v>6.1002999999999998</v>
      </c>
      <c r="D4771" s="21">
        <v>1.6642999999999999</v>
      </c>
    </row>
    <row r="4772" spans="1:4" ht="14.25" x14ac:dyDescent="0.2">
      <c r="A4772" s="20">
        <f t="shared" si="74"/>
        <v>48190</v>
      </c>
      <c r="B4772" s="21">
        <v>4771</v>
      </c>
      <c r="C4772" s="21">
        <v>6.1007999999999996</v>
      </c>
      <c r="D4772" s="21">
        <v>1.6645000000000001</v>
      </c>
    </row>
    <row r="4773" spans="1:4" ht="14.25" x14ac:dyDescent="0.2">
      <c r="A4773" s="20">
        <f t="shared" si="74"/>
        <v>48191</v>
      </c>
      <c r="B4773" s="21">
        <v>4772</v>
      </c>
      <c r="C4773" s="21">
        <v>6.1013999999999999</v>
      </c>
      <c r="D4773" s="21">
        <v>1.6646000000000001</v>
      </c>
    </row>
    <row r="4774" spans="1:4" ht="14.25" x14ac:dyDescent="0.2">
      <c r="A4774" s="20">
        <f t="shared" si="74"/>
        <v>48192</v>
      </c>
      <c r="B4774" s="21">
        <v>4773</v>
      </c>
      <c r="C4774" s="21">
        <v>6.1020000000000003</v>
      </c>
      <c r="D4774" s="21">
        <v>1.6648000000000001</v>
      </c>
    </row>
    <row r="4775" spans="1:4" ht="14.25" x14ac:dyDescent="0.2">
      <c r="A4775" s="20">
        <f t="shared" si="74"/>
        <v>48193</v>
      </c>
      <c r="B4775" s="21">
        <v>4774</v>
      </c>
      <c r="C4775" s="21">
        <v>6.1025999999999998</v>
      </c>
      <c r="D4775" s="21">
        <v>1.6649</v>
      </c>
    </row>
    <row r="4776" spans="1:4" ht="14.25" x14ac:dyDescent="0.2">
      <c r="A4776" s="20">
        <f t="shared" si="74"/>
        <v>48194</v>
      </c>
      <c r="B4776" s="21">
        <v>4775</v>
      </c>
      <c r="C4776" s="21">
        <v>6.1032000000000002</v>
      </c>
      <c r="D4776" s="21">
        <v>1.6651</v>
      </c>
    </row>
    <row r="4777" spans="1:4" ht="14.25" x14ac:dyDescent="0.2">
      <c r="A4777" s="20">
        <f t="shared" si="74"/>
        <v>48195</v>
      </c>
      <c r="B4777" s="21">
        <v>4776</v>
      </c>
      <c r="C4777" s="21">
        <v>6.1037999999999997</v>
      </c>
      <c r="D4777" s="21">
        <v>1.6652</v>
      </c>
    </row>
    <row r="4778" spans="1:4" ht="14.25" x14ac:dyDescent="0.2">
      <c r="A4778" s="20">
        <f t="shared" si="74"/>
        <v>48196</v>
      </c>
      <c r="B4778" s="21">
        <v>4777</v>
      </c>
      <c r="C4778" s="21">
        <v>6.1044</v>
      </c>
      <c r="D4778" s="21">
        <v>1.6654</v>
      </c>
    </row>
    <row r="4779" spans="1:4" ht="14.25" x14ac:dyDescent="0.2">
      <c r="A4779" s="20">
        <f t="shared" si="74"/>
        <v>48197</v>
      </c>
      <c r="B4779" s="21">
        <v>4778</v>
      </c>
      <c r="C4779" s="21">
        <v>6.1050000000000004</v>
      </c>
      <c r="D4779" s="21">
        <v>1.6655</v>
      </c>
    </row>
    <row r="4780" spans="1:4" ht="14.25" x14ac:dyDescent="0.2">
      <c r="A4780" s="20">
        <f t="shared" si="74"/>
        <v>48198</v>
      </c>
      <c r="B4780" s="21">
        <v>4779</v>
      </c>
      <c r="C4780" s="21">
        <v>6.1055000000000001</v>
      </c>
      <c r="D4780" s="21">
        <v>1.6657</v>
      </c>
    </row>
    <row r="4781" spans="1:4" ht="14.25" x14ac:dyDescent="0.2">
      <c r="A4781" s="20">
        <f t="shared" si="74"/>
        <v>48199</v>
      </c>
      <c r="B4781" s="21">
        <v>4780</v>
      </c>
      <c r="C4781" s="21">
        <v>6.1060999999999996</v>
      </c>
      <c r="D4781" s="21">
        <v>1.6657999999999999</v>
      </c>
    </row>
    <row r="4782" spans="1:4" ht="14.25" x14ac:dyDescent="0.2">
      <c r="A4782" s="20">
        <f t="shared" si="74"/>
        <v>48200</v>
      </c>
      <c r="B4782" s="21">
        <v>4781</v>
      </c>
      <c r="C4782" s="21">
        <v>6.1067</v>
      </c>
      <c r="D4782" s="21">
        <v>1.6659999999999999</v>
      </c>
    </row>
    <row r="4783" spans="1:4" ht="14.25" x14ac:dyDescent="0.2">
      <c r="A4783" s="20">
        <f t="shared" si="74"/>
        <v>48201</v>
      </c>
      <c r="B4783" s="21">
        <v>4782</v>
      </c>
      <c r="C4783" s="21">
        <v>6.1073000000000004</v>
      </c>
      <c r="D4783" s="21">
        <v>1.6660999999999999</v>
      </c>
    </row>
    <row r="4784" spans="1:4" ht="14.25" x14ac:dyDescent="0.2">
      <c r="A4784" s="20">
        <f t="shared" si="74"/>
        <v>48202</v>
      </c>
      <c r="B4784" s="21">
        <v>4783</v>
      </c>
      <c r="C4784" s="21">
        <v>6.1078999999999999</v>
      </c>
      <c r="D4784" s="21">
        <v>1.6662999999999999</v>
      </c>
    </row>
    <row r="4785" spans="1:4" ht="14.25" x14ac:dyDescent="0.2">
      <c r="A4785" s="20">
        <f t="shared" si="74"/>
        <v>48203</v>
      </c>
      <c r="B4785" s="21">
        <v>4784</v>
      </c>
      <c r="C4785" s="21">
        <v>6.1085000000000003</v>
      </c>
      <c r="D4785" s="21">
        <v>1.6664000000000001</v>
      </c>
    </row>
    <row r="4786" spans="1:4" ht="14.25" x14ac:dyDescent="0.2">
      <c r="A4786" s="20">
        <f t="shared" si="74"/>
        <v>48204</v>
      </c>
      <c r="B4786" s="21">
        <v>4785</v>
      </c>
      <c r="C4786" s="21">
        <v>6.1090999999999998</v>
      </c>
      <c r="D4786" s="21">
        <v>1.6666000000000001</v>
      </c>
    </row>
    <row r="4787" spans="1:4" ht="14.25" x14ac:dyDescent="0.2">
      <c r="A4787" s="20">
        <f t="shared" si="74"/>
        <v>48205</v>
      </c>
      <c r="B4787" s="21">
        <v>4786</v>
      </c>
      <c r="C4787" s="21">
        <v>6.1096000000000004</v>
      </c>
      <c r="D4787" s="21">
        <v>1.6667000000000001</v>
      </c>
    </row>
    <row r="4788" spans="1:4" ht="14.25" x14ac:dyDescent="0.2">
      <c r="A4788" s="20">
        <f t="shared" si="74"/>
        <v>48206</v>
      </c>
      <c r="B4788" s="21">
        <v>4787</v>
      </c>
      <c r="C4788" s="21">
        <v>6.1101999999999999</v>
      </c>
      <c r="D4788" s="21">
        <v>1.6668000000000001</v>
      </c>
    </row>
    <row r="4789" spans="1:4" ht="14.25" x14ac:dyDescent="0.2">
      <c r="A4789" s="20">
        <f t="shared" si="74"/>
        <v>48207</v>
      </c>
      <c r="B4789" s="21">
        <v>4788</v>
      </c>
      <c r="C4789" s="21">
        <v>6.1108000000000002</v>
      </c>
      <c r="D4789" s="21">
        <v>1.667</v>
      </c>
    </row>
    <row r="4790" spans="1:4" ht="14.25" x14ac:dyDescent="0.2">
      <c r="A4790" s="20">
        <f t="shared" si="74"/>
        <v>48208</v>
      </c>
      <c r="B4790" s="21">
        <v>4789</v>
      </c>
      <c r="C4790" s="21">
        <v>6.1113999999999997</v>
      </c>
      <c r="D4790" s="21">
        <v>1.6671</v>
      </c>
    </row>
    <row r="4791" spans="1:4" ht="14.25" x14ac:dyDescent="0.2">
      <c r="A4791" s="20">
        <f t="shared" si="74"/>
        <v>48209</v>
      </c>
      <c r="B4791" s="21">
        <v>4790</v>
      </c>
      <c r="C4791" s="21">
        <v>6.1120000000000001</v>
      </c>
      <c r="D4791" s="21">
        <v>1.6673</v>
      </c>
    </row>
    <row r="4792" spans="1:4" ht="14.25" x14ac:dyDescent="0.2">
      <c r="A4792" s="20">
        <f t="shared" si="74"/>
        <v>48210</v>
      </c>
      <c r="B4792" s="21">
        <v>4791</v>
      </c>
      <c r="C4792" s="21">
        <v>6.1125999999999996</v>
      </c>
      <c r="D4792" s="21">
        <v>1.6674</v>
      </c>
    </row>
    <row r="4793" spans="1:4" ht="14.25" x14ac:dyDescent="0.2">
      <c r="A4793" s="20">
        <f t="shared" si="74"/>
        <v>48211</v>
      </c>
      <c r="B4793" s="21">
        <v>4792</v>
      </c>
      <c r="C4793" s="21">
        <v>6.1132</v>
      </c>
      <c r="D4793" s="21">
        <v>1.6676</v>
      </c>
    </row>
    <row r="4794" spans="1:4" ht="14.25" x14ac:dyDescent="0.2">
      <c r="A4794" s="20">
        <f t="shared" si="74"/>
        <v>48212</v>
      </c>
      <c r="B4794" s="21">
        <v>4793</v>
      </c>
      <c r="C4794" s="21">
        <v>6.1138000000000003</v>
      </c>
      <c r="D4794" s="21">
        <v>1.6677</v>
      </c>
    </row>
    <row r="4795" spans="1:4" ht="14.25" x14ac:dyDescent="0.2">
      <c r="A4795" s="20">
        <f t="shared" si="74"/>
        <v>48213</v>
      </c>
      <c r="B4795" s="21">
        <v>4794</v>
      </c>
      <c r="C4795" s="21">
        <v>6.1143999999999998</v>
      </c>
      <c r="D4795" s="21">
        <v>1.6678999999999999</v>
      </c>
    </row>
    <row r="4796" spans="1:4" ht="14.25" x14ac:dyDescent="0.2">
      <c r="A4796" s="20">
        <f t="shared" si="74"/>
        <v>48214</v>
      </c>
      <c r="B4796" s="21">
        <v>4795</v>
      </c>
      <c r="C4796" s="21">
        <v>6.1148999999999996</v>
      </c>
      <c r="D4796" s="21">
        <v>1.6679999999999999</v>
      </c>
    </row>
    <row r="4797" spans="1:4" ht="14.25" x14ac:dyDescent="0.2">
      <c r="A4797" s="20">
        <f t="shared" si="74"/>
        <v>48215</v>
      </c>
      <c r="B4797" s="21">
        <v>4796</v>
      </c>
      <c r="C4797" s="21">
        <v>6.1154999999999999</v>
      </c>
      <c r="D4797" s="21">
        <v>1.6681999999999999</v>
      </c>
    </row>
    <row r="4798" spans="1:4" ht="14.25" x14ac:dyDescent="0.2">
      <c r="A4798" s="20">
        <f t="shared" si="74"/>
        <v>48216</v>
      </c>
      <c r="B4798" s="21">
        <v>4797</v>
      </c>
      <c r="C4798" s="21">
        <v>6.1161000000000003</v>
      </c>
      <c r="D4798" s="21">
        <v>1.6682999999999999</v>
      </c>
    </row>
    <row r="4799" spans="1:4" ht="14.25" x14ac:dyDescent="0.2">
      <c r="A4799" s="20">
        <f t="shared" si="74"/>
        <v>48217</v>
      </c>
      <c r="B4799" s="21">
        <v>4798</v>
      </c>
      <c r="C4799" s="21">
        <v>6.1166999999999998</v>
      </c>
      <c r="D4799" s="21">
        <v>1.6685000000000001</v>
      </c>
    </row>
    <row r="4800" spans="1:4" ht="14.25" x14ac:dyDescent="0.2">
      <c r="A4800" s="20">
        <f t="shared" si="74"/>
        <v>48218</v>
      </c>
      <c r="B4800" s="21">
        <v>4799</v>
      </c>
      <c r="C4800" s="21">
        <v>6.1173000000000002</v>
      </c>
      <c r="D4800" s="21">
        <v>1.6686000000000001</v>
      </c>
    </row>
    <row r="4801" spans="1:4" ht="14.25" x14ac:dyDescent="0.2">
      <c r="A4801" s="20">
        <f t="shared" si="74"/>
        <v>48219</v>
      </c>
      <c r="B4801" s="21">
        <v>4800</v>
      </c>
      <c r="C4801" s="21">
        <v>6.1178999999999997</v>
      </c>
      <c r="D4801" s="21">
        <v>1.6688000000000001</v>
      </c>
    </row>
    <row r="4802" spans="1:4" ht="14.25" x14ac:dyDescent="0.2">
      <c r="A4802" s="20">
        <f t="shared" si="74"/>
        <v>48220</v>
      </c>
      <c r="B4802" s="21">
        <v>4801</v>
      </c>
      <c r="C4802" s="21">
        <v>6.1185</v>
      </c>
      <c r="D4802" s="21">
        <v>1.6689000000000001</v>
      </c>
    </row>
    <row r="4803" spans="1:4" ht="14.25" x14ac:dyDescent="0.2">
      <c r="A4803" s="20">
        <f t="shared" si="74"/>
        <v>48221</v>
      </c>
      <c r="B4803" s="21">
        <v>4802</v>
      </c>
      <c r="C4803" s="21">
        <v>6.1191000000000004</v>
      </c>
      <c r="D4803" s="21">
        <v>1.6691</v>
      </c>
    </row>
    <row r="4804" spans="1:4" ht="14.25" x14ac:dyDescent="0.2">
      <c r="A4804" s="20">
        <f t="shared" ref="A4804:A4867" si="75">+A4803+1</f>
        <v>48222</v>
      </c>
      <c r="B4804" s="21">
        <v>4803</v>
      </c>
      <c r="C4804" s="21">
        <v>6.1196999999999999</v>
      </c>
      <c r="D4804" s="21">
        <v>1.6692</v>
      </c>
    </row>
    <row r="4805" spans="1:4" ht="14.25" x14ac:dyDescent="0.2">
      <c r="A4805" s="20">
        <f t="shared" si="75"/>
        <v>48223</v>
      </c>
      <c r="B4805" s="21">
        <v>4804</v>
      </c>
      <c r="C4805" s="21">
        <v>6.1203000000000003</v>
      </c>
      <c r="D4805" s="21">
        <v>1.6694</v>
      </c>
    </row>
    <row r="4806" spans="1:4" ht="14.25" x14ac:dyDescent="0.2">
      <c r="A4806" s="20">
        <f t="shared" si="75"/>
        <v>48224</v>
      </c>
      <c r="B4806" s="21">
        <v>4805</v>
      </c>
      <c r="C4806" s="21">
        <v>6.1208</v>
      </c>
      <c r="D4806" s="21">
        <v>1.6695</v>
      </c>
    </row>
    <row r="4807" spans="1:4" ht="14.25" x14ac:dyDescent="0.2">
      <c r="A4807" s="20">
        <f t="shared" si="75"/>
        <v>48225</v>
      </c>
      <c r="B4807" s="21">
        <v>4806</v>
      </c>
      <c r="C4807" s="21">
        <v>6.1214000000000004</v>
      </c>
      <c r="D4807" s="21">
        <v>1.6697</v>
      </c>
    </row>
    <row r="4808" spans="1:4" ht="14.25" x14ac:dyDescent="0.2">
      <c r="A4808" s="20">
        <f t="shared" si="75"/>
        <v>48226</v>
      </c>
      <c r="B4808" s="21">
        <v>4807</v>
      </c>
      <c r="C4808" s="21">
        <v>6.1219999999999999</v>
      </c>
      <c r="D4808" s="21">
        <v>1.6698</v>
      </c>
    </row>
    <row r="4809" spans="1:4" ht="14.25" x14ac:dyDescent="0.2">
      <c r="A4809" s="20">
        <f t="shared" si="75"/>
        <v>48227</v>
      </c>
      <c r="B4809" s="21">
        <v>4808</v>
      </c>
      <c r="C4809" s="21">
        <v>6.1226000000000003</v>
      </c>
      <c r="D4809" s="21">
        <v>1.67</v>
      </c>
    </row>
    <row r="4810" spans="1:4" ht="14.25" x14ac:dyDescent="0.2">
      <c r="A4810" s="20">
        <f t="shared" si="75"/>
        <v>48228</v>
      </c>
      <c r="B4810" s="21">
        <v>4809</v>
      </c>
      <c r="C4810" s="21">
        <v>6.1231999999999998</v>
      </c>
      <c r="D4810" s="21">
        <v>1.6700999999999999</v>
      </c>
    </row>
    <row r="4811" spans="1:4" ht="14.25" x14ac:dyDescent="0.2">
      <c r="A4811" s="20">
        <f t="shared" si="75"/>
        <v>48229</v>
      </c>
      <c r="B4811" s="21">
        <v>4810</v>
      </c>
      <c r="C4811" s="21">
        <v>6.1238000000000001</v>
      </c>
      <c r="D4811" s="21">
        <v>1.6702999999999999</v>
      </c>
    </row>
    <row r="4812" spans="1:4" ht="14.25" x14ac:dyDescent="0.2">
      <c r="A4812" s="20">
        <f t="shared" si="75"/>
        <v>48230</v>
      </c>
      <c r="B4812" s="21">
        <v>4811</v>
      </c>
      <c r="C4812" s="21">
        <v>6.1243999999999996</v>
      </c>
      <c r="D4812" s="21">
        <v>1.6704000000000001</v>
      </c>
    </row>
    <row r="4813" spans="1:4" ht="14.25" x14ac:dyDescent="0.2">
      <c r="A4813" s="20">
        <f t="shared" si="75"/>
        <v>48231</v>
      </c>
      <c r="B4813" s="21">
        <v>4812</v>
      </c>
      <c r="C4813" s="21">
        <v>6.125</v>
      </c>
      <c r="D4813" s="21">
        <v>1.6706000000000001</v>
      </c>
    </row>
    <row r="4814" spans="1:4" ht="14.25" x14ac:dyDescent="0.2">
      <c r="A4814" s="20">
        <f t="shared" si="75"/>
        <v>48232</v>
      </c>
      <c r="B4814" s="21">
        <v>4813</v>
      </c>
      <c r="C4814" s="21">
        <v>6.1256000000000004</v>
      </c>
      <c r="D4814" s="21">
        <v>1.6707000000000001</v>
      </c>
    </row>
    <row r="4815" spans="1:4" ht="14.25" x14ac:dyDescent="0.2">
      <c r="A4815" s="20">
        <f t="shared" si="75"/>
        <v>48233</v>
      </c>
      <c r="B4815" s="21">
        <v>4814</v>
      </c>
      <c r="C4815" s="21">
        <v>6.1261999999999999</v>
      </c>
      <c r="D4815" s="21">
        <v>1.6709000000000001</v>
      </c>
    </row>
    <row r="4816" spans="1:4" ht="14.25" x14ac:dyDescent="0.2">
      <c r="A4816" s="20">
        <f t="shared" si="75"/>
        <v>48234</v>
      </c>
      <c r="B4816" s="21">
        <v>4815</v>
      </c>
      <c r="C4816" s="21">
        <v>6.1268000000000002</v>
      </c>
      <c r="D4816" s="21">
        <v>1.671</v>
      </c>
    </row>
    <row r="4817" spans="1:4" ht="14.25" x14ac:dyDescent="0.2">
      <c r="A4817" s="20">
        <f t="shared" si="75"/>
        <v>48235</v>
      </c>
      <c r="B4817" s="21">
        <v>4816</v>
      </c>
      <c r="C4817" s="21">
        <v>6.1273999999999997</v>
      </c>
      <c r="D4817" s="21">
        <v>1.6712</v>
      </c>
    </row>
    <row r="4818" spans="1:4" ht="14.25" x14ac:dyDescent="0.2">
      <c r="A4818" s="20">
        <f t="shared" si="75"/>
        <v>48236</v>
      </c>
      <c r="B4818" s="21">
        <v>4817</v>
      </c>
      <c r="C4818" s="21">
        <v>6.1280000000000001</v>
      </c>
      <c r="D4818" s="21">
        <v>1.6713</v>
      </c>
    </row>
    <row r="4819" spans="1:4" ht="14.25" x14ac:dyDescent="0.2">
      <c r="A4819" s="20">
        <f t="shared" si="75"/>
        <v>48237</v>
      </c>
      <c r="B4819" s="21">
        <v>4818</v>
      </c>
      <c r="C4819" s="21">
        <v>6.1284999999999998</v>
      </c>
      <c r="D4819" s="21">
        <v>1.6715</v>
      </c>
    </row>
    <row r="4820" spans="1:4" ht="14.25" x14ac:dyDescent="0.2">
      <c r="A4820" s="20">
        <f t="shared" si="75"/>
        <v>48238</v>
      </c>
      <c r="B4820" s="21">
        <v>4819</v>
      </c>
      <c r="C4820" s="21">
        <v>6.1291000000000002</v>
      </c>
      <c r="D4820" s="21">
        <v>1.6716</v>
      </c>
    </row>
    <row r="4821" spans="1:4" ht="14.25" x14ac:dyDescent="0.2">
      <c r="A4821" s="20">
        <f t="shared" si="75"/>
        <v>48239</v>
      </c>
      <c r="B4821" s="21">
        <v>4820</v>
      </c>
      <c r="C4821" s="21">
        <v>6.1296999999999997</v>
      </c>
      <c r="D4821" s="21">
        <v>1.6718</v>
      </c>
    </row>
    <row r="4822" spans="1:4" ht="14.25" x14ac:dyDescent="0.2">
      <c r="A4822" s="20">
        <f t="shared" si="75"/>
        <v>48240</v>
      </c>
      <c r="B4822" s="21">
        <v>4821</v>
      </c>
      <c r="C4822" s="21">
        <v>6.1303000000000001</v>
      </c>
      <c r="D4822" s="21">
        <v>1.6718999999999999</v>
      </c>
    </row>
    <row r="4823" spans="1:4" ht="14.25" x14ac:dyDescent="0.2">
      <c r="A4823" s="20">
        <f t="shared" si="75"/>
        <v>48241</v>
      </c>
      <c r="B4823" s="21">
        <v>4822</v>
      </c>
      <c r="C4823" s="21">
        <v>6.1308999999999996</v>
      </c>
      <c r="D4823" s="21">
        <v>1.6720999999999999</v>
      </c>
    </row>
    <row r="4824" spans="1:4" ht="14.25" x14ac:dyDescent="0.2">
      <c r="A4824" s="20">
        <f t="shared" si="75"/>
        <v>48242</v>
      </c>
      <c r="B4824" s="21">
        <v>4823</v>
      </c>
      <c r="C4824" s="21">
        <v>6.1315</v>
      </c>
      <c r="D4824" s="21">
        <v>1.6721999999999999</v>
      </c>
    </row>
    <row r="4825" spans="1:4" ht="14.25" x14ac:dyDescent="0.2">
      <c r="A4825" s="20">
        <f t="shared" si="75"/>
        <v>48243</v>
      </c>
      <c r="B4825" s="21">
        <v>4824</v>
      </c>
      <c r="C4825" s="21">
        <v>6.1321000000000003</v>
      </c>
      <c r="D4825" s="21">
        <v>1.6724000000000001</v>
      </c>
    </row>
    <row r="4826" spans="1:4" ht="14.25" x14ac:dyDescent="0.2">
      <c r="A4826" s="20">
        <f t="shared" si="75"/>
        <v>48244</v>
      </c>
      <c r="B4826" s="21">
        <v>4825</v>
      </c>
      <c r="C4826" s="21">
        <v>6.1326999999999998</v>
      </c>
      <c r="D4826" s="21">
        <v>1.6725000000000001</v>
      </c>
    </row>
    <row r="4827" spans="1:4" ht="14.25" x14ac:dyDescent="0.2">
      <c r="A4827" s="20">
        <f t="shared" si="75"/>
        <v>48245</v>
      </c>
      <c r="B4827" s="21">
        <v>4826</v>
      </c>
      <c r="C4827" s="21">
        <v>6.1333000000000002</v>
      </c>
      <c r="D4827" s="21">
        <v>1.6727000000000001</v>
      </c>
    </row>
    <row r="4828" spans="1:4" ht="14.25" x14ac:dyDescent="0.2">
      <c r="A4828" s="20">
        <f t="shared" si="75"/>
        <v>48246</v>
      </c>
      <c r="B4828" s="21">
        <v>4827</v>
      </c>
      <c r="C4828" s="21">
        <v>6.1338999999999997</v>
      </c>
      <c r="D4828" s="21">
        <v>1.6728000000000001</v>
      </c>
    </row>
    <row r="4829" spans="1:4" ht="14.25" x14ac:dyDescent="0.2">
      <c r="A4829" s="20">
        <f t="shared" si="75"/>
        <v>48247</v>
      </c>
      <c r="B4829" s="21">
        <v>4828</v>
      </c>
      <c r="C4829" s="21">
        <v>6.1345000000000001</v>
      </c>
      <c r="D4829" s="21">
        <v>1.673</v>
      </c>
    </row>
    <row r="4830" spans="1:4" ht="14.25" x14ac:dyDescent="0.2">
      <c r="A4830" s="20">
        <f t="shared" si="75"/>
        <v>48248</v>
      </c>
      <c r="B4830" s="21">
        <v>4829</v>
      </c>
      <c r="C4830" s="21">
        <v>6.1351000000000004</v>
      </c>
      <c r="D4830" s="21">
        <v>1.6731</v>
      </c>
    </row>
    <row r="4831" spans="1:4" ht="14.25" x14ac:dyDescent="0.2">
      <c r="A4831" s="20">
        <f t="shared" si="75"/>
        <v>48249</v>
      </c>
      <c r="B4831" s="21">
        <v>4830</v>
      </c>
      <c r="C4831" s="21">
        <v>6.1356999999999999</v>
      </c>
      <c r="D4831" s="21">
        <v>1.6733</v>
      </c>
    </row>
    <row r="4832" spans="1:4" ht="14.25" x14ac:dyDescent="0.2">
      <c r="A4832" s="20">
        <f t="shared" si="75"/>
        <v>48250</v>
      </c>
      <c r="B4832" s="21">
        <v>4831</v>
      </c>
      <c r="C4832" s="21">
        <v>6.1363000000000003</v>
      </c>
      <c r="D4832" s="21">
        <v>1.6734</v>
      </c>
    </row>
    <row r="4833" spans="1:4" ht="14.25" x14ac:dyDescent="0.2">
      <c r="A4833" s="20">
        <f t="shared" si="75"/>
        <v>48251</v>
      </c>
      <c r="B4833" s="21">
        <v>4832</v>
      </c>
      <c r="C4833" s="21">
        <v>6.1368999999999998</v>
      </c>
      <c r="D4833" s="21">
        <v>1.6736</v>
      </c>
    </row>
    <row r="4834" spans="1:4" ht="14.25" x14ac:dyDescent="0.2">
      <c r="A4834" s="20">
        <f t="shared" si="75"/>
        <v>48252</v>
      </c>
      <c r="B4834" s="21">
        <v>4833</v>
      </c>
      <c r="C4834" s="21">
        <v>6.1375000000000002</v>
      </c>
      <c r="D4834" s="21">
        <v>1.6737</v>
      </c>
    </row>
    <row r="4835" spans="1:4" ht="14.25" x14ac:dyDescent="0.2">
      <c r="A4835" s="20">
        <f t="shared" si="75"/>
        <v>48253</v>
      </c>
      <c r="B4835" s="21">
        <v>4834</v>
      </c>
      <c r="C4835" s="21">
        <v>6.1380999999999997</v>
      </c>
      <c r="D4835" s="21">
        <v>1.6738999999999999</v>
      </c>
    </row>
    <row r="4836" spans="1:4" ht="14.25" x14ac:dyDescent="0.2">
      <c r="A4836" s="20">
        <f t="shared" si="75"/>
        <v>48254</v>
      </c>
      <c r="B4836" s="21">
        <v>4835</v>
      </c>
      <c r="C4836" s="21">
        <v>6.1387</v>
      </c>
      <c r="D4836" s="21">
        <v>1.6739999999999999</v>
      </c>
    </row>
    <row r="4837" spans="1:4" ht="14.25" x14ac:dyDescent="0.2">
      <c r="A4837" s="20">
        <f t="shared" si="75"/>
        <v>48255</v>
      </c>
      <c r="B4837" s="21">
        <v>4836</v>
      </c>
      <c r="C4837" s="21">
        <v>6.1393000000000004</v>
      </c>
      <c r="D4837" s="21">
        <v>1.6741999999999999</v>
      </c>
    </row>
    <row r="4838" spans="1:4" ht="14.25" x14ac:dyDescent="0.2">
      <c r="A4838" s="20">
        <f t="shared" si="75"/>
        <v>48256</v>
      </c>
      <c r="B4838" s="21">
        <v>4837</v>
      </c>
      <c r="C4838" s="21">
        <v>6.1398000000000001</v>
      </c>
      <c r="D4838" s="21">
        <v>1.6742999999999999</v>
      </c>
    </row>
    <row r="4839" spans="1:4" ht="14.25" x14ac:dyDescent="0.2">
      <c r="A4839" s="20">
        <f t="shared" si="75"/>
        <v>48257</v>
      </c>
      <c r="B4839" s="21">
        <v>4838</v>
      </c>
      <c r="C4839" s="21">
        <v>6.1403999999999996</v>
      </c>
      <c r="D4839" s="21">
        <v>1.6745000000000001</v>
      </c>
    </row>
    <row r="4840" spans="1:4" ht="14.25" x14ac:dyDescent="0.2">
      <c r="A4840" s="20">
        <f t="shared" si="75"/>
        <v>48258</v>
      </c>
      <c r="B4840" s="21">
        <v>4839</v>
      </c>
      <c r="C4840" s="21">
        <v>6.141</v>
      </c>
      <c r="D4840" s="21">
        <v>1.6747000000000001</v>
      </c>
    </row>
    <row r="4841" spans="1:4" ht="14.25" x14ac:dyDescent="0.2">
      <c r="A4841" s="20">
        <f t="shared" si="75"/>
        <v>48259</v>
      </c>
      <c r="B4841" s="21">
        <v>4840</v>
      </c>
      <c r="C4841" s="21">
        <v>6.1416000000000004</v>
      </c>
      <c r="D4841" s="21">
        <v>1.6748000000000001</v>
      </c>
    </row>
    <row r="4842" spans="1:4" ht="14.25" x14ac:dyDescent="0.2">
      <c r="A4842" s="20">
        <f t="shared" si="75"/>
        <v>48260</v>
      </c>
      <c r="B4842" s="21">
        <v>4841</v>
      </c>
      <c r="C4842" s="21">
        <v>6.1421999999999999</v>
      </c>
      <c r="D4842" s="21">
        <v>1.675</v>
      </c>
    </row>
    <row r="4843" spans="1:4" ht="14.25" x14ac:dyDescent="0.2">
      <c r="A4843" s="20">
        <f t="shared" si="75"/>
        <v>48261</v>
      </c>
      <c r="B4843" s="21">
        <v>4842</v>
      </c>
      <c r="C4843" s="21">
        <v>6.1428000000000003</v>
      </c>
      <c r="D4843" s="21">
        <v>1.6751</v>
      </c>
    </row>
    <row r="4844" spans="1:4" ht="14.25" x14ac:dyDescent="0.2">
      <c r="A4844" s="20">
        <f t="shared" si="75"/>
        <v>48262</v>
      </c>
      <c r="B4844" s="21">
        <v>4843</v>
      </c>
      <c r="C4844" s="21">
        <v>6.1433999999999997</v>
      </c>
      <c r="D4844" s="21">
        <v>1.6753</v>
      </c>
    </row>
    <row r="4845" spans="1:4" ht="14.25" x14ac:dyDescent="0.2">
      <c r="A4845" s="20">
        <f t="shared" si="75"/>
        <v>48263</v>
      </c>
      <c r="B4845" s="21">
        <v>4844</v>
      </c>
      <c r="C4845" s="21">
        <v>6.1440000000000001</v>
      </c>
      <c r="D4845" s="21">
        <v>1.6754</v>
      </c>
    </row>
    <row r="4846" spans="1:4" ht="14.25" x14ac:dyDescent="0.2">
      <c r="A4846" s="20">
        <f t="shared" si="75"/>
        <v>48264</v>
      </c>
      <c r="B4846" s="21">
        <v>4845</v>
      </c>
      <c r="C4846" s="21">
        <v>6.1445999999999996</v>
      </c>
      <c r="D4846" s="21">
        <v>1.6756</v>
      </c>
    </row>
    <row r="4847" spans="1:4" ht="14.25" x14ac:dyDescent="0.2">
      <c r="A4847" s="20">
        <f t="shared" si="75"/>
        <v>48265</v>
      </c>
      <c r="B4847" s="21">
        <v>4846</v>
      </c>
      <c r="C4847" s="21">
        <v>6.1452</v>
      </c>
      <c r="D4847" s="21">
        <v>1.6757</v>
      </c>
    </row>
    <row r="4848" spans="1:4" ht="14.25" x14ac:dyDescent="0.2">
      <c r="A4848" s="20">
        <f t="shared" si="75"/>
        <v>48266</v>
      </c>
      <c r="B4848" s="21">
        <v>4847</v>
      </c>
      <c r="C4848" s="21">
        <v>6.1458000000000004</v>
      </c>
      <c r="D4848" s="21">
        <v>1.6758999999999999</v>
      </c>
    </row>
    <row r="4849" spans="1:4" ht="14.25" x14ac:dyDescent="0.2">
      <c r="A4849" s="20">
        <f t="shared" si="75"/>
        <v>48267</v>
      </c>
      <c r="B4849" s="21">
        <v>4848</v>
      </c>
      <c r="C4849" s="21">
        <v>6.1463999999999999</v>
      </c>
      <c r="D4849" s="21">
        <v>1.6759999999999999</v>
      </c>
    </row>
    <row r="4850" spans="1:4" ht="14.25" x14ac:dyDescent="0.2">
      <c r="A4850" s="20">
        <f t="shared" si="75"/>
        <v>48268</v>
      </c>
      <c r="B4850" s="21">
        <v>4849</v>
      </c>
      <c r="C4850" s="21">
        <v>6.1470000000000002</v>
      </c>
      <c r="D4850" s="21">
        <v>1.6761999999999999</v>
      </c>
    </row>
    <row r="4851" spans="1:4" ht="14.25" x14ac:dyDescent="0.2">
      <c r="A4851" s="20">
        <f t="shared" si="75"/>
        <v>48269</v>
      </c>
      <c r="B4851" s="21">
        <v>4850</v>
      </c>
      <c r="C4851" s="21">
        <v>6.1475999999999997</v>
      </c>
      <c r="D4851" s="21">
        <v>1.6762999999999999</v>
      </c>
    </row>
    <row r="4852" spans="1:4" ht="14.25" x14ac:dyDescent="0.2">
      <c r="A4852" s="20">
        <f t="shared" si="75"/>
        <v>48270</v>
      </c>
      <c r="B4852" s="21">
        <v>4851</v>
      </c>
      <c r="C4852" s="21">
        <v>6.1482000000000001</v>
      </c>
      <c r="D4852" s="21">
        <v>1.6765000000000001</v>
      </c>
    </row>
    <row r="4853" spans="1:4" ht="14.25" x14ac:dyDescent="0.2">
      <c r="A4853" s="20">
        <f t="shared" si="75"/>
        <v>48271</v>
      </c>
      <c r="B4853" s="21">
        <v>4852</v>
      </c>
      <c r="C4853" s="21">
        <v>6.1487999999999996</v>
      </c>
      <c r="D4853" s="21">
        <v>1.6766000000000001</v>
      </c>
    </row>
    <row r="4854" spans="1:4" ht="14.25" x14ac:dyDescent="0.2">
      <c r="A4854" s="20">
        <f t="shared" si="75"/>
        <v>48272</v>
      </c>
      <c r="B4854" s="21">
        <v>4853</v>
      </c>
      <c r="C4854" s="21">
        <v>6.1494</v>
      </c>
      <c r="D4854" s="21">
        <v>1.6768000000000001</v>
      </c>
    </row>
    <row r="4855" spans="1:4" ht="14.25" x14ac:dyDescent="0.2">
      <c r="A4855" s="20">
        <f t="shared" si="75"/>
        <v>48273</v>
      </c>
      <c r="B4855" s="21">
        <v>4854</v>
      </c>
      <c r="C4855" s="21">
        <v>6.15</v>
      </c>
      <c r="D4855" s="21">
        <v>1.6769000000000001</v>
      </c>
    </row>
    <row r="4856" spans="1:4" ht="14.25" x14ac:dyDescent="0.2">
      <c r="A4856" s="20">
        <f t="shared" si="75"/>
        <v>48274</v>
      </c>
      <c r="B4856" s="21">
        <v>4855</v>
      </c>
      <c r="C4856" s="21">
        <v>6.1505999999999998</v>
      </c>
      <c r="D4856" s="21">
        <v>1.6771</v>
      </c>
    </row>
    <row r="4857" spans="1:4" ht="14.25" x14ac:dyDescent="0.2">
      <c r="A4857" s="20">
        <f t="shared" si="75"/>
        <v>48275</v>
      </c>
      <c r="B4857" s="21">
        <v>4856</v>
      </c>
      <c r="C4857" s="21">
        <v>6.1512000000000002</v>
      </c>
      <c r="D4857" s="21">
        <v>1.6772</v>
      </c>
    </row>
    <row r="4858" spans="1:4" ht="14.25" x14ac:dyDescent="0.2">
      <c r="A4858" s="20">
        <f t="shared" si="75"/>
        <v>48276</v>
      </c>
      <c r="B4858" s="21">
        <v>4857</v>
      </c>
      <c r="C4858" s="21">
        <v>6.1517999999999997</v>
      </c>
      <c r="D4858" s="21">
        <v>1.6774</v>
      </c>
    </row>
    <row r="4859" spans="1:4" ht="14.25" x14ac:dyDescent="0.2">
      <c r="A4859" s="20">
        <f t="shared" si="75"/>
        <v>48277</v>
      </c>
      <c r="B4859" s="21">
        <v>4858</v>
      </c>
      <c r="C4859" s="21">
        <v>6.1524000000000001</v>
      </c>
      <c r="D4859" s="21">
        <v>1.6775</v>
      </c>
    </row>
    <row r="4860" spans="1:4" ht="14.25" x14ac:dyDescent="0.2">
      <c r="A4860" s="20">
        <f t="shared" si="75"/>
        <v>48278</v>
      </c>
      <c r="B4860" s="21">
        <v>4859</v>
      </c>
      <c r="C4860" s="21">
        <v>6.1529999999999996</v>
      </c>
      <c r="D4860" s="21">
        <v>1.6777</v>
      </c>
    </row>
    <row r="4861" spans="1:4" ht="14.25" x14ac:dyDescent="0.2">
      <c r="A4861" s="20">
        <f t="shared" si="75"/>
        <v>48279</v>
      </c>
      <c r="B4861" s="21">
        <v>4860</v>
      </c>
      <c r="C4861" s="21">
        <v>6.1536</v>
      </c>
      <c r="D4861" s="21">
        <v>1.6778</v>
      </c>
    </row>
    <row r="4862" spans="1:4" ht="14.25" x14ac:dyDescent="0.2">
      <c r="A4862" s="20">
        <f t="shared" si="75"/>
        <v>48280</v>
      </c>
      <c r="B4862" s="21">
        <v>4861</v>
      </c>
      <c r="C4862" s="21">
        <v>6.1542000000000003</v>
      </c>
      <c r="D4862" s="21">
        <v>1.6779999999999999</v>
      </c>
    </row>
    <row r="4863" spans="1:4" ht="14.25" x14ac:dyDescent="0.2">
      <c r="A4863" s="20">
        <f t="shared" si="75"/>
        <v>48281</v>
      </c>
      <c r="B4863" s="21">
        <v>4862</v>
      </c>
      <c r="C4863" s="21">
        <v>6.1547999999999998</v>
      </c>
      <c r="D4863" s="21">
        <v>1.6781999999999999</v>
      </c>
    </row>
    <row r="4864" spans="1:4" ht="14.25" x14ac:dyDescent="0.2">
      <c r="A4864" s="20">
        <f t="shared" si="75"/>
        <v>48282</v>
      </c>
      <c r="B4864" s="21">
        <v>4863</v>
      </c>
      <c r="C4864" s="21">
        <v>6.1554000000000002</v>
      </c>
      <c r="D4864" s="21">
        <v>1.6782999999999999</v>
      </c>
    </row>
    <row r="4865" spans="1:4" ht="14.25" x14ac:dyDescent="0.2">
      <c r="A4865" s="20">
        <f t="shared" si="75"/>
        <v>48283</v>
      </c>
      <c r="B4865" s="21">
        <v>4864</v>
      </c>
      <c r="C4865" s="21">
        <v>6.1559999999999997</v>
      </c>
      <c r="D4865" s="21">
        <v>1.6785000000000001</v>
      </c>
    </row>
    <row r="4866" spans="1:4" ht="14.25" x14ac:dyDescent="0.2">
      <c r="A4866" s="20">
        <f t="shared" si="75"/>
        <v>48284</v>
      </c>
      <c r="B4866" s="21">
        <v>4865</v>
      </c>
      <c r="C4866" s="21">
        <v>6.1566000000000001</v>
      </c>
      <c r="D4866" s="21">
        <v>1.6786000000000001</v>
      </c>
    </row>
    <row r="4867" spans="1:4" ht="14.25" x14ac:dyDescent="0.2">
      <c r="A4867" s="20">
        <f t="shared" si="75"/>
        <v>48285</v>
      </c>
      <c r="B4867" s="21">
        <v>4866</v>
      </c>
      <c r="C4867" s="21">
        <v>6.1571999999999996</v>
      </c>
      <c r="D4867" s="21">
        <v>1.6788000000000001</v>
      </c>
    </row>
    <row r="4868" spans="1:4" ht="14.25" x14ac:dyDescent="0.2">
      <c r="A4868" s="20">
        <f t="shared" ref="A4868:A4931" si="76">+A4867+1</f>
        <v>48286</v>
      </c>
      <c r="B4868" s="21">
        <v>4867</v>
      </c>
      <c r="C4868" s="21">
        <v>6.1577999999999999</v>
      </c>
      <c r="D4868" s="21">
        <v>1.6789000000000001</v>
      </c>
    </row>
    <row r="4869" spans="1:4" ht="14.25" x14ac:dyDescent="0.2">
      <c r="A4869" s="20">
        <f t="shared" si="76"/>
        <v>48287</v>
      </c>
      <c r="B4869" s="21">
        <v>4868</v>
      </c>
      <c r="C4869" s="21">
        <v>6.1584000000000003</v>
      </c>
      <c r="D4869" s="21">
        <v>1.6791</v>
      </c>
    </row>
    <row r="4870" spans="1:4" ht="14.25" x14ac:dyDescent="0.2">
      <c r="A4870" s="20">
        <f t="shared" si="76"/>
        <v>48288</v>
      </c>
      <c r="B4870" s="21">
        <v>4869</v>
      </c>
      <c r="C4870" s="21">
        <v>6.1589999999999998</v>
      </c>
      <c r="D4870" s="21">
        <v>1.6792</v>
      </c>
    </row>
    <row r="4871" spans="1:4" ht="14.25" x14ac:dyDescent="0.2">
      <c r="A4871" s="20">
        <f t="shared" si="76"/>
        <v>48289</v>
      </c>
      <c r="B4871" s="21">
        <v>4870</v>
      </c>
      <c r="C4871" s="21">
        <v>6.1596000000000002</v>
      </c>
      <c r="D4871" s="21">
        <v>1.6794</v>
      </c>
    </row>
    <row r="4872" spans="1:4" ht="14.25" x14ac:dyDescent="0.2">
      <c r="A4872" s="20">
        <f t="shared" si="76"/>
        <v>48290</v>
      </c>
      <c r="B4872" s="21">
        <v>4871</v>
      </c>
      <c r="C4872" s="21">
        <v>6.1601999999999997</v>
      </c>
      <c r="D4872" s="21">
        <v>1.6795</v>
      </c>
    </row>
    <row r="4873" spans="1:4" ht="14.25" x14ac:dyDescent="0.2">
      <c r="A4873" s="20">
        <f t="shared" si="76"/>
        <v>48291</v>
      </c>
      <c r="B4873" s="21">
        <v>4872</v>
      </c>
      <c r="C4873" s="21">
        <v>6.1608000000000001</v>
      </c>
      <c r="D4873" s="21">
        <v>1.6797</v>
      </c>
    </row>
    <row r="4874" spans="1:4" ht="14.25" x14ac:dyDescent="0.2">
      <c r="A4874" s="20">
        <f t="shared" si="76"/>
        <v>48292</v>
      </c>
      <c r="B4874" s="21">
        <v>4873</v>
      </c>
      <c r="C4874" s="21">
        <v>6.1614000000000004</v>
      </c>
      <c r="D4874" s="21">
        <v>1.6798</v>
      </c>
    </row>
    <row r="4875" spans="1:4" ht="14.25" x14ac:dyDescent="0.2">
      <c r="A4875" s="20">
        <f t="shared" si="76"/>
        <v>48293</v>
      </c>
      <c r="B4875" s="21">
        <v>4874</v>
      </c>
      <c r="C4875" s="21">
        <v>6.1619999999999999</v>
      </c>
      <c r="D4875" s="21">
        <v>1.68</v>
      </c>
    </row>
    <row r="4876" spans="1:4" ht="14.25" x14ac:dyDescent="0.2">
      <c r="A4876" s="20">
        <f t="shared" si="76"/>
        <v>48294</v>
      </c>
      <c r="B4876" s="21">
        <v>4875</v>
      </c>
      <c r="C4876" s="21">
        <v>6.1626000000000003</v>
      </c>
      <c r="D4876" s="21">
        <v>1.6800999999999999</v>
      </c>
    </row>
    <row r="4877" spans="1:4" ht="14.25" x14ac:dyDescent="0.2">
      <c r="A4877" s="20">
        <f t="shared" si="76"/>
        <v>48295</v>
      </c>
      <c r="B4877" s="21">
        <v>4876</v>
      </c>
      <c r="C4877" s="21">
        <v>6.1631999999999998</v>
      </c>
      <c r="D4877" s="21">
        <v>1.6802999999999999</v>
      </c>
    </row>
    <row r="4878" spans="1:4" ht="14.25" x14ac:dyDescent="0.2">
      <c r="A4878" s="20">
        <f t="shared" si="76"/>
        <v>48296</v>
      </c>
      <c r="B4878" s="21">
        <v>4877</v>
      </c>
      <c r="C4878" s="21">
        <v>6.1638000000000002</v>
      </c>
      <c r="D4878" s="21">
        <v>1.6805000000000001</v>
      </c>
    </row>
    <row r="4879" spans="1:4" ht="14.25" x14ac:dyDescent="0.2">
      <c r="A4879" s="20">
        <f t="shared" si="76"/>
        <v>48297</v>
      </c>
      <c r="B4879" s="21">
        <v>4878</v>
      </c>
      <c r="C4879" s="21">
        <v>6.1643999999999997</v>
      </c>
      <c r="D4879" s="21">
        <v>1.6806000000000001</v>
      </c>
    </row>
    <row r="4880" spans="1:4" ht="14.25" x14ac:dyDescent="0.2">
      <c r="A4880" s="20">
        <f t="shared" si="76"/>
        <v>48298</v>
      </c>
      <c r="B4880" s="21">
        <v>4879</v>
      </c>
      <c r="C4880" s="21">
        <v>6.165</v>
      </c>
      <c r="D4880" s="21">
        <v>1.6808000000000001</v>
      </c>
    </row>
    <row r="4881" spans="1:4" ht="14.25" x14ac:dyDescent="0.2">
      <c r="A4881" s="20">
        <f t="shared" si="76"/>
        <v>48299</v>
      </c>
      <c r="B4881" s="21">
        <v>4880</v>
      </c>
      <c r="C4881" s="21">
        <v>6.1657000000000002</v>
      </c>
      <c r="D4881" s="21">
        <v>1.6809000000000001</v>
      </c>
    </row>
    <row r="4882" spans="1:4" ht="14.25" x14ac:dyDescent="0.2">
      <c r="A4882" s="20">
        <f t="shared" si="76"/>
        <v>48300</v>
      </c>
      <c r="B4882" s="21">
        <v>4881</v>
      </c>
      <c r="C4882" s="21">
        <v>6.1662999999999997</v>
      </c>
      <c r="D4882" s="21">
        <v>1.6811</v>
      </c>
    </row>
    <row r="4883" spans="1:4" ht="14.25" x14ac:dyDescent="0.2">
      <c r="A4883" s="20">
        <f t="shared" si="76"/>
        <v>48301</v>
      </c>
      <c r="B4883" s="21">
        <v>4882</v>
      </c>
      <c r="C4883" s="21">
        <v>6.1669</v>
      </c>
      <c r="D4883" s="21">
        <v>1.6812</v>
      </c>
    </row>
    <row r="4884" spans="1:4" ht="14.25" x14ac:dyDescent="0.2">
      <c r="A4884" s="20">
        <f t="shared" si="76"/>
        <v>48302</v>
      </c>
      <c r="B4884" s="21">
        <v>4883</v>
      </c>
      <c r="C4884" s="21">
        <v>6.1675000000000004</v>
      </c>
      <c r="D4884" s="21">
        <v>1.6814</v>
      </c>
    </row>
    <row r="4885" spans="1:4" ht="14.25" x14ac:dyDescent="0.2">
      <c r="A4885" s="20">
        <f t="shared" si="76"/>
        <v>48303</v>
      </c>
      <c r="B4885" s="21">
        <v>4884</v>
      </c>
      <c r="C4885" s="21">
        <v>6.1680999999999999</v>
      </c>
      <c r="D4885" s="21">
        <v>1.6815</v>
      </c>
    </row>
    <row r="4886" spans="1:4" ht="14.25" x14ac:dyDescent="0.2">
      <c r="A4886" s="20">
        <f t="shared" si="76"/>
        <v>48304</v>
      </c>
      <c r="B4886" s="21">
        <v>4885</v>
      </c>
      <c r="C4886" s="21">
        <v>6.1687000000000003</v>
      </c>
      <c r="D4886" s="21">
        <v>1.6817</v>
      </c>
    </row>
    <row r="4887" spans="1:4" ht="14.25" x14ac:dyDescent="0.2">
      <c r="A4887" s="20">
        <f t="shared" si="76"/>
        <v>48305</v>
      </c>
      <c r="B4887" s="21">
        <v>4886</v>
      </c>
      <c r="C4887" s="21">
        <v>6.1692999999999998</v>
      </c>
      <c r="D4887" s="21">
        <v>1.6818</v>
      </c>
    </row>
    <row r="4888" spans="1:4" ht="14.25" x14ac:dyDescent="0.2">
      <c r="A4888" s="20">
        <f t="shared" si="76"/>
        <v>48306</v>
      </c>
      <c r="B4888" s="21">
        <v>4887</v>
      </c>
      <c r="C4888" s="21">
        <v>6.1699000000000002</v>
      </c>
      <c r="D4888" s="21">
        <v>1.6819999999999999</v>
      </c>
    </row>
    <row r="4889" spans="1:4" ht="14.25" x14ac:dyDescent="0.2">
      <c r="A4889" s="20">
        <f t="shared" si="76"/>
        <v>48307</v>
      </c>
      <c r="B4889" s="21">
        <v>4888</v>
      </c>
      <c r="C4889" s="21">
        <v>6.1704999999999997</v>
      </c>
      <c r="D4889" s="21">
        <v>1.6820999999999999</v>
      </c>
    </row>
    <row r="4890" spans="1:4" ht="14.25" x14ac:dyDescent="0.2">
      <c r="A4890" s="20">
        <f t="shared" si="76"/>
        <v>48308</v>
      </c>
      <c r="B4890" s="21">
        <v>4889</v>
      </c>
      <c r="C4890" s="21">
        <v>6.1711</v>
      </c>
      <c r="D4890" s="21">
        <v>1.6822999999999999</v>
      </c>
    </row>
    <row r="4891" spans="1:4" ht="14.25" x14ac:dyDescent="0.2">
      <c r="A4891" s="20">
        <f t="shared" si="76"/>
        <v>48309</v>
      </c>
      <c r="B4891" s="21">
        <v>4890</v>
      </c>
      <c r="C4891" s="21">
        <v>6.1717000000000004</v>
      </c>
      <c r="D4891" s="21">
        <v>1.6825000000000001</v>
      </c>
    </row>
    <row r="4892" spans="1:4" ht="14.25" x14ac:dyDescent="0.2">
      <c r="A4892" s="20">
        <f t="shared" si="76"/>
        <v>48310</v>
      </c>
      <c r="B4892" s="21">
        <v>4891</v>
      </c>
      <c r="C4892" s="21">
        <v>6.1722999999999999</v>
      </c>
      <c r="D4892" s="21">
        <v>1.6826000000000001</v>
      </c>
    </row>
    <row r="4893" spans="1:4" ht="14.25" x14ac:dyDescent="0.2">
      <c r="A4893" s="20">
        <f t="shared" si="76"/>
        <v>48311</v>
      </c>
      <c r="B4893" s="21">
        <v>4892</v>
      </c>
      <c r="C4893" s="21">
        <v>6.1729000000000003</v>
      </c>
      <c r="D4893" s="21">
        <v>1.6828000000000001</v>
      </c>
    </row>
    <row r="4894" spans="1:4" ht="14.25" x14ac:dyDescent="0.2">
      <c r="A4894" s="20">
        <f t="shared" si="76"/>
        <v>48312</v>
      </c>
      <c r="B4894" s="21">
        <v>4893</v>
      </c>
      <c r="C4894" s="21">
        <v>6.1734999999999998</v>
      </c>
      <c r="D4894" s="21">
        <v>1.6829000000000001</v>
      </c>
    </row>
    <row r="4895" spans="1:4" ht="14.25" x14ac:dyDescent="0.2">
      <c r="A4895" s="20">
        <f t="shared" si="76"/>
        <v>48313</v>
      </c>
      <c r="B4895" s="21">
        <v>4894</v>
      </c>
      <c r="C4895" s="21">
        <v>6.1741000000000001</v>
      </c>
      <c r="D4895" s="21">
        <v>1.6831</v>
      </c>
    </row>
    <row r="4896" spans="1:4" ht="14.25" x14ac:dyDescent="0.2">
      <c r="A4896" s="20">
        <f t="shared" si="76"/>
        <v>48314</v>
      </c>
      <c r="B4896" s="21">
        <v>4895</v>
      </c>
      <c r="C4896" s="21">
        <v>6.1746999999999996</v>
      </c>
      <c r="D4896" s="21">
        <v>1.6832</v>
      </c>
    </row>
    <row r="4897" spans="1:4" ht="14.25" x14ac:dyDescent="0.2">
      <c r="A4897" s="20">
        <f t="shared" si="76"/>
        <v>48315</v>
      </c>
      <c r="B4897" s="21">
        <v>4896</v>
      </c>
      <c r="C4897" s="21">
        <v>6.1753</v>
      </c>
      <c r="D4897" s="21">
        <v>1.6834</v>
      </c>
    </row>
    <row r="4898" spans="1:4" ht="14.25" x14ac:dyDescent="0.2">
      <c r="A4898" s="20">
        <f t="shared" si="76"/>
        <v>48316</v>
      </c>
      <c r="B4898" s="21">
        <v>4897</v>
      </c>
      <c r="C4898" s="21">
        <v>6.1759000000000004</v>
      </c>
      <c r="D4898" s="21">
        <v>1.6835</v>
      </c>
    </row>
    <row r="4899" spans="1:4" ht="14.25" x14ac:dyDescent="0.2">
      <c r="A4899" s="20">
        <f t="shared" si="76"/>
        <v>48317</v>
      </c>
      <c r="B4899" s="21">
        <v>4898</v>
      </c>
      <c r="C4899" s="21">
        <v>6.1764999999999999</v>
      </c>
      <c r="D4899" s="21">
        <v>1.6837</v>
      </c>
    </row>
    <row r="4900" spans="1:4" ht="14.25" x14ac:dyDescent="0.2">
      <c r="A4900" s="20">
        <f t="shared" si="76"/>
        <v>48318</v>
      </c>
      <c r="B4900" s="21">
        <v>4899</v>
      </c>
      <c r="C4900" s="21">
        <v>6.1772</v>
      </c>
      <c r="D4900" s="21">
        <v>1.6838</v>
      </c>
    </row>
    <row r="4901" spans="1:4" ht="14.25" x14ac:dyDescent="0.2">
      <c r="A4901" s="20">
        <f t="shared" si="76"/>
        <v>48319</v>
      </c>
      <c r="B4901" s="21">
        <v>4900</v>
      </c>
      <c r="C4901" s="21">
        <v>6.1778000000000004</v>
      </c>
      <c r="D4901" s="21">
        <v>1.6839999999999999</v>
      </c>
    </row>
    <row r="4902" spans="1:4" ht="14.25" x14ac:dyDescent="0.2">
      <c r="A4902" s="20">
        <f t="shared" si="76"/>
        <v>48320</v>
      </c>
      <c r="B4902" s="21">
        <v>4901</v>
      </c>
      <c r="C4902" s="21">
        <v>6.1783999999999999</v>
      </c>
      <c r="D4902" s="21">
        <v>1.6841999999999999</v>
      </c>
    </row>
    <row r="4903" spans="1:4" ht="14.25" x14ac:dyDescent="0.2">
      <c r="A4903" s="20">
        <f t="shared" si="76"/>
        <v>48321</v>
      </c>
      <c r="B4903" s="21">
        <v>4902</v>
      </c>
      <c r="C4903" s="21">
        <v>6.1790000000000003</v>
      </c>
      <c r="D4903" s="21">
        <v>1.6842999999999999</v>
      </c>
    </row>
    <row r="4904" spans="1:4" ht="14.25" x14ac:dyDescent="0.2">
      <c r="A4904" s="20">
        <f t="shared" si="76"/>
        <v>48322</v>
      </c>
      <c r="B4904" s="21">
        <v>4903</v>
      </c>
      <c r="C4904" s="21">
        <v>6.1795999999999998</v>
      </c>
      <c r="D4904" s="21">
        <v>1.6845000000000001</v>
      </c>
    </row>
    <row r="4905" spans="1:4" ht="14.25" x14ac:dyDescent="0.2">
      <c r="A4905" s="20">
        <f t="shared" si="76"/>
        <v>48323</v>
      </c>
      <c r="B4905" s="21">
        <v>4904</v>
      </c>
      <c r="C4905" s="21">
        <v>6.1802000000000001</v>
      </c>
      <c r="D4905" s="21">
        <v>1.6846000000000001</v>
      </c>
    </row>
    <row r="4906" spans="1:4" ht="14.25" x14ac:dyDescent="0.2">
      <c r="A4906" s="20">
        <f t="shared" si="76"/>
        <v>48324</v>
      </c>
      <c r="B4906" s="21">
        <v>4905</v>
      </c>
      <c r="C4906" s="21">
        <v>6.1807999999999996</v>
      </c>
      <c r="D4906" s="21">
        <v>1.6848000000000001</v>
      </c>
    </row>
    <row r="4907" spans="1:4" ht="14.25" x14ac:dyDescent="0.2">
      <c r="A4907" s="20">
        <f t="shared" si="76"/>
        <v>48325</v>
      </c>
      <c r="B4907" s="21">
        <v>4906</v>
      </c>
      <c r="C4907" s="21">
        <v>6.1814</v>
      </c>
      <c r="D4907" s="21">
        <v>1.6849000000000001</v>
      </c>
    </row>
    <row r="4908" spans="1:4" ht="14.25" x14ac:dyDescent="0.2">
      <c r="A4908" s="20">
        <f t="shared" si="76"/>
        <v>48326</v>
      </c>
      <c r="B4908" s="21">
        <v>4907</v>
      </c>
      <c r="C4908" s="21">
        <v>6.1820000000000004</v>
      </c>
      <c r="D4908" s="21">
        <v>1.6851</v>
      </c>
    </row>
    <row r="4909" spans="1:4" ht="14.25" x14ac:dyDescent="0.2">
      <c r="A4909" s="20">
        <f t="shared" si="76"/>
        <v>48327</v>
      </c>
      <c r="B4909" s="21">
        <v>4908</v>
      </c>
      <c r="C4909" s="21">
        <v>6.1825999999999999</v>
      </c>
      <c r="D4909" s="21">
        <v>1.6852</v>
      </c>
    </row>
    <row r="4910" spans="1:4" ht="14.25" x14ac:dyDescent="0.2">
      <c r="A4910" s="20">
        <f t="shared" si="76"/>
        <v>48328</v>
      </c>
      <c r="B4910" s="21">
        <v>4909</v>
      </c>
      <c r="C4910" s="21">
        <v>6.1832000000000003</v>
      </c>
      <c r="D4910" s="21">
        <v>1.6854</v>
      </c>
    </row>
    <row r="4911" spans="1:4" ht="14.25" x14ac:dyDescent="0.2">
      <c r="A4911" s="20">
        <f t="shared" si="76"/>
        <v>48329</v>
      </c>
      <c r="B4911" s="21">
        <v>4910</v>
      </c>
      <c r="C4911" s="21">
        <v>6.1837999999999997</v>
      </c>
      <c r="D4911" s="21">
        <v>1.6856</v>
      </c>
    </row>
    <row r="4912" spans="1:4" ht="14.25" x14ac:dyDescent="0.2">
      <c r="A4912" s="20">
        <f t="shared" si="76"/>
        <v>48330</v>
      </c>
      <c r="B4912" s="21">
        <v>4911</v>
      </c>
      <c r="C4912" s="21">
        <v>6.1844000000000001</v>
      </c>
      <c r="D4912" s="21">
        <v>1.6857</v>
      </c>
    </row>
    <row r="4913" spans="1:4" ht="14.25" x14ac:dyDescent="0.2">
      <c r="A4913" s="20">
        <f t="shared" si="76"/>
        <v>48331</v>
      </c>
      <c r="B4913" s="21">
        <v>4912</v>
      </c>
      <c r="C4913" s="21">
        <v>6.1851000000000003</v>
      </c>
      <c r="D4913" s="21">
        <v>1.6859</v>
      </c>
    </row>
    <row r="4914" spans="1:4" ht="14.25" x14ac:dyDescent="0.2">
      <c r="A4914" s="20">
        <f t="shared" si="76"/>
        <v>48332</v>
      </c>
      <c r="B4914" s="21">
        <v>4913</v>
      </c>
      <c r="C4914" s="21">
        <v>6.1856999999999998</v>
      </c>
      <c r="D4914" s="21">
        <v>1.6859999999999999</v>
      </c>
    </row>
    <row r="4915" spans="1:4" ht="14.25" x14ac:dyDescent="0.2">
      <c r="A4915" s="20">
        <f t="shared" si="76"/>
        <v>48333</v>
      </c>
      <c r="B4915" s="21">
        <v>4914</v>
      </c>
      <c r="C4915" s="21">
        <v>6.1863000000000001</v>
      </c>
      <c r="D4915" s="21">
        <v>1.6861999999999999</v>
      </c>
    </row>
    <row r="4916" spans="1:4" ht="14.25" x14ac:dyDescent="0.2">
      <c r="A4916" s="20">
        <f t="shared" si="76"/>
        <v>48334</v>
      </c>
      <c r="B4916" s="21">
        <v>4915</v>
      </c>
      <c r="C4916" s="21">
        <v>6.1868999999999996</v>
      </c>
      <c r="D4916" s="21">
        <v>1.6862999999999999</v>
      </c>
    </row>
    <row r="4917" spans="1:4" ht="14.25" x14ac:dyDescent="0.2">
      <c r="A4917" s="20">
        <f t="shared" si="76"/>
        <v>48335</v>
      </c>
      <c r="B4917" s="21">
        <v>4916</v>
      </c>
      <c r="C4917" s="21">
        <v>6.1875</v>
      </c>
      <c r="D4917" s="21">
        <v>1.6865000000000001</v>
      </c>
    </row>
    <row r="4918" spans="1:4" ht="14.25" x14ac:dyDescent="0.2">
      <c r="A4918" s="20">
        <f t="shared" si="76"/>
        <v>48336</v>
      </c>
      <c r="B4918" s="21">
        <v>4917</v>
      </c>
      <c r="C4918" s="21">
        <v>6.1881000000000004</v>
      </c>
      <c r="D4918" s="21">
        <v>1.6866000000000001</v>
      </c>
    </row>
    <row r="4919" spans="1:4" ht="14.25" x14ac:dyDescent="0.2">
      <c r="A4919" s="20">
        <f t="shared" si="76"/>
        <v>48337</v>
      </c>
      <c r="B4919" s="21">
        <v>4918</v>
      </c>
      <c r="C4919" s="21">
        <v>6.1886999999999999</v>
      </c>
      <c r="D4919" s="21">
        <v>1.6868000000000001</v>
      </c>
    </row>
    <row r="4920" spans="1:4" ht="14.25" x14ac:dyDescent="0.2">
      <c r="A4920" s="20">
        <f t="shared" si="76"/>
        <v>48338</v>
      </c>
      <c r="B4920" s="21">
        <v>4919</v>
      </c>
      <c r="C4920" s="21">
        <v>6.1893000000000002</v>
      </c>
      <c r="D4920" s="21">
        <v>1.6870000000000001</v>
      </c>
    </row>
    <row r="4921" spans="1:4" ht="14.25" x14ac:dyDescent="0.2">
      <c r="A4921" s="20">
        <f t="shared" si="76"/>
        <v>48339</v>
      </c>
      <c r="B4921" s="21">
        <v>4920</v>
      </c>
      <c r="C4921" s="21">
        <v>6.1898999999999997</v>
      </c>
      <c r="D4921" s="21">
        <v>1.6871</v>
      </c>
    </row>
    <row r="4922" spans="1:4" ht="14.25" x14ac:dyDescent="0.2">
      <c r="A4922" s="20">
        <f t="shared" si="76"/>
        <v>48340</v>
      </c>
      <c r="B4922" s="21">
        <v>4921</v>
      </c>
      <c r="C4922" s="21">
        <v>6.1905000000000001</v>
      </c>
      <c r="D4922" s="21">
        <v>1.6873</v>
      </c>
    </row>
    <row r="4923" spans="1:4" ht="14.25" x14ac:dyDescent="0.2">
      <c r="A4923" s="20">
        <f t="shared" si="76"/>
        <v>48341</v>
      </c>
      <c r="B4923" s="21">
        <v>4922</v>
      </c>
      <c r="C4923" s="21">
        <v>6.1912000000000003</v>
      </c>
      <c r="D4923" s="21">
        <v>1.6874</v>
      </c>
    </row>
    <row r="4924" spans="1:4" ht="14.25" x14ac:dyDescent="0.2">
      <c r="A4924" s="20">
        <f t="shared" si="76"/>
        <v>48342</v>
      </c>
      <c r="B4924" s="21">
        <v>4923</v>
      </c>
      <c r="C4924" s="21">
        <v>6.1917999999999997</v>
      </c>
      <c r="D4924" s="21">
        <v>1.6876</v>
      </c>
    </row>
    <row r="4925" spans="1:4" ht="14.25" x14ac:dyDescent="0.2">
      <c r="A4925" s="20">
        <f t="shared" si="76"/>
        <v>48343</v>
      </c>
      <c r="B4925" s="21">
        <v>4924</v>
      </c>
      <c r="C4925" s="21">
        <v>6.1924000000000001</v>
      </c>
      <c r="D4925" s="21">
        <v>1.6877</v>
      </c>
    </row>
    <row r="4926" spans="1:4" ht="14.25" x14ac:dyDescent="0.2">
      <c r="A4926" s="20">
        <f t="shared" si="76"/>
        <v>48344</v>
      </c>
      <c r="B4926" s="21">
        <v>4925</v>
      </c>
      <c r="C4926" s="21">
        <v>6.1929999999999996</v>
      </c>
      <c r="D4926" s="21">
        <v>1.6879</v>
      </c>
    </row>
    <row r="4927" spans="1:4" ht="14.25" x14ac:dyDescent="0.2">
      <c r="A4927" s="20">
        <f t="shared" si="76"/>
        <v>48345</v>
      </c>
      <c r="B4927" s="21">
        <v>4926</v>
      </c>
      <c r="C4927" s="21">
        <v>6.1936</v>
      </c>
      <c r="D4927" s="21">
        <v>1.6879999999999999</v>
      </c>
    </row>
    <row r="4928" spans="1:4" ht="14.25" x14ac:dyDescent="0.2">
      <c r="A4928" s="20">
        <f t="shared" si="76"/>
        <v>48346</v>
      </c>
      <c r="B4928" s="21">
        <v>4927</v>
      </c>
      <c r="C4928" s="21">
        <v>6.1942000000000004</v>
      </c>
      <c r="D4928" s="21">
        <v>1.6881999999999999</v>
      </c>
    </row>
    <row r="4929" spans="1:4" ht="14.25" x14ac:dyDescent="0.2">
      <c r="A4929" s="20">
        <f t="shared" si="76"/>
        <v>48347</v>
      </c>
      <c r="B4929" s="21">
        <v>4928</v>
      </c>
      <c r="C4929" s="21">
        <v>6.1947999999999999</v>
      </c>
      <c r="D4929" s="21">
        <v>1.6883999999999999</v>
      </c>
    </row>
    <row r="4930" spans="1:4" ht="14.25" x14ac:dyDescent="0.2">
      <c r="A4930" s="20">
        <f t="shared" si="76"/>
        <v>48348</v>
      </c>
      <c r="B4930" s="21">
        <v>4929</v>
      </c>
      <c r="C4930" s="21">
        <v>6.1954000000000002</v>
      </c>
      <c r="D4930" s="21">
        <v>1.6884999999999999</v>
      </c>
    </row>
    <row r="4931" spans="1:4" ht="14.25" x14ac:dyDescent="0.2">
      <c r="A4931" s="20">
        <f t="shared" si="76"/>
        <v>48349</v>
      </c>
      <c r="B4931" s="21">
        <v>4930</v>
      </c>
      <c r="C4931" s="21">
        <v>6.1959999999999997</v>
      </c>
      <c r="D4931" s="21">
        <v>1.6887000000000001</v>
      </c>
    </row>
    <row r="4932" spans="1:4" ht="14.25" x14ac:dyDescent="0.2">
      <c r="A4932" s="20">
        <f t="shared" ref="A4932:A4995" si="77">+A4931+1</f>
        <v>48350</v>
      </c>
      <c r="B4932" s="21">
        <v>4931</v>
      </c>
      <c r="C4932" s="21">
        <v>6.1966999999999999</v>
      </c>
      <c r="D4932" s="21">
        <v>1.6888000000000001</v>
      </c>
    </row>
    <row r="4933" spans="1:4" ht="14.25" x14ac:dyDescent="0.2">
      <c r="A4933" s="20">
        <f t="shared" si="77"/>
        <v>48351</v>
      </c>
      <c r="B4933" s="21">
        <v>4932</v>
      </c>
      <c r="C4933" s="21">
        <v>6.1973000000000003</v>
      </c>
      <c r="D4933" s="21">
        <v>1.6890000000000001</v>
      </c>
    </row>
    <row r="4934" spans="1:4" ht="14.25" x14ac:dyDescent="0.2">
      <c r="A4934" s="20">
        <f t="shared" si="77"/>
        <v>48352</v>
      </c>
      <c r="B4934" s="21">
        <v>4933</v>
      </c>
      <c r="C4934" s="21">
        <v>6.1978999999999997</v>
      </c>
      <c r="D4934" s="21">
        <v>1.6891</v>
      </c>
    </row>
    <row r="4935" spans="1:4" ht="14.25" x14ac:dyDescent="0.2">
      <c r="A4935" s="20">
        <f t="shared" si="77"/>
        <v>48353</v>
      </c>
      <c r="B4935" s="21">
        <v>4934</v>
      </c>
      <c r="C4935" s="21">
        <v>6.1985000000000001</v>
      </c>
      <c r="D4935" s="21">
        <v>1.6893</v>
      </c>
    </row>
    <row r="4936" spans="1:4" ht="14.25" x14ac:dyDescent="0.2">
      <c r="A4936" s="20">
        <f t="shared" si="77"/>
        <v>48354</v>
      </c>
      <c r="B4936" s="21">
        <v>4935</v>
      </c>
      <c r="C4936" s="21">
        <v>6.1990999999999996</v>
      </c>
      <c r="D4936" s="21">
        <v>1.6895</v>
      </c>
    </row>
    <row r="4937" spans="1:4" ht="14.25" x14ac:dyDescent="0.2">
      <c r="A4937" s="20">
        <f t="shared" si="77"/>
        <v>48355</v>
      </c>
      <c r="B4937" s="21">
        <v>4936</v>
      </c>
      <c r="C4937" s="21">
        <v>6.1997</v>
      </c>
      <c r="D4937" s="21">
        <v>1.6896</v>
      </c>
    </row>
    <row r="4938" spans="1:4" ht="14.25" x14ac:dyDescent="0.2">
      <c r="A4938" s="20">
        <f t="shared" si="77"/>
        <v>48356</v>
      </c>
      <c r="B4938" s="21">
        <v>4937</v>
      </c>
      <c r="C4938" s="21">
        <v>6.2003000000000004</v>
      </c>
      <c r="D4938" s="21">
        <v>1.6898</v>
      </c>
    </row>
    <row r="4939" spans="1:4" ht="14.25" x14ac:dyDescent="0.2">
      <c r="A4939" s="20">
        <f t="shared" si="77"/>
        <v>48357</v>
      </c>
      <c r="B4939" s="21">
        <v>4938</v>
      </c>
      <c r="C4939" s="21">
        <v>6.2008999999999999</v>
      </c>
      <c r="D4939" s="21">
        <v>1.6899</v>
      </c>
    </row>
    <row r="4940" spans="1:4" ht="14.25" x14ac:dyDescent="0.2">
      <c r="A4940" s="20">
        <f t="shared" si="77"/>
        <v>48358</v>
      </c>
      <c r="B4940" s="21">
        <v>4939</v>
      </c>
      <c r="C4940" s="21">
        <v>6.2016</v>
      </c>
      <c r="D4940" s="21">
        <v>1.6900999999999999</v>
      </c>
    </row>
    <row r="4941" spans="1:4" ht="14.25" x14ac:dyDescent="0.2">
      <c r="A4941" s="20">
        <f t="shared" si="77"/>
        <v>48359</v>
      </c>
      <c r="B4941" s="21">
        <v>4940</v>
      </c>
      <c r="C4941" s="21">
        <v>6.2022000000000004</v>
      </c>
      <c r="D4941" s="21">
        <v>1.6901999999999999</v>
      </c>
    </row>
    <row r="4942" spans="1:4" ht="14.25" x14ac:dyDescent="0.2">
      <c r="A4942" s="20">
        <f t="shared" si="77"/>
        <v>48360</v>
      </c>
      <c r="B4942" s="21">
        <v>4941</v>
      </c>
      <c r="C4942" s="21">
        <v>6.2027999999999999</v>
      </c>
      <c r="D4942" s="21">
        <v>1.6903999999999999</v>
      </c>
    </row>
    <row r="4943" spans="1:4" ht="14.25" x14ac:dyDescent="0.2">
      <c r="A4943" s="20">
        <f t="shared" si="77"/>
        <v>48361</v>
      </c>
      <c r="B4943" s="21">
        <v>4942</v>
      </c>
      <c r="C4943" s="21">
        <v>6.2034000000000002</v>
      </c>
      <c r="D4943" s="21">
        <v>1.6906000000000001</v>
      </c>
    </row>
    <row r="4944" spans="1:4" ht="14.25" x14ac:dyDescent="0.2">
      <c r="A4944" s="20">
        <f t="shared" si="77"/>
        <v>48362</v>
      </c>
      <c r="B4944" s="21">
        <v>4943</v>
      </c>
      <c r="C4944" s="21">
        <v>6.2039999999999997</v>
      </c>
      <c r="D4944" s="21">
        <v>1.6907000000000001</v>
      </c>
    </row>
    <row r="4945" spans="1:4" ht="14.25" x14ac:dyDescent="0.2">
      <c r="A4945" s="20">
        <f t="shared" si="77"/>
        <v>48363</v>
      </c>
      <c r="B4945" s="21">
        <v>4944</v>
      </c>
      <c r="C4945" s="21">
        <v>6.2046000000000001</v>
      </c>
      <c r="D4945" s="21">
        <v>1.6909000000000001</v>
      </c>
    </row>
    <row r="4946" spans="1:4" ht="14.25" x14ac:dyDescent="0.2">
      <c r="A4946" s="20">
        <f t="shared" si="77"/>
        <v>48364</v>
      </c>
      <c r="B4946" s="21">
        <v>4945</v>
      </c>
      <c r="C4946" s="21">
        <v>6.2051999999999996</v>
      </c>
      <c r="D4946" s="21">
        <v>1.6910000000000001</v>
      </c>
    </row>
    <row r="4947" spans="1:4" ht="14.25" x14ac:dyDescent="0.2">
      <c r="A4947" s="20">
        <f t="shared" si="77"/>
        <v>48365</v>
      </c>
      <c r="B4947" s="21">
        <v>4946</v>
      </c>
      <c r="C4947" s="21">
        <v>6.2058999999999997</v>
      </c>
      <c r="D4947" s="21">
        <v>1.6912</v>
      </c>
    </row>
    <row r="4948" spans="1:4" ht="14.25" x14ac:dyDescent="0.2">
      <c r="A4948" s="20">
        <f t="shared" si="77"/>
        <v>48366</v>
      </c>
      <c r="B4948" s="21">
        <v>4947</v>
      </c>
      <c r="C4948" s="21">
        <v>6.2065000000000001</v>
      </c>
      <c r="D4948" s="21">
        <v>1.6913</v>
      </c>
    </row>
    <row r="4949" spans="1:4" ht="14.25" x14ac:dyDescent="0.2">
      <c r="A4949" s="20">
        <f t="shared" si="77"/>
        <v>48367</v>
      </c>
      <c r="B4949" s="21">
        <v>4948</v>
      </c>
      <c r="C4949" s="21">
        <v>6.2070999999999996</v>
      </c>
      <c r="D4949" s="21">
        <v>1.6915</v>
      </c>
    </row>
    <row r="4950" spans="1:4" ht="14.25" x14ac:dyDescent="0.2">
      <c r="A4950" s="20">
        <f t="shared" si="77"/>
        <v>48368</v>
      </c>
      <c r="B4950" s="21">
        <v>4949</v>
      </c>
      <c r="C4950" s="21">
        <v>6.2077</v>
      </c>
      <c r="D4950" s="21">
        <v>1.6917</v>
      </c>
    </row>
    <row r="4951" spans="1:4" ht="14.25" x14ac:dyDescent="0.2">
      <c r="A4951" s="20">
        <f t="shared" si="77"/>
        <v>48369</v>
      </c>
      <c r="B4951" s="21">
        <v>4950</v>
      </c>
      <c r="C4951" s="21">
        <v>6.2083000000000004</v>
      </c>
      <c r="D4951" s="21">
        <v>1.6918</v>
      </c>
    </row>
    <row r="4952" spans="1:4" ht="14.25" x14ac:dyDescent="0.2">
      <c r="A4952" s="20">
        <f t="shared" si="77"/>
        <v>48370</v>
      </c>
      <c r="B4952" s="21">
        <v>4951</v>
      </c>
      <c r="C4952" s="21">
        <v>6.2088999999999999</v>
      </c>
      <c r="D4952" s="21">
        <v>1.6919999999999999</v>
      </c>
    </row>
    <row r="4953" spans="1:4" ht="14.25" x14ac:dyDescent="0.2">
      <c r="A4953" s="20">
        <f t="shared" si="77"/>
        <v>48371</v>
      </c>
      <c r="B4953" s="21">
        <v>4952</v>
      </c>
      <c r="C4953" s="21">
        <v>6.2095000000000002</v>
      </c>
      <c r="D4953" s="21">
        <v>1.6920999999999999</v>
      </c>
    </row>
    <row r="4954" spans="1:4" ht="14.25" x14ac:dyDescent="0.2">
      <c r="A4954" s="20">
        <f t="shared" si="77"/>
        <v>48372</v>
      </c>
      <c r="B4954" s="21">
        <v>4953</v>
      </c>
      <c r="C4954" s="21">
        <v>6.2102000000000004</v>
      </c>
      <c r="D4954" s="21">
        <v>1.6922999999999999</v>
      </c>
    </row>
    <row r="4955" spans="1:4" ht="14.25" x14ac:dyDescent="0.2">
      <c r="A4955" s="20">
        <f t="shared" si="77"/>
        <v>48373</v>
      </c>
      <c r="B4955" s="21">
        <v>4954</v>
      </c>
      <c r="C4955" s="21">
        <v>6.2107999999999999</v>
      </c>
      <c r="D4955" s="21">
        <v>1.6923999999999999</v>
      </c>
    </row>
    <row r="4956" spans="1:4" ht="14.25" x14ac:dyDescent="0.2">
      <c r="A4956" s="20">
        <f t="shared" si="77"/>
        <v>48374</v>
      </c>
      <c r="B4956" s="21">
        <v>4955</v>
      </c>
      <c r="C4956" s="21">
        <v>6.2114000000000003</v>
      </c>
      <c r="D4956" s="21">
        <v>1.6926000000000001</v>
      </c>
    </row>
    <row r="4957" spans="1:4" ht="14.25" x14ac:dyDescent="0.2">
      <c r="A4957" s="20">
        <f t="shared" si="77"/>
        <v>48375</v>
      </c>
      <c r="B4957" s="21">
        <v>4956</v>
      </c>
      <c r="C4957" s="21">
        <v>6.2119999999999997</v>
      </c>
      <c r="D4957" s="21">
        <v>1.6928000000000001</v>
      </c>
    </row>
    <row r="4958" spans="1:4" ht="14.25" x14ac:dyDescent="0.2">
      <c r="A4958" s="20">
        <f t="shared" si="77"/>
        <v>48376</v>
      </c>
      <c r="B4958" s="21">
        <v>4957</v>
      </c>
      <c r="C4958" s="21">
        <v>6.2126000000000001</v>
      </c>
      <c r="D4958" s="21">
        <v>1.6929000000000001</v>
      </c>
    </row>
    <row r="4959" spans="1:4" ht="14.25" x14ac:dyDescent="0.2">
      <c r="A4959" s="20">
        <f t="shared" si="77"/>
        <v>48377</v>
      </c>
      <c r="B4959" s="21">
        <v>4958</v>
      </c>
      <c r="C4959" s="21">
        <v>6.2131999999999996</v>
      </c>
      <c r="D4959" s="21">
        <v>1.6931</v>
      </c>
    </row>
    <row r="4960" spans="1:4" ht="14.25" x14ac:dyDescent="0.2">
      <c r="A4960" s="20">
        <f t="shared" si="77"/>
        <v>48378</v>
      </c>
      <c r="B4960" s="21">
        <v>4959</v>
      </c>
      <c r="C4960" s="21">
        <v>6.2138999999999998</v>
      </c>
      <c r="D4960" s="21">
        <v>1.6932</v>
      </c>
    </row>
    <row r="4961" spans="1:4" ht="14.25" x14ac:dyDescent="0.2">
      <c r="A4961" s="20">
        <f t="shared" si="77"/>
        <v>48379</v>
      </c>
      <c r="B4961" s="21">
        <v>4960</v>
      </c>
      <c r="C4961" s="21">
        <v>6.2145000000000001</v>
      </c>
      <c r="D4961" s="21">
        <v>1.6934</v>
      </c>
    </row>
    <row r="4962" spans="1:4" ht="14.25" x14ac:dyDescent="0.2">
      <c r="A4962" s="20">
        <f t="shared" si="77"/>
        <v>48380</v>
      </c>
      <c r="B4962" s="21">
        <v>4961</v>
      </c>
      <c r="C4962" s="21">
        <v>6.2150999999999996</v>
      </c>
      <c r="D4962" s="21">
        <v>1.6935</v>
      </c>
    </row>
    <row r="4963" spans="1:4" ht="14.25" x14ac:dyDescent="0.2">
      <c r="A4963" s="20">
        <f t="shared" si="77"/>
        <v>48381</v>
      </c>
      <c r="B4963" s="21">
        <v>4962</v>
      </c>
      <c r="C4963" s="21">
        <v>6.2157</v>
      </c>
      <c r="D4963" s="21">
        <v>1.6937</v>
      </c>
    </row>
    <row r="4964" spans="1:4" ht="14.25" x14ac:dyDescent="0.2">
      <c r="A4964" s="20">
        <f t="shared" si="77"/>
        <v>48382</v>
      </c>
      <c r="B4964" s="21">
        <v>4963</v>
      </c>
      <c r="C4964" s="21">
        <v>6.2163000000000004</v>
      </c>
      <c r="D4964" s="21">
        <v>1.6939</v>
      </c>
    </row>
    <row r="4965" spans="1:4" ht="14.25" x14ac:dyDescent="0.2">
      <c r="A4965" s="20">
        <f t="shared" si="77"/>
        <v>48383</v>
      </c>
      <c r="B4965" s="21">
        <v>4964</v>
      </c>
      <c r="C4965" s="21">
        <v>6.2168999999999999</v>
      </c>
      <c r="D4965" s="21">
        <v>1.694</v>
      </c>
    </row>
    <row r="4966" spans="1:4" ht="14.25" x14ac:dyDescent="0.2">
      <c r="A4966" s="20">
        <f t="shared" si="77"/>
        <v>48384</v>
      </c>
      <c r="B4966" s="21">
        <v>4965</v>
      </c>
      <c r="C4966" s="21">
        <v>6.2176</v>
      </c>
      <c r="D4966" s="21">
        <v>1.6941999999999999</v>
      </c>
    </row>
    <row r="4967" spans="1:4" ht="14.25" x14ac:dyDescent="0.2">
      <c r="A4967" s="20">
        <f t="shared" si="77"/>
        <v>48385</v>
      </c>
      <c r="B4967" s="21">
        <v>4966</v>
      </c>
      <c r="C4967" s="21">
        <v>6.2182000000000004</v>
      </c>
      <c r="D4967" s="21">
        <v>1.6942999999999999</v>
      </c>
    </row>
    <row r="4968" spans="1:4" ht="14.25" x14ac:dyDescent="0.2">
      <c r="A4968" s="20">
        <f t="shared" si="77"/>
        <v>48386</v>
      </c>
      <c r="B4968" s="21">
        <v>4967</v>
      </c>
      <c r="C4968" s="21">
        <v>6.2187999999999999</v>
      </c>
      <c r="D4968" s="21">
        <v>1.6944999999999999</v>
      </c>
    </row>
    <row r="4969" spans="1:4" ht="14.25" x14ac:dyDescent="0.2">
      <c r="A4969" s="20">
        <f t="shared" si="77"/>
        <v>48387</v>
      </c>
      <c r="B4969" s="21">
        <v>4968</v>
      </c>
      <c r="C4969" s="21">
        <v>6.2194000000000003</v>
      </c>
      <c r="D4969" s="21">
        <v>1.6947000000000001</v>
      </c>
    </row>
    <row r="4970" spans="1:4" ht="14.25" x14ac:dyDescent="0.2">
      <c r="A4970" s="20">
        <f t="shared" si="77"/>
        <v>48388</v>
      </c>
      <c r="B4970" s="21">
        <v>4969</v>
      </c>
      <c r="C4970" s="21">
        <v>6.22</v>
      </c>
      <c r="D4970" s="21">
        <v>1.6948000000000001</v>
      </c>
    </row>
    <row r="4971" spans="1:4" ht="14.25" x14ac:dyDescent="0.2">
      <c r="A4971" s="20">
        <f t="shared" si="77"/>
        <v>48389</v>
      </c>
      <c r="B4971" s="21">
        <v>4970</v>
      </c>
      <c r="C4971" s="21">
        <v>6.2206999999999999</v>
      </c>
      <c r="D4971" s="21">
        <v>1.6950000000000001</v>
      </c>
    </row>
    <row r="4972" spans="1:4" ht="14.25" x14ac:dyDescent="0.2">
      <c r="A4972" s="20">
        <f t="shared" si="77"/>
        <v>48390</v>
      </c>
      <c r="B4972" s="21">
        <v>4971</v>
      </c>
      <c r="C4972" s="21">
        <v>6.2213000000000003</v>
      </c>
      <c r="D4972" s="21">
        <v>1.6951000000000001</v>
      </c>
    </row>
    <row r="4973" spans="1:4" ht="14.25" x14ac:dyDescent="0.2">
      <c r="A4973" s="20">
        <f t="shared" si="77"/>
        <v>48391</v>
      </c>
      <c r="B4973" s="21">
        <v>4972</v>
      </c>
      <c r="C4973" s="21">
        <v>6.2218999999999998</v>
      </c>
      <c r="D4973" s="21">
        <v>1.6953</v>
      </c>
    </row>
    <row r="4974" spans="1:4" ht="14.25" x14ac:dyDescent="0.2">
      <c r="A4974" s="20">
        <f t="shared" si="77"/>
        <v>48392</v>
      </c>
      <c r="B4974" s="21">
        <v>4973</v>
      </c>
      <c r="C4974" s="21">
        <v>6.2225000000000001</v>
      </c>
      <c r="D4974" s="21">
        <v>1.6954</v>
      </c>
    </row>
    <row r="4975" spans="1:4" ht="14.25" x14ac:dyDescent="0.2">
      <c r="A4975" s="20">
        <f t="shared" si="77"/>
        <v>48393</v>
      </c>
      <c r="B4975" s="21">
        <v>4974</v>
      </c>
      <c r="C4975" s="21">
        <v>6.2230999999999996</v>
      </c>
      <c r="D4975" s="21">
        <v>1.6956</v>
      </c>
    </row>
    <row r="4976" spans="1:4" ht="14.25" x14ac:dyDescent="0.2">
      <c r="A4976" s="20">
        <f t="shared" si="77"/>
        <v>48394</v>
      </c>
      <c r="B4976" s="21">
        <v>4975</v>
      </c>
      <c r="C4976" s="21">
        <v>6.2237</v>
      </c>
      <c r="D4976" s="21">
        <v>1.6958</v>
      </c>
    </row>
    <row r="4977" spans="1:4" ht="14.25" x14ac:dyDescent="0.2">
      <c r="A4977" s="20">
        <f t="shared" si="77"/>
        <v>48395</v>
      </c>
      <c r="B4977" s="21">
        <v>4976</v>
      </c>
      <c r="C4977" s="21">
        <v>6.2244000000000002</v>
      </c>
      <c r="D4977" s="21">
        <v>1.6959</v>
      </c>
    </row>
    <row r="4978" spans="1:4" ht="14.25" x14ac:dyDescent="0.2">
      <c r="A4978" s="20">
        <f t="shared" si="77"/>
        <v>48396</v>
      </c>
      <c r="B4978" s="21">
        <v>4977</v>
      </c>
      <c r="C4978" s="21">
        <v>6.2249999999999996</v>
      </c>
      <c r="D4978" s="21">
        <v>1.6960999999999999</v>
      </c>
    </row>
    <row r="4979" spans="1:4" ht="14.25" x14ac:dyDescent="0.2">
      <c r="A4979" s="20">
        <f t="shared" si="77"/>
        <v>48397</v>
      </c>
      <c r="B4979" s="21">
        <v>4978</v>
      </c>
      <c r="C4979" s="21">
        <v>6.2256</v>
      </c>
      <c r="D4979" s="21">
        <v>1.6961999999999999</v>
      </c>
    </row>
    <row r="4980" spans="1:4" ht="14.25" x14ac:dyDescent="0.2">
      <c r="A4980" s="20">
        <f t="shared" si="77"/>
        <v>48398</v>
      </c>
      <c r="B4980" s="21">
        <v>4979</v>
      </c>
      <c r="C4980" s="21">
        <v>6.2262000000000004</v>
      </c>
      <c r="D4980" s="21">
        <v>1.6963999999999999</v>
      </c>
    </row>
    <row r="4981" spans="1:4" ht="14.25" x14ac:dyDescent="0.2">
      <c r="A4981" s="20">
        <f t="shared" si="77"/>
        <v>48399</v>
      </c>
      <c r="B4981" s="21">
        <v>4980</v>
      </c>
      <c r="C4981" s="21">
        <v>6.2267999999999999</v>
      </c>
      <c r="D4981" s="21">
        <v>1.6966000000000001</v>
      </c>
    </row>
    <row r="4982" spans="1:4" ht="14.25" x14ac:dyDescent="0.2">
      <c r="A4982" s="20">
        <f t="shared" si="77"/>
        <v>48400</v>
      </c>
      <c r="B4982" s="21">
        <v>4981</v>
      </c>
      <c r="C4982" s="21">
        <v>6.2275</v>
      </c>
      <c r="D4982" s="21">
        <v>1.6967000000000001</v>
      </c>
    </row>
    <row r="4983" spans="1:4" ht="14.25" x14ac:dyDescent="0.2">
      <c r="A4983" s="20">
        <f t="shared" si="77"/>
        <v>48401</v>
      </c>
      <c r="B4983" s="21">
        <v>4982</v>
      </c>
      <c r="C4983" s="21">
        <v>6.2281000000000004</v>
      </c>
      <c r="D4983" s="21">
        <v>1.6969000000000001</v>
      </c>
    </row>
    <row r="4984" spans="1:4" ht="14.25" x14ac:dyDescent="0.2">
      <c r="A4984" s="20">
        <f t="shared" si="77"/>
        <v>48402</v>
      </c>
      <c r="B4984" s="21">
        <v>4983</v>
      </c>
      <c r="C4984" s="21">
        <v>6.2286999999999999</v>
      </c>
      <c r="D4984" s="21">
        <v>1.6970000000000001</v>
      </c>
    </row>
    <row r="4985" spans="1:4" ht="14.25" x14ac:dyDescent="0.2">
      <c r="A4985" s="20">
        <f t="shared" si="77"/>
        <v>48403</v>
      </c>
      <c r="B4985" s="21">
        <v>4984</v>
      </c>
      <c r="C4985" s="21">
        <v>6.2293000000000003</v>
      </c>
      <c r="D4985" s="21">
        <v>1.6972</v>
      </c>
    </row>
    <row r="4986" spans="1:4" ht="14.25" x14ac:dyDescent="0.2">
      <c r="A4986" s="20">
        <f t="shared" si="77"/>
        <v>48404</v>
      </c>
      <c r="B4986" s="21">
        <v>4985</v>
      </c>
      <c r="C4986" s="21">
        <v>6.2298999999999998</v>
      </c>
      <c r="D4986" s="21">
        <v>1.6974</v>
      </c>
    </row>
    <row r="4987" spans="1:4" ht="14.25" x14ac:dyDescent="0.2">
      <c r="A4987" s="20">
        <f t="shared" si="77"/>
        <v>48405</v>
      </c>
      <c r="B4987" s="21">
        <v>4986</v>
      </c>
      <c r="C4987" s="21">
        <v>6.2305999999999999</v>
      </c>
      <c r="D4987" s="21">
        <v>1.6975</v>
      </c>
    </row>
    <row r="4988" spans="1:4" ht="14.25" x14ac:dyDescent="0.2">
      <c r="A4988" s="20">
        <f t="shared" si="77"/>
        <v>48406</v>
      </c>
      <c r="B4988" s="21">
        <v>4987</v>
      </c>
      <c r="C4988" s="21">
        <v>6.2312000000000003</v>
      </c>
      <c r="D4988" s="21">
        <v>1.6977</v>
      </c>
    </row>
    <row r="4989" spans="1:4" ht="14.25" x14ac:dyDescent="0.2">
      <c r="A4989" s="20">
        <f t="shared" si="77"/>
        <v>48407</v>
      </c>
      <c r="B4989" s="21">
        <v>4988</v>
      </c>
      <c r="C4989" s="21">
        <v>6.2317999999999998</v>
      </c>
      <c r="D4989" s="21">
        <v>1.6978</v>
      </c>
    </row>
    <row r="4990" spans="1:4" ht="14.25" x14ac:dyDescent="0.2">
      <c r="A4990" s="20">
        <f t="shared" si="77"/>
        <v>48408</v>
      </c>
      <c r="B4990" s="21">
        <v>4989</v>
      </c>
      <c r="C4990" s="21">
        <v>6.2324000000000002</v>
      </c>
      <c r="D4990" s="21">
        <v>1.698</v>
      </c>
    </row>
    <row r="4991" spans="1:4" ht="14.25" x14ac:dyDescent="0.2">
      <c r="A4991" s="20">
        <f t="shared" si="77"/>
        <v>48409</v>
      </c>
      <c r="B4991" s="21">
        <v>4990</v>
      </c>
      <c r="C4991" s="21">
        <v>6.2331000000000003</v>
      </c>
      <c r="D4991" s="21">
        <v>1.6980999999999999</v>
      </c>
    </row>
    <row r="4992" spans="1:4" ht="14.25" x14ac:dyDescent="0.2">
      <c r="A4992" s="20">
        <f t="shared" si="77"/>
        <v>48410</v>
      </c>
      <c r="B4992" s="21">
        <v>4991</v>
      </c>
      <c r="C4992" s="21">
        <v>6.2336999999999998</v>
      </c>
      <c r="D4992" s="21">
        <v>1.6982999999999999</v>
      </c>
    </row>
    <row r="4993" spans="1:4" ht="14.25" x14ac:dyDescent="0.2">
      <c r="A4993" s="20">
        <f t="shared" si="77"/>
        <v>48411</v>
      </c>
      <c r="B4993" s="21">
        <v>4992</v>
      </c>
      <c r="C4993" s="21">
        <v>6.2343000000000002</v>
      </c>
      <c r="D4993" s="21">
        <v>1.6984999999999999</v>
      </c>
    </row>
    <row r="4994" spans="1:4" ht="14.25" x14ac:dyDescent="0.2">
      <c r="A4994" s="20">
        <f t="shared" si="77"/>
        <v>48412</v>
      </c>
      <c r="B4994" s="21">
        <v>4993</v>
      </c>
      <c r="C4994" s="21">
        <v>6.2348999999999997</v>
      </c>
      <c r="D4994" s="21">
        <v>1.6986000000000001</v>
      </c>
    </row>
    <row r="4995" spans="1:4" ht="14.25" x14ac:dyDescent="0.2">
      <c r="A4995" s="20">
        <f t="shared" si="77"/>
        <v>48413</v>
      </c>
      <c r="B4995" s="21">
        <v>4994</v>
      </c>
      <c r="C4995" s="21">
        <v>6.2355</v>
      </c>
      <c r="D4995" s="21">
        <v>1.6988000000000001</v>
      </c>
    </row>
    <row r="4996" spans="1:4" ht="14.25" x14ac:dyDescent="0.2">
      <c r="A4996" s="20">
        <f t="shared" ref="A4996:A5059" si="78">+A4995+1</f>
        <v>48414</v>
      </c>
      <c r="B4996" s="21">
        <v>4995</v>
      </c>
      <c r="C4996" s="21">
        <v>6.2362000000000002</v>
      </c>
      <c r="D4996" s="21">
        <v>1.6989000000000001</v>
      </c>
    </row>
    <row r="4997" spans="1:4" ht="14.25" x14ac:dyDescent="0.2">
      <c r="A4997" s="20">
        <f t="shared" si="78"/>
        <v>48415</v>
      </c>
      <c r="B4997" s="21">
        <v>4996</v>
      </c>
      <c r="C4997" s="21">
        <v>6.2367999999999997</v>
      </c>
      <c r="D4997" s="21">
        <v>1.6991000000000001</v>
      </c>
    </row>
    <row r="4998" spans="1:4" ht="14.25" x14ac:dyDescent="0.2">
      <c r="A4998" s="20">
        <f t="shared" si="78"/>
        <v>48416</v>
      </c>
      <c r="B4998" s="21">
        <v>4997</v>
      </c>
      <c r="C4998" s="21">
        <v>6.2374000000000001</v>
      </c>
      <c r="D4998" s="21">
        <v>1.6993</v>
      </c>
    </row>
    <row r="4999" spans="1:4" ht="14.25" x14ac:dyDescent="0.2">
      <c r="A4999" s="20">
        <f t="shared" si="78"/>
        <v>48417</v>
      </c>
      <c r="B4999" s="21">
        <v>4998</v>
      </c>
      <c r="C4999" s="21">
        <v>6.2380000000000004</v>
      </c>
      <c r="D4999" s="21">
        <v>1.6994</v>
      </c>
    </row>
    <row r="5000" spans="1:4" ht="14.25" x14ac:dyDescent="0.2">
      <c r="A5000" s="20">
        <f t="shared" si="78"/>
        <v>48418</v>
      </c>
      <c r="B5000" s="21">
        <v>4999</v>
      </c>
      <c r="C5000" s="21">
        <v>6.2386999999999997</v>
      </c>
      <c r="D5000" s="21">
        <v>1.6996</v>
      </c>
    </row>
    <row r="5001" spans="1:4" ht="14.25" x14ac:dyDescent="0.2">
      <c r="A5001" s="20">
        <f t="shared" si="78"/>
        <v>48419</v>
      </c>
      <c r="B5001" s="21">
        <v>5000</v>
      </c>
      <c r="C5001" s="21">
        <v>6.2393000000000001</v>
      </c>
      <c r="D5001" s="21">
        <v>1.6997</v>
      </c>
    </row>
    <row r="5002" spans="1:4" ht="14.25" x14ac:dyDescent="0.2">
      <c r="A5002" s="20">
        <f t="shared" si="78"/>
        <v>48420</v>
      </c>
      <c r="B5002" s="21">
        <v>5001</v>
      </c>
      <c r="C5002" s="21">
        <v>6.2398999999999996</v>
      </c>
      <c r="D5002" s="21">
        <v>1.6999</v>
      </c>
    </row>
    <row r="5003" spans="1:4" ht="14.25" x14ac:dyDescent="0.2">
      <c r="A5003" s="20">
        <f t="shared" si="78"/>
        <v>48421</v>
      </c>
      <c r="B5003" s="21">
        <v>5002</v>
      </c>
      <c r="C5003" s="21">
        <v>6.2404999999999999</v>
      </c>
      <c r="D5003" s="21">
        <v>1.7000999999999999</v>
      </c>
    </row>
    <row r="5004" spans="1:4" ht="14.25" x14ac:dyDescent="0.2">
      <c r="A5004" s="20">
        <f t="shared" si="78"/>
        <v>48422</v>
      </c>
      <c r="B5004" s="21">
        <v>5003</v>
      </c>
      <c r="C5004" s="21">
        <v>6.2411000000000003</v>
      </c>
      <c r="D5004" s="21">
        <v>1.7001999999999999</v>
      </c>
    </row>
    <row r="5005" spans="1:4" ht="14.25" x14ac:dyDescent="0.2">
      <c r="A5005" s="20">
        <f t="shared" si="78"/>
        <v>48423</v>
      </c>
      <c r="B5005" s="21">
        <v>5004</v>
      </c>
      <c r="C5005" s="21">
        <v>6.2417999999999996</v>
      </c>
      <c r="D5005" s="21">
        <v>1.7003999999999999</v>
      </c>
    </row>
    <row r="5006" spans="1:4" ht="14.25" x14ac:dyDescent="0.2">
      <c r="A5006" s="20">
        <f t="shared" si="78"/>
        <v>48424</v>
      </c>
      <c r="B5006" s="21">
        <v>5005</v>
      </c>
      <c r="C5006" s="21">
        <v>6.2423999999999999</v>
      </c>
      <c r="D5006" s="21">
        <v>1.7004999999999999</v>
      </c>
    </row>
    <row r="5007" spans="1:4" ht="14.25" x14ac:dyDescent="0.2">
      <c r="A5007" s="20">
        <f t="shared" si="78"/>
        <v>48425</v>
      </c>
      <c r="B5007" s="21">
        <v>5006</v>
      </c>
      <c r="C5007" s="21">
        <v>6.2430000000000003</v>
      </c>
      <c r="D5007" s="21">
        <v>1.7007000000000001</v>
      </c>
    </row>
    <row r="5008" spans="1:4" ht="14.25" x14ac:dyDescent="0.2">
      <c r="A5008" s="20">
        <f t="shared" si="78"/>
        <v>48426</v>
      </c>
      <c r="B5008" s="21">
        <v>5007</v>
      </c>
      <c r="C5008" s="21">
        <v>6.2435999999999998</v>
      </c>
      <c r="D5008" s="21">
        <v>1.7009000000000001</v>
      </c>
    </row>
    <row r="5009" spans="1:4" ht="14.25" x14ac:dyDescent="0.2">
      <c r="A5009" s="20">
        <f t="shared" si="78"/>
        <v>48427</v>
      </c>
      <c r="B5009" s="21">
        <v>5008</v>
      </c>
      <c r="C5009" s="21">
        <v>6.2443</v>
      </c>
      <c r="D5009" s="21">
        <v>1.7010000000000001</v>
      </c>
    </row>
    <row r="5010" spans="1:4" ht="14.25" x14ac:dyDescent="0.2">
      <c r="A5010" s="20">
        <f t="shared" si="78"/>
        <v>48428</v>
      </c>
      <c r="B5010" s="21">
        <v>5009</v>
      </c>
      <c r="C5010" s="21">
        <v>6.2449000000000003</v>
      </c>
      <c r="D5010" s="21">
        <v>1.7012</v>
      </c>
    </row>
    <row r="5011" spans="1:4" ht="14.25" x14ac:dyDescent="0.2">
      <c r="A5011" s="20">
        <f t="shared" si="78"/>
        <v>48429</v>
      </c>
      <c r="B5011" s="21">
        <v>5010</v>
      </c>
      <c r="C5011" s="21">
        <v>6.2454999999999998</v>
      </c>
      <c r="D5011" s="21">
        <v>1.7013</v>
      </c>
    </row>
    <row r="5012" spans="1:4" ht="14.25" x14ac:dyDescent="0.2">
      <c r="A5012" s="20">
        <f t="shared" si="78"/>
        <v>48430</v>
      </c>
      <c r="B5012" s="21">
        <v>5011</v>
      </c>
      <c r="C5012" s="21">
        <v>6.2461000000000002</v>
      </c>
      <c r="D5012" s="21">
        <v>1.7015</v>
      </c>
    </row>
    <row r="5013" spans="1:4" ht="14.25" x14ac:dyDescent="0.2">
      <c r="A5013" s="20">
        <f t="shared" si="78"/>
        <v>48431</v>
      </c>
      <c r="B5013" s="21">
        <v>5012</v>
      </c>
      <c r="C5013" s="21">
        <v>6.2468000000000004</v>
      </c>
      <c r="D5013" s="21">
        <v>1.7017</v>
      </c>
    </row>
    <row r="5014" spans="1:4" ht="14.25" x14ac:dyDescent="0.2">
      <c r="A5014" s="20">
        <f t="shared" si="78"/>
        <v>48432</v>
      </c>
      <c r="B5014" s="21">
        <v>5013</v>
      </c>
      <c r="C5014" s="21">
        <v>6.2473999999999998</v>
      </c>
      <c r="D5014" s="21">
        <v>1.7018</v>
      </c>
    </row>
    <row r="5015" spans="1:4" ht="14.25" x14ac:dyDescent="0.2">
      <c r="A5015" s="20">
        <f t="shared" si="78"/>
        <v>48433</v>
      </c>
      <c r="B5015" s="21">
        <v>5014</v>
      </c>
      <c r="C5015" s="21">
        <v>6.2480000000000002</v>
      </c>
      <c r="D5015" s="21">
        <v>1.702</v>
      </c>
    </row>
    <row r="5016" spans="1:4" ht="14.25" x14ac:dyDescent="0.2">
      <c r="A5016" s="20">
        <f t="shared" si="78"/>
        <v>48434</v>
      </c>
      <c r="B5016" s="21">
        <v>5015</v>
      </c>
      <c r="C5016" s="21">
        <v>6.2485999999999997</v>
      </c>
      <c r="D5016" s="21">
        <v>1.7020999999999999</v>
      </c>
    </row>
    <row r="5017" spans="1:4" ht="14.25" x14ac:dyDescent="0.2">
      <c r="A5017" s="20">
        <f t="shared" si="78"/>
        <v>48435</v>
      </c>
      <c r="B5017" s="21">
        <v>5016</v>
      </c>
      <c r="C5017" s="21">
        <v>6.2492999999999999</v>
      </c>
      <c r="D5017" s="21">
        <v>1.7022999999999999</v>
      </c>
    </row>
    <row r="5018" spans="1:4" ht="14.25" x14ac:dyDescent="0.2">
      <c r="A5018" s="20">
        <f t="shared" si="78"/>
        <v>48436</v>
      </c>
      <c r="B5018" s="21">
        <v>5017</v>
      </c>
      <c r="C5018" s="21">
        <v>6.2499000000000002</v>
      </c>
      <c r="D5018" s="21">
        <v>1.7024999999999999</v>
      </c>
    </row>
    <row r="5019" spans="1:4" ht="14.25" x14ac:dyDescent="0.2">
      <c r="A5019" s="20">
        <f t="shared" si="78"/>
        <v>48437</v>
      </c>
      <c r="B5019" s="21">
        <v>5018</v>
      </c>
      <c r="C5019" s="21">
        <v>6.2504999999999997</v>
      </c>
      <c r="D5019" s="21">
        <v>1.7025999999999999</v>
      </c>
    </row>
    <row r="5020" spans="1:4" ht="14.25" x14ac:dyDescent="0.2">
      <c r="A5020" s="20">
        <f t="shared" si="78"/>
        <v>48438</v>
      </c>
      <c r="B5020" s="21">
        <v>5019</v>
      </c>
      <c r="C5020" s="21">
        <v>6.2511000000000001</v>
      </c>
      <c r="D5020" s="21">
        <v>1.7028000000000001</v>
      </c>
    </row>
    <row r="5021" spans="1:4" ht="14.25" x14ac:dyDescent="0.2">
      <c r="A5021" s="20">
        <f t="shared" si="78"/>
        <v>48439</v>
      </c>
      <c r="B5021" s="21">
        <v>5020</v>
      </c>
      <c r="C5021" s="21">
        <v>6.2518000000000002</v>
      </c>
      <c r="D5021" s="21">
        <v>1.7029000000000001</v>
      </c>
    </row>
    <row r="5022" spans="1:4" ht="14.25" x14ac:dyDescent="0.2">
      <c r="A5022" s="20">
        <f t="shared" si="78"/>
        <v>48440</v>
      </c>
      <c r="B5022" s="21">
        <v>5021</v>
      </c>
      <c r="C5022" s="21">
        <v>6.2523999999999997</v>
      </c>
      <c r="D5022" s="21">
        <v>1.7031000000000001</v>
      </c>
    </row>
    <row r="5023" spans="1:4" ht="14.25" x14ac:dyDescent="0.2">
      <c r="A5023" s="20">
        <f t="shared" si="78"/>
        <v>48441</v>
      </c>
      <c r="B5023" s="21">
        <v>5022</v>
      </c>
      <c r="C5023" s="21">
        <v>6.2530000000000001</v>
      </c>
      <c r="D5023" s="21">
        <v>1.7033</v>
      </c>
    </row>
    <row r="5024" spans="1:4" ht="14.25" x14ac:dyDescent="0.2">
      <c r="A5024" s="20">
        <f t="shared" si="78"/>
        <v>48442</v>
      </c>
      <c r="B5024" s="21">
        <v>5023</v>
      </c>
      <c r="C5024" s="21">
        <v>6.2535999999999996</v>
      </c>
      <c r="D5024" s="21">
        <v>1.7034</v>
      </c>
    </row>
    <row r="5025" spans="1:4" ht="14.25" x14ac:dyDescent="0.2">
      <c r="A5025" s="20">
        <f t="shared" si="78"/>
        <v>48443</v>
      </c>
      <c r="B5025" s="21">
        <v>5024</v>
      </c>
      <c r="C5025" s="21">
        <v>6.2542999999999997</v>
      </c>
      <c r="D5025" s="21">
        <v>1.7036</v>
      </c>
    </row>
    <row r="5026" spans="1:4" ht="14.25" x14ac:dyDescent="0.2">
      <c r="A5026" s="20">
        <f t="shared" si="78"/>
        <v>48444</v>
      </c>
      <c r="B5026" s="21">
        <v>5025</v>
      </c>
      <c r="C5026" s="21">
        <v>6.2549000000000001</v>
      </c>
      <c r="D5026" s="21">
        <v>1.7037</v>
      </c>
    </row>
    <row r="5027" spans="1:4" ht="14.25" x14ac:dyDescent="0.2">
      <c r="A5027" s="20">
        <f t="shared" si="78"/>
        <v>48445</v>
      </c>
      <c r="B5027" s="21">
        <v>5026</v>
      </c>
      <c r="C5027" s="21">
        <v>6.2554999999999996</v>
      </c>
      <c r="D5027" s="21">
        <v>1.7039</v>
      </c>
    </row>
    <row r="5028" spans="1:4" ht="14.25" x14ac:dyDescent="0.2">
      <c r="A5028" s="20">
        <f t="shared" si="78"/>
        <v>48446</v>
      </c>
      <c r="B5028" s="21">
        <v>5027</v>
      </c>
      <c r="C5028" s="21">
        <v>6.2561999999999998</v>
      </c>
      <c r="D5028" s="21">
        <v>1.7040999999999999</v>
      </c>
    </row>
    <row r="5029" spans="1:4" ht="14.25" x14ac:dyDescent="0.2">
      <c r="A5029" s="20">
        <f t="shared" si="78"/>
        <v>48447</v>
      </c>
      <c r="B5029" s="21">
        <v>5028</v>
      </c>
      <c r="C5029" s="21">
        <v>6.2568000000000001</v>
      </c>
      <c r="D5029" s="21">
        <v>1.7041999999999999</v>
      </c>
    </row>
    <row r="5030" spans="1:4" ht="14.25" x14ac:dyDescent="0.2">
      <c r="A5030" s="20">
        <f t="shared" si="78"/>
        <v>48448</v>
      </c>
      <c r="B5030" s="21">
        <v>5029</v>
      </c>
      <c r="C5030" s="21">
        <v>6.2573999999999996</v>
      </c>
      <c r="D5030" s="21">
        <v>1.7043999999999999</v>
      </c>
    </row>
    <row r="5031" spans="1:4" ht="14.25" x14ac:dyDescent="0.2">
      <c r="A5031" s="20">
        <f t="shared" si="78"/>
        <v>48449</v>
      </c>
      <c r="B5031" s="21">
        <v>5030</v>
      </c>
      <c r="C5031" s="21">
        <v>6.258</v>
      </c>
      <c r="D5031" s="21">
        <v>1.7044999999999999</v>
      </c>
    </row>
    <row r="5032" spans="1:4" ht="14.25" x14ac:dyDescent="0.2">
      <c r="A5032" s="20">
        <f t="shared" si="78"/>
        <v>48450</v>
      </c>
      <c r="B5032" s="21">
        <v>5031</v>
      </c>
      <c r="C5032" s="21">
        <v>6.2587000000000002</v>
      </c>
      <c r="D5032" s="21">
        <v>1.7047000000000001</v>
      </c>
    </row>
    <row r="5033" spans="1:4" ht="14.25" x14ac:dyDescent="0.2">
      <c r="A5033" s="20">
        <f t="shared" si="78"/>
        <v>48451</v>
      </c>
      <c r="B5033" s="21">
        <v>5032</v>
      </c>
      <c r="C5033" s="21">
        <v>6.2592999999999996</v>
      </c>
      <c r="D5033" s="21">
        <v>1.7049000000000001</v>
      </c>
    </row>
    <row r="5034" spans="1:4" ht="14.25" x14ac:dyDescent="0.2">
      <c r="A5034" s="20">
        <f t="shared" si="78"/>
        <v>48452</v>
      </c>
      <c r="B5034" s="21">
        <v>5033</v>
      </c>
      <c r="C5034" s="21">
        <v>6.2599</v>
      </c>
      <c r="D5034" s="21">
        <v>1.7050000000000001</v>
      </c>
    </row>
    <row r="5035" spans="1:4" ht="14.25" x14ac:dyDescent="0.2">
      <c r="A5035" s="20">
        <f t="shared" si="78"/>
        <v>48453</v>
      </c>
      <c r="B5035" s="21">
        <v>5034</v>
      </c>
      <c r="C5035" s="21">
        <v>6.2606000000000002</v>
      </c>
      <c r="D5035" s="21">
        <v>1.7052</v>
      </c>
    </row>
    <row r="5036" spans="1:4" ht="14.25" x14ac:dyDescent="0.2">
      <c r="A5036" s="20">
        <f t="shared" si="78"/>
        <v>48454</v>
      </c>
      <c r="B5036" s="21">
        <v>5035</v>
      </c>
      <c r="C5036" s="21">
        <v>6.2611999999999997</v>
      </c>
      <c r="D5036" s="21">
        <v>1.7054</v>
      </c>
    </row>
    <row r="5037" spans="1:4" ht="14.25" x14ac:dyDescent="0.2">
      <c r="A5037" s="20">
        <f t="shared" si="78"/>
        <v>48455</v>
      </c>
      <c r="B5037" s="21">
        <v>5036</v>
      </c>
      <c r="C5037" s="21">
        <v>6.2618</v>
      </c>
      <c r="D5037" s="21">
        <v>1.7055</v>
      </c>
    </row>
    <row r="5038" spans="1:4" ht="14.25" x14ac:dyDescent="0.2">
      <c r="A5038" s="20">
        <f t="shared" si="78"/>
        <v>48456</v>
      </c>
      <c r="B5038" s="21">
        <v>5037</v>
      </c>
      <c r="C5038" s="21">
        <v>6.2624000000000004</v>
      </c>
      <c r="D5038" s="21">
        <v>1.7057</v>
      </c>
    </row>
    <row r="5039" spans="1:4" ht="14.25" x14ac:dyDescent="0.2">
      <c r="A5039" s="20">
        <f t="shared" si="78"/>
        <v>48457</v>
      </c>
      <c r="B5039" s="21">
        <v>5038</v>
      </c>
      <c r="C5039" s="21">
        <v>6.2630999999999997</v>
      </c>
      <c r="D5039" s="21">
        <v>1.7058</v>
      </c>
    </row>
    <row r="5040" spans="1:4" ht="14.25" x14ac:dyDescent="0.2">
      <c r="A5040" s="20">
        <f t="shared" si="78"/>
        <v>48458</v>
      </c>
      <c r="B5040" s="21">
        <v>5039</v>
      </c>
      <c r="C5040" s="21">
        <v>6.2637</v>
      </c>
      <c r="D5040" s="21">
        <v>1.706</v>
      </c>
    </row>
    <row r="5041" spans="1:4" ht="14.25" x14ac:dyDescent="0.2">
      <c r="A5041" s="20">
        <f t="shared" si="78"/>
        <v>48459</v>
      </c>
      <c r="B5041" s="21">
        <v>5040</v>
      </c>
      <c r="C5041" s="21">
        <v>6.2643000000000004</v>
      </c>
      <c r="D5041" s="21">
        <v>1.7061999999999999</v>
      </c>
    </row>
    <row r="5042" spans="1:4" ht="14.25" x14ac:dyDescent="0.2">
      <c r="A5042" s="20">
        <f t="shared" si="78"/>
        <v>48460</v>
      </c>
      <c r="B5042" s="21">
        <v>5041</v>
      </c>
      <c r="C5042" s="21">
        <v>6.2649999999999997</v>
      </c>
      <c r="D5042" s="21">
        <v>1.7062999999999999</v>
      </c>
    </row>
    <row r="5043" spans="1:4" ht="14.25" x14ac:dyDescent="0.2">
      <c r="A5043" s="20">
        <f t="shared" si="78"/>
        <v>48461</v>
      </c>
      <c r="B5043" s="21">
        <v>5042</v>
      </c>
      <c r="C5043" s="21">
        <v>6.2656000000000001</v>
      </c>
      <c r="D5043" s="21">
        <v>1.7064999999999999</v>
      </c>
    </row>
    <row r="5044" spans="1:4" ht="14.25" x14ac:dyDescent="0.2">
      <c r="A5044" s="20">
        <f t="shared" si="78"/>
        <v>48462</v>
      </c>
      <c r="B5044" s="21">
        <v>5043</v>
      </c>
      <c r="C5044" s="21">
        <v>6.2662000000000004</v>
      </c>
      <c r="D5044" s="21">
        <v>1.7065999999999999</v>
      </c>
    </row>
    <row r="5045" spans="1:4" ht="14.25" x14ac:dyDescent="0.2">
      <c r="A5045" s="20">
        <f t="shared" si="78"/>
        <v>48463</v>
      </c>
      <c r="B5045" s="21">
        <v>5044</v>
      </c>
      <c r="C5045" s="21">
        <v>6.2667999999999999</v>
      </c>
      <c r="D5045" s="21">
        <v>1.7068000000000001</v>
      </c>
    </row>
    <row r="5046" spans="1:4" ht="14.25" x14ac:dyDescent="0.2">
      <c r="A5046" s="20">
        <f t="shared" si="78"/>
        <v>48464</v>
      </c>
      <c r="B5046" s="21">
        <v>5045</v>
      </c>
      <c r="C5046" s="21">
        <v>6.2675000000000001</v>
      </c>
      <c r="D5046" s="21">
        <v>1.7070000000000001</v>
      </c>
    </row>
    <row r="5047" spans="1:4" ht="14.25" x14ac:dyDescent="0.2">
      <c r="A5047" s="20">
        <f t="shared" si="78"/>
        <v>48465</v>
      </c>
      <c r="B5047" s="21">
        <v>5046</v>
      </c>
      <c r="C5047" s="21">
        <v>6.2680999999999996</v>
      </c>
      <c r="D5047" s="21">
        <v>1.7071000000000001</v>
      </c>
    </row>
    <row r="5048" spans="1:4" ht="14.25" x14ac:dyDescent="0.2">
      <c r="A5048" s="20">
        <f t="shared" si="78"/>
        <v>48466</v>
      </c>
      <c r="B5048" s="21">
        <v>5047</v>
      </c>
      <c r="C5048" s="21">
        <v>6.2686999999999999</v>
      </c>
      <c r="D5048" s="21">
        <v>1.7073</v>
      </c>
    </row>
    <row r="5049" spans="1:4" ht="14.25" x14ac:dyDescent="0.2">
      <c r="A5049" s="20">
        <f t="shared" si="78"/>
        <v>48467</v>
      </c>
      <c r="B5049" s="21">
        <v>5048</v>
      </c>
      <c r="C5049" s="21">
        <v>6.2694000000000001</v>
      </c>
      <c r="D5049" s="21">
        <v>1.7074</v>
      </c>
    </row>
    <row r="5050" spans="1:4" ht="14.25" x14ac:dyDescent="0.2">
      <c r="A5050" s="20">
        <f t="shared" si="78"/>
        <v>48468</v>
      </c>
      <c r="B5050" s="21">
        <v>5049</v>
      </c>
      <c r="C5050" s="21">
        <v>6.27</v>
      </c>
      <c r="D5050" s="21">
        <v>1.7076</v>
      </c>
    </row>
    <row r="5051" spans="1:4" ht="14.25" x14ac:dyDescent="0.2">
      <c r="A5051" s="20">
        <f t="shared" si="78"/>
        <v>48469</v>
      </c>
      <c r="B5051" s="21">
        <v>5050</v>
      </c>
      <c r="C5051" s="21">
        <v>6.2706</v>
      </c>
      <c r="D5051" s="21">
        <v>1.7078</v>
      </c>
    </row>
    <row r="5052" spans="1:4" ht="14.25" x14ac:dyDescent="0.2">
      <c r="A5052" s="20">
        <f t="shared" si="78"/>
        <v>48470</v>
      </c>
      <c r="B5052" s="21">
        <v>5051</v>
      </c>
      <c r="C5052" s="21">
        <v>6.2713000000000001</v>
      </c>
      <c r="D5052" s="21">
        <v>1.7079</v>
      </c>
    </row>
    <row r="5053" spans="1:4" ht="14.25" x14ac:dyDescent="0.2">
      <c r="A5053" s="20">
        <f t="shared" si="78"/>
        <v>48471</v>
      </c>
      <c r="B5053" s="21">
        <v>5052</v>
      </c>
      <c r="C5053" s="21">
        <v>6.2718999999999996</v>
      </c>
      <c r="D5053" s="21">
        <v>1.7081</v>
      </c>
    </row>
    <row r="5054" spans="1:4" ht="14.25" x14ac:dyDescent="0.2">
      <c r="A5054" s="20">
        <f t="shared" si="78"/>
        <v>48472</v>
      </c>
      <c r="B5054" s="21">
        <v>5053</v>
      </c>
      <c r="C5054" s="21">
        <v>6.2725</v>
      </c>
      <c r="D5054" s="21">
        <v>1.7082999999999999</v>
      </c>
    </row>
    <row r="5055" spans="1:4" ht="14.25" x14ac:dyDescent="0.2">
      <c r="A5055" s="20">
        <f t="shared" si="78"/>
        <v>48473</v>
      </c>
      <c r="B5055" s="21">
        <v>5054</v>
      </c>
      <c r="C5055" s="21">
        <v>6.2732000000000001</v>
      </c>
      <c r="D5055" s="21">
        <v>1.7083999999999999</v>
      </c>
    </row>
    <row r="5056" spans="1:4" ht="14.25" x14ac:dyDescent="0.2">
      <c r="A5056" s="20">
        <f t="shared" si="78"/>
        <v>48474</v>
      </c>
      <c r="B5056" s="21">
        <v>5055</v>
      </c>
      <c r="C5056" s="21">
        <v>6.2737999999999996</v>
      </c>
      <c r="D5056" s="21">
        <v>1.7085999999999999</v>
      </c>
    </row>
    <row r="5057" spans="1:4" ht="14.25" x14ac:dyDescent="0.2">
      <c r="A5057" s="20">
        <f t="shared" si="78"/>
        <v>48475</v>
      </c>
      <c r="B5057" s="21">
        <v>5056</v>
      </c>
      <c r="C5057" s="21">
        <v>6.2744</v>
      </c>
      <c r="D5057" s="21">
        <v>1.7087000000000001</v>
      </c>
    </row>
    <row r="5058" spans="1:4" ht="14.25" x14ac:dyDescent="0.2">
      <c r="A5058" s="20">
        <f t="shared" si="78"/>
        <v>48476</v>
      </c>
      <c r="B5058" s="21">
        <v>5057</v>
      </c>
      <c r="C5058" s="21">
        <v>6.2750000000000004</v>
      </c>
      <c r="D5058" s="21">
        <v>1.7089000000000001</v>
      </c>
    </row>
    <row r="5059" spans="1:4" ht="14.25" x14ac:dyDescent="0.2">
      <c r="A5059" s="20">
        <f t="shared" si="78"/>
        <v>48477</v>
      </c>
      <c r="B5059" s="21">
        <v>5058</v>
      </c>
      <c r="C5059" s="21">
        <v>6.2756999999999996</v>
      </c>
      <c r="D5059" s="21">
        <v>1.7091000000000001</v>
      </c>
    </row>
    <row r="5060" spans="1:4" ht="14.25" x14ac:dyDescent="0.2">
      <c r="A5060" s="20">
        <f t="shared" ref="A5060:A5123" si="79">+A5059+1</f>
        <v>48478</v>
      </c>
      <c r="B5060" s="21">
        <v>5059</v>
      </c>
      <c r="C5060" s="21">
        <v>6.2763</v>
      </c>
      <c r="D5060" s="21">
        <v>1.7092000000000001</v>
      </c>
    </row>
    <row r="5061" spans="1:4" ht="14.25" x14ac:dyDescent="0.2">
      <c r="A5061" s="20">
        <f t="shared" si="79"/>
        <v>48479</v>
      </c>
      <c r="B5061" s="21">
        <v>5060</v>
      </c>
      <c r="C5061" s="21">
        <v>6.2769000000000004</v>
      </c>
      <c r="D5061" s="21">
        <v>1.7094</v>
      </c>
    </row>
    <row r="5062" spans="1:4" ht="14.25" x14ac:dyDescent="0.2">
      <c r="A5062" s="20">
        <f t="shared" si="79"/>
        <v>48480</v>
      </c>
      <c r="B5062" s="21">
        <v>5061</v>
      </c>
      <c r="C5062" s="21">
        <v>6.2775999999999996</v>
      </c>
      <c r="D5062" s="21">
        <v>1.7095</v>
      </c>
    </row>
    <row r="5063" spans="1:4" ht="14.25" x14ac:dyDescent="0.2">
      <c r="A5063" s="20">
        <f t="shared" si="79"/>
        <v>48481</v>
      </c>
      <c r="B5063" s="21">
        <v>5062</v>
      </c>
      <c r="C5063" s="21">
        <v>6.2782</v>
      </c>
      <c r="D5063" s="21">
        <v>1.7097</v>
      </c>
    </row>
    <row r="5064" spans="1:4" ht="14.25" x14ac:dyDescent="0.2">
      <c r="A5064" s="20">
        <f t="shared" si="79"/>
        <v>48482</v>
      </c>
      <c r="B5064" s="21">
        <v>5063</v>
      </c>
      <c r="C5064" s="21">
        <v>6.2788000000000004</v>
      </c>
      <c r="D5064" s="21">
        <v>1.7099</v>
      </c>
    </row>
    <row r="5065" spans="1:4" ht="14.25" x14ac:dyDescent="0.2">
      <c r="A5065" s="20">
        <f t="shared" si="79"/>
        <v>48483</v>
      </c>
      <c r="B5065" s="21">
        <v>5064</v>
      </c>
      <c r="C5065" s="21">
        <v>6.2794999999999996</v>
      </c>
      <c r="D5065" s="21">
        <v>1.71</v>
      </c>
    </row>
    <row r="5066" spans="1:4" ht="14.25" x14ac:dyDescent="0.2">
      <c r="A5066" s="20">
        <f t="shared" si="79"/>
        <v>48484</v>
      </c>
      <c r="B5066" s="21">
        <v>5065</v>
      </c>
      <c r="C5066" s="21">
        <v>6.2801</v>
      </c>
      <c r="D5066" s="21">
        <v>1.7101999999999999</v>
      </c>
    </row>
    <row r="5067" spans="1:4" ht="14.25" x14ac:dyDescent="0.2">
      <c r="A5067" s="20">
        <f t="shared" si="79"/>
        <v>48485</v>
      </c>
      <c r="B5067" s="21">
        <v>5066</v>
      </c>
      <c r="C5067" s="21">
        <v>6.2807000000000004</v>
      </c>
      <c r="D5067" s="21">
        <v>1.7103999999999999</v>
      </c>
    </row>
    <row r="5068" spans="1:4" ht="14.25" x14ac:dyDescent="0.2">
      <c r="A5068" s="20">
        <f t="shared" si="79"/>
        <v>48486</v>
      </c>
      <c r="B5068" s="21">
        <v>5067</v>
      </c>
      <c r="C5068" s="21">
        <v>6.2813999999999997</v>
      </c>
      <c r="D5068" s="21">
        <v>1.7104999999999999</v>
      </c>
    </row>
    <row r="5069" spans="1:4" ht="14.25" x14ac:dyDescent="0.2">
      <c r="A5069" s="20">
        <f t="shared" si="79"/>
        <v>48487</v>
      </c>
      <c r="B5069" s="21">
        <v>5068</v>
      </c>
      <c r="C5069" s="21">
        <v>6.282</v>
      </c>
      <c r="D5069" s="21">
        <v>1.7107000000000001</v>
      </c>
    </row>
    <row r="5070" spans="1:4" ht="14.25" x14ac:dyDescent="0.2">
      <c r="A5070" s="20">
        <f t="shared" si="79"/>
        <v>48488</v>
      </c>
      <c r="B5070" s="21">
        <v>5069</v>
      </c>
      <c r="C5070" s="21">
        <v>6.2826000000000004</v>
      </c>
      <c r="D5070" s="21">
        <v>1.7108000000000001</v>
      </c>
    </row>
    <row r="5071" spans="1:4" ht="14.25" x14ac:dyDescent="0.2">
      <c r="A5071" s="20">
        <f t="shared" si="79"/>
        <v>48489</v>
      </c>
      <c r="B5071" s="21">
        <v>5070</v>
      </c>
      <c r="C5071" s="21">
        <v>6.2832999999999997</v>
      </c>
      <c r="D5071" s="21">
        <v>1.7110000000000001</v>
      </c>
    </row>
    <row r="5072" spans="1:4" ht="14.25" x14ac:dyDescent="0.2">
      <c r="A5072" s="20">
        <f t="shared" si="79"/>
        <v>48490</v>
      </c>
      <c r="B5072" s="21">
        <v>5071</v>
      </c>
      <c r="C5072" s="21">
        <v>6.2839</v>
      </c>
      <c r="D5072" s="21">
        <v>1.7112000000000001</v>
      </c>
    </row>
    <row r="5073" spans="1:4" ht="14.25" x14ac:dyDescent="0.2">
      <c r="A5073" s="20">
        <f t="shared" si="79"/>
        <v>48491</v>
      </c>
      <c r="B5073" s="21">
        <v>5072</v>
      </c>
      <c r="C5073" s="21">
        <v>6.2845000000000004</v>
      </c>
      <c r="D5073" s="21">
        <v>1.7113</v>
      </c>
    </row>
    <row r="5074" spans="1:4" ht="14.25" x14ac:dyDescent="0.2">
      <c r="A5074" s="20">
        <f t="shared" si="79"/>
        <v>48492</v>
      </c>
      <c r="B5074" s="21">
        <v>5073</v>
      </c>
      <c r="C5074" s="21">
        <v>6.2851999999999997</v>
      </c>
      <c r="D5074" s="21">
        <v>1.7115</v>
      </c>
    </row>
    <row r="5075" spans="1:4" ht="14.25" x14ac:dyDescent="0.2">
      <c r="A5075" s="20">
        <f t="shared" si="79"/>
        <v>48493</v>
      </c>
      <c r="B5075" s="21">
        <v>5074</v>
      </c>
      <c r="C5075" s="21">
        <v>6.2858000000000001</v>
      </c>
      <c r="D5075" s="21">
        <v>1.7117</v>
      </c>
    </row>
    <row r="5076" spans="1:4" ht="14.25" x14ac:dyDescent="0.2">
      <c r="A5076" s="20">
        <f t="shared" si="79"/>
        <v>48494</v>
      </c>
      <c r="B5076" s="21">
        <v>5075</v>
      </c>
      <c r="C5076" s="21">
        <v>6.2864000000000004</v>
      </c>
      <c r="D5076" s="21">
        <v>1.7118</v>
      </c>
    </row>
    <row r="5077" spans="1:4" ht="14.25" x14ac:dyDescent="0.2">
      <c r="A5077" s="20">
        <f t="shared" si="79"/>
        <v>48495</v>
      </c>
      <c r="B5077" s="21">
        <v>5076</v>
      </c>
      <c r="C5077" s="21">
        <v>6.2870999999999997</v>
      </c>
      <c r="D5077" s="21">
        <v>1.712</v>
      </c>
    </row>
    <row r="5078" spans="1:4" ht="14.25" x14ac:dyDescent="0.2">
      <c r="A5078" s="20">
        <f t="shared" si="79"/>
        <v>48496</v>
      </c>
      <c r="B5078" s="21">
        <v>5077</v>
      </c>
      <c r="C5078" s="21">
        <v>6.2877000000000001</v>
      </c>
      <c r="D5078" s="21">
        <v>1.7121</v>
      </c>
    </row>
    <row r="5079" spans="1:4" ht="14.25" x14ac:dyDescent="0.2">
      <c r="A5079" s="20">
        <f t="shared" si="79"/>
        <v>48497</v>
      </c>
      <c r="B5079" s="21">
        <v>5078</v>
      </c>
      <c r="C5079" s="21">
        <v>6.2884000000000002</v>
      </c>
      <c r="D5079" s="21">
        <v>1.7122999999999999</v>
      </c>
    </row>
    <row r="5080" spans="1:4" ht="14.25" x14ac:dyDescent="0.2">
      <c r="A5080" s="20">
        <f t="shared" si="79"/>
        <v>48498</v>
      </c>
      <c r="B5080" s="21">
        <v>5079</v>
      </c>
      <c r="C5080" s="21">
        <v>6.2889999999999997</v>
      </c>
      <c r="D5080" s="21">
        <v>1.7124999999999999</v>
      </c>
    </row>
    <row r="5081" spans="1:4" ht="14.25" x14ac:dyDescent="0.2">
      <c r="A5081" s="20">
        <f t="shared" si="79"/>
        <v>48499</v>
      </c>
      <c r="B5081" s="21">
        <v>5080</v>
      </c>
      <c r="C5081" s="21">
        <v>6.2896000000000001</v>
      </c>
      <c r="D5081" s="21">
        <v>1.7125999999999999</v>
      </c>
    </row>
    <row r="5082" spans="1:4" ht="14.25" x14ac:dyDescent="0.2">
      <c r="A5082" s="20">
        <f t="shared" si="79"/>
        <v>48500</v>
      </c>
      <c r="B5082" s="21">
        <v>5081</v>
      </c>
      <c r="C5082" s="21">
        <v>6.2903000000000002</v>
      </c>
      <c r="D5082" s="21">
        <v>1.7128000000000001</v>
      </c>
    </row>
    <row r="5083" spans="1:4" ht="14.25" x14ac:dyDescent="0.2">
      <c r="A5083" s="20">
        <f t="shared" si="79"/>
        <v>48501</v>
      </c>
      <c r="B5083" s="21">
        <v>5082</v>
      </c>
      <c r="C5083" s="21">
        <v>6.2908999999999997</v>
      </c>
      <c r="D5083" s="21">
        <v>1.7130000000000001</v>
      </c>
    </row>
    <row r="5084" spans="1:4" ht="14.25" x14ac:dyDescent="0.2">
      <c r="A5084" s="20">
        <f t="shared" si="79"/>
        <v>48502</v>
      </c>
      <c r="B5084" s="21">
        <v>5083</v>
      </c>
      <c r="C5084" s="21">
        <v>6.2915000000000001</v>
      </c>
      <c r="D5084" s="21">
        <v>1.7131000000000001</v>
      </c>
    </row>
    <row r="5085" spans="1:4" ht="14.25" x14ac:dyDescent="0.2">
      <c r="A5085" s="20">
        <f t="shared" si="79"/>
        <v>48503</v>
      </c>
      <c r="B5085" s="21">
        <v>5084</v>
      </c>
      <c r="C5085" s="21">
        <v>6.2922000000000002</v>
      </c>
      <c r="D5085" s="21">
        <v>1.7133</v>
      </c>
    </row>
    <row r="5086" spans="1:4" ht="14.25" x14ac:dyDescent="0.2">
      <c r="A5086" s="20">
        <f t="shared" si="79"/>
        <v>48504</v>
      </c>
      <c r="B5086" s="21">
        <v>5085</v>
      </c>
      <c r="C5086" s="21">
        <v>6.2927999999999997</v>
      </c>
      <c r="D5086" s="21">
        <v>1.7134</v>
      </c>
    </row>
    <row r="5087" spans="1:4" ht="14.25" x14ac:dyDescent="0.2">
      <c r="A5087" s="20">
        <f t="shared" si="79"/>
        <v>48505</v>
      </c>
      <c r="B5087" s="21">
        <v>5086</v>
      </c>
      <c r="C5087" s="21">
        <v>6.2934000000000001</v>
      </c>
      <c r="D5087" s="21">
        <v>1.7136</v>
      </c>
    </row>
    <row r="5088" spans="1:4" ht="14.25" x14ac:dyDescent="0.2">
      <c r="A5088" s="20">
        <f t="shared" si="79"/>
        <v>48506</v>
      </c>
      <c r="B5088" s="21">
        <v>5087</v>
      </c>
      <c r="C5088" s="21">
        <v>6.2941000000000003</v>
      </c>
      <c r="D5088" s="21">
        <v>1.7138</v>
      </c>
    </row>
    <row r="5089" spans="1:4" ht="14.25" x14ac:dyDescent="0.2">
      <c r="A5089" s="20">
        <f t="shared" si="79"/>
        <v>48507</v>
      </c>
      <c r="B5089" s="21">
        <v>5088</v>
      </c>
      <c r="C5089" s="21">
        <v>6.2946999999999997</v>
      </c>
      <c r="D5089" s="21">
        <v>1.7139</v>
      </c>
    </row>
    <row r="5090" spans="1:4" ht="14.25" x14ac:dyDescent="0.2">
      <c r="A5090" s="20">
        <f t="shared" si="79"/>
        <v>48508</v>
      </c>
      <c r="B5090" s="21">
        <v>5089</v>
      </c>
      <c r="C5090" s="21">
        <v>6.2953000000000001</v>
      </c>
      <c r="D5090" s="21">
        <v>1.7141</v>
      </c>
    </row>
    <row r="5091" spans="1:4" ht="14.25" x14ac:dyDescent="0.2">
      <c r="A5091" s="20">
        <f t="shared" si="79"/>
        <v>48509</v>
      </c>
      <c r="B5091" s="21">
        <v>5090</v>
      </c>
      <c r="C5091" s="21">
        <v>6.2960000000000003</v>
      </c>
      <c r="D5091" s="21">
        <v>1.7142999999999999</v>
      </c>
    </row>
    <row r="5092" spans="1:4" ht="14.25" x14ac:dyDescent="0.2">
      <c r="A5092" s="20">
        <f t="shared" si="79"/>
        <v>48510</v>
      </c>
      <c r="B5092" s="21">
        <v>5091</v>
      </c>
      <c r="C5092" s="21">
        <v>6.2965999999999998</v>
      </c>
      <c r="D5092" s="21">
        <v>1.7143999999999999</v>
      </c>
    </row>
    <row r="5093" spans="1:4" ht="14.25" x14ac:dyDescent="0.2">
      <c r="A5093" s="20">
        <f t="shared" si="79"/>
        <v>48511</v>
      </c>
      <c r="B5093" s="21">
        <v>5092</v>
      </c>
      <c r="C5093" s="21">
        <v>6.2972999999999999</v>
      </c>
      <c r="D5093" s="21">
        <v>1.7145999999999999</v>
      </c>
    </row>
    <row r="5094" spans="1:4" ht="14.25" x14ac:dyDescent="0.2">
      <c r="A5094" s="20">
        <f t="shared" si="79"/>
        <v>48512</v>
      </c>
      <c r="B5094" s="21">
        <v>5093</v>
      </c>
      <c r="C5094" s="21">
        <v>6.2979000000000003</v>
      </c>
      <c r="D5094" s="21">
        <v>1.7146999999999999</v>
      </c>
    </row>
    <row r="5095" spans="1:4" ht="14.25" x14ac:dyDescent="0.2">
      <c r="A5095" s="20">
        <f t="shared" si="79"/>
        <v>48513</v>
      </c>
      <c r="B5095" s="21">
        <v>5094</v>
      </c>
      <c r="C5095" s="21">
        <v>6.2984999999999998</v>
      </c>
      <c r="D5095" s="21">
        <v>1.7149000000000001</v>
      </c>
    </row>
    <row r="5096" spans="1:4" ht="14.25" x14ac:dyDescent="0.2">
      <c r="A5096" s="20">
        <f t="shared" si="79"/>
        <v>48514</v>
      </c>
      <c r="B5096" s="21">
        <v>5095</v>
      </c>
      <c r="C5096" s="21">
        <v>6.2991999999999999</v>
      </c>
      <c r="D5096" s="21">
        <v>1.7151000000000001</v>
      </c>
    </row>
    <row r="5097" spans="1:4" ht="14.25" x14ac:dyDescent="0.2">
      <c r="A5097" s="20">
        <f t="shared" si="79"/>
        <v>48515</v>
      </c>
      <c r="B5097" s="21">
        <v>5096</v>
      </c>
      <c r="C5097" s="21">
        <v>6.2998000000000003</v>
      </c>
      <c r="D5097" s="21">
        <v>1.7152000000000001</v>
      </c>
    </row>
    <row r="5098" spans="1:4" ht="14.25" x14ac:dyDescent="0.2">
      <c r="A5098" s="20">
        <f t="shared" si="79"/>
        <v>48516</v>
      </c>
      <c r="B5098" s="21">
        <v>5097</v>
      </c>
      <c r="C5098" s="21">
        <v>6.3003999999999998</v>
      </c>
      <c r="D5098" s="21">
        <v>1.7154</v>
      </c>
    </row>
    <row r="5099" spans="1:4" ht="14.25" x14ac:dyDescent="0.2">
      <c r="A5099" s="20">
        <f t="shared" si="79"/>
        <v>48517</v>
      </c>
      <c r="B5099" s="21">
        <v>5098</v>
      </c>
      <c r="C5099" s="21">
        <v>6.3010999999999999</v>
      </c>
      <c r="D5099" s="21">
        <v>1.7156</v>
      </c>
    </row>
    <row r="5100" spans="1:4" ht="14.25" x14ac:dyDescent="0.2">
      <c r="A5100" s="20">
        <f t="shared" si="79"/>
        <v>48518</v>
      </c>
      <c r="B5100" s="21">
        <v>5099</v>
      </c>
      <c r="C5100" s="21">
        <v>6.3017000000000003</v>
      </c>
      <c r="D5100" s="21">
        <v>1.7157</v>
      </c>
    </row>
    <row r="5101" spans="1:4" ht="14.25" x14ac:dyDescent="0.2">
      <c r="A5101" s="20">
        <f t="shared" si="79"/>
        <v>48519</v>
      </c>
      <c r="B5101" s="21">
        <v>5100</v>
      </c>
      <c r="C5101" s="21">
        <v>6.3023999999999996</v>
      </c>
      <c r="D5101" s="21">
        <v>1.7159</v>
      </c>
    </row>
    <row r="5102" spans="1:4" ht="14.25" x14ac:dyDescent="0.2">
      <c r="A5102" s="20">
        <f t="shared" si="79"/>
        <v>48520</v>
      </c>
      <c r="B5102" s="21">
        <v>5101</v>
      </c>
      <c r="C5102" s="21">
        <v>6.3029999999999999</v>
      </c>
      <c r="D5102" s="21">
        <v>1.7161</v>
      </c>
    </row>
    <row r="5103" spans="1:4" ht="14.25" x14ac:dyDescent="0.2">
      <c r="A5103" s="20">
        <f t="shared" si="79"/>
        <v>48521</v>
      </c>
      <c r="B5103" s="21">
        <v>5102</v>
      </c>
      <c r="C5103" s="21">
        <v>6.3036000000000003</v>
      </c>
      <c r="D5103" s="21">
        <v>1.7161999999999999</v>
      </c>
    </row>
    <row r="5104" spans="1:4" ht="14.25" x14ac:dyDescent="0.2">
      <c r="A5104" s="20">
        <f t="shared" si="79"/>
        <v>48522</v>
      </c>
      <c r="B5104" s="21">
        <v>5103</v>
      </c>
      <c r="C5104" s="21">
        <v>6.3042999999999996</v>
      </c>
      <c r="D5104" s="21">
        <v>1.7163999999999999</v>
      </c>
    </row>
    <row r="5105" spans="1:4" ht="14.25" x14ac:dyDescent="0.2">
      <c r="A5105" s="20">
        <f t="shared" si="79"/>
        <v>48523</v>
      </c>
      <c r="B5105" s="21">
        <v>5104</v>
      </c>
      <c r="C5105" s="21">
        <v>6.3048999999999999</v>
      </c>
      <c r="D5105" s="21">
        <v>1.7164999999999999</v>
      </c>
    </row>
    <row r="5106" spans="1:4" ht="14.25" x14ac:dyDescent="0.2">
      <c r="A5106" s="20">
        <f t="shared" si="79"/>
        <v>48524</v>
      </c>
      <c r="B5106" s="21">
        <v>5105</v>
      </c>
      <c r="C5106" s="21">
        <v>6.3056000000000001</v>
      </c>
      <c r="D5106" s="21">
        <v>1.7166999999999999</v>
      </c>
    </row>
    <row r="5107" spans="1:4" ht="14.25" x14ac:dyDescent="0.2">
      <c r="A5107" s="20">
        <f t="shared" si="79"/>
        <v>48525</v>
      </c>
      <c r="B5107" s="21">
        <v>5106</v>
      </c>
      <c r="C5107" s="21">
        <v>6.3061999999999996</v>
      </c>
      <c r="D5107" s="21">
        <v>1.7169000000000001</v>
      </c>
    </row>
    <row r="5108" spans="1:4" ht="14.25" x14ac:dyDescent="0.2">
      <c r="A5108" s="20">
        <f t="shared" si="79"/>
        <v>48526</v>
      </c>
      <c r="B5108" s="21">
        <v>5107</v>
      </c>
      <c r="C5108" s="21">
        <v>6.3068</v>
      </c>
      <c r="D5108" s="21">
        <v>1.7170000000000001</v>
      </c>
    </row>
    <row r="5109" spans="1:4" ht="14.25" x14ac:dyDescent="0.2">
      <c r="A5109" s="20">
        <f t="shared" si="79"/>
        <v>48527</v>
      </c>
      <c r="B5109" s="21">
        <v>5108</v>
      </c>
      <c r="C5109" s="21">
        <v>6.3075000000000001</v>
      </c>
      <c r="D5109" s="21">
        <v>1.7172000000000001</v>
      </c>
    </row>
    <row r="5110" spans="1:4" ht="14.25" x14ac:dyDescent="0.2">
      <c r="A5110" s="20">
        <f t="shared" si="79"/>
        <v>48528</v>
      </c>
      <c r="B5110" s="21">
        <v>5109</v>
      </c>
      <c r="C5110" s="21">
        <v>6.3080999999999996</v>
      </c>
      <c r="D5110" s="21">
        <v>1.7174</v>
      </c>
    </row>
    <row r="5111" spans="1:4" ht="14.25" x14ac:dyDescent="0.2">
      <c r="A5111" s="20">
        <f t="shared" si="79"/>
        <v>48529</v>
      </c>
      <c r="B5111" s="21">
        <v>5110</v>
      </c>
      <c r="C5111" s="21">
        <v>6.3087999999999997</v>
      </c>
      <c r="D5111" s="21">
        <v>1.7175</v>
      </c>
    </row>
    <row r="5112" spans="1:4" ht="14.25" x14ac:dyDescent="0.2">
      <c r="A5112" s="20">
        <f t="shared" si="79"/>
        <v>48530</v>
      </c>
      <c r="B5112" s="21">
        <v>5111</v>
      </c>
      <c r="C5112" s="21">
        <v>6.3094000000000001</v>
      </c>
      <c r="D5112" s="21">
        <v>1.7177</v>
      </c>
    </row>
    <row r="5113" spans="1:4" ht="14.25" x14ac:dyDescent="0.2">
      <c r="A5113" s="20">
        <f t="shared" si="79"/>
        <v>48531</v>
      </c>
      <c r="B5113" s="21">
        <v>5112</v>
      </c>
      <c r="C5113" s="21">
        <v>6.31</v>
      </c>
      <c r="D5113" s="21">
        <v>1.7179</v>
      </c>
    </row>
    <row r="5114" spans="1:4" ht="14.25" x14ac:dyDescent="0.2">
      <c r="A5114" s="20">
        <f t="shared" si="79"/>
        <v>48532</v>
      </c>
      <c r="B5114" s="21">
        <v>5113</v>
      </c>
      <c r="C5114" s="21">
        <v>6.3106999999999998</v>
      </c>
      <c r="D5114" s="21">
        <v>1.718</v>
      </c>
    </row>
    <row r="5115" spans="1:4" ht="14.25" x14ac:dyDescent="0.2">
      <c r="A5115" s="20">
        <f t="shared" si="79"/>
        <v>48533</v>
      </c>
      <c r="B5115" s="21">
        <v>5114</v>
      </c>
      <c r="C5115" s="21">
        <v>6.3113000000000001</v>
      </c>
      <c r="D5115" s="21">
        <v>1.7181999999999999</v>
      </c>
    </row>
    <row r="5116" spans="1:4" ht="14.25" x14ac:dyDescent="0.2">
      <c r="A5116" s="20">
        <f t="shared" si="79"/>
        <v>48534</v>
      </c>
      <c r="B5116" s="21">
        <v>5115</v>
      </c>
      <c r="C5116" s="21">
        <v>6.3120000000000003</v>
      </c>
      <c r="D5116" s="21">
        <v>1.7182999999999999</v>
      </c>
    </row>
    <row r="5117" spans="1:4" ht="14.25" x14ac:dyDescent="0.2">
      <c r="A5117" s="20">
        <f t="shared" si="79"/>
        <v>48535</v>
      </c>
      <c r="B5117" s="21">
        <v>5116</v>
      </c>
      <c r="C5117" s="21">
        <v>6.3125999999999998</v>
      </c>
      <c r="D5117" s="21">
        <v>1.7184999999999999</v>
      </c>
    </row>
    <row r="5118" spans="1:4" ht="14.25" x14ac:dyDescent="0.2">
      <c r="A5118" s="20">
        <f t="shared" si="79"/>
        <v>48536</v>
      </c>
      <c r="B5118" s="21">
        <v>5117</v>
      </c>
      <c r="C5118" s="21">
        <v>6.3132000000000001</v>
      </c>
      <c r="D5118" s="21">
        <v>1.7186999999999999</v>
      </c>
    </row>
    <row r="5119" spans="1:4" ht="14.25" x14ac:dyDescent="0.2">
      <c r="A5119" s="20">
        <f t="shared" si="79"/>
        <v>48537</v>
      </c>
      <c r="B5119" s="21">
        <v>5118</v>
      </c>
      <c r="C5119" s="21">
        <v>6.3139000000000003</v>
      </c>
      <c r="D5119" s="21">
        <v>1.7188000000000001</v>
      </c>
    </row>
    <row r="5120" spans="1:4" ht="14.25" x14ac:dyDescent="0.2">
      <c r="A5120" s="20">
        <f t="shared" si="79"/>
        <v>48538</v>
      </c>
      <c r="B5120" s="21">
        <v>5119</v>
      </c>
      <c r="C5120" s="21">
        <v>6.3144999999999998</v>
      </c>
      <c r="D5120" s="21">
        <v>1.7190000000000001</v>
      </c>
    </row>
    <row r="5121" spans="1:4" ht="14.25" x14ac:dyDescent="0.2">
      <c r="A5121" s="20">
        <f t="shared" si="79"/>
        <v>48539</v>
      </c>
      <c r="B5121" s="21">
        <v>5120</v>
      </c>
      <c r="C5121" s="21">
        <v>6.3151999999999999</v>
      </c>
      <c r="D5121" s="21">
        <v>1.7192000000000001</v>
      </c>
    </row>
    <row r="5122" spans="1:4" ht="14.25" x14ac:dyDescent="0.2">
      <c r="A5122" s="20">
        <f t="shared" si="79"/>
        <v>48540</v>
      </c>
      <c r="B5122" s="21">
        <v>5121</v>
      </c>
      <c r="C5122" s="21">
        <v>6.3158000000000003</v>
      </c>
      <c r="D5122" s="21">
        <v>1.7193000000000001</v>
      </c>
    </row>
    <row r="5123" spans="1:4" ht="14.25" x14ac:dyDescent="0.2">
      <c r="A5123" s="20">
        <f t="shared" si="79"/>
        <v>48541</v>
      </c>
      <c r="B5123" s="21">
        <v>5122</v>
      </c>
      <c r="C5123" s="21">
        <v>6.3163999999999998</v>
      </c>
      <c r="D5123" s="21">
        <v>1.7195</v>
      </c>
    </row>
    <row r="5124" spans="1:4" ht="14.25" x14ac:dyDescent="0.2">
      <c r="A5124" s="20">
        <f t="shared" ref="A5124:A5187" si="80">+A5123+1</f>
        <v>48542</v>
      </c>
      <c r="B5124" s="21">
        <v>5123</v>
      </c>
      <c r="C5124" s="21">
        <v>6.3170999999999999</v>
      </c>
      <c r="D5124" s="21">
        <v>1.7197</v>
      </c>
    </row>
    <row r="5125" spans="1:4" ht="14.25" x14ac:dyDescent="0.2">
      <c r="A5125" s="20">
        <f t="shared" si="80"/>
        <v>48543</v>
      </c>
      <c r="B5125" s="21">
        <v>5124</v>
      </c>
      <c r="C5125" s="21">
        <v>6.3177000000000003</v>
      </c>
      <c r="D5125" s="21">
        <v>1.7198</v>
      </c>
    </row>
    <row r="5126" spans="1:4" ht="14.25" x14ac:dyDescent="0.2">
      <c r="A5126" s="20">
        <f t="shared" si="80"/>
        <v>48544</v>
      </c>
      <c r="B5126" s="21">
        <v>5125</v>
      </c>
      <c r="C5126" s="21">
        <v>6.3183999999999996</v>
      </c>
      <c r="D5126" s="21">
        <v>1.72</v>
      </c>
    </row>
    <row r="5127" spans="1:4" ht="14.25" x14ac:dyDescent="0.2">
      <c r="A5127" s="20">
        <f t="shared" si="80"/>
        <v>48545</v>
      </c>
      <c r="B5127" s="21">
        <v>5126</v>
      </c>
      <c r="C5127" s="21">
        <v>6.319</v>
      </c>
      <c r="D5127" s="21">
        <v>1.7201</v>
      </c>
    </row>
    <row r="5128" spans="1:4" ht="14.25" x14ac:dyDescent="0.2">
      <c r="A5128" s="20">
        <f t="shared" si="80"/>
        <v>48546</v>
      </c>
      <c r="B5128" s="21">
        <v>5127</v>
      </c>
      <c r="C5128" s="21">
        <v>6.3197000000000001</v>
      </c>
      <c r="D5128" s="21">
        <v>1.7202999999999999</v>
      </c>
    </row>
    <row r="5129" spans="1:4" ht="14.25" x14ac:dyDescent="0.2">
      <c r="A5129" s="20">
        <f t="shared" si="80"/>
        <v>48547</v>
      </c>
      <c r="B5129" s="21">
        <v>5128</v>
      </c>
      <c r="C5129" s="21">
        <v>6.3202999999999996</v>
      </c>
      <c r="D5129" s="21">
        <v>1.7204999999999999</v>
      </c>
    </row>
    <row r="5130" spans="1:4" ht="14.25" x14ac:dyDescent="0.2">
      <c r="A5130" s="20">
        <f t="shared" si="80"/>
        <v>48548</v>
      </c>
      <c r="B5130" s="21">
        <v>5129</v>
      </c>
      <c r="C5130" s="21">
        <v>6.3209</v>
      </c>
      <c r="D5130" s="21">
        <v>1.7205999999999999</v>
      </c>
    </row>
    <row r="5131" spans="1:4" ht="14.25" x14ac:dyDescent="0.2">
      <c r="A5131" s="20">
        <f t="shared" si="80"/>
        <v>48549</v>
      </c>
      <c r="B5131" s="21">
        <v>5130</v>
      </c>
      <c r="C5131" s="21">
        <v>6.3216000000000001</v>
      </c>
      <c r="D5131" s="21">
        <v>1.7208000000000001</v>
      </c>
    </row>
    <row r="5132" spans="1:4" ht="14.25" x14ac:dyDescent="0.2">
      <c r="A5132" s="20">
        <f t="shared" si="80"/>
        <v>48550</v>
      </c>
      <c r="B5132" s="21">
        <v>5131</v>
      </c>
      <c r="C5132" s="21">
        <v>6.3221999999999996</v>
      </c>
      <c r="D5132" s="21">
        <v>1.7210000000000001</v>
      </c>
    </row>
    <row r="5133" spans="1:4" ht="14.25" x14ac:dyDescent="0.2">
      <c r="A5133" s="20">
        <f t="shared" si="80"/>
        <v>48551</v>
      </c>
      <c r="B5133" s="21">
        <v>5132</v>
      </c>
      <c r="C5133" s="21">
        <v>6.3228999999999997</v>
      </c>
      <c r="D5133" s="21">
        <v>1.7211000000000001</v>
      </c>
    </row>
    <row r="5134" spans="1:4" ht="14.25" x14ac:dyDescent="0.2">
      <c r="A5134" s="20">
        <f t="shared" si="80"/>
        <v>48552</v>
      </c>
      <c r="B5134" s="21">
        <v>5133</v>
      </c>
      <c r="C5134" s="21">
        <v>6.3235000000000001</v>
      </c>
      <c r="D5134" s="21">
        <v>1.7213000000000001</v>
      </c>
    </row>
    <row r="5135" spans="1:4" ht="14.25" x14ac:dyDescent="0.2">
      <c r="A5135" s="20">
        <f t="shared" si="80"/>
        <v>48553</v>
      </c>
      <c r="B5135" s="21">
        <v>5134</v>
      </c>
      <c r="C5135" s="21">
        <v>6.3242000000000003</v>
      </c>
      <c r="D5135" s="21">
        <v>1.7215</v>
      </c>
    </row>
    <row r="5136" spans="1:4" ht="14.25" x14ac:dyDescent="0.2">
      <c r="A5136" s="20">
        <f t="shared" si="80"/>
        <v>48554</v>
      </c>
      <c r="B5136" s="21">
        <v>5135</v>
      </c>
      <c r="C5136" s="21">
        <v>6.3247999999999998</v>
      </c>
      <c r="D5136" s="21">
        <v>1.7216</v>
      </c>
    </row>
    <row r="5137" spans="1:4" ht="14.25" x14ac:dyDescent="0.2">
      <c r="A5137" s="20">
        <f t="shared" si="80"/>
        <v>48555</v>
      </c>
      <c r="B5137" s="21">
        <v>5136</v>
      </c>
      <c r="C5137" s="21">
        <v>6.3254000000000001</v>
      </c>
      <c r="D5137" s="21">
        <v>1.7218</v>
      </c>
    </row>
    <row r="5138" spans="1:4" ht="14.25" x14ac:dyDescent="0.2">
      <c r="A5138" s="20">
        <f t="shared" si="80"/>
        <v>48556</v>
      </c>
      <c r="B5138" s="21">
        <v>5137</v>
      </c>
      <c r="C5138" s="21">
        <v>6.3261000000000003</v>
      </c>
      <c r="D5138" s="21">
        <v>1.722</v>
      </c>
    </row>
    <row r="5139" spans="1:4" ht="14.25" x14ac:dyDescent="0.2">
      <c r="A5139" s="20">
        <f t="shared" si="80"/>
        <v>48557</v>
      </c>
      <c r="B5139" s="21">
        <v>5138</v>
      </c>
      <c r="C5139" s="21">
        <v>6.3266999999999998</v>
      </c>
      <c r="D5139" s="21">
        <v>1.7221</v>
      </c>
    </row>
    <row r="5140" spans="1:4" ht="14.25" x14ac:dyDescent="0.2">
      <c r="A5140" s="20">
        <f t="shared" si="80"/>
        <v>48558</v>
      </c>
      <c r="B5140" s="21">
        <v>5139</v>
      </c>
      <c r="C5140" s="21">
        <v>6.3273999999999999</v>
      </c>
      <c r="D5140" s="21">
        <v>1.7222999999999999</v>
      </c>
    </row>
    <row r="5141" spans="1:4" ht="14.25" x14ac:dyDescent="0.2">
      <c r="A5141" s="20">
        <f t="shared" si="80"/>
        <v>48559</v>
      </c>
      <c r="B5141" s="21">
        <v>5140</v>
      </c>
      <c r="C5141" s="21">
        <v>6.3280000000000003</v>
      </c>
      <c r="D5141" s="21">
        <v>1.7223999999999999</v>
      </c>
    </row>
    <row r="5142" spans="1:4" ht="14.25" x14ac:dyDescent="0.2">
      <c r="A5142" s="20">
        <f t="shared" si="80"/>
        <v>48560</v>
      </c>
      <c r="B5142" s="21">
        <v>5141</v>
      </c>
      <c r="C5142" s="21">
        <v>6.3287000000000004</v>
      </c>
      <c r="D5142" s="21">
        <v>1.7225999999999999</v>
      </c>
    </row>
    <row r="5143" spans="1:4" ht="14.25" x14ac:dyDescent="0.2">
      <c r="A5143" s="20">
        <f t="shared" si="80"/>
        <v>48561</v>
      </c>
      <c r="B5143" s="21">
        <v>5142</v>
      </c>
      <c r="C5143" s="21">
        <v>6.3292999999999999</v>
      </c>
      <c r="D5143" s="21">
        <v>1.7228000000000001</v>
      </c>
    </row>
    <row r="5144" spans="1:4" ht="14.25" x14ac:dyDescent="0.2">
      <c r="A5144" s="20">
        <f t="shared" si="80"/>
        <v>48562</v>
      </c>
      <c r="B5144" s="21">
        <v>5143</v>
      </c>
      <c r="C5144" s="21">
        <v>6.33</v>
      </c>
      <c r="D5144" s="21">
        <v>1.7229000000000001</v>
      </c>
    </row>
    <row r="5145" spans="1:4" ht="14.25" x14ac:dyDescent="0.2">
      <c r="A5145" s="20">
        <f t="shared" si="80"/>
        <v>48563</v>
      </c>
      <c r="B5145" s="21">
        <v>5144</v>
      </c>
      <c r="C5145" s="21">
        <v>6.3305999999999996</v>
      </c>
      <c r="D5145" s="21">
        <v>1.7231000000000001</v>
      </c>
    </row>
    <row r="5146" spans="1:4" ht="14.25" x14ac:dyDescent="0.2">
      <c r="A5146" s="20">
        <f t="shared" si="80"/>
        <v>48564</v>
      </c>
      <c r="B5146" s="21">
        <v>5145</v>
      </c>
      <c r="C5146" s="21">
        <v>6.3311999999999999</v>
      </c>
      <c r="D5146" s="21">
        <v>1.7233000000000001</v>
      </c>
    </row>
    <row r="5147" spans="1:4" ht="14.25" x14ac:dyDescent="0.2">
      <c r="A5147" s="20">
        <f t="shared" si="80"/>
        <v>48565</v>
      </c>
      <c r="B5147" s="21">
        <v>5146</v>
      </c>
      <c r="C5147" s="21">
        <v>6.3319000000000001</v>
      </c>
      <c r="D5147" s="21">
        <v>1.7234</v>
      </c>
    </row>
    <row r="5148" spans="1:4" ht="14.25" x14ac:dyDescent="0.2">
      <c r="A5148" s="20">
        <f t="shared" si="80"/>
        <v>48566</v>
      </c>
      <c r="B5148" s="21">
        <v>5147</v>
      </c>
      <c r="C5148" s="21">
        <v>6.3324999999999996</v>
      </c>
      <c r="D5148" s="21">
        <v>1.7236</v>
      </c>
    </row>
    <row r="5149" spans="1:4" ht="14.25" x14ac:dyDescent="0.2">
      <c r="A5149" s="20">
        <f t="shared" si="80"/>
        <v>48567</v>
      </c>
      <c r="B5149" s="21">
        <v>5148</v>
      </c>
      <c r="C5149" s="21">
        <v>6.3331999999999997</v>
      </c>
      <c r="D5149" s="21">
        <v>1.7238</v>
      </c>
    </row>
    <row r="5150" spans="1:4" ht="14.25" x14ac:dyDescent="0.2">
      <c r="A5150" s="20">
        <f t="shared" si="80"/>
        <v>48568</v>
      </c>
      <c r="B5150" s="21">
        <v>5149</v>
      </c>
      <c r="C5150" s="21">
        <v>6.3338000000000001</v>
      </c>
      <c r="D5150" s="21">
        <v>1.7239</v>
      </c>
    </row>
    <row r="5151" spans="1:4" ht="14.25" x14ac:dyDescent="0.2">
      <c r="A5151" s="20">
        <f t="shared" si="80"/>
        <v>48569</v>
      </c>
      <c r="B5151" s="21">
        <v>5150</v>
      </c>
      <c r="C5151" s="21">
        <v>6.3345000000000002</v>
      </c>
      <c r="D5151" s="21">
        <v>1.7241</v>
      </c>
    </row>
    <row r="5152" spans="1:4" ht="14.25" x14ac:dyDescent="0.2">
      <c r="A5152" s="20">
        <f t="shared" si="80"/>
        <v>48570</v>
      </c>
      <c r="B5152" s="21">
        <v>5151</v>
      </c>
      <c r="C5152" s="21">
        <v>6.3350999999999997</v>
      </c>
      <c r="D5152" s="21">
        <v>1.7242999999999999</v>
      </c>
    </row>
    <row r="5153" spans="1:4" ht="14.25" x14ac:dyDescent="0.2">
      <c r="A5153" s="20">
        <f t="shared" si="80"/>
        <v>48571</v>
      </c>
      <c r="B5153" s="21">
        <v>5152</v>
      </c>
      <c r="C5153" s="21">
        <v>6.3357999999999999</v>
      </c>
      <c r="D5153" s="21">
        <v>1.7243999999999999</v>
      </c>
    </row>
    <row r="5154" spans="1:4" ht="14.25" x14ac:dyDescent="0.2">
      <c r="A5154" s="20">
        <f t="shared" si="80"/>
        <v>48572</v>
      </c>
      <c r="B5154" s="21">
        <v>5153</v>
      </c>
      <c r="C5154" s="21">
        <v>6.3364000000000003</v>
      </c>
      <c r="D5154" s="21">
        <v>1.7245999999999999</v>
      </c>
    </row>
    <row r="5155" spans="1:4" ht="14.25" x14ac:dyDescent="0.2">
      <c r="A5155" s="20">
        <f t="shared" si="80"/>
        <v>48573</v>
      </c>
      <c r="B5155" s="21">
        <v>5154</v>
      </c>
      <c r="C5155" s="21">
        <v>6.3371000000000004</v>
      </c>
      <c r="D5155" s="21">
        <v>1.7246999999999999</v>
      </c>
    </row>
    <row r="5156" spans="1:4" ht="14.25" x14ac:dyDescent="0.2">
      <c r="A5156" s="20">
        <f t="shared" si="80"/>
        <v>48574</v>
      </c>
      <c r="B5156" s="21">
        <v>5155</v>
      </c>
      <c r="C5156" s="21">
        <v>6.3376999999999999</v>
      </c>
      <c r="D5156" s="21">
        <v>1.7249000000000001</v>
      </c>
    </row>
    <row r="5157" spans="1:4" ht="14.25" x14ac:dyDescent="0.2">
      <c r="A5157" s="20">
        <f t="shared" si="80"/>
        <v>48575</v>
      </c>
      <c r="B5157" s="21">
        <v>5156</v>
      </c>
      <c r="C5157" s="21">
        <v>6.3383000000000003</v>
      </c>
      <c r="D5157" s="21">
        <v>1.7251000000000001</v>
      </c>
    </row>
    <row r="5158" spans="1:4" ht="14.25" x14ac:dyDescent="0.2">
      <c r="A5158" s="20">
        <f t="shared" si="80"/>
        <v>48576</v>
      </c>
      <c r="B5158" s="21">
        <v>5157</v>
      </c>
      <c r="C5158" s="21">
        <v>6.3390000000000004</v>
      </c>
      <c r="D5158" s="21">
        <v>1.7252000000000001</v>
      </c>
    </row>
    <row r="5159" spans="1:4" ht="14.25" x14ac:dyDescent="0.2">
      <c r="A5159" s="20">
        <f t="shared" si="80"/>
        <v>48577</v>
      </c>
      <c r="B5159" s="21">
        <v>5158</v>
      </c>
      <c r="C5159" s="21">
        <v>6.3395999999999999</v>
      </c>
      <c r="D5159" s="21">
        <v>1.7254</v>
      </c>
    </row>
    <row r="5160" spans="1:4" ht="14.25" x14ac:dyDescent="0.2">
      <c r="A5160" s="20">
        <f t="shared" si="80"/>
        <v>48578</v>
      </c>
      <c r="B5160" s="21">
        <v>5159</v>
      </c>
      <c r="C5160" s="21">
        <v>6.3403</v>
      </c>
      <c r="D5160" s="21">
        <v>1.7256</v>
      </c>
    </row>
    <row r="5161" spans="1:4" ht="14.25" x14ac:dyDescent="0.2">
      <c r="A5161" s="20">
        <f t="shared" si="80"/>
        <v>48579</v>
      </c>
      <c r="B5161" s="21">
        <v>5160</v>
      </c>
      <c r="C5161" s="21">
        <v>6.3409000000000004</v>
      </c>
      <c r="D5161" s="21">
        <v>1.7257</v>
      </c>
    </row>
    <row r="5162" spans="1:4" ht="14.25" x14ac:dyDescent="0.2">
      <c r="A5162" s="20">
        <f t="shared" si="80"/>
        <v>48580</v>
      </c>
      <c r="B5162" s="21">
        <v>5161</v>
      </c>
      <c r="C5162" s="21">
        <v>6.3415999999999997</v>
      </c>
      <c r="D5162" s="21">
        <v>1.7259</v>
      </c>
    </row>
    <row r="5163" spans="1:4" ht="14.25" x14ac:dyDescent="0.2">
      <c r="A5163" s="20">
        <f t="shared" si="80"/>
        <v>48581</v>
      </c>
      <c r="B5163" s="21">
        <v>5162</v>
      </c>
      <c r="C5163" s="21">
        <v>6.3422000000000001</v>
      </c>
      <c r="D5163" s="21">
        <v>1.7261</v>
      </c>
    </row>
    <row r="5164" spans="1:4" ht="14.25" x14ac:dyDescent="0.2">
      <c r="A5164" s="20">
        <f t="shared" si="80"/>
        <v>48582</v>
      </c>
      <c r="B5164" s="21">
        <v>5163</v>
      </c>
      <c r="C5164" s="21">
        <v>6.3429000000000002</v>
      </c>
      <c r="D5164" s="21">
        <v>1.7262</v>
      </c>
    </row>
    <row r="5165" spans="1:4" ht="14.25" x14ac:dyDescent="0.2">
      <c r="A5165" s="20">
        <f t="shared" si="80"/>
        <v>48583</v>
      </c>
      <c r="B5165" s="21">
        <v>5164</v>
      </c>
      <c r="C5165" s="21">
        <v>6.3434999999999997</v>
      </c>
      <c r="D5165" s="21">
        <v>1.7263999999999999</v>
      </c>
    </row>
    <row r="5166" spans="1:4" ht="14.25" x14ac:dyDescent="0.2">
      <c r="A5166" s="20">
        <f t="shared" si="80"/>
        <v>48584</v>
      </c>
      <c r="B5166" s="21">
        <v>5165</v>
      </c>
      <c r="C5166" s="21">
        <v>6.3441999999999998</v>
      </c>
      <c r="D5166" s="21">
        <v>1.7265999999999999</v>
      </c>
    </row>
    <row r="5167" spans="1:4" ht="14.25" x14ac:dyDescent="0.2">
      <c r="A5167" s="20">
        <f t="shared" si="80"/>
        <v>48585</v>
      </c>
      <c r="B5167" s="21">
        <v>5166</v>
      </c>
      <c r="C5167" s="21">
        <v>6.3448000000000002</v>
      </c>
      <c r="D5167" s="21">
        <v>1.7266999999999999</v>
      </c>
    </row>
    <row r="5168" spans="1:4" ht="14.25" x14ac:dyDescent="0.2">
      <c r="A5168" s="20">
        <f t="shared" si="80"/>
        <v>48586</v>
      </c>
      <c r="B5168" s="21">
        <v>5167</v>
      </c>
      <c r="C5168" s="21">
        <v>6.3455000000000004</v>
      </c>
      <c r="D5168" s="21">
        <v>1.7269000000000001</v>
      </c>
    </row>
    <row r="5169" spans="1:4" ht="14.25" x14ac:dyDescent="0.2">
      <c r="A5169" s="20">
        <f t="shared" si="80"/>
        <v>48587</v>
      </c>
      <c r="B5169" s="21">
        <v>5168</v>
      </c>
      <c r="C5169" s="21">
        <v>6.3460999999999999</v>
      </c>
      <c r="D5169" s="21">
        <v>1.7271000000000001</v>
      </c>
    </row>
    <row r="5170" spans="1:4" ht="14.25" x14ac:dyDescent="0.2">
      <c r="A5170" s="20">
        <f t="shared" si="80"/>
        <v>48588</v>
      </c>
      <c r="B5170" s="21">
        <v>5169</v>
      </c>
      <c r="C5170" s="21">
        <v>6.3468</v>
      </c>
      <c r="D5170" s="21">
        <v>1.7272000000000001</v>
      </c>
    </row>
    <row r="5171" spans="1:4" ht="14.25" x14ac:dyDescent="0.2">
      <c r="A5171" s="20">
        <f t="shared" si="80"/>
        <v>48589</v>
      </c>
      <c r="B5171" s="21">
        <v>5170</v>
      </c>
      <c r="C5171" s="21">
        <v>6.3474000000000004</v>
      </c>
      <c r="D5171" s="21">
        <v>1.7274</v>
      </c>
    </row>
    <row r="5172" spans="1:4" ht="14.25" x14ac:dyDescent="0.2">
      <c r="A5172" s="20">
        <f t="shared" si="80"/>
        <v>48590</v>
      </c>
      <c r="B5172" s="21">
        <v>5171</v>
      </c>
      <c r="C5172" s="21">
        <v>6.3480999999999996</v>
      </c>
      <c r="D5172" s="21">
        <v>1.7276</v>
      </c>
    </row>
    <row r="5173" spans="1:4" ht="14.25" x14ac:dyDescent="0.2">
      <c r="A5173" s="20">
        <f t="shared" si="80"/>
        <v>48591</v>
      </c>
      <c r="B5173" s="21">
        <v>5172</v>
      </c>
      <c r="C5173" s="21">
        <v>6.3487</v>
      </c>
      <c r="D5173" s="21">
        <v>1.7277</v>
      </c>
    </row>
    <row r="5174" spans="1:4" ht="14.25" x14ac:dyDescent="0.2">
      <c r="A5174" s="20">
        <f t="shared" si="80"/>
        <v>48592</v>
      </c>
      <c r="B5174" s="21">
        <v>5173</v>
      </c>
      <c r="C5174" s="21">
        <v>6.3494000000000002</v>
      </c>
      <c r="D5174" s="21">
        <v>1.7279</v>
      </c>
    </row>
    <row r="5175" spans="1:4" ht="14.25" x14ac:dyDescent="0.2">
      <c r="A5175" s="20">
        <f t="shared" si="80"/>
        <v>48593</v>
      </c>
      <c r="B5175" s="21">
        <v>5174</v>
      </c>
      <c r="C5175" s="21">
        <v>6.35</v>
      </c>
      <c r="D5175" s="21">
        <v>1.728</v>
      </c>
    </row>
    <row r="5176" spans="1:4" ht="14.25" x14ac:dyDescent="0.2">
      <c r="A5176" s="20">
        <f t="shared" si="80"/>
        <v>48594</v>
      </c>
      <c r="B5176" s="21">
        <v>5175</v>
      </c>
      <c r="C5176" s="21">
        <v>6.3506999999999998</v>
      </c>
      <c r="D5176" s="21">
        <v>1.7282</v>
      </c>
    </row>
    <row r="5177" spans="1:4" ht="14.25" x14ac:dyDescent="0.2">
      <c r="A5177" s="20">
        <f t="shared" si="80"/>
        <v>48595</v>
      </c>
      <c r="B5177" s="21">
        <v>5176</v>
      </c>
      <c r="C5177" s="21">
        <v>6.3513000000000002</v>
      </c>
      <c r="D5177" s="21">
        <v>1.7283999999999999</v>
      </c>
    </row>
    <row r="5178" spans="1:4" ht="14.25" x14ac:dyDescent="0.2">
      <c r="A5178" s="20">
        <f t="shared" si="80"/>
        <v>48596</v>
      </c>
      <c r="B5178" s="21">
        <v>5177</v>
      </c>
      <c r="C5178" s="21">
        <v>6.3520000000000003</v>
      </c>
      <c r="D5178" s="21">
        <v>1.7284999999999999</v>
      </c>
    </row>
    <row r="5179" spans="1:4" ht="14.25" x14ac:dyDescent="0.2">
      <c r="A5179" s="20">
        <f t="shared" si="80"/>
        <v>48597</v>
      </c>
      <c r="B5179" s="21">
        <v>5178</v>
      </c>
      <c r="C5179" s="21">
        <v>6.3525999999999998</v>
      </c>
      <c r="D5179" s="21">
        <v>1.7286999999999999</v>
      </c>
    </row>
    <row r="5180" spans="1:4" ht="14.25" x14ac:dyDescent="0.2">
      <c r="A5180" s="20">
        <f t="shared" si="80"/>
        <v>48598</v>
      </c>
      <c r="B5180" s="21">
        <v>5179</v>
      </c>
      <c r="C5180" s="21">
        <v>6.3532999999999999</v>
      </c>
      <c r="D5180" s="21">
        <v>1.7289000000000001</v>
      </c>
    </row>
    <row r="5181" spans="1:4" ht="14.25" x14ac:dyDescent="0.2">
      <c r="A5181" s="20">
        <f t="shared" si="80"/>
        <v>48599</v>
      </c>
      <c r="B5181" s="21">
        <v>5180</v>
      </c>
      <c r="C5181" s="21">
        <v>6.3539000000000003</v>
      </c>
      <c r="D5181" s="21">
        <v>1.7290000000000001</v>
      </c>
    </row>
    <row r="5182" spans="1:4" ht="14.25" x14ac:dyDescent="0.2">
      <c r="A5182" s="20">
        <f t="shared" si="80"/>
        <v>48600</v>
      </c>
      <c r="B5182" s="21">
        <v>5181</v>
      </c>
      <c r="C5182" s="21">
        <v>6.3545999999999996</v>
      </c>
      <c r="D5182" s="21">
        <v>1.7292000000000001</v>
      </c>
    </row>
    <row r="5183" spans="1:4" ht="14.25" x14ac:dyDescent="0.2">
      <c r="A5183" s="20">
        <f t="shared" si="80"/>
        <v>48601</v>
      </c>
      <c r="B5183" s="21">
        <v>5182</v>
      </c>
      <c r="C5183" s="21">
        <v>6.3552</v>
      </c>
      <c r="D5183" s="21">
        <v>1.7294</v>
      </c>
    </row>
    <row r="5184" spans="1:4" ht="14.25" x14ac:dyDescent="0.2">
      <c r="A5184" s="20">
        <f t="shared" si="80"/>
        <v>48602</v>
      </c>
      <c r="B5184" s="21">
        <v>5183</v>
      </c>
      <c r="C5184" s="21">
        <v>6.3559000000000001</v>
      </c>
      <c r="D5184" s="21">
        <v>1.7295</v>
      </c>
    </row>
    <row r="5185" spans="1:4" ht="14.25" x14ac:dyDescent="0.2">
      <c r="A5185" s="20">
        <f t="shared" si="80"/>
        <v>48603</v>
      </c>
      <c r="B5185" s="21">
        <v>5184</v>
      </c>
      <c r="C5185" s="21">
        <v>6.3564999999999996</v>
      </c>
      <c r="D5185" s="21">
        <v>1.7297</v>
      </c>
    </row>
    <row r="5186" spans="1:4" ht="14.25" x14ac:dyDescent="0.2">
      <c r="A5186" s="20">
        <f t="shared" si="80"/>
        <v>48604</v>
      </c>
      <c r="B5186" s="21">
        <v>5185</v>
      </c>
      <c r="C5186" s="21">
        <v>6.3571999999999997</v>
      </c>
      <c r="D5186" s="21">
        <v>1.7299</v>
      </c>
    </row>
    <row r="5187" spans="1:4" ht="14.25" x14ac:dyDescent="0.2">
      <c r="A5187" s="20">
        <f t="shared" si="80"/>
        <v>48605</v>
      </c>
      <c r="B5187" s="21">
        <v>5186</v>
      </c>
      <c r="C5187" s="21">
        <v>6.3578000000000001</v>
      </c>
      <c r="D5187" s="21">
        <v>1.73</v>
      </c>
    </row>
    <row r="5188" spans="1:4" ht="14.25" x14ac:dyDescent="0.2">
      <c r="A5188" s="20">
        <f t="shared" ref="A5188:A5251" si="81">+A5187+1</f>
        <v>48606</v>
      </c>
      <c r="B5188" s="21">
        <v>5187</v>
      </c>
      <c r="C5188" s="21">
        <v>6.3585000000000003</v>
      </c>
      <c r="D5188" s="21">
        <v>1.7302</v>
      </c>
    </row>
    <row r="5189" spans="1:4" ht="14.25" x14ac:dyDescent="0.2">
      <c r="A5189" s="20">
        <f t="shared" si="81"/>
        <v>48607</v>
      </c>
      <c r="B5189" s="21">
        <v>5188</v>
      </c>
      <c r="C5189" s="21">
        <v>6.3590999999999998</v>
      </c>
      <c r="D5189" s="21">
        <v>1.7303999999999999</v>
      </c>
    </row>
    <row r="5190" spans="1:4" ht="14.25" x14ac:dyDescent="0.2">
      <c r="A5190" s="20">
        <f t="shared" si="81"/>
        <v>48608</v>
      </c>
      <c r="B5190" s="21">
        <v>5189</v>
      </c>
      <c r="C5190" s="21">
        <v>6.3597999999999999</v>
      </c>
      <c r="D5190" s="21">
        <v>1.7304999999999999</v>
      </c>
    </row>
    <row r="5191" spans="1:4" ht="14.25" x14ac:dyDescent="0.2">
      <c r="A5191" s="20">
        <f t="shared" si="81"/>
        <v>48609</v>
      </c>
      <c r="B5191" s="21">
        <v>5190</v>
      </c>
      <c r="C5191" s="21">
        <v>6.3604000000000003</v>
      </c>
      <c r="D5191" s="21">
        <v>1.7306999999999999</v>
      </c>
    </row>
    <row r="5192" spans="1:4" ht="14.25" x14ac:dyDescent="0.2">
      <c r="A5192" s="20">
        <f t="shared" si="81"/>
        <v>48610</v>
      </c>
      <c r="B5192" s="21">
        <v>5191</v>
      </c>
      <c r="C5192" s="21">
        <v>6.3611000000000004</v>
      </c>
      <c r="D5192" s="21">
        <v>1.7309000000000001</v>
      </c>
    </row>
    <row r="5193" spans="1:4" ht="14.25" x14ac:dyDescent="0.2">
      <c r="A5193" s="20">
        <f t="shared" si="81"/>
        <v>48611</v>
      </c>
      <c r="B5193" s="21">
        <v>5192</v>
      </c>
      <c r="C5193" s="21">
        <v>6.3616999999999999</v>
      </c>
      <c r="D5193" s="21">
        <v>1.7310000000000001</v>
      </c>
    </row>
    <row r="5194" spans="1:4" ht="14.25" x14ac:dyDescent="0.2">
      <c r="A5194" s="20">
        <f t="shared" si="81"/>
        <v>48612</v>
      </c>
      <c r="B5194" s="21">
        <v>5193</v>
      </c>
      <c r="C5194" s="21">
        <v>6.3624000000000001</v>
      </c>
      <c r="D5194" s="21">
        <v>1.7312000000000001</v>
      </c>
    </row>
    <row r="5195" spans="1:4" ht="14.25" x14ac:dyDescent="0.2">
      <c r="A5195" s="20">
        <f t="shared" si="81"/>
        <v>48613</v>
      </c>
      <c r="B5195" s="21">
        <v>5194</v>
      </c>
      <c r="C5195" s="21">
        <v>6.3630000000000004</v>
      </c>
      <c r="D5195" s="21">
        <v>1.7314000000000001</v>
      </c>
    </row>
    <row r="5196" spans="1:4" ht="14.25" x14ac:dyDescent="0.2">
      <c r="A5196" s="20">
        <f t="shared" si="81"/>
        <v>48614</v>
      </c>
      <c r="B5196" s="21">
        <v>5195</v>
      </c>
      <c r="C5196" s="21">
        <v>6.3636999999999997</v>
      </c>
      <c r="D5196" s="21">
        <v>1.7315</v>
      </c>
    </row>
    <row r="5197" spans="1:4" ht="14.25" x14ac:dyDescent="0.2">
      <c r="A5197" s="20">
        <f t="shared" si="81"/>
        <v>48615</v>
      </c>
      <c r="B5197" s="21">
        <v>5196</v>
      </c>
      <c r="C5197" s="21">
        <v>6.3643000000000001</v>
      </c>
      <c r="D5197" s="21">
        <v>1.7317</v>
      </c>
    </row>
    <row r="5198" spans="1:4" ht="14.25" x14ac:dyDescent="0.2">
      <c r="A5198" s="20">
        <f t="shared" si="81"/>
        <v>48616</v>
      </c>
      <c r="B5198" s="21">
        <v>5197</v>
      </c>
      <c r="C5198" s="21">
        <v>6.3650000000000002</v>
      </c>
      <c r="D5198" s="21">
        <v>1.7319</v>
      </c>
    </row>
    <row r="5199" spans="1:4" ht="14.25" x14ac:dyDescent="0.2">
      <c r="A5199" s="20">
        <f t="shared" si="81"/>
        <v>48617</v>
      </c>
      <c r="B5199" s="21">
        <v>5198</v>
      </c>
      <c r="C5199" s="21">
        <v>6.3655999999999997</v>
      </c>
      <c r="D5199" s="21">
        <v>1.732</v>
      </c>
    </row>
    <row r="5200" spans="1:4" ht="14.25" x14ac:dyDescent="0.2">
      <c r="A5200" s="20">
        <f t="shared" si="81"/>
        <v>48618</v>
      </c>
      <c r="B5200" s="21">
        <v>5199</v>
      </c>
      <c r="C5200" s="21">
        <v>6.3662999999999998</v>
      </c>
      <c r="D5200" s="21">
        <v>1.7322</v>
      </c>
    </row>
    <row r="5201" spans="1:4" ht="14.25" x14ac:dyDescent="0.2">
      <c r="A5201" s="20">
        <f t="shared" si="81"/>
        <v>48619</v>
      </c>
      <c r="B5201" s="21">
        <v>5200</v>
      </c>
      <c r="C5201" s="21">
        <v>6.3669000000000002</v>
      </c>
      <c r="D5201" s="21">
        <v>1.7323999999999999</v>
      </c>
    </row>
    <row r="5202" spans="1:4" ht="14.25" x14ac:dyDescent="0.2">
      <c r="A5202" s="20">
        <f t="shared" si="81"/>
        <v>48620</v>
      </c>
      <c r="B5202" s="21">
        <v>5201</v>
      </c>
      <c r="C5202" s="21">
        <v>6.3676000000000004</v>
      </c>
      <c r="D5202" s="21">
        <v>1.7324999999999999</v>
      </c>
    </row>
    <row r="5203" spans="1:4" ht="14.25" x14ac:dyDescent="0.2">
      <c r="A5203" s="20">
        <f t="shared" si="81"/>
        <v>48621</v>
      </c>
      <c r="B5203" s="21">
        <v>5202</v>
      </c>
      <c r="C5203" s="21">
        <v>6.3681999999999999</v>
      </c>
      <c r="D5203" s="21">
        <v>1.7326999999999999</v>
      </c>
    </row>
    <row r="5204" spans="1:4" ht="14.25" x14ac:dyDescent="0.2">
      <c r="A5204" s="20">
        <f t="shared" si="81"/>
        <v>48622</v>
      </c>
      <c r="B5204" s="21">
        <v>5203</v>
      </c>
      <c r="C5204" s="21">
        <v>6.3689</v>
      </c>
      <c r="D5204" s="21">
        <v>1.7327999999999999</v>
      </c>
    </row>
    <row r="5205" spans="1:4" ht="14.25" x14ac:dyDescent="0.2">
      <c r="A5205" s="20">
        <f t="shared" si="81"/>
        <v>48623</v>
      </c>
      <c r="B5205" s="21">
        <v>5204</v>
      </c>
      <c r="C5205" s="21">
        <v>6.3696000000000002</v>
      </c>
      <c r="D5205" s="21">
        <v>1.7330000000000001</v>
      </c>
    </row>
    <row r="5206" spans="1:4" ht="14.25" x14ac:dyDescent="0.2">
      <c r="A5206" s="20">
        <f t="shared" si="81"/>
        <v>48624</v>
      </c>
      <c r="B5206" s="21">
        <v>5205</v>
      </c>
      <c r="C5206" s="21">
        <v>6.3701999999999996</v>
      </c>
      <c r="D5206" s="21">
        <v>1.7332000000000001</v>
      </c>
    </row>
    <row r="5207" spans="1:4" ht="14.25" x14ac:dyDescent="0.2">
      <c r="A5207" s="20">
        <f t="shared" si="81"/>
        <v>48625</v>
      </c>
      <c r="B5207" s="21">
        <v>5206</v>
      </c>
      <c r="C5207" s="21">
        <v>6.3708999999999998</v>
      </c>
      <c r="D5207" s="21">
        <v>1.7333000000000001</v>
      </c>
    </row>
    <row r="5208" spans="1:4" ht="14.25" x14ac:dyDescent="0.2">
      <c r="A5208" s="20">
        <f t="shared" si="81"/>
        <v>48626</v>
      </c>
      <c r="B5208" s="21">
        <v>5207</v>
      </c>
      <c r="C5208" s="21">
        <v>6.3715000000000002</v>
      </c>
      <c r="D5208" s="21">
        <v>1.7335</v>
      </c>
    </row>
    <row r="5209" spans="1:4" ht="14.25" x14ac:dyDescent="0.2">
      <c r="A5209" s="20">
        <f t="shared" si="81"/>
        <v>48627</v>
      </c>
      <c r="B5209" s="21">
        <v>5208</v>
      </c>
      <c r="C5209" s="21">
        <v>6.3722000000000003</v>
      </c>
      <c r="D5209" s="21">
        <v>1.7337</v>
      </c>
    </row>
    <row r="5210" spans="1:4" ht="14.25" x14ac:dyDescent="0.2">
      <c r="A5210" s="20">
        <f t="shared" si="81"/>
        <v>48628</v>
      </c>
      <c r="B5210" s="21">
        <v>5209</v>
      </c>
      <c r="C5210" s="21">
        <v>6.3727999999999998</v>
      </c>
      <c r="D5210" s="21">
        <v>1.7338</v>
      </c>
    </row>
    <row r="5211" spans="1:4" ht="14.25" x14ac:dyDescent="0.2">
      <c r="A5211" s="20">
        <f t="shared" si="81"/>
        <v>48629</v>
      </c>
      <c r="B5211" s="21">
        <v>5210</v>
      </c>
      <c r="C5211" s="21">
        <v>6.3734999999999999</v>
      </c>
      <c r="D5211" s="21">
        <v>1.734</v>
      </c>
    </row>
    <row r="5212" spans="1:4" ht="14.25" x14ac:dyDescent="0.2">
      <c r="A5212" s="20">
        <f t="shared" si="81"/>
        <v>48630</v>
      </c>
      <c r="B5212" s="21">
        <v>5211</v>
      </c>
      <c r="C5212" s="21">
        <v>6.3741000000000003</v>
      </c>
      <c r="D5212" s="21">
        <v>1.7342</v>
      </c>
    </row>
    <row r="5213" spans="1:4" ht="14.25" x14ac:dyDescent="0.2">
      <c r="A5213" s="20">
        <f t="shared" si="81"/>
        <v>48631</v>
      </c>
      <c r="B5213" s="21">
        <v>5212</v>
      </c>
      <c r="C5213" s="21">
        <v>6.3747999999999996</v>
      </c>
      <c r="D5213" s="21">
        <v>1.7343</v>
      </c>
    </row>
    <row r="5214" spans="1:4" ht="14.25" x14ac:dyDescent="0.2">
      <c r="A5214" s="20">
        <f t="shared" si="81"/>
        <v>48632</v>
      </c>
      <c r="B5214" s="21">
        <v>5213</v>
      </c>
      <c r="C5214" s="21">
        <v>6.3754</v>
      </c>
      <c r="D5214" s="21">
        <v>1.7344999999999999</v>
      </c>
    </row>
    <row r="5215" spans="1:4" ht="14.25" x14ac:dyDescent="0.2">
      <c r="A5215" s="20">
        <f t="shared" si="81"/>
        <v>48633</v>
      </c>
      <c r="B5215" s="21">
        <v>5214</v>
      </c>
      <c r="C5215" s="21">
        <v>6.3761000000000001</v>
      </c>
      <c r="D5215" s="21">
        <v>1.7346999999999999</v>
      </c>
    </row>
    <row r="5216" spans="1:4" ht="14.25" x14ac:dyDescent="0.2">
      <c r="A5216" s="20">
        <f t="shared" si="81"/>
        <v>48634</v>
      </c>
      <c r="B5216" s="21">
        <v>5215</v>
      </c>
      <c r="C5216" s="21">
        <v>6.3768000000000002</v>
      </c>
      <c r="D5216" s="21">
        <v>1.7347999999999999</v>
      </c>
    </row>
    <row r="5217" spans="1:4" ht="14.25" x14ac:dyDescent="0.2">
      <c r="A5217" s="20">
        <f t="shared" si="81"/>
        <v>48635</v>
      </c>
      <c r="B5217" s="21">
        <v>5216</v>
      </c>
      <c r="C5217" s="21">
        <v>6.3773999999999997</v>
      </c>
      <c r="D5217" s="21">
        <v>1.7350000000000001</v>
      </c>
    </row>
    <row r="5218" spans="1:4" ht="14.25" x14ac:dyDescent="0.2">
      <c r="A5218" s="20">
        <f t="shared" si="81"/>
        <v>48636</v>
      </c>
      <c r="B5218" s="21">
        <v>5217</v>
      </c>
      <c r="C5218" s="21">
        <v>6.3780999999999999</v>
      </c>
      <c r="D5218" s="21">
        <v>1.7352000000000001</v>
      </c>
    </row>
    <row r="5219" spans="1:4" ht="14.25" x14ac:dyDescent="0.2">
      <c r="A5219" s="20">
        <f t="shared" si="81"/>
        <v>48637</v>
      </c>
      <c r="B5219" s="21">
        <v>5218</v>
      </c>
      <c r="C5219" s="21">
        <v>6.3787000000000003</v>
      </c>
      <c r="D5219" s="21">
        <v>1.7353000000000001</v>
      </c>
    </row>
    <row r="5220" spans="1:4" ht="14.25" x14ac:dyDescent="0.2">
      <c r="A5220" s="20">
        <f t="shared" si="81"/>
        <v>48638</v>
      </c>
      <c r="B5220" s="21">
        <v>5219</v>
      </c>
      <c r="C5220" s="21">
        <v>6.3794000000000004</v>
      </c>
      <c r="D5220" s="21">
        <v>1.7355</v>
      </c>
    </row>
    <row r="5221" spans="1:4" ht="14.25" x14ac:dyDescent="0.2">
      <c r="A5221" s="20">
        <f t="shared" si="81"/>
        <v>48639</v>
      </c>
      <c r="B5221" s="21">
        <v>5220</v>
      </c>
      <c r="C5221" s="21">
        <v>6.38</v>
      </c>
      <c r="D5221" s="21">
        <v>1.7357</v>
      </c>
    </row>
    <row r="5222" spans="1:4" ht="14.25" x14ac:dyDescent="0.2">
      <c r="A5222" s="20">
        <f t="shared" si="81"/>
        <v>48640</v>
      </c>
      <c r="B5222" s="21">
        <v>5221</v>
      </c>
      <c r="C5222" s="21">
        <v>6.3807</v>
      </c>
      <c r="D5222" s="21">
        <v>1.7358</v>
      </c>
    </row>
    <row r="5223" spans="1:4" ht="14.25" x14ac:dyDescent="0.2">
      <c r="A5223" s="20">
        <f t="shared" si="81"/>
        <v>48641</v>
      </c>
      <c r="B5223" s="21">
        <v>5222</v>
      </c>
      <c r="C5223" s="21">
        <v>6.3813000000000004</v>
      </c>
      <c r="D5223" s="21">
        <v>1.736</v>
      </c>
    </row>
    <row r="5224" spans="1:4" ht="14.25" x14ac:dyDescent="0.2">
      <c r="A5224" s="20">
        <f t="shared" si="81"/>
        <v>48642</v>
      </c>
      <c r="B5224" s="21">
        <v>5223</v>
      </c>
      <c r="C5224" s="21">
        <v>6.3819999999999997</v>
      </c>
      <c r="D5224" s="21">
        <v>1.7362</v>
      </c>
    </row>
    <row r="5225" spans="1:4" ht="14.25" x14ac:dyDescent="0.2">
      <c r="A5225" s="20">
        <f t="shared" si="81"/>
        <v>48643</v>
      </c>
      <c r="B5225" s="21">
        <v>5224</v>
      </c>
      <c r="C5225" s="21">
        <v>6.3826999999999998</v>
      </c>
      <c r="D5225" s="21">
        <v>1.7363</v>
      </c>
    </row>
    <row r="5226" spans="1:4" ht="14.25" x14ac:dyDescent="0.2">
      <c r="A5226" s="20">
        <f t="shared" si="81"/>
        <v>48644</v>
      </c>
      <c r="B5226" s="21">
        <v>5225</v>
      </c>
      <c r="C5226" s="21">
        <v>6.3833000000000002</v>
      </c>
      <c r="D5226" s="21">
        <v>1.7364999999999999</v>
      </c>
    </row>
    <row r="5227" spans="1:4" ht="14.25" x14ac:dyDescent="0.2">
      <c r="A5227" s="20">
        <f t="shared" si="81"/>
        <v>48645</v>
      </c>
      <c r="B5227" s="21">
        <v>5226</v>
      </c>
      <c r="C5227" s="21">
        <v>6.3840000000000003</v>
      </c>
      <c r="D5227" s="21">
        <v>1.7366999999999999</v>
      </c>
    </row>
    <row r="5228" spans="1:4" ht="14.25" x14ac:dyDescent="0.2">
      <c r="A5228" s="20">
        <f t="shared" si="81"/>
        <v>48646</v>
      </c>
      <c r="B5228" s="21">
        <v>5227</v>
      </c>
      <c r="C5228" s="21">
        <v>6.3845999999999998</v>
      </c>
      <c r="D5228" s="21">
        <v>1.7367999999999999</v>
      </c>
    </row>
    <row r="5229" spans="1:4" ht="14.25" x14ac:dyDescent="0.2">
      <c r="A5229" s="20">
        <f t="shared" si="81"/>
        <v>48647</v>
      </c>
      <c r="B5229" s="21">
        <v>5228</v>
      </c>
      <c r="C5229" s="21">
        <v>6.3853</v>
      </c>
      <c r="D5229" s="21">
        <v>1.7370000000000001</v>
      </c>
    </row>
    <row r="5230" spans="1:4" ht="14.25" x14ac:dyDescent="0.2">
      <c r="A5230" s="20">
        <f t="shared" si="81"/>
        <v>48648</v>
      </c>
      <c r="B5230" s="21">
        <v>5229</v>
      </c>
      <c r="C5230" s="21">
        <v>6.3859000000000004</v>
      </c>
      <c r="D5230" s="21">
        <v>1.7372000000000001</v>
      </c>
    </row>
    <row r="5231" spans="1:4" ht="14.25" x14ac:dyDescent="0.2">
      <c r="A5231" s="20">
        <f t="shared" si="81"/>
        <v>48649</v>
      </c>
      <c r="B5231" s="21">
        <v>5230</v>
      </c>
      <c r="C5231" s="21">
        <v>6.3865999999999996</v>
      </c>
      <c r="D5231" s="21">
        <v>1.7373000000000001</v>
      </c>
    </row>
    <row r="5232" spans="1:4" ht="14.25" x14ac:dyDescent="0.2">
      <c r="A5232" s="20">
        <f t="shared" si="81"/>
        <v>48650</v>
      </c>
      <c r="B5232" s="21">
        <v>5231</v>
      </c>
      <c r="C5232" s="21">
        <v>6.3872999999999998</v>
      </c>
      <c r="D5232" s="21">
        <v>1.7375</v>
      </c>
    </row>
    <row r="5233" spans="1:4" ht="14.25" x14ac:dyDescent="0.2">
      <c r="A5233" s="20">
        <f t="shared" si="81"/>
        <v>48651</v>
      </c>
      <c r="B5233" s="21">
        <v>5232</v>
      </c>
      <c r="C5233" s="21">
        <v>6.3879000000000001</v>
      </c>
      <c r="D5233" s="21">
        <v>1.7377</v>
      </c>
    </row>
    <row r="5234" spans="1:4" ht="14.25" x14ac:dyDescent="0.2">
      <c r="A5234" s="20">
        <f t="shared" si="81"/>
        <v>48652</v>
      </c>
      <c r="B5234" s="21">
        <v>5233</v>
      </c>
      <c r="C5234" s="21">
        <v>6.3886000000000003</v>
      </c>
      <c r="D5234" s="21">
        <v>1.7378</v>
      </c>
    </row>
    <row r="5235" spans="1:4" ht="14.25" x14ac:dyDescent="0.2">
      <c r="A5235" s="20">
        <f t="shared" si="81"/>
        <v>48653</v>
      </c>
      <c r="B5235" s="21">
        <v>5234</v>
      </c>
      <c r="C5235" s="21">
        <v>6.3891999999999998</v>
      </c>
      <c r="D5235" s="21">
        <v>1.738</v>
      </c>
    </row>
    <row r="5236" spans="1:4" ht="14.25" x14ac:dyDescent="0.2">
      <c r="A5236" s="20">
        <f t="shared" si="81"/>
        <v>48654</v>
      </c>
      <c r="B5236" s="21">
        <v>5235</v>
      </c>
      <c r="C5236" s="21">
        <v>6.3898999999999999</v>
      </c>
      <c r="D5236" s="21">
        <v>1.7382</v>
      </c>
    </row>
    <row r="5237" spans="1:4" ht="14.25" x14ac:dyDescent="0.2">
      <c r="A5237" s="20">
        <f t="shared" si="81"/>
        <v>48655</v>
      </c>
      <c r="B5237" s="21">
        <v>5236</v>
      </c>
      <c r="C5237" s="21">
        <v>6.3905000000000003</v>
      </c>
      <c r="D5237" s="21">
        <v>1.7383</v>
      </c>
    </row>
    <row r="5238" spans="1:4" ht="14.25" x14ac:dyDescent="0.2">
      <c r="A5238" s="20">
        <f t="shared" si="81"/>
        <v>48656</v>
      </c>
      <c r="B5238" s="21">
        <v>5237</v>
      </c>
      <c r="C5238" s="21">
        <v>6.3912000000000004</v>
      </c>
      <c r="D5238" s="21">
        <v>1.7384999999999999</v>
      </c>
    </row>
    <row r="5239" spans="1:4" ht="14.25" x14ac:dyDescent="0.2">
      <c r="A5239" s="20">
        <f t="shared" si="81"/>
        <v>48657</v>
      </c>
      <c r="B5239" s="21">
        <v>5238</v>
      </c>
      <c r="C5239" s="21">
        <v>6.3918999999999997</v>
      </c>
      <c r="D5239" s="21">
        <v>1.7386999999999999</v>
      </c>
    </row>
    <row r="5240" spans="1:4" ht="14.25" x14ac:dyDescent="0.2">
      <c r="A5240" s="20">
        <f t="shared" si="81"/>
        <v>48658</v>
      </c>
      <c r="B5240" s="21">
        <v>5239</v>
      </c>
      <c r="C5240" s="21">
        <v>6.3925000000000001</v>
      </c>
      <c r="D5240" s="21">
        <v>1.7387999999999999</v>
      </c>
    </row>
    <row r="5241" spans="1:4" ht="14.25" x14ac:dyDescent="0.2">
      <c r="A5241" s="20">
        <f t="shared" si="81"/>
        <v>48659</v>
      </c>
      <c r="B5241" s="21">
        <v>5240</v>
      </c>
      <c r="C5241" s="21">
        <v>6.3932000000000002</v>
      </c>
      <c r="D5241" s="21">
        <v>1.7390000000000001</v>
      </c>
    </row>
    <row r="5242" spans="1:4" ht="14.25" x14ac:dyDescent="0.2">
      <c r="A5242" s="20">
        <f t="shared" si="81"/>
        <v>48660</v>
      </c>
      <c r="B5242" s="21">
        <v>5241</v>
      </c>
      <c r="C5242" s="21">
        <v>6.3937999999999997</v>
      </c>
      <c r="D5242" s="21">
        <v>1.7392000000000001</v>
      </c>
    </row>
    <row r="5243" spans="1:4" ht="14.25" x14ac:dyDescent="0.2">
      <c r="A5243" s="20">
        <f t="shared" si="81"/>
        <v>48661</v>
      </c>
      <c r="B5243" s="21">
        <v>5242</v>
      </c>
      <c r="C5243" s="21">
        <v>6.3944999999999999</v>
      </c>
      <c r="D5243" s="21">
        <v>1.7393000000000001</v>
      </c>
    </row>
    <row r="5244" spans="1:4" ht="14.25" x14ac:dyDescent="0.2">
      <c r="A5244" s="20">
        <f t="shared" si="81"/>
        <v>48662</v>
      </c>
      <c r="B5244" s="21">
        <v>5243</v>
      </c>
      <c r="C5244" s="21">
        <v>6.3951000000000002</v>
      </c>
      <c r="D5244" s="21">
        <v>1.7395</v>
      </c>
    </row>
    <row r="5245" spans="1:4" ht="14.25" x14ac:dyDescent="0.2">
      <c r="A5245" s="20">
        <f t="shared" si="81"/>
        <v>48663</v>
      </c>
      <c r="B5245" s="21">
        <v>5244</v>
      </c>
      <c r="C5245" s="21">
        <v>6.3958000000000004</v>
      </c>
      <c r="D5245" s="21">
        <v>1.7397</v>
      </c>
    </row>
    <row r="5246" spans="1:4" ht="14.25" x14ac:dyDescent="0.2">
      <c r="A5246" s="20">
        <f t="shared" si="81"/>
        <v>48664</v>
      </c>
      <c r="B5246" s="21">
        <v>5245</v>
      </c>
      <c r="C5246" s="21">
        <v>6.3964999999999996</v>
      </c>
      <c r="D5246" s="21">
        <v>1.7398</v>
      </c>
    </row>
    <row r="5247" spans="1:4" ht="14.25" x14ac:dyDescent="0.2">
      <c r="A5247" s="20">
        <f t="shared" si="81"/>
        <v>48665</v>
      </c>
      <c r="B5247" s="21">
        <v>5246</v>
      </c>
      <c r="C5247" s="21">
        <v>6.3971</v>
      </c>
      <c r="D5247" s="21">
        <v>1.74</v>
      </c>
    </row>
    <row r="5248" spans="1:4" ht="14.25" x14ac:dyDescent="0.2">
      <c r="A5248" s="20">
        <f t="shared" si="81"/>
        <v>48666</v>
      </c>
      <c r="B5248" s="21">
        <v>5247</v>
      </c>
      <c r="C5248" s="21">
        <v>6.3978000000000002</v>
      </c>
      <c r="D5248" s="21">
        <v>1.7402</v>
      </c>
    </row>
    <row r="5249" spans="1:4" ht="14.25" x14ac:dyDescent="0.2">
      <c r="A5249" s="20">
        <f t="shared" si="81"/>
        <v>48667</v>
      </c>
      <c r="B5249" s="21">
        <v>5248</v>
      </c>
      <c r="C5249" s="21">
        <v>6.3983999999999996</v>
      </c>
      <c r="D5249" s="21">
        <v>1.7403</v>
      </c>
    </row>
    <row r="5250" spans="1:4" ht="14.25" x14ac:dyDescent="0.2">
      <c r="A5250" s="20">
        <f t="shared" si="81"/>
        <v>48668</v>
      </c>
      <c r="B5250" s="21">
        <v>5249</v>
      </c>
      <c r="C5250" s="21">
        <v>6.3990999999999998</v>
      </c>
      <c r="D5250" s="21">
        <v>1.7404999999999999</v>
      </c>
    </row>
    <row r="5251" spans="1:4" ht="14.25" x14ac:dyDescent="0.2">
      <c r="A5251" s="20">
        <f t="shared" si="81"/>
        <v>48669</v>
      </c>
      <c r="B5251" s="21">
        <v>5250</v>
      </c>
      <c r="C5251" s="21">
        <v>6.3997999999999999</v>
      </c>
      <c r="D5251" s="21">
        <v>1.7406999999999999</v>
      </c>
    </row>
    <row r="5252" spans="1:4" ht="14.25" x14ac:dyDescent="0.2">
      <c r="A5252" s="20">
        <f t="shared" ref="A5252:A5315" si="82">+A5251+1</f>
        <v>48670</v>
      </c>
      <c r="B5252" s="21">
        <v>5251</v>
      </c>
      <c r="C5252" s="21">
        <v>6.4004000000000003</v>
      </c>
      <c r="D5252" s="21">
        <v>1.7407999999999999</v>
      </c>
    </row>
    <row r="5253" spans="1:4" ht="14.25" x14ac:dyDescent="0.2">
      <c r="A5253" s="20">
        <f t="shared" si="82"/>
        <v>48671</v>
      </c>
      <c r="B5253" s="21">
        <v>5252</v>
      </c>
      <c r="C5253" s="21">
        <v>6.4010999999999996</v>
      </c>
      <c r="D5253" s="21">
        <v>1.7410000000000001</v>
      </c>
    </row>
    <row r="5254" spans="1:4" ht="14.25" x14ac:dyDescent="0.2">
      <c r="A5254" s="20">
        <f t="shared" si="82"/>
        <v>48672</v>
      </c>
      <c r="B5254" s="21">
        <v>5253</v>
      </c>
      <c r="C5254" s="21">
        <v>6.4016999999999999</v>
      </c>
      <c r="D5254" s="21">
        <v>1.7412000000000001</v>
      </c>
    </row>
    <row r="5255" spans="1:4" ht="14.25" x14ac:dyDescent="0.2">
      <c r="A5255" s="20">
        <f t="shared" si="82"/>
        <v>48673</v>
      </c>
      <c r="B5255" s="21">
        <v>5254</v>
      </c>
      <c r="C5255" s="21">
        <v>6.4024000000000001</v>
      </c>
      <c r="D5255" s="21">
        <v>1.7413000000000001</v>
      </c>
    </row>
    <row r="5256" spans="1:4" ht="14.25" x14ac:dyDescent="0.2">
      <c r="A5256" s="20">
        <f t="shared" si="82"/>
        <v>48674</v>
      </c>
      <c r="B5256" s="21">
        <v>5255</v>
      </c>
      <c r="C5256" s="21">
        <v>6.4031000000000002</v>
      </c>
      <c r="D5256" s="21">
        <v>1.7415</v>
      </c>
    </row>
    <row r="5257" spans="1:4" ht="14.25" x14ac:dyDescent="0.2">
      <c r="A5257" s="20">
        <f t="shared" si="82"/>
        <v>48675</v>
      </c>
      <c r="B5257" s="21">
        <v>5256</v>
      </c>
      <c r="C5257" s="21">
        <v>6.4036999999999997</v>
      </c>
      <c r="D5257" s="21">
        <v>1.7417</v>
      </c>
    </row>
    <row r="5258" spans="1:4" ht="14.25" x14ac:dyDescent="0.2">
      <c r="A5258" s="20">
        <f t="shared" si="82"/>
        <v>48676</v>
      </c>
      <c r="B5258" s="21">
        <v>5257</v>
      </c>
      <c r="C5258" s="21">
        <v>6.4043999999999999</v>
      </c>
      <c r="D5258" s="21">
        <v>1.7418</v>
      </c>
    </row>
    <row r="5259" spans="1:4" ht="14.25" x14ac:dyDescent="0.2">
      <c r="A5259" s="20">
        <f t="shared" si="82"/>
        <v>48677</v>
      </c>
      <c r="B5259" s="21">
        <v>5258</v>
      </c>
      <c r="C5259" s="21">
        <v>6.4050000000000002</v>
      </c>
      <c r="D5259" s="21">
        <v>1.742</v>
      </c>
    </row>
    <row r="5260" spans="1:4" ht="14.25" x14ac:dyDescent="0.2">
      <c r="A5260" s="20">
        <f t="shared" si="82"/>
        <v>48678</v>
      </c>
      <c r="B5260" s="21">
        <v>5259</v>
      </c>
      <c r="C5260" s="21">
        <v>6.4057000000000004</v>
      </c>
      <c r="D5260" s="21">
        <v>1.7422</v>
      </c>
    </row>
    <row r="5261" spans="1:4" ht="14.25" x14ac:dyDescent="0.2">
      <c r="A5261" s="20">
        <f t="shared" si="82"/>
        <v>48679</v>
      </c>
      <c r="B5261" s="21">
        <v>5260</v>
      </c>
      <c r="C5261" s="21">
        <v>6.4063999999999997</v>
      </c>
      <c r="D5261" s="21">
        <v>1.7423</v>
      </c>
    </row>
    <row r="5262" spans="1:4" ht="14.25" x14ac:dyDescent="0.2">
      <c r="A5262" s="20">
        <f t="shared" si="82"/>
        <v>48680</v>
      </c>
      <c r="B5262" s="21">
        <v>5261</v>
      </c>
      <c r="C5262" s="21">
        <v>6.407</v>
      </c>
      <c r="D5262" s="21">
        <v>1.7424999999999999</v>
      </c>
    </row>
    <row r="5263" spans="1:4" ht="14.25" x14ac:dyDescent="0.2">
      <c r="A5263" s="20">
        <f t="shared" si="82"/>
        <v>48681</v>
      </c>
      <c r="B5263" s="21">
        <v>5262</v>
      </c>
      <c r="C5263" s="21">
        <v>6.4077000000000002</v>
      </c>
      <c r="D5263" s="21">
        <v>1.7426999999999999</v>
      </c>
    </row>
    <row r="5264" spans="1:4" ht="14.25" x14ac:dyDescent="0.2">
      <c r="A5264" s="20">
        <f t="shared" si="82"/>
        <v>48682</v>
      </c>
      <c r="B5264" s="21">
        <v>5263</v>
      </c>
      <c r="C5264" s="21">
        <v>6.4084000000000003</v>
      </c>
      <c r="D5264" s="21">
        <v>1.7427999999999999</v>
      </c>
    </row>
    <row r="5265" spans="1:4" ht="14.25" x14ac:dyDescent="0.2">
      <c r="A5265" s="20">
        <f t="shared" si="82"/>
        <v>48683</v>
      </c>
      <c r="B5265" s="21">
        <v>5264</v>
      </c>
      <c r="C5265" s="21">
        <v>6.4089999999999998</v>
      </c>
      <c r="D5265" s="21">
        <v>1.7430000000000001</v>
      </c>
    </row>
    <row r="5266" spans="1:4" ht="14.25" x14ac:dyDescent="0.2">
      <c r="A5266" s="20">
        <f t="shared" si="82"/>
        <v>48684</v>
      </c>
      <c r="B5266" s="21">
        <v>5265</v>
      </c>
      <c r="C5266" s="21">
        <v>6.4097</v>
      </c>
      <c r="D5266" s="21">
        <v>1.7432000000000001</v>
      </c>
    </row>
    <row r="5267" spans="1:4" ht="14.25" x14ac:dyDescent="0.2">
      <c r="A5267" s="20">
        <f t="shared" si="82"/>
        <v>48685</v>
      </c>
      <c r="B5267" s="21">
        <v>5266</v>
      </c>
      <c r="C5267" s="21">
        <v>6.4103000000000003</v>
      </c>
      <c r="D5267" s="21">
        <v>1.7433000000000001</v>
      </c>
    </row>
    <row r="5268" spans="1:4" ht="14.25" x14ac:dyDescent="0.2">
      <c r="A5268" s="20">
        <f t="shared" si="82"/>
        <v>48686</v>
      </c>
      <c r="B5268" s="21">
        <v>5267</v>
      </c>
      <c r="C5268" s="21">
        <v>6.4109999999999996</v>
      </c>
      <c r="D5268" s="21">
        <v>1.7435</v>
      </c>
    </row>
    <row r="5269" spans="1:4" ht="14.25" x14ac:dyDescent="0.2">
      <c r="A5269" s="20">
        <f t="shared" si="82"/>
        <v>48687</v>
      </c>
      <c r="B5269" s="21">
        <v>5268</v>
      </c>
      <c r="C5269" s="21">
        <v>6.4116999999999997</v>
      </c>
      <c r="D5269" s="21">
        <v>1.7437</v>
      </c>
    </row>
    <row r="5270" spans="1:4" ht="14.25" x14ac:dyDescent="0.2">
      <c r="A5270" s="20">
        <f t="shared" si="82"/>
        <v>48688</v>
      </c>
      <c r="B5270" s="21">
        <v>5269</v>
      </c>
      <c r="C5270" s="21">
        <v>6.4123000000000001</v>
      </c>
      <c r="D5270" s="21">
        <v>1.7438</v>
      </c>
    </row>
    <row r="5271" spans="1:4" ht="14.25" x14ac:dyDescent="0.2">
      <c r="A5271" s="20">
        <f t="shared" si="82"/>
        <v>48689</v>
      </c>
      <c r="B5271" s="21">
        <v>5270</v>
      </c>
      <c r="C5271" s="21">
        <v>6.4130000000000003</v>
      </c>
      <c r="D5271" s="21">
        <v>1.744</v>
      </c>
    </row>
    <row r="5272" spans="1:4" ht="14.25" x14ac:dyDescent="0.2">
      <c r="A5272" s="20">
        <f t="shared" si="82"/>
        <v>48690</v>
      </c>
      <c r="B5272" s="21">
        <v>5271</v>
      </c>
      <c r="C5272" s="21">
        <v>6.4137000000000004</v>
      </c>
      <c r="D5272" s="21">
        <v>1.7442</v>
      </c>
    </row>
    <row r="5273" spans="1:4" ht="14.25" x14ac:dyDescent="0.2">
      <c r="A5273" s="20">
        <f t="shared" si="82"/>
        <v>48691</v>
      </c>
      <c r="B5273" s="21">
        <v>5272</v>
      </c>
      <c r="C5273" s="21">
        <v>6.4142999999999999</v>
      </c>
      <c r="D5273" s="21">
        <v>1.7443</v>
      </c>
    </row>
    <row r="5274" spans="1:4" ht="14.25" x14ac:dyDescent="0.2">
      <c r="A5274" s="20">
        <f t="shared" si="82"/>
        <v>48692</v>
      </c>
      <c r="B5274" s="21">
        <v>5273</v>
      </c>
      <c r="C5274" s="21">
        <v>6.415</v>
      </c>
      <c r="D5274" s="21">
        <v>1.7444999999999999</v>
      </c>
    </row>
    <row r="5275" spans="1:4" ht="14.25" x14ac:dyDescent="0.2">
      <c r="A5275" s="20">
        <f t="shared" si="82"/>
        <v>48693</v>
      </c>
      <c r="B5275" s="21">
        <v>5274</v>
      </c>
      <c r="C5275" s="21">
        <v>6.4156000000000004</v>
      </c>
      <c r="D5275" s="21">
        <v>1.7446999999999999</v>
      </c>
    </row>
    <row r="5276" spans="1:4" ht="14.25" x14ac:dyDescent="0.2">
      <c r="A5276" s="20">
        <f t="shared" si="82"/>
        <v>48694</v>
      </c>
      <c r="B5276" s="21">
        <v>5275</v>
      </c>
      <c r="C5276" s="21">
        <v>6.4162999999999997</v>
      </c>
      <c r="D5276" s="21">
        <v>1.7447999999999999</v>
      </c>
    </row>
    <row r="5277" spans="1:4" ht="14.25" x14ac:dyDescent="0.2">
      <c r="A5277" s="20">
        <f t="shared" si="82"/>
        <v>48695</v>
      </c>
      <c r="B5277" s="21">
        <v>5276</v>
      </c>
      <c r="C5277" s="21">
        <v>6.4169999999999998</v>
      </c>
      <c r="D5277" s="21">
        <v>1.7450000000000001</v>
      </c>
    </row>
    <row r="5278" spans="1:4" ht="14.25" x14ac:dyDescent="0.2">
      <c r="A5278" s="20">
        <f t="shared" si="82"/>
        <v>48696</v>
      </c>
      <c r="B5278" s="21">
        <v>5277</v>
      </c>
      <c r="C5278" s="21">
        <v>6.4176000000000002</v>
      </c>
      <c r="D5278" s="21">
        <v>1.7452000000000001</v>
      </c>
    </row>
    <row r="5279" spans="1:4" ht="14.25" x14ac:dyDescent="0.2">
      <c r="A5279" s="20">
        <f t="shared" si="82"/>
        <v>48697</v>
      </c>
      <c r="B5279" s="21">
        <v>5278</v>
      </c>
      <c r="C5279" s="21">
        <v>6.4183000000000003</v>
      </c>
      <c r="D5279" s="21">
        <v>1.7453000000000001</v>
      </c>
    </row>
    <row r="5280" spans="1:4" ht="14.25" x14ac:dyDescent="0.2">
      <c r="A5280" s="20">
        <f t="shared" si="82"/>
        <v>48698</v>
      </c>
      <c r="B5280" s="21">
        <v>5279</v>
      </c>
      <c r="C5280" s="21">
        <v>6.4189999999999996</v>
      </c>
      <c r="D5280" s="21">
        <v>1.7455000000000001</v>
      </c>
    </row>
    <row r="5281" spans="1:4" ht="14.25" x14ac:dyDescent="0.2">
      <c r="A5281" s="20">
        <f t="shared" si="82"/>
        <v>48699</v>
      </c>
      <c r="B5281" s="21">
        <v>5280</v>
      </c>
      <c r="C5281" s="21">
        <v>6.4196</v>
      </c>
      <c r="D5281" s="21">
        <v>1.7457</v>
      </c>
    </row>
    <row r="5282" spans="1:4" ht="14.25" x14ac:dyDescent="0.2">
      <c r="A5282" s="20">
        <f t="shared" si="82"/>
        <v>48700</v>
      </c>
      <c r="B5282" s="21">
        <v>5281</v>
      </c>
      <c r="C5282" s="21">
        <v>6.4203000000000001</v>
      </c>
      <c r="D5282" s="21">
        <v>1.7458</v>
      </c>
    </row>
    <row r="5283" spans="1:4" ht="14.25" x14ac:dyDescent="0.2">
      <c r="A5283" s="20">
        <f t="shared" si="82"/>
        <v>48701</v>
      </c>
      <c r="B5283" s="21">
        <v>5282</v>
      </c>
      <c r="C5283" s="21">
        <v>6.4208999999999996</v>
      </c>
      <c r="D5283" s="21">
        <v>1.746</v>
      </c>
    </row>
    <row r="5284" spans="1:4" ht="14.25" x14ac:dyDescent="0.2">
      <c r="A5284" s="20">
        <f t="shared" si="82"/>
        <v>48702</v>
      </c>
      <c r="B5284" s="21">
        <v>5283</v>
      </c>
      <c r="C5284" s="21">
        <v>6.4215999999999998</v>
      </c>
      <c r="D5284" s="21">
        <v>1.7462</v>
      </c>
    </row>
    <row r="5285" spans="1:4" ht="14.25" x14ac:dyDescent="0.2">
      <c r="A5285" s="20">
        <f t="shared" si="82"/>
        <v>48703</v>
      </c>
      <c r="B5285" s="21">
        <v>5284</v>
      </c>
      <c r="C5285" s="21">
        <v>6.4222999999999999</v>
      </c>
      <c r="D5285" s="21">
        <v>1.7463</v>
      </c>
    </row>
    <row r="5286" spans="1:4" ht="14.25" x14ac:dyDescent="0.2">
      <c r="A5286" s="20">
        <f t="shared" si="82"/>
        <v>48704</v>
      </c>
      <c r="B5286" s="21">
        <v>5285</v>
      </c>
      <c r="C5286" s="21">
        <v>6.4229000000000003</v>
      </c>
      <c r="D5286" s="21">
        <v>1.7464999999999999</v>
      </c>
    </row>
    <row r="5287" spans="1:4" ht="14.25" x14ac:dyDescent="0.2">
      <c r="A5287" s="20">
        <f t="shared" si="82"/>
        <v>48705</v>
      </c>
      <c r="B5287" s="21">
        <v>5286</v>
      </c>
      <c r="C5287" s="21">
        <v>6.4236000000000004</v>
      </c>
      <c r="D5287" s="21">
        <v>1.7466999999999999</v>
      </c>
    </row>
    <row r="5288" spans="1:4" ht="14.25" x14ac:dyDescent="0.2">
      <c r="A5288" s="20">
        <f t="shared" si="82"/>
        <v>48706</v>
      </c>
      <c r="B5288" s="21">
        <v>5287</v>
      </c>
      <c r="C5288" s="21">
        <v>6.4242999999999997</v>
      </c>
      <c r="D5288" s="21">
        <v>1.7467999999999999</v>
      </c>
    </row>
    <row r="5289" spans="1:4" ht="14.25" x14ac:dyDescent="0.2">
      <c r="A5289" s="20">
        <f t="shared" si="82"/>
        <v>48707</v>
      </c>
      <c r="B5289" s="21">
        <v>5288</v>
      </c>
      <c r="C5289" s="21">
        <v>6.4249000000000001</v>
      </c>
      <c r="D5289" s="21">
        <v>1.7470000000000001</v>
      </c>
    </row>
    <row r="5290" spans="1:4" ht="14.25" x14ac:dyDescent="0.2">
      <c r="A5290" s="20">
        <f t="shared" si="82"/>
        <v>48708</v>
      </c>
      <c r="B5290" s="21">
        <v>5289</v>
      </c>
      <c r="C5290" s="21">
        <v>6.4256000000000002</v>
      </c>
      <c r="D5290" s="21">
        <v>1.7472000000000001</v>
      </c>
    </row>
    <row r="5291" spans="1:4" ht="14.25" x14ac:dyDescent="0.2">
      <c r="A5291" s="20">
        <f t="shared" si="82"/>
        <v>48709</v>
      </c>
      <c r="B5291" s="21">
        <v>5290</v>
      </c>
      <c r="C5291" s="21">
        <v>6.4263000000000003</v>
      </c>
      <c r="D5291" s="21">
        <v>1.7473000000000001</v>
      </c>
    </row>
    <row r="5292" spans="1:4" ht="14.25" x14ac:dyDescent="0.2">
      <c r="A5292" s="20">
        <f t="shared" si="82"/>
        <v>48710</v>
      </c>
      <c r="B5292" s="21">
        <v>5291</v>
      </c>
      <c r="C5292" s="21">
        <v>6.4268999999999998</v>
      </c>
      <c r="D5292" s="21">
        <v>1.7475000000000001</v>
      </c>
    </row>
    <row r="5293" spans="1:4" ht="14.25" x14ac:dyDescent="0.2">
      <c r="A5293" s="20">
        <f t="shared" si="82"/>
        <v>48711</v>
      </c>
      <c r="B5293" s="21">
        <v>5292</v>
      </c>
      <c r="C5293" s="21">
        <v>6.4276</v>
      </c>
      <c r="D5293" s="21">
        <v>1.7477</v>
      </c>
    </row>
    <row r="5294" spans="1:4" ht="14.25" x14ac:dyDescent="0.2">
      <c r="A5294" s="20">
        <f t="shared" si="82"/>
        <v>48712</v>
      </c>
      <c r="B5294" s="21">
        <v>5293</v>
      </c>
      <c r="C5294" s="21">
        <v>6.4283000000000001</v>
      </c>
      <c r="D5294" s="21">
        <v>1.7478</v>
      </c>
    </row>
    <row r="5295" spans="1:4" ht="14.25" x14ac:dyDescent="0.2">
      <c r="A5295" s="20">
        <f t="shared" si="82"/>
        <v>48713</v>
      </c>
      <c r="B5295" s="21">
        <v>5294</v>
      </c>
      <c r="C5295" s="21">
        <v>6.4288999999999996</v>
      </c>
      <c r="D5295" s="21">
        <v>1.748</v>
      </c>
    </row>
    <row r="5296" spans="1:4" ht="14.25" x14ac:dyDescent="0.2">
      <c r="A5296" s="20">
        <f t="shared" si="82"/>
        <v>48714</v>
      </c>
      <c r="B5296" s="21">
        <v>5295</v>
      </c>
      <c r="C5296" s="21">
        <v>6.4295999999999998</v>
      </c>
      <c r="D5296" s="21">
        <v>1.7482</v>
      </c>
    </row>
    <row r="5297" spans="1:4" ht="14.25" x14ac:dyDescent="0.2">
      <c r="A5297" s="20">
        <f t="shared" si="82"/>
        <v>48715</v>
      </c>
      <c r="B5297" s="21">
        <v>5296</v>
      </c>
      <c r="C5297" s="21">
        <v>6.4302999999999999</v>
      </c>
      <c r="D5297" s="21">
        <v>1.7483</v>
      </c>
    </row>
    <row r="5298" spans="1:4" ht="14.25" x14ac:dyDescent="0.2">
      <c r="A5298" s="20">
        <f t="shared" si="82"/>
        <v>48716</v>
      </c>
      <c r="B5298" s="21">
        <v>5297</v>
      </c>
      <c r="C5298" s="21">
        <v>6.4309000000000003</v>
      </c>
      <c r="D5298" s="21">
        <v>1.7484999999999999</v>
      </c>
    </row>
    <row r="5299" spans="1:4" ht="14.25" x14ac:dyDescent="0.2">
      <c r="A5299" s="20">
        <f t="shared" si="82"/>
        <v>48717</v>
      </c>
      <c r="B5299" s="21">
        <v>5298</v>
      </c>
      <c r="C5299" s="21">
        <v>6.4316000000000004</v>
      </c>
      <c r="D5299" s="21">
        <v>1.7486999999999999</v>
      </c>
    </row>
    <row r="5300" spans="1:4" ht="14.25" x14ac:dyDescent="0.2">
      <c r="A5300" s="20">
        <f t="shared" si="82"/>
        <v>48718</v>
      </c>
      <c r="B5300" s="21">
        <v>5299</v>
      </c>
      <c r="C5300" s="21">
        <v>6.4322999999999997</v>
      </c>
      <c r="D5300" s="21">
        <v>1.7487999999999999</v>
      </c>
    </row>
    <row r="5301" spans="1:4" ht="14.25" x14ac:dyDescent="0.2">
      <c r="A5301" s="20">
        <f t="shared" si="82"/>
        <v>48719</v>
      </c>
      <c r="B5301" s="21">
        <v>5300</v>
      </c>
      <c r="C5301" s="21">
        <v>6.4329000000000001</v>
      </c>
      <c r="D5301" s="21">
        <v>1.7490000000000001</v>
      </c>
    </row>
    <row r="5302" spans="1:4" ht="14.25" x14ac:dyDescent="0.2">
      <c r="A5302" s="20">
        <f t="shared" si="82"/>
        <v>48720</v>
      </c>
      <c r="B5302" s="21">
        <v>5301</v>
      </c>
      <c r="C5302" s="21">
        <v>6.4336000000000002</v>
      </c>
      <c r="D5302" s="21">
        <v>1.7492000000000001</v>
      </c>
    </row>
    <row r="5303" spans="1:4" ht="14.25" x14ac:dyDescent="0.2">
      <c r="A5303" s="20">
        <f t="shared" si="82"/>
        <v>48721</v>
      </c>
      <c r="B5303" s="21">
        <v>5302</v>
      </c>
      <c r="C5303" s="21">
        <v>6.4343000000000004</v>
      </c>
      <c r="D5303" s="21">
        <v>1.7493000000000001</v>
      </c>
    </row>
    <row r="5304" spans="1:4" ht="14.25" x14ac:dyDescent="0.2">
      <c r="A5304" s="20">
        <f t="shared" si="82"/>
        <v>48722</v>
      </c>
      <c r="B5304" s="21">
        <v>5303</v>
      </c>
      <c r="C5304" s="21">
        <v>6.4348999999999998</v>
      </c>
      <c r="D5304" s="21">
        <v>1.7495000000000001</v>
      </c>
    </row>
    <row r="5305" spans="1:4" ht="14.25" x14ac:dyDescent="0.2">
      <c r="A5305" s="20">
        <f t="shared" si="82"/>
        <v>48723</v>
      </c>
      <c r="B5305" s="21">
        <v>5304</v>
      </c>
      <c r="C5305" s="21">
        <v>6.4356</v>
      </c>
      <c r="D5305" s="21">
        <v>1.7497</v>
      </c>
    </row>
    <row r="5306" spans="1:4" ht="14.25" x14ac:dyDescent="0.2">
      <c r="A5306" s="20">
        <f t="shared" si="82"/>
        <v>48724</v>
      </c>
      <c r="B5306" s="21">
        <v>5305</v>
      </c>
      <c r="C5306" s="21">
        <v>6.4363000000000001</v>
      </c>
      <c r="D5306" s="21">
        <v>1.7499</v>
      </c>
    </row>
    <row r="5307" spans="1:4" ht="14.25" x14ac:dyDescent="0.2">
      <c r="A5307" s="20">
        <f t="shared" si="82"/>
        <v>48725</v>
      </c>
      <c r="B5307" s="21">
        <v>5306</v>
      </c>
      <c r="C5307" s="21">
        <v>6.4368999999999996</v>
      </c>
      <c r="D5307" s="21">
        <v>1.75</v>
      </c>
    </row>
    <row r="5308" spans="1:4" ht="14.25" x14ac:dyDescent="0.2">
      <c r="A5308" s="20">
        <f t="shared" si="82"/>
        <v>48726</v>
      </c>
      <c r="B5308" s="21">
        <v>5307</v>
      </c>
      <c r="C5308" s="21">
        <v>6.4375999999999998</v>
      </c>
      <c r="D5308" s="21">
        <v>1.7502</v>
      </c>
    </row>
    <row r="5309" spans="1:4" ht="14.25" x14ac:dyDescent="0.2">
      <c r="A5309" s="20">
        <f t="shared" si="82"/>
        <v>48727</v>
      </c>
      <c r="B5309" s="21">
        <v>5308</v>
      </c>
      <c r="C5309" s="21">
        <v>6.4382999999999999</v>
      </c>
      <c r="D5309" s="21">
        <v>1.7504</v>
      </c>
    </row>
    <row r="5310" spans="1:4" ht="14.25" x14ac:dyDescent="0.2">
      <c r="A5310" s="20">
        <f t="shared" si="82"/>
        <v>48728</v>
      </c>
      <c r="B5310" s="21">
        <v>5309</v>
      </c>
      <c r="C5310" s="21">
        <v>6.4389000000000003</v>
      </c>
      <c r="D5310" s="21">
        <v>1.7504999999999999</v>
      </c>
    </row>
    <row r="5311" spans="1:4" ht="14.25" x14ac:dyDescent="0.2">
      <c r="A5311" s="20">
        <f t="shared" si="82"/>
        <v>48729</v>
      </c>
      <c r="B5311" s="21">
        <v>5310</v>
      </c>
      <c r="C5311" s="21">
        <v>6.4396000000000004</v>
      </c>
      <c r="D5311" s="21">
        <v>1.7506999999999999</v>
      </c>
    </row>
    <row r="5312" spans="1:4" ht="14.25" x14ac:dyDescent="0.2">
      <c r="A5312" s="20">
        <f t="shared" si="82"/>
        <v>48730</v>
      </c>
      <c r="B5312" s="21">
        <v>5311</v>
      </c>
      <c r="C5312" s="21">
        <v>6.4402999999999997</v>
      </c>
      <c r="D5312" s="21">
        <v>1.7508999999999999</v>
      </c>
    </row>
    <row r="5313" spans="1:4" ht="14.25" x14ac:dyDescent="0.2">
      <c r="A5313" s="20">
        <f t="shared" si="82"/>
        <v>48731</v>
      </c>
      <c r="B5313" s="21">
        <v>5312</v>
      </c>
      <c r="C5313" s="21">
        <v>6.4409000000000001</v>
      </c>
      <c r="D5313" s="21">
        <v>1.7509999999999999</v>
      </c>
    </row>
    <row r="5314" spans="1:4" ht="14.25" x14ac:dyDescent="0.2">
      <c r="A5314" s="20">
        <f t="shared" si="82"/>
        <v>48732</v>
      </c>
      <c r="B5314" s="21">
        <v>5313</v>
      </c>
      <c r="C5314" s="21">
        <v>6.4416000000000002</v>
      </c>
      <c r="D5314" s="21">
        <v>1.7512000000000001</v>
      </c>
    </row>
    <row r="5315" spans="1:4" ht="14.25" x14ac:dyDescent="0.2">
      <c r="A5315" s="20">
        <f t="shared" si="82"/>
        <v>48733</v>
      </c>
      <c r="B5315" s="21">
        <v>5314</v>
      </c>
      <c r="C5315" s="21">
        <v>6.4423000000000004</v>
      </c>
      <c r="D5315" s="21">
        <v>1.7514000000000001</v>
      </c>
    </row>
    <row r="5316" spans="1:4" ht="14.25" x14ac:dyDescent="0.2">
      <c r="A5316" s="20">
        <f t="shared" ref="A5316:A5379" si="83">+A5315+1</f>
        <v>48734</v>
      </c>
      <c r="B5316" s="21">
        <v>5315</v>
      </c>
      <c r="C5316" s="21">
        <v>6.4428999999999998</v>
      </c>
      <c r="D5316" s="21">
        <v>1.7515000000000001</v>
      </c>
    </row>
    <row r="5317" spans="1:4" ht="14.25" x14ac:dyDescent="0.2">
      <c r="A5317" s="20">
        <f t="shared" si="83"/>
        <v>48735</v>
      </c>
      <c r="B5317" s="21">
        <v>5316</v>
      </c>
      <c r="C5317" s="21">
        <v>6.4436</v>
      </c>
      <c r="D5317" s="21">
        <v>1.7517</v>
      </c>
    </row>
    <row r="5318" spans="1:4" ht="14.25" x14ac:dyDescent="0.2">
      <c r="A5318" s="20">
        <f t="shared" si="83"/>
        <v>48736</v>
      </c>
      <c r="B5318" s="21">
        <v>5317</v>
      </c>
      <c r="C5318" s="21">
        <v>6.4443000000000001</v>
      </c>
      <c r="D5318" s="21">
        <v>1.7519</v>
      </c>
    </row>
    <row r="5319" spans="1:4" ht="14.25" x14ac:dyDescent="0.2">
      <c r="A5319" s="20">
        <f t="shared" si="83"/>
        <v>48737</v>
      </c>
      <c r="B5319" s="21">
        <v>5318</v>
      </c>
      <c r="C5319" s="21">
        <v>6.4448999999999996</v>
      </c>
      <c r="D5319" s="21">
        <v>1.752</v>
      </c>
    </row>
    <row r="5320" spans="1:4" ht="14.25" x14ac:dyDescent="0.2">
      <c r="A5320" s="20">
        <f t="shared" si="83"/>
        <v>48738</v>
      </c>
      <c r="B5320" s="21">
        <v>5319</v>
      </c>
      <c r="C5320" s="21">
        <v>6.4455999999999998</v>
      </c>
      <c r="D5320" s="21">
        <v>1.7522</v>
      </c>
    </row>
    <row r="5321" spans="1:4" ht="14.25" x14ac:dyDescent="0.2">
      <c r="A5321" s="20">
        <f t="shared" si="83"/>
        <v>48739</v>
      </c>
      <c r="B5321" s="21">
        <v>5320</v>
      </c>
      <c r="C5321" s="21">
        <v>6.4462999999999999</v>
      </c>
      <c r="D5321" s="21">
        <v>1.7524</v>
      </c>
    </row>
    <row r="5322" spans="1:4" ht="14.25" x14ac:dyDescent="0.2">
      <c r="A5322" s="20">
        <f t="shared" si="83"/>
        <v>48740</v>
      </c>
      <c r="B5322" s="21">
        <v>5321</v>
      </c>
      <c r="C5322" s="21">
        <v>6.4470000000000001</v>
      </c>
      <c r="D5322" s="21">
        <v>1.7524999999999999</v>
      </c>
    </row>
    <row r="5323" spans="1:4" ht="14.25" x14ac:dyDescent="0.2">
      <c r="A5323" s="20">
        <f t="shared" si="83"/>
        <v>48741</v>
      </c>
      <c r="B5323" s="21">
        <v>5322</v>
      </c>
      <c r="C5323" s="21">
        <v>6.4476000000000004</v>
      </c>
      <c r="D5323" s="21">
        <v>1.7526999999999999</v>
      </c>
    </row>
    <row r="5324" spans="1:4" ht="14.25" x14ac:dyDescent="0.2">
      <c r="A5324" s="20">
        <f t="shared" si="83"/>
        <v>48742</v>
      </c>
      <c r="B5324" s="21">
        <v>5323</v>
      </c>
      <c r="C5324" s="21">
        <v>6.4482999999999997</v>
      </c>
      <c r="D5324" s="21">
        <v>1.7528999999999999</v>
      </c>
    </row>
    <row r="5325" spans="1:4" ht="14.25" x14ac:dyDescent="0.2">
      <c r="A5325" s="20">
        <f t="shared" si="83"/>
        <v>48743</v>
      </c>
      <c r="B5325" s="21">
        <v>5324</v>
      </c>
      <c r="C5325" s="21">
        <v>6.4489999999999998</v>
      </c>
      <c r="D5325" s="21">
        <v>1.7529999999999999</v>
      </c>
    </row>
    <row r="5326" spans="1:4" ht="14.25" x14ac:dyDescent="0.2">
      <c r="A5326" s="20">
        <f t="shared" si="83"/>
        <v>48744</v>
      </c>
      <c r="B5326" s="21">
        <v>5325</v>
      </c>
      <c r="C5326" s="21">
        <v>6.4496000000000002</v>
      </c>
      <c r="D5326" s="21">
        <v>1.7532000000000001</v>
      </c>
    </row>
    <row r="5327" spans="1:4" ht="14.25" x14ac:dyDescent="0.2">
      <c r="A5327" s="20">
        <f t="shared" si="83"/>
        <v>48745</v>
      </c>
      <c r="B5327" s="21">
        <v>5326</v>
      </c>
      <c r="C5327" s="21">
        <v>6.4503000000000004</v>
      </c>
      <c r="D5327" s="21">
        <v>1.7534000000000001</v>
      </c>
    </row>
    <row r="5328" spans="1:4" ht="14.25" x14ac:dyDescent="0.2">
      <c r="A5328" s="20">
        <f t="shared" si="83"/>
        <v>48746</v>
      </c>
      <c r="B5328" s="21">
        <v>5327</v>
      </c>
      <c r="C5328" s="21">
        <v>6.4509999999999996</v>
      </c>
      <c r="D5328" s="21">
        <v>1.7535000000000001</v>
      </c>
    </row>
    <row r="5329" spans="1:4" ht="14.25" x14ac:dyDescent="0.2">
      <c r="A5329" s="20">
        <f t="shared" si="83"/>
        <v>48747</v>
      </c>
      <c r="B5329" s="21">
        <v>5328</v>
      </c>
      <c r="C5329" s="21">
        <v>6.4516</v>
      </c>
      <c r="D5329" s="21">
        <v>1.7537</v>
      </c>
    </row>
    <row r="5330" spans="1:4" ht="14.25" x14ac:dyDescent="0.2">
      <c r="A5330" s="20">
        <f t="shared" si="83"/>
        <v>48748</v>
      </c>
      <c r="B5330" s="21">
        <v>5329</v>
      </c>
      <c r="C5330" s="21">
        <v>6.4523000000000001</v>
      </c>
      <c r="D5330" s="21">
        <v>1.7539</v>
      </c>
    </row>
    <row r="5331" spans="1:4" ht="14.25" x14ac:dyDescent="0.2">
      <c r="A5331" s="20">
        <f t="shared" si="83"/>
        <v>48749</v>
      </c>
      <c r="B5331" s="21">
        <v>5330</v>
      </c>
      <c r="C5331" s="21">
        <v>6.4530000000000003</v>
      </c>
      <c r="D5331" s="21">
        <v>1.754</v>
      </c>
    </row>
    <row r="5332" spans="1:4" ht="14.25" x14ac:dyDescent="0.2">
      <c r="A5332" s="20">
        <f t="shared" si="83"/>
        <v>48750</v>
      </c>
      <c r="B5332" s="21">
        <v>5331</v>
      </c>
      <c r="C5332" s="21">
        <v>6.4535999999999998</v>
      </c>
      <c r="D5332" s="21">
        <v>1.7542</v>
      </c>
    </row>
    <row r="5333" spans="1:4" ht="14.25" x14ac:dyDescent="0.2">
      <c r="A5333" s="20">
        <f t="shared" si="83"/>
        <v>48751</v>
      </c>
      <c r="B5333" s="21">
        <v>5332</v>
      </c>
      <c r="C5333" s="21">
        <v>6.4542999999999999</v>
      </c>
      <c r="D5333" s="21">
        <v>1.7544</v>
      </c>
    </row>
    <row r="5334" spans="1:4" ht="14.25" x14ac:dyDescent="0.2">
      <c r="A5334" s="20">
        <f t="shared" si="83"/>
        <v>48752</v>
      </c>
      <c r="B5334" s="21">
        <v>5333</v>
      </c>
      <c r="C5334" s="21">
        <v>6.4550000000000001</v>
      </c>
      <c r="D5334" s="21">
        <v>1.7544999999999999</v>
      </c>
    </row>
    <row r="5335" spans="1:4" ht="14.25" x14ac:dyDescent="0.2">
      <c r="A5335" s="20">
        <f t="shared" si="83"/>
        <v>48753</v>
      </c>
      <c r="B5335" s="21">
        <v>5334</v>
      </c>
      <c r="C5335" s="21">
        <v>6.4557000000000002</v>
      </c>
      <c r="D5335" s="21">
        <v>1.7546999999999999</v>
      </c>
    </row>
    <row r="5336" spans="1:4" ht="14.25" x14ac:dyDescent="0.2">
      <c r="A5336" s="20">
        <f t="shared" si="83"/>
        <v>48754</v>
      </c>
      <c r="B5336" s="21">
        <v>5335</v>
      </c>
      <c r="C5336" s="21">
        <v>6.4562999999999997</v>
      </c>
      <c r="D5336" s="21">
        <v>1.7548999999999999</v>
      </c>
    </row>
    <row r="5337" spans="1:4" ht="14.25" x14ac:dyDescent="0.2">
      <c r="A5337" s="20">
        <f t="shared" si="83"/>
        <v>48755</v>
      </c>
      <c r="B5337" s="21">
        <v>5336</v>
      </c>
      <c r="C5337" s="21">
        <v>6.4569999999999999</v>
      </c>
      <c r="D5337" s="21">
        <v>1.7549999999999999</v>
      </c>
    </row>
    <row r="5338" spans="1:4" ht="14.25" x14ac:dyDescent="0.2">
      <c r="A5338" s="20">
        <f t="shared" si="83"/>
        <v>48756</v>
      </c>
      <c r="B5338" s="21">
        <v>5337</v>
      </c>
      <c r="C5338" s="21">
        <v>6.4577</v>
      </c>
      <c r="D5338" s="21">
        <v>1.7552000000000001</v>
      </c>
    </row>
    <row r="5339" spans="1:4" ht="14.25" x14ac:dyDescent="0.2">
      <c r="A5339" s="20">
        <f t="shared" si="83"/>
        <v>48757</v>
      </c>
      <c r="B5339" s="21">
        <v>5338</v>
      </c>
      <c r="C5339" s="21">
        <v>6.4583000000000004</v>
      </c>
      <c r="D5339" s="21">
        <v>1.7554000000000001</v>
      </c>
    </row>
    <row r="5340" spans="1:4" ht="14.25" x14ac:dyDescent="0.2">
      <c r="A5340" s="20">
        <f t="shared" si="83"/>
        <v>48758</v>
      </c>
      <c r="B5340" s="21">
        <v>5339</v>
      </c>
      <c r="C5340" s="21">
        <v>6.4589999999999996</v>
      </c>
      <c r="D5340" s="21">
        <v>1.7555000000000001</v>
      </c>
    </row>
    <row r="5341" spans="1:4" ht="14.25" x14ac:dyDescent="0.2">
      <c r="A5341" s="20">
        <f t="shared" si="83"/>
        <v>48759</v>
      </c>
      <c r="B5341" s="21">
        <v>5340</v>
      </c>
      <c r="C5341" s="21">
        <v>6.4596999999999998</v>
      </c>
      <c r="D5341" s="21">
        <v>1.7557</v>
      </c>
    </row>
    <row r="5342" spans="1:4" ht="14.25" x14ac:dyDescent="0.2">
      <c r="A5342" s="20">
        <f t="shared" si="83"/>
        <v>48760</v>
      </c>
      <c r="B5342" s="21">
        <v>5341</v>
      </c>
      <c r="C5342" s="21">
        <v>6.4603999999999999</v>
      </c>
      <c r="D5342" s="21">
        <v>1.7559</v>
      </c>
    </row>
    <row r="5343" spans="1:4" ht="14.25" x14ac:dyDescent="0.2">
      <c r="A5343" s="20">
        <f t="shared" si="83"/>
        <v>48761</v>
      </c>
      <c r="B5343" s="21">
        <v>5342</v>
      </c>
      <c r="C5343" s="21">
        <v>6.4610000000000003</v>
      </c>
      <c r="D5343" s="21">
        <v>1.756</v>
      </c>
    </row>
    <row r="5344" spans="1:4" ht="14.25" x14ac:dyDescent="0.2">
      <c r="A5344" s="20">
        <f t="shared" si="83"/>
        <v>48762</v>
      </c>
      <c r="B5344" s="21">
        <v>5343</v>
      </c>
      <c r="C5344" s="21">
        <v>6.4617000000000004</v>
      </c>
      <c r="D5344" s="21">
        <v>1.7562</v>
      </c>
    </row>
    <row r="5345" spans="1:4" ht="14.25" x14ac:dyDescent="0.2">
      <c r="A5345" s="20">
        <f t="shared" si="83"/>
        <v>48763</v>
      </c>
      <c r="B5345" s="21">
        <v>5344</v>
      </c>
      <c r="C5345" s="21">
        <v>6.4623999999999997</v>
      </c>
      <c r="D5345" s="21">
        <v>1.7564</v>
      </c>
    </row>
    <row r="5346" spans="1:4" ht="14.25" x14ac:dyDescent="0.2">
      <c r="A5346" s="20">
        <f t="shared" si="83"/>
        <v>48764</v>
      </c>
      <c r="B5346" s="21">
        <v>5345</v>
      </c>
      <c r="C5346" s="21">
        <v>6.4630000000000001</v>
      </c>
      <c r="D5346" s="21">
        <v>1.7565999999999999</v>
      </c>
    </row>
    <row r="5347" spans="1:4" ht="14.25" x14ac:dyDescent="0.2">
      <c r="A5347" s="20">
        <f t="shared" si="83"/>
        <v>48765</v>
      </c>
      <c r="B5347" s="21">
        <v>5346</v>
      </c>
      <c r="C5347" s="21">
        <v>6.4637000000000002</v>
      </c>
      <c r="D5347" s="21">
        <v>1.7566999999999999</v>
      </c>
    </row>
    <row r="5348" spans="1:4" ht="14.25" x14ac:dyDescent="0.2">
      <c r="A5348" s="20">
        <f t="shared" si="83"/>
        <v>48766</v>
      </c>
      <c r="B5348" s="21">
        <v>5347</v>
      </c>
      <c r="C5348" s="21">
        <v>6.4644000000000004</v>
      </c>
      <c r="D5348" s="21">
        <v>1.7568999999999999</v>
      </c>
    </row>
    <row r="5349" spans="1:4" ht="14.25" x14ac:dyDescent="0.2">
      <c r="A5349" s="20">
        <f t="shared" si="83"/>
        <v>48767</v>
      </c>
      <c r="B5349" s="21">
        <v>5348</v>
      </c>
      <c r="C5349" s="21">
        <v>6.4650999999999996</v>
      </c>
      <c r="D5349" s="21">
        <v>1.7571000000000001</v>
      </c>
    </row>
    <row r="5350" spans="1:4" ht="14.25" x14ac:dyDescent="0.2">
      <c r="A5350" s="20">
        <f t="shared" si="83"/>
        <v>48768</v>
      </c>
      <c r="B5350" s="21">
        <v>5349</v>
      </c>
      <c r="C5350" s="21">
        <v>6.4657</v>
      </c>
      <c r="D5350" s="21">
        <v>1.7572000000000001</v>
      </c>
    </row>
    <row r="5351" spans="1:4" ht="14.25" x14ac:dyDescent="0.2">
      <c r="A5351" s="20">
        <f t="shared" si="83"/>
        <v>48769</v>
      </c>
      <c r="B5351" s="21">
        <v>5350</v>
      </c>
      <c r="C5351" s="21">
        <v>6.4664000000000001</v>
      </c>
      <c r="D5351" s="21">
        <v>1.7574000000000001</v>
      </c>
    </row>
    <row r="5352" spans="1:4" ht="14.25" x14ac:dyDescent="0.2">
      <c r="A5352" s="20">
        <f t="shared" si="83"/>
        <v>48770</v>
      </c>
      <c r="B5352" s="21">
        <v>5351</v>
      </c>
      <c r="C5352" s="21">
        <v>6.4671000000000003</v>
      </c>
      <c r="D5352" s="21">
        <v>1.7576000000000001</v>
      </c>
    </row>
    <row r="5353" spans="1:4" ht="14.25" x14ac:dyDescent="0.2">
      <c r="A5353" s="20">
        <f t="shared" si="83"/>
        <v>48771</v>
      </c>
      <c r="B5353" s="21">
        <v>5352</v>
      </c>
      <c r="C5353" s="21">
        <v>6.4678000000000004</v>
      </c>
      <c r="D5353" s="21">
        <v>1.7577</v>
      </c>
    </row>
    <row r="5354" spans="1:4" ht="14.25" x14ac:dyDescent="0.2">
      <c r="A5354" s="20">
        <f t="shared" si="83"/>
        <v>48772</v>
      </c>
      <c r="B5354" s="21">
        <v>5353</v>
      </c>
      <c r="C5354" s="21">
        <v>6.4683999999999999</v>
      </c>
      <c r="D5354" s="21">
        <v>1.7579</v>
      </c>
    </row>
    <row r="5355" spans="1:4" ht="14.25" x14ac:dyDescent="0.2">
      <c r="A5355" s="20">
        <f t="shared" si="83"/>
        <v>48773</v>
      </c>
      <c r="B5355" s="21">
        <v>5354</v>
      </c>
      <c r="C5355" s="21">
        <v>6.4691000000000001</v>
      </c>
      <c r="D5355" s="21">
        <v>1.7581</v>
      </c>
    </row>
    <row r="5356" spans="1:4" ht="14.25" x14ac:dyDescent="0.2">
      <c r="A5356" s="20">
        <f t="shared" si="83"/>
        <v>48774</v>
      </c>
      <c r="B5356" s="21">
        <v>5355</v>
      </c>
      <c r="C5356" s="21">
        <v>6.4698000000000002</v>
      </c>
      <c r="D5356" s="21">
        <v>1.7582</v>
      </c>
    </row>
    <row r="5357" spans="1:4" ht="14.25" x14ac:dyDescent="0.2">
      <c r="A5357" s="20">
        <f t="shared" si="83"/>
        <v>48775</v>
      </c>
      <c r="B5357" s="21">
        <v>5356</v>
      </c>
      <c r="C5357" s="21">
        <v>6.4705000000000004</v>
      </c>
      <c r="D5357" s="21">
        <v>1.7584</v>
      </c>
    </row>
    <row r="5358" spans="1:4" ht="14.25" x14ac:dyDescent="0.2">
      <c r="A5358" s="20">
        <f t="shared" si="83"/>
        <v>48776</v>
      </c>
      <c r="B5358" s="21">
        <v>5357</v>
      </c>
      <c r="C5358" s="21">
        <v>6.4710999999999999</v>
      </c>
      <c r="D5358" s="21">
        <v>1.7585999999999999</v>
      </c>
    </row>
    <row r="5359" spans="1:4" ht="14.25" x14ac:dyDescent="0.2">
      <c r="A5359" s="20">
        <f t="shared" si="83"/>
        <v>48777</v>
      </c>
      <c r="B5359" s="21">
        <v>5358</v>
      </c>
      <c r="C5359" s="21">
        <v>6.4718</v>
      </c>
      <c r="D5359" s="21">
        <v>1.7586999999999999</v>
      </c>
    </row>
    <row r="5360" spans="1:4" ht="14.25" x14ac:dyDescent="0.2">
      <c r="A5360" s="20">
        <f t="shared" si="83"/>
        <v>48778</v>
      </c>
      <c r="B5360" s="21">
        <v>5359</v>
      </c>
      <c r="C5360" s="21">
        <v>6.4725000000000001</v>
      </c>
      <c r="D5360" s="21">
        <v>1.7588999999999999</v>
      </c>
    </row>
    <row r="5361" spans="1:4" ht="14.25" x14ac:dyDescent="0.2">
      <c r="A5361" s="20">
        <f t="shared" si="83"/>
        <v>48779</v>
      </c>
      <c r="B5361" s="21">
        <v>5360</v>
      </c>
      <c r="C5361" s="21">
        <v>6.4730999999999996</v>
      </c>
      <c r="D5361" s="21">
        <v>1.7591000000000001</v>
      </c>
    </row>
    <row r="5362" spans="1:4" ht="14.25" x14ac:dyDescent="0.2">
      <c r="A5362" s="20">
        <f t="shared" si="83"/>
        <v>48780</v>
      </c>
      <c r="B5362" s="21">
        <v>5361</v>
      </c>
      <c r="C5362" s="21">
        <v>6.4737999999999998</v>
      </c>
      <c r="D5362" s="21">
        <v>1.7592000000000001</v>
      </c>
    </row>
    <row r="5363" spans="1:4" ht="14.25" x14ac:dyDescent="0.2">
      <c r="A5363" s="20">
        <f t="shared" si="83"/>
        <v>48781</v>
      </c>
      <c r="B5363" s="21">
        <v>5362</v>
      </c>
      <c r="C5363" s="21">
        <v>6.4744999999999999</v>
      </c>
      <c r="D5363" s="21">
        <v>1.7594000000000001</v>
      </c>
    </row>
    <row r="5364" spans="1:4" ht="14.25" x14ac:dyDescent="0.2">
      <c r="A5364" s="20">
        <f t="shared" si="83"/>
        <v>48782</v>
      </c>
      <c r="B5364" s="21">
        <v>5363</v>
      </c>
      <c r="C5364" s="21">
        <v>6.4752000000000001</v>
      </c>
      <c r="D5364" s="21">
        <v>1.7596000000000001</v>
      </c>
    </row>
    <row r="5365" spans="1:4" ht="14.25" x14ac:dyDescent="0.2">
      <c r="A5365" s="20">
        <f t="shared" si="83"/>
        <v>48783</v>
      </c>
      <c r="B5365" s="21">
        <v>5364</v>
      </c>
      <c r="C5365" s="21">
        <v>6.4757999999999996</v>
      </c>
      <c r="D5365" s="21">
        <v>1.7597</v>
      </c>
    </row>
    <row r="5366" spans="1:4" ht="14.25" x14ac:dyDescent="0.2">
      <c r="A5366" s="20">
        <f t="shared" si="83"/>
        <v>48784</v>
      </c>
      <c r="B5366" s="21">
        <v>5365</v>
      </c>
      <c r="C5366" s="21">
        <v>6.4764999999999997</v>
      </c>
      <c r="D5366" s="21">
        <v>1.7599</v>
      </c>
    </row>
    <row r="5367" spans="1:4" ht="14.25" x14ac:dyDescent="0.2">
      <c r="A5367" s="20">
        <f t="shared" si="83"/>
        <v>48785</v>
      </c>
      <c r="B5367" s="21">
        <v>5366</v>
      </c>
      <c r="C5367" s="21">
        <v>6.4771999999999998</v>
      </c>
      <c r="D5367" s="21">
        <v>1.7601</v>
      </c>
    </row>
    <row r="5368" spans="1:4" ht="14.25" x14ac:dyDescent="0.2">
      <c r="A5368" s="20">
        <f t="shared" si="83"/>
        <v>48786</v>
      </c>
      <c r="B5368" s="21">
        <v>5367</v>
      </c>
      <c r="C5368" s="21">
        <v>6.4779</v>
      </c>
      <c r="D5368" s="21">
        <v>1.7602</v>
      </c>
    </row>
    <row r="5369" spans="1:4" ht="14.25" x14ac:dyDescent="0.2">
      <c r="A5369" s="20">
        <f t="shared" si="83"/>
        <v>48787</v>
      </c>
      <c r="B5369" s="21">
        <v>5368</v>
      </c>
      <c r="C5369" s="21">
        <v>6.4785000000000004</v>
      </c>
      <c r="D5369" s="21">
        <v>1.7604</v>
      </c>
    </row>
    <row r="5370" spans="1:4" ht="14.25" x14ac:dyDescent="0.2">
      <c r="A5370" s="20">
        <f t="shared" si="83"/>
        <v>48788</v>
      </c>
      <c r="B5370" s="21">
        <v>5369</v>
      </c>
      <c r="C5370" s="21">
        <v>6.4791999999999996</v>
      </c>
      <c r="D5370" s="21">
        <v>1.7605999999999999</v>
      </c>
    </row>
    <row r="5371" spans="1:4" ht="14.25" x14ac:dyDescent="0.2">
      <c r="A5371" s="20">
        <f t="shared" si="83"/>
        <v>48789</v>
      </c>
      <c r="B5371" s="21">
        <v>5370</v>
      </c>
      <c r="C5371" s="21">
        <v>6.4798999999999998</v>
      </c>
      <c r="D5371" s="21">
        <v>1.7606999999999999</v>
      </c>
    </row>
    <row r="5372" spans="1:4" ht="14.25" x14ac:dyDescent="0.2">
      <c r="A5372" s="20">
        <f t="shared" si="83"/>
        <v>48790</v>
      </c>
      <c r="B5372" s="21">
        <v>5371</v>
      </c>
      <c r="C5372" s="21">
        <v>6.4805999999999999</v>
      </c>
      <c r="D5372" s="21">
        <v>1.7608999999999999</v>
      </c>
    </row>
    <row r="5373" spans="1:4" ht="14.25" x14ac:dyDescent="0.2">
      <c r="A5373" s="20">
        <f t="shared" si="83"/>
        <v>48791</v>
      </c>
      <c r="B5373" s="21">
        <v>5372</v>
      </c>
      <c r="C5373" s="21">
        <v>6.4812000000000003</v>
      </c>
      <c r="D5373" s="21">
        <v>1.7611000000000001</v>
      </c>
    </row>
    <row r="5374" spans="1:4" ht="14.25" x14ac:dyDescent="0.2">
      <c r="A5374" s="20">
        <f t="shared" si="83"/>
        <v>48792</v>
      </c>
      <c r="B5374" s="21">
        <v>5373</v>
      </c>
      <c r="C5374" s="21">
        <v>6.4819000000000004</v>
      </c>
      <c r="D5374" s="21">
        <v>1.7612000000000001</v>
      </c>
    </row>
    <row r="5375" spans="1:4" ht="14.25" x14ac:dyDescent="0.2">
      <c r="A5375" s="20">
        <f t="shared" si="83"/>
        <v>48793</v>
      </c>
      <c r="B5375" s="21">
        <v>5374</v>
      </c>
      <c r="C5375" s="21">
        <v>6.4825999999999997</v>
      </c>
      <c r="D5375" s="21">
        <v>1.7614000000000001</v>
      </c>
    </row>
    <row r="5376" spans="1:4" ht="14.25" x14ac:dyDescent="0.2">
      <c r="A5376" s="20">
        <f t="shared" si="83"/>
        <v>48794</v>
      </c>
      <c r="B5376" s="21">
        <v>5375</v>
      </c>
      <c r="C5376" s="21">
        <v>6.4832999999999998</v>
      </c>
      <c r="D5376" s="21">
        <v>1.7616000000000001</v>
      </c>
    </row>
    <row r="5377" spans="1:4" ht="14.25" x14ac:dyDescent="0.2">
      <c r="A5377" s="20">
        <f t="shared" si="83"/>
        <v>48795</v>
      </c>
      <c r="B5377" s="21">
        <v>5376</v>
      </c>
      <c r="C5377" s="21">
        <v>6.484</v>
      </c>
      <c r="D5377" s="21">
        <v>1.7617</v>
      </c>
    </row>
    <row r="5378" spans="1:4" ht="14.25" x14ac:dyDescent="0.2">
      <c r="A5378" s="20">
        <f t="shared" si="83"/>
        <v>48796</v>
      </c>
      <c r="B5378" s="21">
        <v>5377</v>
      </c>
      <c r="C5378" s="21">
        <v>6.4846000000000004</v>
      </c>
      <c r="D5378" s="21">
        <v>1.7619</v>
      </c>
    </row>
    <row r="5379" spans="1:4" ht="14.25" x14ac:dyDescent="0.2">
      <c r="A5379" s="20">
        <f t="shared" si="83"/>
        <v>48797</v>
      </c>
      <c r="B5379" s="21">
        <v>5378</v>
      </c>
      <c r="C5379" s="21">
        <v>6.4852999999999996</v>
      </c>
      <c r="D5379" s="21">
        <v>1.7621</v>
      </c>
    </row>
    <row r="5380" spans="1:4" ht="14.25" x14ac:dyDescent="0.2">
      <c r="A5380" s="20">
        <f t="shared" ref="A5380:A5443" si="84">+A5379+1</f>
        <v>48798</v>
      </c>
      <c r="B5380" s="21">
        <v>5379</v>
      </c>
      <c r="C5380" s="21">
        <v>6.4859999999999998</v>
      </c>
      <c r="D5380" s="21">
        <v>1.7623</v>
      </c>
    </row>
    <row r="5381" spans="1:4" ht="14.25" x14ac:dyDescent="0.2">
      <c r="A5381" s="20">
        <f t="shared" si="84"/>
        <v>48799</v>
      </c>
      <c r="B5381" s="21">
        <v>5380</v>
      </c>
      <c r="C5381" s="21">
        <v>6.4866999999999999</v>
      </c>
      <c r="D5381" s="21">
        <v>1.7624</v>
      </c>
    </row>
    <row r="5382" spans="1:4" ht="14.25" x14ac:dyDescent="0.2">
      <c r="A5382" s="20">
        <f t="shared" si="84"/>
        <v>48800</v>
      </c>
      <c r="B5382" s="21">
        <v>5381</v>
      </c>
      <c r="C5382" s="21">
        <v>6.4873000000000003</v>
      </c>
      <c r="D5382" s="21">
        <v>1.7625999999999999</v>
      </c>
    </row>
    <row r="5383" spans="1:4" ht="14.25" x14ac:dyDescent="0.2">
      <c r="A5383" s="20">
        <f t="shared" si="84"/>
        <v>48801</v>
      </c>
      <c r="B5383" s="21">
        <v>5382</v>
      </c>
      <c r="C5383" s="21">
        <v>6.4880000000000004</v>
      </c>
      <c r="D5383" s="21">
        <v>1.7627999999999999</v>
      </c>
    </row>
    <row r="5384" spans="1:4" ht="14.25" x14ac:dyDescent="0.2">
      <c r="A5384" s="20">
        <f t="shared" si="84"/>
        <v>48802</v>
      </c>
      <c r="B5384" s="21">
        <v>5383</v>
      </c>
      <c r="C5384" s="21">
        <v>6.4886999999999997</v>
      </c>
      <c r="D5384" s="21">
        <v>1.7628999999999999</v>
      </c>
    </row>
    <row r="5385" spans="1:4" ht="14.25" x14ac:dyDescent="0.2">
      <c r="A5385" s="20">
        <f t="shared" si="84"/>
        <v>48803</v>
      </c>
      <c r="B5385" s="21">
        <v>5384</v>
      </c>
      <c r="C5385" s="21">
        <v>6.4893999999999998</v>
      </c>
      <c r="D5385" s="21">
        <v>1.7630999999999999</v>
      </c>
    </row>
    <row r="5386" spans="1:4" ht="14.25" x14ac:dyDescent="0.2">
      <c r="A5386" s="20">
        <f t="shared" si="84"/>
        <v>48804</v>
      </c>
      <c r="B5386" s="21">
        <v>5385</v>
      </c>
      <c r="C5386" s="21">
        <v>6.49</v>
      </c>
      <c r="D5386" s="21">
        <v>1.7633000000000001</v>
      </c>
    </row>
    <row r="5387" spans="1:4" ht="14.25" x14ac:dyDescent="0.2">
      <c r="A5387" s="20">
        <f t="shared" si="84"/>
        <v>48805</v>
      </c>
      <c r="B5387" s="21">
        <v>5386</v>
      </c>
      <c r="C5387" s="21">
        <v>6.4907000000000004</v>
      </c>
      <c r="D5387" s="21">
        <v>1.7634000000000001</v>
      </c>
    </row>
    <row r="5388" spans="1:4" ht="14.25" x14ac:dyDescent="0.2">
      <c r="A5388" s="20">
        <f t="shared" si="84"/>
        <v>48806</v>
      </c>
      <c r="B5388" s="21">
        <v>5387</v>
      </c>
      <c r="C5388" s="21">
        <v>6.4913999999999996</v>
      </c>
      <c r="D5388" s="21">
        <v>1.7636000000000001</v>
      </c>
    </row>
    <row r="5389" spans="1:4" ht="14.25" x14ac:dyDescent="0.2">
      <c r="A5389" s="20">
        <f t="shared" si="84"/>
        <v>48807</v>
      </c>
      <c r="B5389" s="21">
        <v>5388</v>
      </c>
      <c r="C5389" s="21">
        <v>6.4920999999999998</v>
      </c>
      <c r="D5389" s="21">
        <v>1.7638</v>
      </c>
    </row>
    <row r="5390" spans="1:4" ht="14.25" x14ac:dyDescent="0.2">
      <c r="A5390" s="20">
        <f t="shared" si="84"/>
        <v>48808</v>
      </c>
      <c r="B5390" s="21">
        <v>5389</v>
      </c>
      <c r="C5390" s="21">
        <v>6.4927999999999999</v>
      </c>
      <c r="D5390" s="21">
        <v>1.7639</v>
      </c>
    </row>
    <row r="5391" spans="1:4" ht="14.25" x14ac:dyDescent="0.2">
      <c r="A5391" s="20">
        <f t="shared" si="84"/>
        <v>48809</v>
      </c>
      <c r="B5391" s="21">
        <v>5390</v>
      </c>
      <c r="C5391" s="21">
        <v>6.4934000000000003</v>
      </c>
      <c r="D5391" s="21">
        <v>1.7641</v>
      </c>
    </row>
    <row r="5392" spans="1:4" ht="14.25" x14ac:dyDescent="0.2">
      <c r="A5392" s="20">
        <f t="shared" si="84"/>
        <v>48810</v>
      </c>
      <c r="B5392" s="21">
        <v>5391</v>
      </c>
      <c r="C5392" s="21">
        <v>6.4941000000000004</v>
      </c>
      <c r="D5392" s="21">
        <v>1.7643</v>
      </c>
    </row>
    <row r="5393" spans="1:4" ht="14.25" x14ac:dyDescent="0.2">
      <c r="A5393" s="20">
        <f t="shared" si="84"/>
        <v>48811</v>
      </c>
      <c r="B5393" s="21">
        <v>5392</v>
      </c>
      <c r="C5393" s="21">
        <v>6.4947999999999997</v>
      </c>
      <c r="D5393" s="21">
        <v>1.7644</v>
      </c>
    </row>
    <row r="5394" spans="1:4" ht="14.25" x14ac:dyDescent="0.2">
      <c r="A5394" s="20">
        <f t="shared" si="84"/>
        <v>48812</v>
      </c>
      <c r="B5394" s="21">
        <v>5393</v>
      </c>
      <c r="C5394" s="21">
        <v>6.4954999999999998</v>
      </c>
      <c r="D5394" s="21">
        <v>1.7645999999999999</v>
      </c>
    </row>
    <row r="5395" spans="1:4" ht="14.25" x14ac:dyDescent="0.2">
      <c r="A5395" s="20">
        <f t="shared" si="84"/>
        <v>48813</v>
      </c>
      <c r="B5395" s="21">
        <v>5394</v>
      </c>
      <c r="C5395" s="21">
        <v>6.4961000000000002</v>
      </c>
      <c r="D5395" s="21">
        <v>1.7647999999999999</v>
      </c>
    </row>
    <row r="5396" spans="1:4" ht="14.25" x14ac:dyDescent="0.2">
      <c r="A5396" s="20">
        <f t="shared" si="84"/>
        <v>48814</v>
      </c>
      <c r="B5396" s="21">
        <v>5395</v>
      </c>
      <c r="C5396" s="21">
        <v>6.4968000000000004</v>
      </c>
      <c r="D5396" s="21">
        <v>1.7648999999999999</v>
      </c>
    </row>
    <row r="5397" spans="1:4" ht="14.25" x14ac:dyDescent="0.2">
      <c r="A5397" s="20">
        <f t="shared" si="84"/>
        <v>48815</v>
      </c>
      <c r="B5397" s="21">
        <v>5396</v>
      </c>
      <c r="C5397" s="21">
        <v>6.4974999999999996</v>
      </c>
      <c r="D5397" s="21">
        <v>1.7650999999999999</v>
      </c>
    </row>
    <row r="5398" spans="1:4" ht="14.25" x14ac:dyDescent="0.2">
      <c r="A5398" s="20">
        <f t="shared" si="84"/>
        <v>48816</v>
      </c>
      <c r="B5398" s="21">
        <v>5397</v>
      </c>
      <c r="C5398" s="21">
        <v>6.4981999999999998</v>
      </c>
      <c r="D5398" s="21">
        <v>1.7653000000000001</v>
      </c>
    </row>
    <row r="5399" spans="1:4" ht="14.25" x14ac:dyDescent="0.2">
      <c r="A5399" s="20">
        <f t="shared" si="84"/>
        <v>48817</v>
      </c>
      <c r="B5399" s="21">
        <v>5398</v>
      </c>
      <c r="C5399" s="21">
        <v>6.4988999999999999</v>
      </c>
      <c r="D5399" s="21">
        <v>1.7654000000000001</v>
      </c>
    </row>
    <row r="5400" spans="1:4" ht="14.25" x14ac:dyDescent="0.2">
      <c r="A5400" s="20">
        <f t="shared" si="84"/>
        <v>48818</v>
      </c>
      <c r="B5400" s="21">
        <v>5399</v>
      </c>
      <c r="C5400" s="21">
        <v>6.4995000000000003</v>
      </c>
      <c r="D5400" s="21">
        <v>1.7656000000000001</v>
      </c>
    </row>
    <row r="5401" spans="1:4" ht="14.25" x14ac:dyDescent="0.2">
      <c r="A5401" s="20">
        <f t="shared" si="84"/>
        <v>48819</v>
      </c>
      <c r="B5401" s="21">
        <v>5400</v>
      </c>
      <c r="C5401" s="21">
        <v>6.5002000000000004</v>
      </c>
      <c r="D5401" s="21">
        <v>1.7658</v>
      </c>
    </row>
    <row r="5402" spans="1:4" ht="14.25" x14ac:dyDescent="0.2">
      <c r="A5402" s="20">
        <f t="shared" si="84"/>
        <v>48820</v>
      </c>
      <c r="B5402" s="21">
        <v>5401</v>
      </c>
      <c r="C5402" s="21">
        <v>6.5008999999999997</v>
      </c>
      <c r="D5402" s="21">
        <v>1.7659</v>
      </c>
    </row>
    <row r="5403" spans="1:4" ht="14.25" x14ac:dyDescent="0.2">
      <c r="A5403" s="20">
        <f t="shared" si="84"/>
        <v>48821</v>
      </c>
      <c r="B5403" s="21">
        <v>5402</v>
      </c>
      <c r="C5403" s="21">
        <v>6.5015999999999998</v>
      </c>
      <c r="D5403" s="21">
        <v>1.7661</v>
      </c>
    </row>
    <row r="5404" spans="1:4" ht="14.25" x14ac:dyDescent="0.2">
      <c r="A5404" s="20">
        <f t="shared" si="84"/>
        <v>48822</v>
      </c>
      <c r="B5404" s="21">
        <v>5403</v>
      </c>
      <c r="C5404" s="21">
        <v>6.5023</v>
      </c>
      <c r="D5404" s="21">
        <v>1.7663</v>
      </c>
    </row>
    <row r="5405" spans="1:4" ht="14.25" x14ac:dyDescent="0.2">
      <c r="A5405" s="20">
        <f t="shared" si="84"/>
        <v>48823</v>
      </c>
      <c r="B5405" s="21">
        <v>5404</v>
      </c>
      <c r="C5405" s="21">
        <v>6.5029000000000003</v>
      </c>
      <c r="D5405" s="21">
        <v>1.7664</v>
      </c>
    </row>
    <row r="5406" spans="1:4" ht="14.25" x14ac:dyDescent="0.2">
      <c r="A5406" s="20">
        <f t="shared" si="84"/>
        <v>48824</v>
      </c>
      <c r="B5406" s="21">
        <v>5405</v>
      </c>
      <c r="C5406" s="21">
        <v>6.5035999999999996</v>
      </c>
      <c r="D5406" s="21">
        <v>1.7665999999999999</v>
      </c>
    </row>
    <row r="5407" spans="1:4" ht="14.25" x14ac:dyDescent="0.2">
      <c r="A5407" s="20">
        <f t="shared" si="84"/>
        <v>48825</v>
      </c>
      <c r="B5407" s="21">
        <v>5406</v>
      </c>
      <c r="C5407" s="21">
        <v>6.5042999999999997</v>
      </c>
      <c r="D5407" s="21">
        <v>1.7667999999999999</v>
      </c>
    </row>
    <row r="5408" spans="1:4" ht="14.25" x14ac:dyDescent="0.2">
      <c r="A5408" s="20">
        <f t="shared" si="84"/>
        <v>48826</v>
      </c>
      <c r="B5408" s="21">
        <v>5407</v>
      </c>
      <c r="C5408" s="21">
        <v>6.5049999999999999</v>
      </c>
      <c r="D5408" s="21">
        <v>1.7668999999999999</v>
      </c>
    </row>
    <row r="5409" spans="1:4" ht="14.25" x14ac:dyDescent="0.2">
      <c r="A5409" s="20">
        <f t="shared" si="84"/>
        <v>48827</v>
      </c>
      <c r="B5409" s="21">
        <v>5408</v>
      </c>
      <c r="C5409" s="21">
        <v>6.5057</v>
      </c>
      <c r="D5409" s="21">
        <v>1.7670999999999999</v>
      </c>
    </row>
    <row r="5410" spans="1:4" ht="14.25" x14ac:dyDescent="0.2">
      <c r="A5410" s="20">
        <f t="shared" si="84"/>
        <v>48828</v>
      </c>
      <c r="B5410" s="21">
        <v>5409</v>
      </c>
      <c r="C5410" s="21">
        <v>6.5063000000000004</v>
      </c>
      <c r="D5410" s="21">
        <v>1.7673000000000001</v>
      </c>
    </row>
    <row r="5411" spans="1:4" ht="14.25" x14ac:dyDescent="0.2">
      <c r="A5411" s="20">
        <f t="shared" si="84"/>
        <v>48829</v>
      </c>
      <c r="B5411" s="21">
        <v>5410</v>
      </c>
      <c r="C5411" s="21">
        <v>6.5069999999999997</v>
      </c>
      <c r="D5411" s="21">
        <v>1.7675000000000001</v>
      </c>
    </row>
    <row r="5412" spans="1:4" ht="14.25" x14ac:dyDescent="0.2">
      <c r="A5412" s="20">
        <f t="shared" si="84"/>
        <v>48830</v>
      </c>
      <c r="B5412" s="21">
        <v>5411</v>
      </c>
      <c r="C5412" s="21">
        <v>6.5076999999999998</v>
      </c>
      <c r="D5412" s="21">
        <v>1.7676000000000001</v>
      </c>
    </row>
    <row r="5413" spans="1:4" ht="14.25" x14ac:dyDescent="0.2">
      <c r="A5413" s="20">
        <f t="shared" si="84"/>
        <v>48831</v>
      </c>
      <c r="B5413" s="21">
        <v>5412</v>
      </c>
      <c r="C5413" s="21">
        <v>6.5084</v>
      </c>
      <c r="D5413" s="21">
        <v>1.7678</v>
      </c>
    </row>
    <row r="5414" spans="1:4" ht="14.25" x14ac:dyDescent="0.2">
      <c r="A5414" s="20">
        <f t="shared" si="84"/>
        <v>48832</v>
      </c>
      <c r="B5414" s="21">
        <v>5413</v>
      </c>
      <c r="C5414" s="21">
        <v>6.5091000000000001</v>
      </c>
      <c r="D5414" s="21">
        <v>1.768</v>
      </c>
    </row>
    <row r="5415" spans="1:4" ht="14.25" x14ac:dyDescent="0.2">
      <c r="A5415" s="20">
        <f t="shared" si="84"/>
        <v>48833</v>
      </c>
      <c r="B5415" s="21">
        <v>5414</v>
      </c>
      <c r="C5415" s="21">
        <v>6.5096999999999996</v>
      </c>
      <c r="D5415" s="21">
        <v>1.7681</v>
      </c>
    </row>
    <row r="5416" spans="1:4" ht="14.25" x14ac:dyDescent="0.2">
      <c r="A5416" s="20">
        <f t="shared" si="84"/>
        <v>48834</v>
      </c>
      <c r="B5416" s="21">
        <v>5415</v>
      </c>
      <c r="C5416" s="21">
        <v>6.5103999999999997</v>
      </c>
      <c r="D5416" s="21">
        <v>1.7683</v>
      </c>
    </row>
    <row r="5417" spans="1:4" ht="14.25" x14ac:dyDescent="0.2">
      <c r="A5417" s="20">
        <f t="shared" si="84"/>
        <v>48835</v>
      </c>
      <c r="B5417" s="21">
        <v>5416</v>
      </c>
      <c r="C5417" s="21">
        <v>6.5110999999999999</v>
      </c>
      <c r="D5417" s="21">
        <v>1.7685</v>
      </c>
    </row>
    <row r="5418" spans="1:4" ht="14.25" x14ac:dyDescent="0.2">
      <c r="A5418" s="20">
        <f t="shared" si="84"/>
        <v>48836</v>
      </c>
      <c r="B5418" s="21">
        <v>5417</v>
      </c>
      <c r="C5418" s="21">
        <v>6.5118</v>
      </c>
      <c r="D5418" s="21">
        <v>1.7685999999999999</v>
      </c>
    </row>
    <row r="5419" spans="1:4" ht="14.25" x14ac:dyDescent="0.2">
      <c r="A5419" s="20">
        <f t="shared" si="84"/>
        <v>48837</v>
      </c>
      <c r="B5419" s="21">
        <v>5418</v>
      </c>
      <c r="C5419" s="21">
        <v>6.5125000000000002</v>
      </c>
      <c r="D5419" s="21">
        <v>1.7687999999999999</v>
      </c>
    </row>
    <row r="5420" spans="1:4" ht="14.25" x14ac:dyDescent="0.2">
      <c r="A5420" s="20">
        <f t="shared" si="84"/>
        <v>48838</v>
      </c>
      <c r="B5420" s="21">
        <v>5419</v>
      </c>
      <c r="C5420" s="21">
        <v>6.5130999999999997</v>
      </c>
      <c r="D5420" s="21">
        <v>1.7689999999999999</v>
      </c>
    </row>
    <row r="5421" spans="1:4" ht="14.25" x14ac:dyDescent="0.2">
      <c r="A5421" s="20">
        <f t="shared" si="84"/>
        <v>48839</v>
      </c>
      <c r="B5421" s="21">
        <v>5420</v>
      </c>
      <c r="C5421" s="21">
        <v>6.5137999999999998</v>
      </c>
      <c r="D5421" s="21">
        <v>1.7690999999999999</v>
      </c>
    </row>
    <row r="5422" spans="1:4" ht="14.25" x14ac:dyDescent="0.2">
      <c r="A5422" s="20">
        <f t="shared" si="84"/>
        <v>48840</v>
      </c>
      <c r="B5422" s="21">
        <v>5421</v>
      </c>
      <c r="C5422" s="21">
        <v>6.5145</v>
      </c>
      <c r="D5422" s="21">
        <v>1.7693000000000001</v>
      </c>
    </row>
    <row r="5423" spans="1:4" ht="14.25" x14ac:dyDescent="0.2">
      <c r="A5423" s="20">
        <f t="shared" si="84"/>
        <v>48841</v>
      </c>
      <c r="B5423" s="21">
        <v>5422</v>
      </c>
      <c r="C5423" s="21">
        <v>6.5152000000000001</v>
      </c>
      <c r="D5423" s="21">
        <v>1.7695000000000001</v>
      </c>
    </row>
    <row r="5424" spans="1:4" ht="14.25" x14ac:dyDescent="0.2">
      <c r="A5424" s="20">
        <f t="shared" si="84"/>
        <v>48842</v>
      </c>
      <c r="B5424" s="21">
        <v>5423</v>
      </c>
      <c r="C5424" s="21">
        <v>6.5159000000000002</v>
      </c>
      <c r="D5424" s="21">
        <v>1.7696000000000001</v>
      </c>
    </row>
    <row r="5425" spans="1:4" ht="14.25" x14ac:dyDescent="0.2">
      <c r="A5425" s="20">
        <f t="shared" si="84"/>
        <v>48843</v>
      </c>
      <c r="B5425" s="21">
        <v>5424</v>
      </c>
      <c r="C5425" s="21">
        <v>6.5166000000000004</v>
      </c>
      <c r="D5425" s="21">
        <v>1.7698</v>
      </c>
    </row>
    <row r="5426" spans="1:4" ht="14.25" x14ac:dyDescent="0.2">
      <c r="A5426" s="20">
        <f t="shared" si="84"/>
        <v>48844</v>
      </c>
      <c r="B5426" s="21">
        <v>5425</v>
      </c>
      <c r="C5426" s="21">
        <v>6.5171999999999999</v>
      </c>
      <c r="D5426" s="21">
        <v>1.77</v>
      </c>
    </row>
    <row r="5427" spans="1:4" ht="14.25" x14ac:dyDescent="0.2">
      <c r="A5427" s="20">
        <f t="shared" si="84"/>
        <v>48845</v>
      </c>
      <c r="B5427" s="21">
        <v>5426</v>
      </c>
      <c r="C5427" s="21">
        <v>6.5179</v>
      </c>
      <c r="D5427" s="21">
        <v>1.7701</v>
      </c>
    </row>
    <row r="5428" spans="1:4" ht="14.25" x14ac:dyDescent="0.2">
      <c r="A5428" s="20">
        <f t="shared" si="84"/>
        <v>48846</v>
      </c>
      <c r="B5428" s="21">
        <v>5427</v>
      </c>
      <c r="C5428" s="21">
        <v>6.5186000000000002</v>
      </c>
      <c r="D5428" s="21">
        <v>1.7703</v>
      </c>
    </row>
    <row r="5429" spans="1:4" ht="14.25" x14ac:dyDescent="0.2">
      <c r="A5429" s="20">
        <f t="shared" si="84"/>
        <v>48847</v>
      </c>
      <c r="B5429" s="21">
        <v>5428</v>
      </c>
      <c r="C5429" s="21">
        <v>6.5193000000000003</v>
      </c>
      <c r="D5429" s="21">
        <v>1.7705</v>
      </c>
    </row>
    <row r="5430" spans="1:4" ht="14.25" x14ac:dyDescent="0.2">
      <c r="A5430" s="20">
        <f t="shared" si="84"/>
        <v>48848</v>
      </c>
      <c r="B5430" s="21">
        <v>5429</v>
      </c>
      <c r="C5430" s="21">
        <v>6.52</v>
      </c>
      <c r="D5430" s="21">
        <v>1.7706</v>
      </c>
    </row>
    <row r="5431" spans="1:4" ht="14.25" x14ac:dyDescent="0.2">
      <c r="A5431" s="20">
        <f t="shared" si="84"/>
        <v>48849</v>
      </c>
      <c r="B5431" s="21">
        <v>5430</v>
      </c>
      <c r="C5431" s="21">
        <v>6.5206</v>
      </c>
      <c r="D5431" s="21">
        <v>1.7707999999999999</v>
      </c>
    </row>
    <row r="5432" spans="1:4" ht="14.25" x14ac:dyDescent="0.2">
      <c r="A5432" s="20">
        <f t="shared" si="84"/>
        <v>48850</v>
      </c>
      <c r="B5432" s="21">
        <v>5431</v>
      </c>
      <c r="C5432" s="21">
        <v>6.5213000000000001</v>
      </c>
      <c r="D5432" s="21">
        <v>1.7709999999999999</v>
      </c>
    </row>
    <row r="5433" spans="1:4" ht="14.25" x14ac:dyDescent="0.2">
      <c r="A5433" s="20">
        <f t="shared" si="84"/>
        <v>48851</v>
      </c>
      <c r="B5433" s="21">
        <v>5432</v>
      </c>
      <c r="C5433" s="21">
        <v>6.5220000000000002</v>
      </c>
      <c r="D5433" s="21">
        <v>1.7710999999999999</v>
      </c>
    </row>
    <row r="5434" spans="1:4" ht="14.25" x14ac:dyDescent="0.2">
      <c r="A5434" s="20">
        <f t="shared" si="84"/>
        <v>48852</v>
      </c>
      <c r="B5434" s="21">
        <v>5433</v>
      </c>
      <c r="C5434" s="21">
        <v>6.5227000000000004</v>
      </c>
      <c r="D5434" s="21">
        <v>1.7713000000000001</v>
      </c>
    </row>
    <row r="5435" spans="1:4" ht="14.25" x14ac:dyDescent="0.2">
      <c r="A5435" s="20">
        <f t="shared" si="84"/>
        <v>48853</v>
      </c>
      <c r="B5435" s="21">
        <v>5434</v>
      </c>
      <c r="C5435" s="21">
        <v>6.5233999999999996</v>
      </c>
      <c r="D5435" s="21">
        <v>1.7715000000000001</v>
      </c>
    </row>
    <row r="5436" spans="1:4" ht="14.25" x14ac:dyDescent="0.2">
      <c r="A5436" s="20">
        <f t="shared" si="84"/>
        <v>48854</v>
      </c>
      <c r="B5436" s="21">
        <v>5435</v>
      </c>
      <c r="C5436" s="21">
        <v>6.5240999999999998</v>
      </c>
      <c r="D5436" s="21">
        <v>1.7716000000000001</v>
      </c>
    </row>
    <row r="5437" spans="1:4" ht="14.25" x14ac:dyDescent="0.2">
      <c r="A5437" s="20">
        <f t="shared" si="84"/>
        <v>48855</v>
      </c>
      <c r="B5437" s="21">
        <v>5436</v>
      </c>
      <c r="C5437" s="21">
        <v>6.5247000000000002</v>
      </c>
      <c r="D5437" s="21">
        <v>1.7718</v>
      </c>
    </row>
    <row r="5438" spans="1:4" ht="14.25" x14ac:dyDescent="0.2">
      <c r="A5438" s="20">
        <f t="shared" si="84"/>
        <v>48856</v>
      </c>
      <c r="B5438" s="21">
        <v>5437</v>
      </c>
      <c r="C5438" s="21">
        <v>6.5254000000000003</v>
      </c>
      <c r="D5438" s="21">
        <v>1.772</v>
      </c>
    </row>
    <row r="5439" spans="1:4" ht="14.25" x14ac:dyDescent="0.2">
      <c r="A5439" s="20">
        <f t="shared" si="84"/>
        <v>48857</v>
      </c>
      <c r="B5439" s="21">
        <v>5438</v>
      </c>
      <c r="C5439" s="21">
        <v>6.5260999999999996</v>
      </c>
      <c r="D5439" s="21">
        <v>1.7721</v>
      </c>
    </row>
    <row r="5440" spans="1:4" ht="14.25" x14ac:dyDescent="0.2">
      <c r="A5440" s="20">
        <f t="shared" si="84"/>
        <v>48858</v>
      </c>
      <c r="B5440" s="21">
        <v>5439</v>
      </c>
      <c r="C5440" s="21">
        <v>6.5267999999999997</v>
      </c>
      <c r="D5440" s="21">
        <v>1.7723</v>
      </c>
    </row>
    <row r="5441" spans="1:4" ht="14.25" x14ac:dyDescent="0.2">
      <c r="A5441" s="20">
        <f t="shared" si="84"/>
        <v>48859</v>
      </c>
      <c r="B5441" s="21">
        <v>5440</v>
      </c>
      <c r="C5441" s="21">
        <v>6.5274999999999999</v>
      </c>
      <c r="D5441" s="21">
        <v>1.7725</v>
      </c>
    </row>
    <row r="5442" spans="1:4" ht="14.25" x14ac:dyDescent="0.2">
      <c r="A5442" s="20">
        <f t="shared" si="84"/>
        <v>48860</v>
      </c>
      <c r="B5442" s="21">
        <v>5441</v>
      </c>
      <c r="C5442" s="21">
        <v>6.5282</v>
      </c>
      <c r="D5442" s="21">
        <v>1.7726</v>
      </c>
    </row>
    <row r="5443" spans="1:4" ht="14.25" x14ac:dyDescent="0.2">
      <c r="A5443" s="20">
        <f t="shared" si="84"/>
        <v>48861</v>
      </c>
      <c r="B5443" s="21">
        <v>5442</v>
      </c>
      <c r="C5443" s="21">
        <v>6.5288000000000004</v>
      </c>
      <c r="D5443" s="21">
        <v>1.7727999999999999</v>
      </c>
    </row>
    <row r="5444" spans="1:4" ht="14.25" x14ac:dyDescent="0.2">
      <c r="A5444" s="20">
        <f t="shared" ref="A5444:A5507" si="85">+A5443+1</f>
        <v>48862</v>
      </c>
      <c r="B5444" s="21">
        <v>5443</v>
      </c>
      <c r="C5444" s="21">
        <v>6.5294999999999996</v>
      </c>
      <c r="D5444" s="21">
        <v>1.7729999999999999</v>
      </c>
    </row>
    <row r="5445" spans="1:4" ht="14.25" x14ac:dyDescent="0.2">
      <c r="A5445" s="20">
        <f t="shared" si="85"/>
        <v>48863</v>
      </c>
      <c r="B5445" s="21">
        <v>5444</v>
      </c>
      <c r="C5445" s="21">
        <v>6.5301999999999998</v>
      </c>
      <c r="D5445" s="21">
        <v>1.7730999999999999</v>
      </c>
    </row>
    <row r="5446" spans="1:4" ht="14.25" x14ac:dyDescent="0.2">
      <c r="A5446" s="20">
        <f t="shared" si="85"/>
        <v>48864</v>
      </c>
      <c r="B5446" s="21">
        <v>5445</v>
      </c>
      <c r="C5446" s="21">
        <v>6.5308999999999999</v>
      </c>
      <c r="D5446" s="21">
        <v>1.7733000000000001</v>
      </c>
    </row>
    <row r="5447" spans="1:4" ht="14.25" x14ac:dyDescent="0.2">
      <c r="A5447" s="20">
        <f t="shared" si="85"/>
        <v>48865</v>
      </c>
      <c r="B5447" s="21">
        <v>5446</v>
      </c>
      <c r="C5447" s="21">
        <v>6.5316000000000001</v>
      </c>
      <c r="D5447" s="21">
        <v>1.7735000000000001</v>
      </c>
    </row>
    <row r="5448" spans="1:4" ht="14.25" x14ac:dyDescent="0.2">
      <c r="A5448" s="20">
        <f t="shared" si="85"/>
        <v>48866</v>
      </c>
      <c r="B5448" s="21">
        <v>5447</v>
      </c>
      <c r="C5448" s="21">
        <v>6.5323000000000002</v>
      </c>
      <c r="D5448" s="21">
        <v>1.7737000000000001</v>
      </c>
    </row>
    <row r="5449" spans="1:4" ht="14.25" x14ac:dyDescent="0.2">
      <c r="A5449" s="20">
        <f t="shared" si="85"/>
        <v>48867</v>
      </c>
      <c r="B5449" s="21">
        <v>5448</v>
      </c>
      <c r="C5449" s="21">
        <v>6.5330000000000004</v>
      </c>
      <c r="D5449" s="21">
        <v>1.7738</v>
      </c>
    </row>
    <row r="5450" spans="1:4" ht="14.25" x14ac:dyDescent="0.2">
      <c r="A5450" s="20">
        <f t="shared" si="85"/>
        <v>48868</v>
      </c>
      <c r="B5450" s="21">
        <v>5449</v>
      </c>
      <c r="C5450" s="21">
        <v>6.5335999999999999</v>
      </c>
      <c r="D5450" s="21">
        <v>1.774</v>
      </c>
    </row>
    <row r="5451" spans="1:4" ht="14.25" x14ac:dyDescent="0.2">
      <c r="A5451" s="20">
        <f t="shared" si="85"/>
        <v>48869</v>
      </c>
      <c r="B5451" s="21">
        <v>5450</v>
      </c>
      <c r="C5451" s="21">
        <v>6.5343</v>
      </c>
      <c r="D5451" s="21">
        <v>1.7742</v>
      </c>
    </row>
    <row r="5452" spans="1:4" ht="14.25" x14ac:dyDescent="0.2">
      <c r="A5452" s="20">
        <f t="shared" si="85"/>
        <v>48870</v>
      </c>
      <c r="B5452" s="21">
        <v>5451</v>
      </c>
      <c r="C5452" s="21">
        <v>6.5350000000000001</v>
      </c>
      <c r="D5452" s="21">
        <v>1.7743</v>
      </c>
    </row>
    <row r="5453" spans="1:4" ht="14.25" x14ac:dyDescent="0.2">
      <c r="A5453" s="20">
        <f t="shared" si="85"/>
        <v>48871</v>
      </c>
      <c r="B5453" s="21">
        <v>5452</v>
      </c>
      <c r="C5453" s="21">
        <v>6.5357000000000003</v>
      </c>
      <c r="D5453" s="21">
        <v>1.7745</v>
      </c>
    </row>
    <row r="5454" spans="1:4" ht="14.25" x14ac:dyDescent="0.2">
      <c r="A5454" s="20">
        <f t="shared" si="85"/>
        <v>48872</v>
      </c>
      <c r="B5454" s="21">
        <v>5453</v>
      </c>
      <c r="C5454" s="21">
        <v>6.5364000000000004</v>
      </c>
      <c r="D5454" s="21">
        <v>1.7746999999999999</v>
      </c>
    </row>
    <row r="5455" spans="1:4" ht="14.25" x14ac:dyDescent="0.2">
      <c r="A5455" s="20">
        <f t="shared" si="85"/>
        <v>48873</v>
      </c>
      <c r="B5455" s="21">
        <v>5454</v>
      </c>
      <c r="C5455" s="21">
        <v>6.5370999999999997</v>
      </c>
      <c r="D5455" s="21">
        <v>1.7747999999999999</v>
      </c>
    </row>
    <row r="5456" spans="1:4" ht="14.25" x14ac:dyDescent="0.2">
      <c r="A5456" s="20">
        <f t="shared" si="85"/>
        <v>48874</v>
      </c>
      <c r="B5456" s="21">
        <v>5455</v>
      </c>
      <c r="C5456" s="21">
        <v>6.5377000000000001</v>
      </c>
      <c r="D5456" s="21">
        <v>1.7749999999999999</v>
      </c>
    </row>
    <row r="5457" spans="1:4" ht="14.25" x14ac:dyDescent="0.2">
      <c r="A5457" s="20">
        <f t="shared" si="85"/>
        <v>48875</v>
      </c>
      <c r="B5457" s="21">
        <v>5456</v>
      </c>
      <c r="C5457" s="21">
        <v>6.5384000000000002</v>
      </c>
      <c r="D5457" s="21">
        <v>1.7751999999999999</v>
      </c>
    </row>
    <row r="5458" spans="1:4" ht="14.25" x14ac:dyDescent="0.2">
      <c r="A5458" s="20">
        <f t="shared" si="85"/>
        <v>48876</v>
      </c>
      <c r="B5458" s="21">
        <v>5457</v>
      </c>
      <c r="C5458" s="21">
        <v>6.5391000000000004</v>
      </c>
      <c r="D5458" s="21">
        <v>1.7753000000000001</v>
      </c>
    </row>
    <row r="5459" spans="1:4" ht="14.25" x14ac:dyDescent="0.2">
      <c r="A5459" s="20">
        <f t="shared" si="85"/>
        <v>48877</v>
      </c>
      <c r="B5459" s="21">
        <v>5458</v>
      </c>
      <c r="C5459" s="21">
        <v>6.5397999999999996</v>
      </c>
      <c r="D5459" s="21">
        <v>1.7755000000000001</v>
      </c>
    </row>
    <row r="5460" spans="1:4" ht="14.25" x14ac:dyDescent="0.2">
      <c r="A5460" s="20">
        <f t="shared" si="85"/>
        <v>48878</v>
      </c>
      <c r="B5460" s="21">
        <v>5459</v>
      </c>
      <c r="C5460" s="21">
        <v>6.5404999999999998</v>
      </c>
      <c r="D5460" s="21">
        <v>1.7757000000000001</v>
      </c>
    </row>
    <row r="5461" spans="1:4" ht="14.25" x14ac:dyDescent="0.2">
      <c r="A5461" s="20">
        <f t="shared" si="85"/>
        <v>48879</v>
      </c>
      <c r="B5461" s="21">
        <v>5460</v>
      </c>
      <c r="C5461" s="21">
        <v>6.5411999999999999</v>
      </c>
      <c r="D5461" s="21">
        <v>1.7758</v>
      </c>
    </row>
    <row r="5462" spans="1:4" ht="14.25" x14ac:dyDescent="0.2">
      <c r="A5462" s="20">
        <f t="shared" si="85"/>
        <v>48880</v>
      </c>
      <c r="B5462" s="21">
        <v>5461</v>
      </c>
      <c r="C5462" s="21">
        <v>6.5419</v>
      </c>
      <c r="D5462" s="21">
        <v>1.776</v>
      </c>
    </row>
    <row r="5463" spans="1:4" ht="14.25" x14ac:dyDescent="0.2">
      <c r="A5463" s="20">
        <f t="shared" si="85"/>
        <v>48881</v>
      </c>
      <c r="B5463" s="21">
        <v>5462</v>
      </c>
      <c r="C5463" s="21">
        <v>6.5426000000000002</v>
      </c>
      <c r="D5463" s="21">
        <v>1.7762</v>
      </c>
    </row>
    <row r="5464" spans="1:4" ht="14.25" x14ac:dyDescent="0.2">
      <c r="A5464" s="20">
        <f t="shared" si="85"/>
        <v>48882</v>
      </c>
      <c r="B5464" s="21">
        <v>5463</v>
      </c>
      <c r="C5464" s="21">
        <v>6.5431999999999997</v>
      </c>
      <c r="D5464" s="21">
        <v>1.7763</v>
      </c>
    </row>
    <row r="5465" spans="1:4" ht="14.25" x14ac:dyDescent="0.2">
      <c r="A5465" s="20">
        <f t="shared" si="85"/>
        <v>48883</v>
      </c>
      <c r="B5465" s="21">
        <v>5464</v>
      </c>
      <c r="C5465" s="21">
        <v>6.5438999999999998</v>
      </c>
      <c r="D5465" s="21">
        <v>1.7765</v>
      </c>
    </row>
    <row r="5466" spans="1:4" ht="14.25" x14ac:dyDescent="0.2">
      <c r="A5466" s="20">
        <f t="shared" si="85"/>
        <v>48884</v>
      </c>
      <c r="B5466" s="21">
        <v>5465</v>
      </c>
      <c r="C5466" s="21">
        <v>6.5446</v>
      </c>
      <c r="D5466" s="21">
        <v>1.7766999999999999</v>
      </c>
    </row>
    <row r="5467" spans="1:4" ht="14.25" x14ac:dyDescent="0.2">
      <c r="A5467" s="20">
        <f t="shared" si="85"/>
        <v>48885</v>
      </c>
      <c r="B5467" s="21">
        <v>5466</v>
      </c>
      <c r="C5467" s="21">
        <v>6.5453000000000001</v>
      </c>
      <c r="D5467" s="21">
        <v>1.7767999999999999</v>
      </c>
    </row>
    <row r="5468" spans="1:4" ht="14.25" x14ac:dyDescent="0.2">
      <c r="A5468" s="20">
        <f t="shared" si="85"/>
        <v>48886</v>
      </c>
      <c r="B5468" s="21">
        <v>5467</v>
      </c>
      <c r="C5468" s="21">
        <v>6.5460000000000003</v>
      </c>
      <c r="D5468" s="21">
        <v>1.7769999999999999</v>
      </c>
    </row>
    <row r="5469" spans="1:4" ht="14.25" x14ac:dyDescent="0.2">
      <c r="A5469" s="20">
        <f t="shared" si="85"/>
        <v>48887</v>
      </c>
      <c r="B5469" s="21">
        <v>5468</v>
      </c>
      <c r="C5469" s="21">
        <v>6.5467000000000004</v>
      </c>
      <c r="D5469" s="21">
        <v>1.7771999999999999</v>
      </c>
    </row>
    <row r="5470" spans="1:4" ht="14.25" x14ac:dyDescent="0.2">
      <c r="A5470" s="20">
        <f t="shared" si="85"/>
        <v>48888</v>
      </c>
      <c r="B5470" s="21">
        <v>5469</v>
      </c>
      <c r="C5470" s="21">
        <v>6.5473999999999997</v>
      </c>
      <c r="D5470" s="21">
        <v>1.7773000000000001</v>
      </c>
    </row>
    <row r="5471" spans="1:4" ht="14.25" x14ac:dyDescent="0.2">
      <c r="A5471" s="20">
        <f t="shared" si="85"/>
        <v>48889</v>
      </c>
      <c r="B5471" s="21">
        <v>5470</v>
      </c>
      <c r="C5471" s="21">
        <v>6.548</v>
      </c>
      <c r="D5471" s="21">
        <v>1.7775000000000001</v>
      </c>
    </row>
    <row r="5472" spans="1:4" ht="14.25" x14ac:dyDescent="0.2">
      <c r="A5472" s="20">
        <f t="shared" si="85"/>
        <v>48890</v>
      </c>
      <c r="B5472" s="21">
        <v>5471</v>
      </c>
      <c r="C5472" s="21">
        <v>6.5487000000000002</v>
      </c>
      <c r="D5472" s="21">
        <v>1.7777000000000001</v>
      </c>
    </row>
    <row r="5473" spans="1:4" ht="14.25" x14ac:dyDescent="0.2">
      <c r="A5473" s="20">
        <f t="shared" si="85"/>
        <v>48891</v>
      </c>
      <c r="B5473" s="21">
        <v>5472</v>
      </c>
      <c r="C5473" s="21">
        <v>6.5494000000000003</v>
      </c>
      <c r="D5473" s="21">
        <v>1.7778</v>
      </c>
    </row>
    <row r="5474" spans="1:4" ht="14.25" x14ac:dyDescent="0.2">
      <c r="A5474" s="20">
        <f t="shared" si="85"/>
        <v>48892</v>
      </c>
      <c r="B5474" s="21">
        <v>5473</v>
      </c>
      <c r="C5474" s="21">
        <v>6.5500999999999996</v>
      </c>
      <c r="D5474" s="21">
        <v>1.778</v>
      </c>
    </row>
    <row r="5475" spans="1:4" ht="14.25" x14ac:dyDescent="0.2">
      <c r="A5475" s="20">
        <f t="shared" si="85"/>
        <v>48893</v>
      </c>
      <c r="B5475" s="21">
        <v>5474</v>
      </c>
      <c r="C5475" s="21">
        <v>6.5507999999999997</v>
      </c>
      <c r="D5475" s="21">
        <v>1.7782</v>
      </c>
    </row>
    <row r="5476" spans="1:4" ht="14.25" x14ac:dyDescent="0.2">
      <c r="A5476" s="20">
        <f t="shared" si="85"/>
        <v>48894</v>
      </c>
      <c r="B5476" s="21">
        <v>5475</v>
      </c>
      <c r="C5476" s="21">
        <v>6.5514999999999999</v>
      </c>
      <c r="D5476" s="21">
        <v>1.7783</v>
      </c>
    </row>
    <row r="5477" spans="1:4" ht="14.25" x14ac:dyDescent="0.2">
      <c r="A5477" s="20">
        <f t="shared" si="85"/>
        <v>48895</v>
      </c>
      <c r="B5477" s="21">
        <v>5476</v>
      </c>
      <c r="C5477" s="21">
        <v>6.5522</v>
      </c>
      <c r="D5477" s="21">
        <v>1.7785</v>
      </c>
    </row>
    <row r="5478" spans="1:4" ht="14.25" x14ac:dyDescent="0.2">
      <c r="A5478" s="20">
        <f t="shared" si="85"/>
        <v>48896</v>
      </c>
      <c r="B5478" s="21">
        <v>5477</v>
      </c>
      <c r="C5478" s="21">
        <v>6.5529000000000002</v>
      </c>
      <c r="D5478" s="21">
        <v>1.7786999999999999</v>
      </c>
    </row>
    <row r="5479" spans="1:4" ht="14.25" x14ac:dyDescent="0.2">
      <c r="A5479" s="20">
        <f t="shared" si="85"/>
        <v>48897</v>
      </c>
      <c r="B5479" s="21">
        <v>5478</v>
      </c>
      <c r="C5479" s="21">
        <v>6.5536000000000003</v>
      </c>
      <c r="D5479" s="21">
        <v>1.7787999999999999</v>
      </c>
    </row>
    <row r="5480" spans="1:4" ht="14.25" x14ac:dyDescent="0.2">
      <c r="A5480" s="20">
        <f t="shared" si="85"/>
        <v>48898</v>
      </c>
      <c r="B5480" s="21">
        <v>5479</v>
      </c>
      <c r="C5480" s="21">
        <v>6.5541999999999998</v>
      </c>
      <c r="D5480" s="21">
        <v>1.7789999999999999</v>
      </c>
    </row>
    <row r="5481" spans="1:4" ht="14.25" x14ac:dyDescent="0.2">
      <c r="A5481" s="20">
        <f t="shared" si="85"/>
        <v>48899</v>
      </c>
      <c r="B5481" s="21">
        <v>5480</v>
      </c>
      <c r="C5481" s="21">
        <v>6.5548999999999999</v>
      </c>
      <c r="D5481" s="21">
        <v>1.7791999999999999</v>
      </c>
    </row>
    <row r="5482" spans="1:4" ht="14.25" x14ac:dyDescent="0.2">
      <c r="A5482" s="20">
        <f t="shared" si="85"/>
        <v>48900</v>
      </c>
      <c r="B5482" s="21">
        <v>5481</v>
      </c>
      <c r="C5482" s="21">
        <v>6.5556000000000001</v>
      </c>
      <c r="D5482" s="21">
        <v>1.7793000000000001</v>
      </c>
    </row>
    <row r="5483" spans="1:4" ht="14.25" x14ac:dyDescent="0.2">
      <c r="A5483" s="20">
        <f t="shared" si="85"/>
        <v>48901</v>
      </c>
      <c r="B5483" s="21">
        <v>5482</v>
      </c>
      <c r="C5483" s="21">
        <v>6.5563000000000002</v>
      </c>
      <c r="D5483" s="21">
        <v>1.7795000000000001</v>
      </c>
    </row>
    <row r="5484" spans="1:4" ht="14.25" x14ac:dyDescent="0.2">
      <c r="A5484" s="20">
        <f t="shared" si="85"/>
        <v>48902</v>
      </c>
      <c r="B5484" s="21">
        <v>5483</v>
      </c>
      <c r="C5484" s="21">
        <v>6.5570000000000004</v>
      </c>
      <c r="D5484" s="21">
        <v>1.7797000000000001</v>
      </c>
    </row>
    <row r="5485" spans="1:4" ht="14.25" x14ac:dyDescent="0.2">
      <c r="A5485" s="20">
        <f t="shared" si="85"/>
        <v>48903</v>
      </c>
      <c r="B5485" s="21">
        <v>5484</v>
      </c>
      <c r="C5485" s="21">
        <v>6.5576999999999996</v>
      </c>
      <c r="D5485" s="21">
        <v>1.7798</v>
      </c>
    </row>
    <row r="5486" spans="1:4" ht="14.25" x14ac:dyDescent="0.2">
      <c r="A5486" s="20">
        <f t="shared" si="85"/>
        <v>48904</v>
      </c>
      <c r="B5486" s="21">
        <v>5485</v>
      </c>
      <c r="C5486" s="21">
        <v>6.5583999999999998</v>
      </c>
      <c r="D5486" s="21">
        <v>1.78</v>
      </c>
    </row>
    <row r="5487" spans="1:4" ht="14.25" x14ac:dyDescent="0.2">
      <c r="A5487" s="20">
        <f t="shared" si="85"/>
        <v>48905</v>
      </c>
      <c r="B5487" s="21">
        <v>5486</v>
      </c>
      <c r="C5487" s="21">
        <v>6.5590999999999999</v>
      </c>
      <c r="D5487" s="21">
        <v>1.7802</v>
      </c>
    </row>
    <row r="5488" spans="1:4" ht="14.25" x14ac:dyDescent="0.2">
      <c r="A5488" s="20">
        <f t="shared" si="85"/>
        <v>48906</v>
      </c>
      <c r="B5488" s="21">
        <v>5487</v>
      </c>
      <c r="C5488" s="21">
        <v>6.5597000000000003</v>
      </c>
      <c r="D5488" s="21">
        <v>1.7803</v>
      </c>
    </row>
    <row r="5489" spans="1:4" ht="14.25" x14ac:dyDescent="0.2">
      <c r="A5489" s="20">
        <f t="shared" si="85"/>
        <v>48907</v>
      </c>
      <c r="B5489" s="21">
        <v>5488</v>
      </c>
      <c r="C5489" s="21">
        <v>6.5603999999999996</v>
      </c>
      <c r="D5489" s="21">
        <v>1.7805</v>
      </c>
    </row>
    <row r="5490" spans="1:4" ht="14.25" x14ac:dyDescent="0.2">
      <c r="A5490" s="20">
        <f t="shared" si="85"/>
        <v>48908</v>
      </c>
      <c r="B5490" s="21">
        <v>5489</v>
      </c>
      <c r="C5490" s="21">
        <v>6.5610999999999997</v>
      </c>
      <c r="D5490" s="21">
        <v>1.7806999999999999</v>
      </c>
    </row>
    <row r="5491" spans="1:4" ht="14.25" x14ac:dyDescent="0.2">
      <c r="A5491" s="20">
        <f t="shared" si="85"/>
        <v>48909</v>
      </c>
      <c r="B5491" s="21">
        <v>5490</v>
      </c>
      <c r="C5491" s="21">
        <v>6.5617999999999999</v>
      </c>
      <c r="D5491" s="21">
        <v>1.7807999999999999</v>
      </c>
    </row>
    <row r="5492" spans="1:4" ht="14.25" x14ac:dyDescent="0.2">
      <c r="A5492" s="20">
        <f t="shared" si="85"/>
        <v>48910</v>
      </c>
      <c r="B5492" s="21">
        <v>5491</v>
      </c>
      <c r="C5492" s="21">
        <v>6.5625</v>
      </c>
      <c r="D5492" s="21">
        <v>1.7809999999999999</v>
      </c>
    </row>
    <row r="5493" spans="1:4" ht="14.25" x14ac:dyDescent="0.2">
      <c r="A5493" s="20">
        <f t="shared" si="85"/>
        <v>48911</v>
      </c>
      <c r="B5493" s="21">
        <v>5492</v>
      </c>
      <c r="C5493" s="21">
        <v>6.5632000000000001</v>
      </c>
      <c r="D5493" s="21">
        <v>1.7811999999999999</v>
      </c>
    </row>
    <row r="5494" spans="1:4" ht="14.25" x14ac:dyDescent="0.2">
      <c r="A5494" s="20">
        <f t="shared" si="85"/>
        <v>48912</v>
      </c>
      <c r="B5494" s="21">
        <v>5493</v>
      </c>
      <c r="C5494" s="21">
        <v>6.5639000000000003</v>
      </c>
      <c r="D5494" s="21">
        <v>1.7813000000000001</v>
      </c>
    </row>
    <row r="5495" spans="1:4" ht="14.25" x14ac:dyDescent="0.2">
      <c r="A5495" s="20">
        <f t="shared" si="85"/>
        <v>48913</v>
      </c>
      <c r="B5495" s="21">
        <v>5494</v>
      </c>
      <c r="C5495" s="21">
        <v>6.5646000000000004</v>
      </c>
      <c r="D5495" s="21">
        <v>1.7815000000000001</v>
      </c>
    </row>
    <row r="5496" spans="1:4" ht="14.25" x14ac:dyDescent="0.2">
      <c r="A5496" s="20">
        <f t="shared" si="85"/>
        <v>48914</v>
      </c>
      <c r="B5496" s="21">
        <v>5495</v>
      </c>
      <c r="C5496" s="21">
        <v>6.5652999999999997</v>
      </c>
      <c r="D5496" s="21">
        <v>1.7817000000000001</v>
      </c>
    </row>
    <row r="5497" spans="1:4" ht="14.25" x14ac:dyDescent="0.2">
      <c r="A5497" s="20">
        <f t="shared" si="85"/>
        <v>48915</v>
      </c>
      <c r="B5497" s="21">
        <v>5496</v>
      </c>
      <c r="C5497" s="21">
        <v>6.5659999999999998</v>
      </c>
      <c r="D5497" s="21">
        <v>1.7818000000000001</v>
      </c>
    </row>
    <row r="5498" spans="1:4" ht="14.25" x14ac:dyDescent="0.2">
      <c r="A5498" s="20">
        <f t="shared" si="85"/>
        <v>48916</v>
      </c>
      <c r="B5498" s="21">
        <v>5497</v>
      </c>
      <c r="C5498" s="21">
        <v>6.5666000000000002</v>
      </c>
      <c r="D5498" s="21">
        <v>1.782</v>
      </c>
    </row>
    <row r="5499" spans="1:4" ht="14.25" x14ac:dyDescent="0.2">
      <c r="A5499" s="20">
        <f t="shared" si="85"/>
        <v>48917</v>
      </c>
      <c r="B5499" s="21">
        <v>5498</v>
      </c>
      <c r="C5499" s="21">
        <v>6.5673000000000004</v>
      </c>
      <c r="D5499" s="21">
        <v>1.7822</v>
      </c>
    </row>
    <row r="5500" spans="1:4" ht="14.25" x14ac:dyDescent="0.2">
      <c r="A5500" s="20">
        <f t="shared" si="85"/>
        <v>48918</v>
      </c>
      <c r="B5500" s="21">
        <v>5499</v>
      </c>
      <c r="C5500" s="21">
        <v>6.5679999999999996</v>
      </c>
      <c r="D5500" s="21">
        <v>1.7823</v>
      </c>
    </row>
    <row r="5501" spans="1:4" ht="14.25" x14ac:dyDescent="0.2">
      <c r="A5501" s="20">
        <f t="shared" si="85"/>
        <v>48919</v>
      </c>
      <c r="B5501" s="21">
        <v>5500</v>
      </c>
      <c r="C5501" s="21">
        <v>6.5686999999999998</v>
      </c>
      <c r="D5501" s="21">
        <v>1.7825</v>
      </c>
    </row>
    <row r="5502" spans="1:4" ht="14.25" x14ac:dyDescent="0.2">
      <c r="A5502" s="20">
        <f t="shared" si="85"/>
        <v>48920</v>
      </c>
      <c r="B5502" s="21">
        <v>5501</v>
      </c>
      <c r="C5502" s="21">
        <v>6.5693999999999999</v>
      </c>
      <c r="D5502" s="21">
        <v>1.7827</v>
      </c>
    </row>
    <row r="5503" spans="1:4" ht="14.25" x14ac:dyDescent="0.2">
      <c r="A5503" s="20">
        <f t="shared" si="85"/>
        <v>48921</v>
      </c>
      <c r="B5503" s="21">
        <v>5502</v>
      </c>
      <c r="C5503" s="21">
        <v>6.5701000000000001</v>
      </c>
      <c r="D5503" s="21">
        <v>1.7827999999999999</v>
      </c>
    </row>
    <row r="5504" spans="1:4" ht="14.25" x14ac:dyDescent="0.2">
      <c r="A5504" s="20">
        <f t="shared" si="85"/>
        <v>48922</v>
      </c>
      <c r="B5504" s="21">
        <v>5503</v>
      </c>
      <c r="C5504" s="21">
        <v>6.5708000000000002</v>
      </c>
      <c r="D5504" s="21">
        <v>1.7829999999999999</v>
      </c>
    </row>
    <row r="5505" spans="1:4" ht="14.25" x14ac:dyDescent="0.2">
      <c r="A5505" s="20">
        <f t="shared" si="85"/>
        <v>48923</v>
      </c>
      <c r="B5505" s="21">
        <v>5504</v>
      </c>
      <c r="C5505" s="21">
        <v>6.5715000000000003</v>
      </c>
      <c r="D5505" s="21">
        <v>1.7831999999999999</v>
      </c>
    </row>
    <row r="5506" spans="1:4" ht="14.25" x14ac:dyDescent="0.2">
      <c r="A5506" s="20">
        <f t="shared" si="85"/>
        <v>48924</v>
      </c>
      <c r="B5506" s="21">
        <v>5505</v>
      </c>
      <c r="C5506" s="21">
        <v>6.5721999999999996</v>
      </c>
      <c r="D5506" s="21">
        <v>1.7833000000000001</v>
      </c>
    </row>
    <row r="5507" spans="1:4" ht="14.25" x14ac:dyDescent="0.2">
      <c r="A5507" s="20">
        <f t="shared" si="85"/>
        <v>48925</v>
      </c>
      <c r="B5507" s="21">
        <v>5506</v>
      </c>
      <c r="C5507" s="21">
        <v>6.5728999999999997</v>
      </c>
      <c r="D5507" s="21">
        <v>1.7835000000000001</v>
      </c>
    </row>
    <row r="5508" spans="1:4" ht="14.25" x14ac:dyDescent="0.2">
      <c r="A5508" s="20">
        <f t="shared" ref="A5508:A5571" si="86">+A5507+1</f>
        <v>48926</v>
      </c>
      <c r="B5508" s="21">
        <v>5507</v>
      </c>
      <c r="C5508" s="21">
        <v>6.5735999999999999</v>
      </c>
      <c r="D5508" s="21">
        <v>1.7837000000000001</v>
      </c>
    </row>
    <row r="5509" spans="1:4" ht="14.25" x14ac:dyDescent="0.2">
      <c r="A5509" s="20">
        <f t="shared" si="86"/>
        <v>48927</v>
      </c>
      <c r="B5509" s="21">
        <v>5508</v>
      </c>
      <c r="C5509" s="21">
        <v>6.5742000000000003</v>
      </c>
      <c r="D5509" s="21">
        <v>1.7838000000000001</v>
      </c>
    </row>
    <row r="5510" spans="1:4" ht="14.25" x14ac:dyDescent="0.2">
      <c r="A5510" s="20">
        <f t="shared" si="86"/>
        <v>48928</v>
      </c>
      <c r="B5510" s="21">
        <v>5509</v>
      </c>
      <c r="C5510" s="21">
        <v>6.5749000000000004</v>
      </c>
      <c r="D5510" s="21">
        <v>1.784</v>
      </c>
    </row>
    <row r="5511" spans="1:4" ht="14.25" x14ac:dyDescent="0.2">
      <c r="A5511" s="20">
        <f t="shared" si="86"/>
        <v>48929</v>
      </c>
      <c r="B5511" s="21">
        <v>5510</v>
      </c>
      <c r="C5511" s="21">
        <v>6.5755999999999997</v>
      </c>
      <c r="D5511" s="21">
        <v>1.7842</v>
      </c>
    </row>
    <row r="5512" spans="1:4" ht="14.25" x14ac:dyDescent="0.2">
      <c r="A5512" s="20">
        <f t="shared" si="86"/>
        <v>48930</v>
      </c>
      <c r="B5512" s="21">
        <v>5511</v>
      </c>
      <c r="C5512" s="21">
        <v>6.5762999999999998</v>
      </c>
      <c r="D5512" s="21">
        <v>1.7843</v>
      </c>
    </row>
    <row r="5513" spans="1:4" ht="14.25" x14ac:dyDescent="0.2">
      <c r="A5513" s="20">
        <f t="shared" si="86"/>
        <v>48931</v>
      </c>
      <c r="B5513" s="21">
        <v>5512</v>
      </c>
      <c r="C5513" s="21">
        <v>6.577</v>
      </c>
      <c r="D5513" s="21">
        <v>1.7845</v>
      </c>
    </row>
    <row r="5514" spans="1:4" ht="14.25" x14ac:dyDescent="0.2">
      <c r="A5514" s="20">
        <f t="shared" si="86"/>
        <v>48932</v>
      </c>
      <c r="B5514" s="21">
        <v>5513</v>
      </c>
      <c r="C5514" s="21">
        <v>6.5777000000000001</v>
      </c>
      <c r="D5514" s="21">
        <v>1.7847</v>
      </c>
    </row>
    <row r="5515" spans="1:4" ht="14.25" x14ac:dyDescent="0.2">
      <c r="A5515" s="20">
        <f t="shared" si="86"/>
        <v>48933</v>
      </c>
      <c r="B5515" s="21">
        <v>5514</v>
      </c>
      <c r="C5515" s="21">
        <v>6.5784000000000002</v>
      </c>
      <c r="D5515" s="21">
        <v>1.7847999999999999</v>
      </c>
    </row>
    <row r="5516" spans="1:4" ht="14.25" x14ac:dyDescent="0.2">
      <c r="A5516" s="20">
        <f t="shared" si="86"/>
        <v>48934</v>
      </c>
      <c r="B5516" s="21">
        <v>5515</v>
      </c>
      <c r="C5516" s="21">
        <v>6.5791000000000004</v>
      </c>
      <c r="D5516" s="21">
        <v>1.7849999999999999</v>
      </c>
    </row>
    <row r="5517" spans="1:4" ht="14.25" x14ac:dyDescent="0.2">
      <c r="A5517" s="20">
        <f t="shared" si="86"/>
        <v>48935</v>
      </c>
      <c r="B5517" s="21">
        <v>5516</v>
      </c>
      <c r="C5517" s="21">
        <v>6.5797999999999996</v>
      </c>
      <c r="D5517" s="21">
        <v>1.7851999999999999</v>
      </c>
    </row>
    <row r="5518" spans="1:4" ht="14.25" x14ac:dyDescent="0.2">
      <c r="A5518" s="20">
        <f t="shared" si="86"/>
        <v>48936</v>
      </c>
      <c r="B5518" s="21">
        <v>5517</v>
      </c>
      <c r="C5518" s="21">
        <v>6.5804999999999998</v>
      </c>
      <c r="D5518" s="21">
        <v>1.7853000000000001</v>
      </c>
    </row>
    <row r="5519" spans="1:4" ht="14.25" x14ac:dyDescent="0.2">
      <c r="A5519" s="20">
        <f t="shared" si="86"/>
        <v>48937</v>
      </c>
      <c r="B5519" s="21">
        <v>5518</v>
      </c>
      <c r="C5519" s="21">
        <v>6.5811999999999999</v>
      </c>
      <c r="D5519" s="21">
        <v>1.7855000000000001</v>
      </c>
    </row>
    <row r="5520" spans="1:4" ht="14.25" x14ac:dyDescent="0.2">
      <c r="A5520" s="20">
        <f t="shared" si="86"/>
        <v>48938</v>
      </c>
      <c r="B5520" s="21">
        <v>5519</v>
      </c>
      <c r="C5520" s="21">
        <v>6.5819000000000001</v>
      </c>
      <c r="D5520" s="21">
        <v>1.7857000000000001</v>
      </c>
    </row>
    <row r="5521" spans="1:4" ht="14.25" x14ac:dyDescent="0.2">
      <c r="A5521" s="20">
        <f t="shared" si="86"/>
        <v>48939</v>
      </c>
      <c r="B5521" s="21">
        <v>5520</v>
      </c>
      <c r="C5521" s="21">
        <v>6.5826000000000002</v>
      </c>
      <c r="D5521" s="21">
        <v>1.7858000000000001</v>
      </c>
    </row>
    <row r="5522" spans="1:4" ht="14.25" x14ac:dyDescent="0.2">
      <c r="A5522" s="20">
        <f t="shared" si="86"/>
        <v>48940</v>
      </c>
      <c r="B5522" s="21">
        <v>5521</v>
      </c>
      <c r="C5522" s="21">
        <v>6.5831999999999997</v>
      </c>
      <c r="D5522" s="21">
        <v>1.786</v>
      </c>
    </row>
    <row r="5523" spans="1:4" ht="14.25" x14ac:dyDescent="0.2">
      <c r="A5523" s="20">
        <f t="shared" si="86"/>
        <v>48941</v>
      </c>
      <c r="B5523" s="21">
        <v>5522</v>
      </c>
      <c r="C5523" s="21">
        <v>6.5838999999999999</v>
      </c>
      <c r="D5523" s="21">
        <v>1.7862</v>
      </c>
    </row>
    <row r="5524" spans="1:4" ht="14.25" x14ac:dyDescent="0.2">
      <c r="A5524" s="20">
        <f t="shared" si="86"/>
        <v>48942</v>
      </c>
      <c r="B5524" s="21">
        <v>5523</v>
      </c>
      <c r="C5524" s="21">
        <v>6.5846</v>
      </c>
      <c r="D5524" s="21">
        <v>1.7863</v>
      </c>
    </row>
    <row r="5525" spans="1:4" ht="14.25" x14ac:dyDescent="0.2">
      <c r="A5525" s="20">
        <f t="shared" si="86"/>
        <v>48943</v>
      </c>
      <c r="B5525" s="21">
        <v>5524</v>
      </c>
      <c r="C5525" s="21">
        <v>6.5853000000000002</v>
      </c>
      <c r="D5525" s="21">
        <v>1.7865</v>
      </c>
    </row>
    <row r="5526" spans="1:4" ht="14.25" x14ac:dyDescent="0.2">
      <c r="A5526" s="20">
        <f t="shared" si="86"/>
        <v>48944</v>
      </c>
      <c r="B5526" s="21">
        <v>5525</v>
      </c>
      <c r="C5526" s="21">
        <v>6.5860000000000003</v>
      </c>
      <c r="D5526" s="21">
        <v>1.7867</v>
      </c>
    </row>
    <row r="5527" spans="1:4" ht="14.25" x14ac:dyDescent="0.2">
      <c r="A5527" s="20">
        <f t="shared" si="86"/>
        <v>48945</v>
      </c>
      <c r="B5527" s="21">
        <v>5526</v>
      </c>
      <c r="C5527" s="21">
        <v>6.5867000000000004</v>
      </c>
      <c r="D5527" s="21">
        <v>1.7867999999999999</v>
      </c>
    </row>
    <row r="5528" spans="1:4" ht="14.25" x14ac:dyDescent="0.2">
      <c r="A5528" s="20">
        <f t="shared" si="86"/>
        <v>48946</v>
      </c>
      <c r="B5528" s="21">
        <v>5527</v>
      </c>
      <c r="C5528" s="21">
        <v>6.5873999999999997</v>
      </c>
      <c r="D5528" s="21">
        <v>1.7869999999999999</v>
      </c>
    </row>
    <row r="5529" spans="1:4" ht="14.25" x14ac:dyDescent="0.2">
      <c r="A5529" s="20">
        <f t="shared" si="86"/>
        <v>48947</v>
      </c>
      <c r="B5529" s="21">
        <v>5528</v>
      </c>
      <c r="C5529" s="21">
        <v>6.5880999999999998</v>
      </c>
      <c r="D5529" s="21">
        <v>1.7871999999999999</v>
      </c>
    </row>
    <row r="5530" spans="1:4" ht="14.25" x14ac:dyDescent="0.2">
      <c r="A5530" s="20">
        <f t="shared" si="86"/>
        <v>48948</v>
      </c>
      <c r="B5530" s="21">
        <v>5529</v>
      </c>
      <c r="C5530" s="21">
        <v>6.5888</v>
      </c>
      <c r="D5530" s="21">
        <v>1.7873000000000001</v>
      </c>
    </row>
    <row r="5531" spans="1:4" ht="14.25" x14ac:dyDescent="0.2">
      <c r="A5531" s="20">
        <f t="shared" si="86"/>
        <v>48949</v>
      </c>
      <c r="B5531" s="21">
        <v>5530</v>
      </c>
      <c r="C5531" s="21">
        <v>6.5895000000000001</v>
      </c>
      <c r="D5531" s="21">
        <v>1.7875000000000001</v>
      </c>
    </row>
    <row r="5532" spans="1:4" ht="14.25" x14ac:dyDescent="0.2">
      <c r="A5532" s="20">
        <f t="shared" si="86"/>
        <v>48950</v>
      </c>
      <c r="B5532" s="21">
        <v>5531</v>
      </c>
      <c r="C5532" s="21">
        <v>6.5902000000000003</v>
      </c>
      <c r="D5532" s="21">
        <v>1.7877000000000001</v>
      </c>
    </row>
    <row r="5533" spans="1:4" ht="14.25" x14ac:dyDescent="0.2">
      <c r="A5533" s="20">
        <f t="shared" si="86"/>
        <v>48951</v>
      </c>
      <c r="B5533" s="21">
        <v>5532</v>
      </c>
      <c r="C5533" s="21">
        <v>6.5909000000000004</v>
      </c>
      <c r="D5533" s="21">
        <v>1.7878000000000001</v>
      </c>
    </row>
    <row r="5534" spans="1:4" ht="14.25" x14ac:dyDescent="0.2">
      <c r="A5534" s="20">
        <f t="shared" si="86"/>
        <v>48952</v>
      </c>
      <c r="B5534" s="21">
        <v>5533</v>
      </c>
      <c r="C5534" s="21">
        <v>6.5915999999999997</v>
      </c>
      <c r="D5534" s="21">
        <v>1.788</v>
      </c>
    </row>
    <row r="5535" spans="1:4" ht="14.25" x14ac:dyDescent="0.2">
      <c r="A5535" s="20">
        <f t="shared" si="86"/>
        <v>48953</v>
      </c>
      <c r="B5535" s="21">
        <v>5534</v>
      </c>
      <c r="C5535" s="21">
        <v>6.5922999999999998</v>
      </c>
      <c r="D5535" s="21">
        <v>1.7882</v>
      </c>
    </row>
    <row r="5536" spans="1:4" ht="14.25" x14ac:dyDescent="0.2">
      <c r="A5536" s="20">
        <f t="shared" si="86"/>
        <v>48954</v>
      </c>
      <c r="B5536" s="21">
        <v>5535</v>
      </c>
      <c r="C5536" s="21">
        <v>6.593</v>
      </c>
      <c r="D5536" s="21">
        <v>1.7883</v>
      </c>
    </row>
    <row r="5537" spans="1:4" ht="14.25" x14ac:dyDescent="0.2">
      <c r="A5537" s="20">
        <f t="shared" si="86"/>
        <v>48955</v>
      </c>
      <c r="B5537" s="21">
        <v>5536</v>
      </c>
      <c r="C5537" s="21">
        <v>6.5937000000000001</v>
      </c>
      <c r="D5537" s="21">
        <v>1.7885</v>
      </c>
    </row>
    <row r="5538" spans="1:4" ht="14.25" x14ac:dyDescent="0.2">
      <c r="A5538" s="20">
        <f t="shared" si="86"/>
        <v>48956</v>
      </c>
      <c r="B5538" s="21">
        <v>5537</v>
      </c>
      <c r="C5538" s="21">
        <v>6.5944000000000003</v>
      </c>
      <c r="D5538" s="21">
        <v>1.7887</v>
      </c>
    </row>
    <row r="5539" spans="1:4" ht="14.25" x14ac:dyDescent="0.2">
      <c r="A5539" s="20">
        <f t="shared" si="86"/>
        <v>48957</v>
      </c>
      <c r="B5539" s="21">
        <v>5538</v>
      </c>
      <c r="C5539" s="21">
        <v>6.5949999999999998</v>
      </c>
      <c r="D5539" s="21">
        <v>1.7887999999999999</v>
      </c>
    </row>
    <row r="5540" spans="1:4" ht="14.25" x14ac:dyDescent="0.2">
      <c r="A5540" s="20">
        <f t="shared" si="86"/>
        <v>48958</v>
      </c>
      <c r="B5540" s="21">
        <v>5539</v>
      </c>
      <c r="C5540" s="21">
        <v>6.5956999999999999</v>
      </c>
      <c r="D5540" s="21">
        <v>1.7889999999999999</v>
      </c>
    </row>
    <row r="5541" spans="1:4" ht="14.25" x14ac:dyDescent="0.2">
      <c r="A5541" s="20">
        <f t="shared" si="86"/>
        <v>48959</v>
      </c>
      <c r="B5541" s="21">
        <v>5540</v>
      </c>
      <c r="C5541" s="21">
        <v>6.5964</v>
      </c>
      <c r="D5541" s="21">
        <v>1.7891999999999999</v>
      </c>
    </row>
    <row r="5542" spans="1:4" ht="14.25" x14ac:dyDescent="0.2">
      <c r="A5542" s="20">
        <f t="shared" si="86"/>
        <v>48960</v>
      </c>
      <c r="B5542" s="21">
        <v>5541</v>
      </c>
      <c r="C5542" s="21">
        <v>6.5971000000000002</v>
      </c>
      <c r="D5542" s="21">
        <v>1.7892999999999999</v>
      </c>
    </row>
    <row r="5543" spans="1:4" ht="14.25" x14ac:dyDescent="0.2">
      <c r="A5543" s="20">
        <f t="shared" si="86"/>
        <v>48961</v>
      </c>
      <c r="B5543" s="21">
        <v>5542</v>
      </c>
      <c r="C5543" s="21">
        <v>6.5978000000000003</v>
      </c>
      <c r="D5543" s="21">
        <v>1.7895000000000001</v>
      </c>
    </row>
    <row r="5544" spans="1:4" ht="14.25" x14ac:dyDescent="0.2">
      <c r="A5544" s="20">
        <f t="shared" si="86"/>
        <v>48962</v>
      </c>
      <c r="B5544" s="21">
        <v>5543</v>
      </c>
      <c r="C5544" s="21">
        <v>6.5984999999999996</v>
      </c>
      <c r="D5544" s="21">
        <v>1.7897000000000001</v>
      </c>
    </row>
    <row r="5545" spans="1:4" ht="14.25" x14ac:dyDescent="0.2">
      <c r="A5545" s="20">
        <f t="shared" si="86"/>
        <v>48963</v>
      </c>
      <c r="B5545" s="21">
        <v>5544</v>
      </c>
      <c r="C5545" s="21">
        <v>6.5991999999999997</v>
      </c>
      <c r="D5545" s="21">
        <v>1.7898000000000001</v>
      </c>
    </row>
    <row r="5546" spans="1:4" ht="14.25" x14ac:dyDescent="0.2">
      <c r="A5546" s="20">
        <f t="shared" si="86"/>
        <v>48964</v>
      </c>
      <c r="B5546" s="21">
        <v>5545</v>
      </c>
      <c r="C5546" s="21">
        <v>6.5998999999999999</v>
      </c>
      <c r="D5546" s="21">
        <v>1.79</v>
      </c>
    </row>
    <row r="5547" spans="1:4" ht="14.25" x14ac:dyDescent="0.2">
      <c r="A5547" s="20">
        <f t="shared" si="86"/>
        <v>48965</v>
      </c>
      <c r="B5547" s="21">
        <v>5546</v>
      </c>
      <c r="C5547" s="21">
        <v>6.6006</v>
      </c>
      <c r="D5547" s="21">
        <v>1.7902</v>
      </c>
    </row>
    <row r="5548" spans="1:4" ht="14.25" x14ac:dyDescent="0.2">
      <c r="A5548" s="20">
        <f t="shared" si="86"/>
        <v>48966</v>
      </c>
      <c r="B5548" s="21">
        <v>5547</v>
      </c>
      <c r="C5548" s="21">
        <v>6.6013000000000002</v>
      </c>
      <c r="D5548" s="21">
        <v>1.7903</v>
      </c>
    </row>
    <row r="5549" spans="1:4" ht="14.25" x14ac:dyDescent="0.2">
      <c r="A5549" s="20">
        <f t="shared" si="86"/>
        <v>48967</v>
      </c>
      <c r="B5549" s="21">
        <v>5548</v>
      </c>
      <c r="C5549" s="21">
        <v>6.6020000000000003</v>
      </c>
      <c r="D5549" s="21">
        <v>1.7905</v>
      </c>
    </row>
    <row r="5550" spans="1:4" ht="14.25" x14ac:dyDescent="0.2">
      <c r="A5550" s="20">
        <f t="shared" si="86"/>
        <v>48968</v>
      </c>
      <c r="B5550" s="21">
        <v>5549</v>
      </c>
      <c r="C5550" s="21">
        <v>6.6026999999999996</v>
      </c>
      <c r="D5550" s="21">
        <v>1.7907</v>
      </c>
    </row>
    <row r="5551" spans="1:4" ht="14.25" x14ac:dyDescent="0.2">
      <c r="A5551" s="20">
        <f t="shared" si="86"/>
        <v>48969</v>
      </c>
      <c r="B5551" s="21">
        <v>5550</v>
      </c>
      <c r="C5551" s="21">
        <v>6.6033999999999997</v>
      </c>
      <c r="D5551" s="21">
        <v>1.7907999999999999</v>
      </c>
    </row>
    <row r="5552" spans="1:4" ht="14.25" x14ac:dyDescent="0.2">
      <c r="A5552" s="20">
        <f t="shared" si="86"/>
        <v>48970</v>
      </c>
      <c r="B5552" s="21">
        <v>5551</v>
      </c>
      <c r="C5552" s="21">
        <v>6.6040999999999999</v>
      </c>
      <c r="D5552" s="21">
        <v>1.7909999999999999</v>
      </c>
    </row>
    <row r="5553" spans="1:4" ht="14.25" x14ac:dyDescent="0.2">
      <c r="A5553" s="20">
        <f t="shared" si="86"/>
        <v>48971</v>
      </c>
      <c r="B5553" s="21">
        <v>5552</v>
      </c>
      <c r="C5553" s="21">
        <v>6.6048</v>
      </c>
      <c r="D5553" s="21">
        <v>1.7911999999999999</v>
      </c>
    </row>
    <row r="5554" spans="1:4" ht="14.25" x14ac:dyDescent="0.2">
      <c r="A5554" s="20">
        <f t="shared" si="86"/>
        <v>48972</v>
      </c>
      <c r="B5554" s="21">
        <v>5553</v>
      </c>
      <c r="C5554" s="21">
        <v>6.6055000000000001</v>
      </c>
      <c r="D5554" s="21">
        <v>1.7912999999999999</v>
      </c>
    </row>
    <row r="5555" spans="1:4" ht="14.25" x14ac:dyDescent="0.2">
      <c r="A5555" s="20">
        <f t="shared" si="86"/>
        <v>48973</v>
      </c>
      <c r="B5555" s="21">
        <v>5554</v>
      </c>
      <c r="C5555" s="21">
        <v>6.6062000000000003</v>
      </c>
      <c r="D5555" s="21">
        <v>1.7915000000000001</v>
      </c>
    </row>
    <row r="5556" spans="1:4" ht="14.25" x14ac:dyDescent="0.2">
      <c r="A5556" s="20">
        <f t="shared" si="86"/>
        <v>48974</v>
      </c>
      <c r="B5556" s="21">
        <v>5555</v>
      </c>
      <c r="C5556" s="21">
        <v>6.6069000000000004</v>
      </c>
      <c r="D5556" s="21">
        <v>1.7917000000000001</v>
      </c>
    </row>
    <row r="5557" spans="1:4" ht="14.25" x14ac:dyDescent="0.2">
      <c r="A5557" s="20">
        <f t="shared" si="86"/>
        <v>48975</v>
      </c>
      <c r="B5557" s="21">
        <v>5556</v>
      </c>
      <c r="C5557" s="21">
        <v>6.6075999999999997</v>
      </c>
      <c r="D5557" s="21">
        <v>1.7918000000000001</v>
      </c>
    </row>
    <row r="5558" spans="1:4" ht="14.25" x14ac:dyDescent="0.2">
      <c r="A5558" s="20">
        <f t="shared" si="86"/>
        <v>48976</v>
      </c>
      <c r="B5558" s="21">
        <v>5557</v>
      </c>
      <c r="C5558" s="21">
        <v>6.6082999999999998</v>
      </c>
      <c r="D5558" s="21">
        <v>1.792</v>
      </c>
    </row>
    <row r="5559" spans="1:4" ht="14.25" x14ac:dyDescent="0.2">
      <c r="A5559" s="20">
        <f t="shared" si="86"/>
        <v>48977</v>
      </c>
      <c r="B5559" s="21">
        <v>5558</v>
      </c>
      <c r="C5559" s="21">
        <v>6.609</v>
      </c>
      <c r="D5559" s="21">
        <v>1.7922</v>
      </c>
    </row>
    <row r="5560" spans="1:4" ht="14.25" x14ac:dyDescent="0.2">
      <c r="A5560" s="20">
        <f t="shared" si="86"/>
        <v>48978</v>
      </c>
      <c r="B5560" s="21">
        <v>5559</v>
      </c>
      <c r="C5560" s="21">
        <v>6.6097000000000001</v>
      </c>
      <c r="D5560" s="21">
        <v>1.7923</v>
      </c>
    </row>
    <row r="5561" spans="1:4" ht="14.25" x14ac:dyDescent="0.2">
      <c r="A5561" s="20">
        <f t="shared" si="86"/>
        <v>48979</v>
      </c>
      <c r="B5561" s="21">
        <v>5560</v>
      </c>
      <c r="C5561" s="21">
        <v>6.6104000000000003</v>
      </c>
      <c r="D5561" s="21">
        <v>1.7925</v>
      </c>
    </row>
    <row r="5562" spans="1:4" ht="14.25" x14ac:dyDescent="0.2">
      <c r="A5562" s="20">
        <f t="shared" si="86"/>
        <v>48980</v>
      </c>
      <c r="B5562" s="21">
        <v>5561</v>
      </c>
      <c r="C5562" s="21">
        <v>6.6111000000000004</v>
      </c>
      <c r="D5562" s="21">
        <v>1.7927</v>
      </c>
    </row>
    <row r="5563" spans="1:4" ht="14.25" x14ac:dyDescent="0.2">
      <c r="A5563" s="20">
        <f t="shared" si="86"/>
        <v>48981</v>
      </c>
      <c r="B5563" s="21">
        <v>5562</v>
      </c>
      <c r="C5563" s="21">
        <v>6.6117999999999997</v>
      </c>
      <c r="D5563" s="21">
        <v>1.7927999999999999</v>
      </c>
    </row>
    <row r="5564" spans="1:4" ht="14.25" x14ac:dyDescent="0.2">
      <c r="A5564" s="20">
        <f t="shared" si="86"/>
        <v>48982</v>
      </c>
      <c r="B5564" s="21">
        <v>5563</v>
      </c>
      <c r="C5564" s="21">
        <v>6.6124999999999998</v>
      </c>
      <c r="D5564" s="21">
        <v>1.7929999999999999</v>
      </c>
    </row>
    <row r="5565" spans="1:4" ht="14.25" x14ac:dyDescent="0.2">
      <c r="A5565" s="20">
        <f t="shared" si="86"/>
        <v>48983</v>
      </c>
      <c r="B5565" s="21">
        <v>5564</v>
      </c>
      <c r="C5565" s="21">
        <v>6.6132</v>
      </c>
      <c r="D5565" s="21">
        <v>1.7931999999999999</v>
      </c>
    </row>
    <row r="5566" spans="1:4" ht="14.25" x14ac:dyDescent="0.2">
      <c r="A5566" s="20">
        <f t="shared" si="86"/>
        <v>48984</v>
      </c>
      <c r="B5566" s="21">
        <v>5565</v>
      </c>
      <c r="C5566" s="21">
        <v>6.6138000000000003</v>
      </c>
      <c r="D5566" s="21">
        <v>1.7932999999999999</v>
      </c>
    </row>
    <row r="5567" spans="1:4" ht="14.25" x14ac:dyDescent="0.2">
      <c r="A5567" s="20">
        <f t="shared" si="86"/>
        <v>48985</v>
      </c>
      <c r="B5567" s="21">
        <v>5566</v>
      </c>
      <c r="C5567" s="21">
        <v>6.6144999999999996</v>
      </c>
      <c r="D5567" s="21">
        <v>1.7935000000000001</v>
      </c>
    </row>
    <row r="5568" spans="1:4" ht="14.25" x14ac:dyDescent="0.2">
      <c r="A5568" s="20">
        <f t="shared" si="86"/>
        <v>48986</v>
      </c>
      <c r="B5568" s="21">
        <v>5567</v>
      </c>
      <c r="C5568" s="21">
        <v>6.6151999999999997</v>
      </c>
      <c r="D5568" s="21">
        <v>1.7937000000000001</v>
      </c>
    </row>
    <row r="5569" spans="1:4" ht="14.25" x14ac:dyDescent="0.2">
      <c r="A5569" s="20">
        <f t="shared" si="86"/>
        <v>48987</v>
      </c>
      <c r="B5569" s="21">
        <v>5568</v>
      </c>
      <c r="C5569" s="21">
        <v>6.6158999999999999</v>
      </c>
      <c r="D5569" s="21">
        <v>1.7938000000000001</v>
      </c>
    </row>
    <row r="5570" spans="1:4" ht="14.25" x14ac:dyDescent="0.2">
      <c r="A5570" s="20">
        <f t="shared" si="86"/>
        <v>48988</v>
      </c>
      <c r="B5570" s="21">
        <v>5569</v>
      </c>
      <c r="C5570" s="21">
        <v>6.6166</v>
      </c>
      <c r="D5570" s="21">
        <v>1.794</v>
      </c>
    </row>
    <row r="5571" spans="1:4" ht="14.25" x14ac:dyDescent="0.2">
      <c r="A5571" s="20">
        <f t="shared" si="86"/>
        <v>48989</v>
      </c>
      <c r="B5571" s="21">
        <v>5570</v>
      </c>
      <c r="C5571" s="21">
        <v>6.6173000000000002</v>
      </c>
      <c r="D5571" s="21">
        <v>1.7942</v>
      </c>
    </row>
    <row r="5572" spans="1:4" ht="14.25" x14ac:dyDescent="0.2">
      <c r="A5572" s="20">
        <f t="shared" ref="A5572:A5635" si="87">+A5571+1</f>
        <v>48990</v>
      </c>
      <c r="B5572" s="21">
        <v>5571</v>
      </c>
      <c r="C5572" s="21">
        <v>6.6180000000000003</v>
      </c>
      <c r="D5572" s="21">
        <v>1.7943</v>
      </c>
    </row>
    <row r="5573" spans="1:4" ht="14.25" x14ac:dyDescent="0.2">
      <c r="A5573" s="20">
        <f t="shared" si="87"/>
        <v>48991</v>
      </c>
      <c r="B5573" s="21">
        <v>5572</v>
      </c>
      <c r="C5573" s="21">
        <v>6.6186999999999996</v>
      </c>
      <c r="D5573" s="21">
        <v>1.7945</v>
      </c>
    </row>
    <row r="5574" spans="1:4" ht="14.25" x14ac:dyDescent="0.2">
      <c r="A5574" s="20">
        <f t="shared" si="87"/>
        <v>48992</v>
      </c>
      <c r="B5574" s="21">
        <v>5573</v>
      </c>
      <c r="C5574" s="21">
        <v>6.6193999999999997</v>
      </c>
      <c r="D5574" s="21">
        <v>1.7947</v>
      </c>
    </row>
    <row r="5575" spans="1:4" ht="14.25" x14ac:dyDescent="0.2">
      <c r="A5575" s="20">
        <f t="shared" si="87"/>
        <v>48993</v>
      </c>
      <c r="B5575" s="21">
        <v>5574</v>
      </c>
      <c r="C5575" s="21">
        <v>6.6200999999999999</v>
      </c>
      <c r="D5575" s="21">
        <v>1.7948</v>
      </c>
    </row>
    <row r="5576" spans="1:4" ht="14.25" x14ac:dyDescent="0.2">
      <c r="A5576" s="20">
        <f t="shared" si="87"/>
        <v>48994</v>
      </c>
      <c r="B5576" s="21">
        <v>5575</v>
      </c>
      <c r="C5576" s="21">
        <v>6.6208</v>
      </c>
      <c r="D5576" s="21">
        <v>1.7949999999999999</v>
      </c>
    </row>
    <row r="5577" spans="1:4" ht="14.25" x14ac:dyDescent="0.2">
      <c r="A5577" s="20">
        <f t="shared" si="87"/>
        <v>48995</v>
      </c>
      <c r="B5577" s="21">
        <v>5576</v>
      </c>
      <c r="C5577" s="21">
        <v>6.6215000000000002</v>
      </c>
      <c r="D5577" s="21">
        <v>1.7951999999999999</v>
      </c>
    </row>
    <row r="5578" spans="1:4" ht="14.25" x14ac:dyDescent="0.2">
      <c r="A5578" s="20">
        <f t="shared" si="87"/>
        <v>48996</v>
      </c>
      <c r="B5578" s="21">
        <v>5577</v>
      </c>
      <c r="C5578" s="21">
        <v>6.6222000000000003</v>
      </c>
      <c r="D5578" s="21">
        <v>1.7952999999999999</v>
      </c>
    </row>
    <row r="5579" spans="1:4" ht="14.25" x14ac:dyDescent="0.2">
      <c r="A5579" s="20">
        <f t="shared" si="87"/>
        <v>48997</v>
      </c>
      <c r="B5579" s="21">
        <v>5578</v>
      </c>
      <c r="C5579" s="21">
        <v>6.6228999999999996</v>
      </c>
      <c r="D5579" s="21">
        <v>1.7955000000000001</v>
      </c>
    </row>
    <row r="5580" spans="1:4" ht="14.25" x14ac:dyDescent="0.2">
      <c r="A5580" s="20">
        <f t="shared" si="87"/>
        <v>48998</v>
      </c>
      <c r="B5580" s="21">
        <v>5579</v>
      </c>
      <c r="C5580" s="21">
        <v>6.6235999999999997</v>
      </c>
      <c r="D5580" s="21">
        <v>1.7957000000000001</v>
      </c>
    </row>
    <row r="5581" spans="1:4" ht="14.25" x14ac:dyDescent="0.2">
      <c r="A5581" s="20">
        <f t="shared" si="87"/>
        <v>48999</v>
      </c>
      <c r="B5581" s="21">
        <v>5580</v>
      </c>
      <c r="C5581" s="21">
        <v>6.6242999999999999</v>
      </c>
      <c r="D5581" s="21">
        <v>1.7958000000000001</v>
      </c>
    </row>
    <row r="5582" spans="1:4" ht="14.25" x14ac:dyDescent="0.2">
      <c r="A5582" s="20">
        <f t="shared" si="87"/>
        <v>49000</v>
      </c>
      <c r="B5582" s="21">
        <v>5581</v>
      </c>
      <c r="C5582" s="21">
        <v>6.625</v>
      </c>
      <c r="D5582" s="21">
        <v>1.796</v>
      </c>
    </row>
    <row r="5583" spans="1:4" ht="14.25" x14ac:dyDescent="0.2">
      <c r="A5583" s="20">
        <f t="shared" si="87"/>
        <v>49001</v>
      </c>
      <c r="B5583" s="21">
        <v>5582</v>
      </c>
      <c r="C5583" s="21">
        <v>6.6257000000000001</v>
      </c>
      <c r="D5583" s="21">
        <v>1.7962</v>
      </c>
    </row>
    <row r="5584" spans="1:4" ht="14.25" x14ac:dyDescent="0.2">
      <c r="A5584" s="20">
        <f t="shared" si="87"/>
        <v>49002</v>
      </c>
      <c r="B5584" s="21">
        <v>5583</v>
      </c>
      <c r="C5584" s="21">
        <v>6.6264000000000003</v>
      </c>
      <c r="D5584" s="21">
        <v>1.7963</v>
      </c>
    </row>
    <row r="5585" spans="1:4" ht="14.25" x14ac:dyDescent="0.2">
      <c r="A5585" s="20">
        <f t="shared" si="87"/>
        <v>49003</v>
      </c>
      <c r="B5585" s="21">
        <v>5584</v>
      </c>
      <c r="C5585" s="21">
        <v>6.6271000000000004</v>
      </c>
      <c r="D5585" s="21">
        <v>1.7965</v>
      </c>
    </row>
    <row r="5586" spans="1:4" ht="14.25" x14ac:dyDescent="0.2">
      <c r="A5586" s="20">
        <f t="shared" si="87"/>
        <v>49004</v>
      </c>
      <c r="B5586" s="21">
        <v>5585</v>
      </c>
      <c r="C5586" s="21">
        <v>6.6277999999999997</v>
      </c>
      <c r="D5586" s="21">
        <v>1.7967</v>
      </c>
    </row>
    <row r="5587" spans="1:4" ht="14.25" x14ac:dyDescent="0.2">
      <c r="A5587" s="20">
        <f t="shared" si="87"/>
        <v>49005</v>
      </c>
      <c r="B5587" s="21">
        <v>5586</v>
      </c>
      <c r="C5587" s="21">
        <v>6.6284999999999998</v>
      </c>
      <c r="D5587" s="21">
        <v>1.7968</v>
      </c>
    </row>
    <row r="5588" spans="1:4" ht="14.25" x14ac:dyDescent="0.2">
      <c r="A5588" s="20">
        <f t="shared" si="87"/>
        <v>49006</v>
      </c>
      <c r="B5588" s="21">
        <v>5587</v>
      </c>
      <c r="C5588" s="21">
        <v>6.6292</v>
      </c>
      <c r="D5588" s="21">
        <v>1.7969999999999999</v>
      </c>
    </row>
    <row r="5589" spans="1:4" ht="14.25" x14ac:dyDescent="0.2">
      <c r="A5589" s="20">
        <f t="shared" si="87"/>
        <v>49007</v>
      </c>
      <c r="B5589" s="21">
        <v>5588</v>
      </c>
      <c r="C5589" s="21">
        <v>6.6299000000000001</v>
      </c>
      <c r="D5589" s="21">
        <v>1.7970999999999999</v>
      </c>
    </row>
    <row r="5590" spans="1:4" ht="14.25" x14ac:dyDescent="0.2">
      <c r="A5590" s="20">
        <f t="shared" si="87"/>
        <v>49008</v>
      </c>
      <c r="B5590" s="21">
        <v>5589</v>
      </c>
      <c r="C5590" s="21">
        <v>6.6306000000000003</v>
      </c>
      <c r="D5590" s="21">
        <v>1.7972999999999999</v>
      </c>
    </row>
    <row r="5591" spans="1:4" ht="14.25" x14ac:dyDescent="0.2">
      <c r="A5591" s="20">
        <f t="shared" si="87"/>
        <v>49009</v>
      </c>
      <c r="B5591" s="21">
        <v>5590</v>
      </c>
      <c r="C5591" s="21">
        <v>6.6313000000000004</v>
      </c>
      <c r="D5591" s="21">
        <v>1.7975000000000001</v>
      </c>
    </row>
    <row r="5592" spans="1:4" ht="14.25" x14ac:dyDescent="0.2">
      <c r="A5592" s="20">
        <f t="shared" si="87"/>
        <v>49010</v>
      </c>
      <c r="B5592" s="21">
        <v>5591</v>
      </c>
      <c r="C5592" s="21">
        <v>6.6319999999999997</v>
      </c>
      <c r="D5592" s="21">
        <v>1.7976000000000001</v>
      </c>
    </row>
    <row r="5593" spans="1:4" ht="14.25" x14ac:dyDescent="0.2">
      <c r="A5593" s="20">
        <f t="shared" si="87"/>
        <v>49011</v>
      </c>
      <c r="B5593" s="21">
        <v>5592</v>
      </c>
      <c r="C5593" s="21">
        <v>6.6326999999999998</v>
      </c>
      <c r="D5593" s="21">
        <v>1.7978000000000001</v>
      </c>
    </row>
    <row r="5594" spans="1:4" ht="14.25" x14ac:dyDescent="0.2">
      <c r="A5594" s="20">
        <f t="shared" si="87"/>
        <v>49012</v>
      </c>
      <c r="B5594" s="21">
        <v>5593</v>
      </c>
      <c r="C5594" s="21">
        <v>6.6334</v>
      </c>
      <c r="D5594" s="21">
        <v>1.798</v>
      </c>
    </row>
    <row r="5595" spans="1:4" ht="14.25" x14ac:dyDescent="0.2">
      <c r="A5595" s="20">
        <f t="shared" si="87"/>
        <v>49013</v>
      </c>
      <c r="B5595" s="21">
        <v>5594</v>
      </c>
      <c r="C5595" s="21">
        <v>6.6341000000000001</v>
      </c>
      <c r="D5595" s="21">
        <v>1.7981</v>
      </c>
    </row>
    <row r="5596" spans="1:4" ht="14.25" x14ac:dyDescent="0.2">
      <c r="A5596" s="20">
        <f t="shared" si="87"/>
        <v>49014</v>
      </c>
      <c r="B5596" s="21">
        <v>5595</v>
      </c>
      <c r="C5596" s="21">
        <v>6.6348000000000003</v>
      </c>
      <c r="D5596" s="21">
        <v>1.7983</v>
      </c>
    </row>
    <row r="5597" spans="1:4" ht="14.25" x14ac:dyDescent="0.2">
      <c r="A5597" s="20">
        <f t="shared" si="87"/>
        <v>49015</v>
      </c>
      <c r="B5597" s="21">
        <v>5596</v>
      </c>
      <c r="C5597" s="21">
        <v>6.6355000000000004</v>
      </c>
      <c r="D5597" s="21">
        <v>1.7985</v>
      </c>
    </row>
    <row r="5598" spans="1:4" ht="14.25" x14ac:dyDescent="0.2">
      <c r="A5598" s="20">
        <f t="shared" si="87"/>
        <v>49016</v>
      </c>
      <c r="B5598" s="21">
        <v>5597</v>
      </c>
      <c r="C5598" s="21">
        <v>6.6361999999999997</v>
      </c>
      <c r="D5598" s="21">
        <v>1.7986</v>
      </c>
    </row>
    <row r="5599" spans="1:4" ht="14.25" x14ac:dyDescent="0.2">
      <c r="A5599" s="20">
        <f t="shared" si="87"/>
        <v>49017</v>
      </c>
      <c r="B5599" s="21">
        <v>5598</v>
      </c>
      <c r="C5599" s="21">
        <v>6.6368999999999998</v>
      </c>
      <c r="D5599" s="21">
        <v>1.7988</v>
      </c>
    </row>
    <row r="5600" spans="1:4" ht="14.25" x14ac:dyDescent="0.2">
      <c r="A5600" s="20">
        <f t="shared" si="87"/>
        <v>49018</v>
      </c>
      <c r="B5600" s="21">
        <v>5599</v>
      </c>
      <c r="C5600" s="21">
        <v>6.6375999999999999</v>
      </c>
      <c r="D5600" s="21">
        <v>1.7989999999999999</v>
      </c>
    </row>
    <row r="5601" spans="1:4" ht="14.25" x14ac:dyDescent="0.2">
      <c r="A5601" s="20">
        <f t="shared" si="87"/>
        <v>49019</v>
      </c>
      <c r="B5601" s="21">
        <v>5600</v>
      </c>
      <c r="C5601" s="21">
        <v>6.6383000000000001</v>
      </c>
      <c r="D5601" s="21">
        <v>1.7990999999999999</v>
      </c>
    </row>
    <row r="5602" spans="1:4" ht="14.25" x14ac:dyDescent="0.2">
      <c r="A5602" s="20">
        <f t="shared" si="87"/>
        <v>49020</v>
      </c>
      <c r="B5602" s="21">
        <v>5601</v>
      </c>
      <c r="C5602" s="21">
        <v>6.6390000000000002</v>
      </c>
      <c r="D5602" s="21">
        <v>1.7992999999999999</v>
      </c>
    </row>
    <row r="5603" spans="1:4" ht="14.25" x14ac:dyDescent="0.2">
      <c r="A5603" s="20">
        <f t="shared" si="87"/>
        <v>49021</v>
      </c>
      <c r="B5603" s="21">
        <v>5602</v>
      </c>
      <c r="C5603" s="21">
        <v>6.6397000000000004</v>
      </c>
      <c r="D5603" s="21">
        <v>1.7995000000000001</v>
      </c>
    </row>
    <row r="5604" spans="1:4" ht="14.25" x14ac:dyDescent="0.2">
      <c r="A5604" s="20">
        <f t="shared" si="87"/>
        <v>49022</v>
      </c>
      <c r="B5604" s="21">
        <v>5603</v>
      </c>
      <c r="C5604" s="21">
        <v>6.6403999999999996</v>
      </c>
      <c r="D5604" s="21">
        <v>1.7996000000000001</v>
      </c>
    </row>
    <row r="5605" spans="1:4" ht="14.25" x14ac:dyDescent="0.2">
      <c r="A5605" s="20">
        <f t="shared" si="87"/>
        <v>49023</v>
      </c>
      <c r="B5605" s="21">
        <v>5604</v>
      </c>
      <c r="C5605" s="21">
        <v>6.6410999999999998</v>
      </c>
      <c r="D5605" s="21">
        <v>1.7998000000000001</v>
      </c>
    </row>
    <row r="5606" spans="1:4" ht="14.25" x14ac:dyDescent="0.2">
      <c r="A5606" s="20">
        <f t="shared" si="87"/>
        <v>49024</v>
      </c>
      <c r="B5606" s="21">
        <v>5605</v>
      </c>
      <c r="C5606" s="21">
        <v>6.6417999999999999</v>
      </c>
      <c r="D5606" s="21">
        <v>1.8</v>
      </c>
    </row>
    <row r="5607" spans="1:4" ht="14.25" x14ac:dyDescent="0.2">
      <c r="A5607" s="20">
        <f t="shared" si="87"/>
        <v>49025</v>
      </c>
      <c r="B5607" s="21">
        <v>5606</v>
      </c>
      <c r="C5607" s="21">
        <v>6.6425000000000001</v>
      </c>
      <c r="D5607" s="21">
        <v>1.8001</v>
      </c>
    </row>
    <row r="5608" spans="1:4" ht="14.25" x14ac:dyDescent="0.2">
      <c r="A5608" s="20">
        <f t="shared" si="87"/>
        <v>49026</v>
      </c>
      <c r="B5608" s="21">
        <v>5607</v>
      </c>
      <c r="C5608" s="21">
        <v>6.6432000000000002</v>
      </c>
      <c r="D5608" s="21">
        <v>1.8003</v>
      </c>
    </row>
    <row r="5609" spans="1:4" ht="14.25" x14ac:dyDescent="0.2">
      <c r="A5609" s="20">
        <f t="shared" si="87"/>
        <v>49027</v>
      </c>
      <c r="B5609" s="21">
        <v>5608</v>
      </c>
      <c r="C5609" s="21">
        <v>6.6439000000000004</v>
      </c>
      <c r="D5609" s="21">
        <v>1.8005</v>
      </c>
    </row>
    <row r="5610" spans="1:4" ht="14.25" x14ac:dyDescent="0.2">
      <c r="A5610" s="20">
        <f t="shared" si="87"/>
        <v>49028</v>
      </c>
      <c r="B5610" s="21">
        <v>5609</v>
      </c>
      <c r="C5610" s="21">
        <v>6.6447000000000003</v>
      </c>
      <c r="D5610" s="21">
        <v>1.8006</v>
      </c>
    </row>
    <row r="5611" spans="1:4" ht="14.25" x14ac:dyDescent="0.2">
      <c r="A5611" s="20">
        <f t="shared" si="87"/>
        <v>49029</v>
      </c>
      <c r="B5611" s="21">
        <v>5610</v>
      </c>
      <c r="C5611" s="21">
        <v>6.6454000000000004</v>
      </c>
      <c r="D5611" s="21">
        <v>1.8008</v>
      </c>
    </row>
    <row r="5612" spans="1:4" ht="14.25" x14ac:dyDescent="0.2">
      <c r="A5612" s="20">
        <f t="shared" si="87"/>
        <v>49030</v>
      </c>
      <c r="B5612" s="21">
        <v>5611</v>
      </c>
      <c r="C5612" s="21">
        <v>6.6460999999999997</v>
      </c>
      <c r="D5612" s="21">
        <v>1.8009999999999999</v>
      </c>
    </row>
    <row r="5613" spans="1:4" ht="14.25" x14ac:dyDescent="0.2">
      <c r="A5613" s="20">
        <f t="shared" si="87"/>
        <v>49031</v>
      </c>
      <c r="B5613" s="21">
        <v>5612</v>
      </c>
      <c r="C5613" s="21">
        <v>6.6467999999999998</v>
      </c>
      <c r="D5613" s="21">
        <v>1.8010999999999999</v>
      </c>
    </row>
    <row r="5614" spans="1:4" ht="14.25" x14ac:dyDescent="0.2">
      <c r="A5614" s="20">
        <f t="shared" si="87"/>
        <v>49032</v>
      </c>
      <c r="B5614" s="21">
        <v>5613</v>
      </c>
      <c r="C5614" s="21">
        <v>6.6475</v>
      </c>
      <c r="D5614" s="21">
        <v>1.8012999999999999</v>
      </c>
    </row>
    <row r="5615" spans="1:4" ht="14.25" x14ac:dyDescent="0.2">
      <c r="A5615" s="20">
        <f t="shared" si="87"/>
        <v>49033</v>
      </c>
      <c r="B5615" s="21">
        <v>5614</v>
      </c>
      <c r="C5615" s="21">
        <v>6.6482000000000001</v>
      </c>
      <c r="D5615" s="21">
        <v>1.8015000000000001</v>
      </c>
    </row>
    <row r="5616" spans="1:4" ht="14.25" x14ac:dyDescent="0.2">
      <c r="A5616" s="20">
        <f t="shared" si="87"/>
        <v>49034</v>
      </c>
      <c r="B5616" s="21">
        <v>5615</v>
      </c>
      <c r="C5616" s="21">
        <v>6.6489000000000003</v>
      </c>
      <c r="D5616" s="21">
        <v>1.8016000000000001</v>
      </c>
    </row>
    <row r="5617" spans="1:4" ht="14.25" x14ac:dyDescent="0.2">
      <c r="A5617" s="20">
        <f t="shared" si="87"/>
        <v>49035</v>
      </c>
      <c r="B5617" s="21">
        <v>5616</v>
      </c>
      <c r="C5617" s="21">
        <v>6.6496000000000004</v>
      </c>
      <c r="D5617" s="21">
        <v>1.8018000000000001</v>
      </c>
    </row>
    <row r="5618" spans="1:4" ht="14.25" x14ac:dyDescent="0.2">
      <c r="A5618" s="20">
        <f t="shared" si="87"/>
        <v>49036</v>
      </c>
      <c r="B5618" s="21">
        <v>5617</v>
      </c>
      <c r="C5618" s="21">
        <v>6.6502999999999997</v>
      </c>
      <c r="D5618" s="21">
        <v>1.8019000000000001</v>
      </c>
    </row>
    <row r="5619" spans="1:4" ht="14.25" x14ac:dyDescent="0.2">
      <c r="A5619" s="20">
        <f t="shared" si="87"/>
        <v>49037</v>
      </c>
      <c r="B5619" s="21">
        <v>5618</v>
      </c>
      <c r="C5619" s="21">
        <v>6.6509999999999998</v>
      </c>
      <c r="D5619" s="21">
        <v>1.8021</v>
      </c>
    </row>
    <row r="5620" spans="1:4" ht="14.25" x14ac:dyDescent="0.2">
      <c r="A5620" s="20">
        <f t="shared" si="87"/>
        <v>49038</v>
      </c>
      <c r="B5620" s="21">
        <v>5619</v>
      </c>
      <c r="C5620" s="21">
        <v>6.6516999999999999</v>
      </c>
      <c r="D5620" s="21">
        <v>1.8023</v>
      </c>
    </row>
    <row r="5621" spans="1:4" ht="14.25" x14ac:dyDescent="0.2">
      <c r="A5621" s="20">
        <f t="shared" si="87"/>
        <v>49039</v>
      </c>
      <c r="B5621" s="21">
        <v>5620</v>
      </c>
      <c r="C5621" s="21">
        <v>6.6524000000000001</v>
      </c>
      <c r="D5621" s="21">
        <v>1.8024</v>
      </c>
    </row>
    <row r="5622" spans="1:4" ht="14.25" x14ac:dyDescent="0.2">
      <c r="A5622" s="20">
        <f t="shared" si="87"/>
        <v>49040</v>
      </c>
      <c r="B5622" s="21">
        <v>5621</v>
      </c>
      <c r="C5622" s="21">
        <v>6.6531000000000002</v>
      </c>
      <c r="D5622" s="21">
        <v>1.8026</v>
      </c>
    </row>
    <row r="5623" spans="1:4" ht="14.25" x14ac:dyDescent="0.2">
      <c r="A5623" s="20">
        <f t="shared" si="87"/>
        <v>49041</v>
      </c>
      <c r="B5623" s="21">
        <v>5622</v>
      </c>
      <c r="C5623" s="21">
        <v>6.6538000000000004</v>
      </c>
      <c r="D5623" s="21">
        <v>1.8028</v>
      </c>
    </row>
    <row r="5624" spans="1:4" ht="14.25" x14ac:dyDescent="0.2">
      <c r="A5624" s="20">
        <f t="shared" si="87"/>
        <v>49042</v>
      </c>
      <c r="B5624" s="21">
        <v>5623</v>
      </c>
      <c r="C5624" s="21">
        <v>6.6544999999999996</v>
      </c>
      <c r="D5624" s="21">
        <v>1.8028999999999999</v>
      </c>
    </row>
    <row r="5625" spans="1:4" ht="14.25" x14ac:dyDescent="0.2">
      <c r="A5625" s="20">
        <f t="shared" si="87"/>
        <v>49043</v>
      </c>
      <c r="B5625" s="21">
        <v>5624</v>
      </c>
      <c r="C5625" s="21">
        <v>6.6551999999999998</v>
      </c>
      <c r="D5625" s="21">
        <v>1.8030999999999999</v>
      </c>
    </row>
    <row r="5626" spans="1:4" ht="14.25" x14ac:dyDescent="0.2">
      <c r="A5626" s="20">
        <f t="shared" si="87"/>
        <v>49044</v>
      </c>
      <c r="B5626" s="21">
        <v>5625</v>
      </c>
      <c r="C5626" s="21">
        <v>6.6558999999999999</v>
      </c>
      <c r="D5626" s="21">
        <v>1.8032999999999999</v>
      </c>
    </row>
    <row r="5627" spans="1:4" ht="14.25" x14ac:dyDescent="0.2">
      <c r="A5627" s="20">
        <f t="shared" si="87"/>
        <v>49045</v>
      </c>
      <c r="B5627" s="21">
        <v>5626</v>
      </c>
      <c r="C5627" s="21">
        <v>6.6566000000000001</v>
      </c>
      <c r="D5627" s="21">
        <v>1.8033999999999999</v>
      </c>
    </row>
    <row r="5628" spans="1:4" ht="14.25" x14ac:dyDescent="0.2">
      <c r="A5628" s="20">
        <f t="shared" si="87"/>
        <v>49046</v>
      </c>
      <c r="B5628" s="21">
        <v>5627</v>
      </c>
      <c r="C5628" s="21">
        <v>6.6573000000000002</v>
      </c>
      <c r="D5628" s="21">
        <v>1.8036000000000001</v>
      </c>
    </row>
    <row r="5629" spans="1:4" ht="14.25" x14ac:dyDescent="0.2">
      <c r="A5629" s="20">
        <f t="shared" si="87"/>
        <v>49047</v>
      </c>
      <c r="B5629" s="21">
        <v>5628</v>
      </c>
      <c r="C5629" s="21">
        <v>6.6580000000000004</v>
      </c>
      <c r="D5629" s="21">
        <v>1.8038000000000001</v>
      </c>
    </row>
    <row r="5630" spans="1:4" ht="14.25" x14ac:dyDescent="0.2">
      <c r="A5630" s="20">
        <f t="shared" si="87"/>
        <v>49048</v>
      </c>
      <c r="B5630" s="21">
        <v>5629</v>
      </c>
      <c r="C5630" s="21">
        <v>6.6586999999999996</v>
      </c>
      <c r="D5630" s="21">
        <v>1.8039000000000001</v>
      </c>
    </row>
    <row r="5631" spans="1:4" ht="14.25" x14ac:dyDescent="0.2">
      <c r="A5631" s="20">
        <f t="shared" si="87"/>
        <v>49049</v>
      </c>
      <c r="B5631" s="21">
        <v>5630</v>
      </c>
      <c r="C5631" s="21">
        <v>6.6593999999999998</v>
      </c>
      <c r="D5631" s="21">
        <v>1.8041</v>
      </c>
    </row>
    <row r="5632" spans="1:4" ht="14.25" x14ac:dyDescent="0.2">
      <c r="A5632" s="20">
        <f t="shared" si="87"/>
        <v>49050</v>
      </c>
      <c r="B5632" s="21">
        <v>5631</v>
      </c>
      <c r="C5632" s="21">
        <v>6.6600999999999999</v>
      </c>
      <c r="D5632" s="21">
        <v>1.8043</v>
      </c>
    </row>
    <row r="5633" spans="1:4" ht="14.25" x14ac:dyDescent="0.2">
      <c r="A5633" s="20">
        <f t="shared" si="87"/>
        <v>49051</v>
      </c>
      <c r="B5633" s="21">
        <v>5632</v>
      </c>
      <c r="C5633" s="21">
        <v>6.6608000000000001</v>
      </c>
      <c r="D5633" s="21">
        <v>1.8044</v>
      </c>
    </row>
    <row r="5634" spans="1:4" ht="14.25" x14ac:dyDescent="0.2">
      <c r="A5634" s="20">
        <f t="shared" si="87"/>
        <v>49052</v>
      </c>
      <c r="B5634" s="21">
        <v>5633</v>
      </c>
      <c r="C5634" s="21">
        <v>6.6615000000000002</v>
      </c>
      <c r="D5634" s="21">
        <v>1.8046</v>
      </c>
    </row>
    <row r="5635" spans="1:4" ht="14.25" x14ac:dyDescent="0.2">
      <c r="A5635" s="20">
        <f t="shared" si="87"/>
        <v>49053</v>
      </c>
      <c r="B5635" s="21">
        <v>5634</v>
      </c>
      <c r="C5635" s="21">
        <v>6.6622000000000003</v>
      </c>
      <c r="D5635" s="21">
        <v>1.8048</v>
      </c>
    </row>
    <row r="5636" spans="1:4" ht="14.25" x14ac:dyDescent="0.2">
      <c r="A5636" s="20">
        <f t="shared" ref="A5636:A5699" si="88">+A5635+1</f>
        <v>49054</v>
      </c>
      <c r="B5636" s="21">
        <v>5635</v>
      </c>
      <c r="C5636" s="21">
        <v>6.6628999999999996</v>
      </c>
      <c r="D5636" s="21">
        <v>1.8048999999999999</v>
      </c>
    </row>
    <row r="5637" spans="1:4" ht="14.25" x14ac:dyDescent="0.2">
      <c r="A5637" s="20">
        <f t="shared" si="88"/>
        <v>49055</v>
      </c>
      <c r="B5637" s="21">
        <v>5636</v>
      </c>
      <c r="C5637" s="21">
        <v>6.6635999999999997</v>
      </c>
      <c r="D5637" s="21">
        <v>1.8050999999999999</v>
      </c>
    </row>
    <row r="5638" spans="1:4" ht="14.25" x14ac:dyDescent="0.2">
      <c r="A5638" s="20">
        <f t="shared" si="88"/>
        <v>49056</v>
      </c>
      <c r="B5638" s="21">
        <v>5637</v>
      </c>
      <c r="C5638" s="21">
        <v>6.6643999999999997</v>
      </c>
      <c r="D5638" s="21">
        <v>1.8051999999999999</v>
      </c>
    </row>
    <row r="5639" spans="1:4" ht="14.25" x14ac:dyDescent="0.2">
      <c r="A5639" s="20">
        <f t="shared" si="88"/>
        <v>49057</v>
      </c>
      <c r="B5639" s="21">
        <v>5638</v>
      </c>
      <c r="C5639" s="21">
        <v>6.6650999999999998</v>
      </c>
      <c r="D5639" s="21">
        <v>1.8053999999999999</v>
      </c>
    </row>
    <row r="5640" spans="1:4" ht="14.25" x14ac:dyDescent="0.2">
      <c r="A5640" s="20">
        <f t="shared" si="88"/>
        <v>49058</v>
      </c>
      <c r="B5640" s="21">
        <v>5639</v>
      </c>
      <c r="C5640" s="21">
        <v>6.6657999999999999</v>
      </c>
      <c r="D5640" s="21">
        <v>1.8056000000000001</v>
      </c>
    </row>
    <row r="5641" spans="1:4" ht="14.25" x14ac:dyDescent="0.2">
      <c r="A5641" s="20">
        <f t="shared" si="88"/>
        <v>49059</v>
      </c>
      <c r="B5641" s="21">
        <v>5640</v>
      </c>
      <c r="C5641" s="21">
        <v>6.6665000000000001</v>
      </c>
      <c r="D5641" s="21">
        <v>1.8057000000000001</v>
      </c>
    </row>
    <row r="5642" spans="1:4" ht="14.25" x14ac:dyDescent="0.2">
      <c r="A5642" s="20">
        <f t="shared" si="88"/>
        <v>49060</v>
      </c>
      <c r="B5642" s="21">
        <v>5641</v>
      </c>
      <c r="C5642" s="21">
        <v>6.6672000000000002</v>
      </c>
      <c r="D5642" s="21">
        <v>1.8059000000000001</v>
      </c>
    </row>
    <row r="5643" spans="1:4" ht="14.25" x14ac:dyDescent="0.2">
      <c r="A5643" s="20">
        <f t="shared" si="88"/>
        <v>49061</v>
      </c>
      <c r="B5643" s="21">
        <v>5642</v>
      </c>
      <c r="C5643" s="21">
        <v>6.6679000000000004</v>
      </c>
      <c r="D5643" s="21">
        <v>1.8061</v>
      </c>
    </row>
    <row r="5644" spans="1:4" ht="14.25" x14ac:dyDescent="0.2">
      <c r="A5644" s="20">
        <f t="shared" si="88"/>
        <v>49062</v>
      </c>
      <c r="B5644" s="21">
        <v>5643</v>
      </c>
      <c r="C5644" s="21">
        <v>6.6685999999999996</v>
      </c>
      <c r="D5644" s="21">
        <v>1.8062</v>
      </c>
    </row>
    <row r="5645" spans="1:4" ht="14.25" x14ac:dyDescent="0.2">
      <c r="A5645" s="20">
        <f t="shared" si="88"/>
        <v>49063</v>
      </c>
      <c r="B5645" s="21">
        <v>5644</v>
      </c>
      <c r="C5645" s="21">
        <v>6.6692999999999998</v>
      </c>
      <c r="D5645" s="21">
        <v>1.8064</v>
      </c>
    </row>
    <row r="5646" spans="1:4" ht="14.25" x14ac:dyDescent="0.2">
      <c r="A5646" s="20">
        <f t="shared" si="88"/>
        <v>49064</v>
      </c>
      <c r="B5646" s="21">
        <v>5645</v>
      </c>
      <c r="C5646" s="21">
        <v>6.67</v>
      </c>
      <c r="D5646" s="21">
        <v>1.8066</v>
      </c>
    </row>
    <row r="5647" spans="1:4" ht="14.25" x14ac:dyDescent="0.2">
      <c r="A5647" s="20">
        <f t="shared" si="88"/>
        <v>49065</v>
      </c>
      <c r="B5647" s="21">
        <v>5646</v>
      </c>
      <c r="C5647" s="21">
        <v>6.6707000000000001</v>
      </c>
      <c r="D5647" s="21">
        <v>1.8067</v>
      </c>
    </row>
    <row r="5648" spans="1:4" ht="14.25" x14ac:dyDescent="0.2">
      <c r="A5648" s="20">
        <f t="shared" si="88"/>
        <v>49066</v>
      </c>
      <c r="B5648" s="21">
        <v>5647</v>
      </c>
      <c r="C5648" s="21">
        <v>6.6714000000000002</v>
      </c>
      <c r="D5648" s="21">
        <v>1.8069</v>
      </c>
    </row>
    <row r="5649" spans="1:4" ht="14.25" x14ac:dyDescent="0.2">
      <c r="A5649" s="20">
        <f t="shared" si="88"/>
        <v>49067</v>
      </c>
      <c r="B5649" s="21">
        <v>5648</v>
      </c>
      <c r="C5649" s="21">
        <v>6.6721000000000004</v>
      </c>
      <c r="D5649" s="21">
        <v>1.8070999999999999</v>
      </c>
    </row>
    <row r="5650" spans="1:4" ht="14.25" x14ac:dyDescent="0.2">
      <c r="A5650" s="20">
        <f t="shared" si="88"/>
        <v>49068</v>
      </c>
      <c r="B5650" s="21">
        <v>5649</v>
      </c>
      <c r="C5650" s="21">
        <v>6.6727999999999996</v>
      </c>
      <c r="D5650" s="21">
        <v>1.8071999999999999</v>
      </c>
    </row>
    <row r="5651" spans="1:4" ht="14.25" x14ac:dyDescent="0.2">
      <c r="A5651" s="20">
        <f t="shared" si="88"/>
        <v>49069</v>
      </c>
      <c r="B5651" s="21">
        <v>5650</v>
      </c>
      <c r="C5651" s="21">
        <v>6.6734999999999998</v>
      </c>
      <c r="D5651" s="21">
        <v>1.8073999999999999</v>
      </c>
    </row>
    <row r="5652" spans="1:4" ht="14.25" x14ac:dyDescent="0.2">
      <c r="A5652" s="20">
        <f t="shared" si="88"/>
        <v>49070</v>
      </c>
      <c r="B5652" s="21">
        <v>5651</v>
      </c>
      <c r="C5652" s="21">
        <v>6.6741999999999999</v>
      </c>
      <c r="D5652" s="21">
        <v>1.8076000000000001</v>
      </c>
    </row>
    <row r="5653" spans="1:4" ht="14.25" x14ac:dyDescent="0.2">
      <c r="A5653" s="20">
        <f t="shared" si="88"/>
        <v>49071</v>
      </c>
      <c r="B5653" s="21">
        <v>5652</v>
      </c>
      <c r="C5653" s="21">
        <v>6.6749000000000001</v>
      </c>
      <c r="D5653" s="21">
        <v>1.8077000000000001</v>
      </c>
    </row>
    <row r="5654" spans="1:4" ht="14.25" x14ac:dyDescent="0.2">
      <c r="A5654" s="20">
        <f t="shared" si="88"/>
        <v>49072</v>
      </c>
      <c r="B5654" s="21">
        <v>5653</v>
      </c>
      <c r="C5654" s="21">
        <v>6.6756000000000002</v>
      </c>
      <c r="D5654" s="21">
        <v>1.8079000000000001</v>
      </c>
    </row>
    <row r="5655" spans="1:4" ht="14.25" x14ac:dyDescent="0.2">
      <c r="A5655" s="20">
        <f t="shared" si="88"/>
        <v>49073</v>
      </c>
      <c r="B5655" s="21">
        <v>5654</v>
      </c>
      <c r="C5655" s="21">
        <v>6.6764000000000001</v>
      </c>
      <c r="D5655" s="21">
        <v>1.8081</v>
      </c>
    </row>
    <row r="5656" spans="1:4" ht="14.25" x14ac:dyDescent="0.2">
      <c r="A5656" s="20">
        <f t="shared" si="88"/>
        <v>49074</v>
      </c>
      <c r="B5656" s="21">
        <v>5655</v>
      </c>
      <c r="C5656" s="21">
        <v>6.6771000000000003</v>
      </c>
      <c r="D5656" s="21">
        <v>1.8082</v>
      </c>
    </row>
    <row r="5657" spans="1:4" ht="14.25" x14ac:dyDescent="0.2">
      <c r="A5657" s="20">
        <f t="shared" si="88"/>
        <v>49075</v>
      </c>
      <c r="B5657" s="21">
        <v>5656</v>
      </c>
      <c r="C5657" s="21">
        <v>6.6778000000000004</v>
      </c>
      <c r="D5657" s="21">
        <v>1.8084</v>
      </c>
    </row>
    <row r="5658" spans="1:4" ht="14.25" x14ac:dyDescent="0.2">
      <c r="A5658" s="20">
        <f t="shared" si="88"/>
        <v>49076</v>
      </c>
      <c r="B5658" s="21">
        <v>5657</v>
      </c>
      <c r="C5658" s="21">
        <v>6.6784999999999997</v>
      </c>
      <c r="D5658" s="21">
        <v>1.8085</v>
      </c>
    </row>
    <row r="5659" spans="1:4" ht="14.25" x14ac:dyDescent="0.2">
      <c r="A5659" s="20">
        <f t="shared" si="88"/>
        <v>49077</v>
      </c>
      <c r="B5659" s="21">
        <v>5658</v>
      </c>
      <c r="C5659" s="21">
        <v>6.6791999999999998</v>
      </c>
      <c r="D5659" s="21">
        <v>1.8087</v>
      </c>
    </row>
    <row r="5660" spans="1:4" ht="14.25" x14ac:dyDescent="0.2">
      <c r="A5660" s="20">
        <f t="shared" si="88"/>
        <v>49078</v>
      </c>
      <c r="B5660" s="21">
        <v>5659</v>
      </c>
      <c r="C5660" s="21">
        <v>6.6798999999999999</v>
      </c>
      <c r="D5660" s="21">
        <v>1.8089</v>
      </c>
    </row>
    <row r="5661" spans="1:4" ht="14.25" x14ac:dyDescent="0.2">
      <c r="A5661" s="20">
        <f t="shared" si="88"/>
        <v>49079</v>
      </c>
      <c r="B5661" s="21">
        <v>5660</v>
      </c>
      <c r="C5661" s="21">
        <v>6.6806000000000001</v>
      </c>
      <c r="D5661" s="21">
        <v>1.8089999999999999</v>
      </c>
    </row>
    <row r="5662" spans="1:4" ht="14.25" x14ac:dyDescent="0.2">
      <c r="A5662" s="20">
        <f t="shared" si="88"/>
        <v>49080</v>
      </c>
      <c r="B5662" s="21">
        <v>5661</v>
      </c>
      <c r="C5662" s="21">
        <v>6.6813000000000002</v>
      </c>
      <c r="D5662" s="21">
        <v>1.8091999999999999</v>
      </c>
    </row>
    <row r="5663" spans="1:4" ht="14.25" x14ac:dyDescent="0.2">
      <c r="A5663" s="20">
        <f t="shared" si="88"/>
        <v>49081</v>
      </c>
      <c r="B5663" s="21">
        <v>5662</v>
      </c>
      <c r="C5663" s="21">
        <v>6.6820000000000004</v>
      </c>
      <c r="D5663" s="21">
        <v>1.8093999999999999</v>
      </c>
    </row>
    <row r="5664" spans="1:4" ht="14.25" x14ac:dyDescent="0.2">
      <c r="A5664" s="20">
        <f t="shared" si="88"/>
        <v>49082</v>
      </c>
      <c r="B5664" s="21">
        <v>5663</v>
      </c>
      <c r="C5664" s="21">
        <v>6.6826999999999996</v>
      </c>
      <c r="D5664" s="21">
        <v>1.8095000000000001</v>
      </c>
    </row>
    <row r="5665" spans="1:4" ht="14.25" x14ac:dyDescent="0.2">
      <c r="A5665" s="20">
        <f t="shared" si="88"/>
        <v>49083</v>
      </c>
      <c r="B5665" s="21">
        <v>5664</v>
      </c>
      <c r="C5665" s="21">
        <v>6.6833999999999998</v>
      </c>
      <c r="D5665" s="21">
        <v>1.8097000000000001</v>
      </c>
    </row>
    <row r="5666" spans="1:4" ht="14.25" x14ac:dyDescent="0.2">
      <c r="A5666" s="20">
        <f t="shared" si="88"/>
        <v>49084</v>
      </c>
      <c r="B5666" s="21">
        <v>5665</v>
      </c>
      <c r="C5666" s="21">
        <v>6.6840999999999999</v>
      </c>
      <c r="D5666" s="21">
        <v>1.8099000000000001</v>
      </c>
    </row>
    <row r="5667" spans="1:4" ht="14.25" x14ac:dyDescent="0.2">
      <c r="A5667" s="20">
        <f t="shared" si="88"/>
        <v>49085</v>
      </c>
      <c r="B5667" s="21">
        <v>5666</v>
      </c>
      <c r="C5667" s="21">
        <v>6.6848000000000001</v>
      </c>
      <c r="D5667" s="21">
        <v>1.81</v>
      </c>
    </row>
    <row r="5668" spans="1:4" ht="14.25" x14ac:dyDescent="0.2">
      <c r="A5668" s="20">
        <f t="shared" si="88"/>
        <v>49086</v>
      </c>
      <c r="B5668" s="21">
        <v>5667</v>
      </c>
      <c r="C5668" s="21">
        <v>6.6856</v>
      </c>
      <c r="D5668" s="21">
        <v>1.8102</v>
      </c>
    </row>
    <row r="5669" spans="1:4" ht="14.25" x14ac:dyDescent="0.2">
      <c r="A5669" s="20">
        <f t="shared" si="88"/>
        <v>49087</v>
      </c>
      <c r="B5669" s="21">
        <v>5668</v>
      </c>
      <c r="C5669" s="21">
        <v>6.6863000000000001</v>
      </c>
      <c r="D5669" s="21">
        <v>1.8104</v>
      </c>
    </row>
    <row r="5670" spans="1:4" ht="14.25" x14ac:dyDescent="0.2">
      <c r="A5670" s="20">
        <f t="shared" si="88"/>
        <v>49088</v>
      </c>
      <c r="B5670" s="21">
        <v>5669</v>
      </c>
      <c r="C5670" s="21">
        <v>6.6870000000000003</v>
      </c>
      <c r="D5670" s="21">
        <v>1.8105</v>
      </c>
    </row>
    <row r="5671" spans="1:4" ht="14.25" x14ac:dyDescent="0.2">
      <c r="A5671" s="20">
        <f t="shared" si="88"/>
        <v>49089</v>
      </c>
      <c r="B5671" s="21">
        <v>5670</v>
      </c>
      <c r="C5671" s="21">
        <v>6.6877000000000004</v>
      </c>
      <c r="D5671" s="21">
        <v>1.8107</v>
      </c>
    </row>
    <row r="5672" spans="1:4" ht="14.25" x14ac:dyDescent="0.2">
      <c r="A5672" s="20">
        <f t="shared" si="88"/>
        <v>49090</v>
      </c>
      <c r="B5672" s="21">
        <v>5671</v>
      </c>
      <c r="C5672" s="21">
        <v>6.6883999999999997</v>
      </c>
      <c r="D5672" s="21">
        <v>1.8108</v>
      </c>
    </row>
    <row r="5673" spans="1:4" ht="14.25" x14ac:dyDescent="0.2">
      <c r="A5673" s="20">
        <f t="shared" si="88"/>
        <v>49091</v>
      </c>
      <c r="B5673" s="21">
        <v>5672</v>
      </c>
      <c r="C5673" s="21">
        <v>6.6890999999999998</v>
      </c>
      <c r="D5673" s="21">
        <v>1.8109999999999999</v>
      </c>
    </row>
    <row r="5674" spans="1:4" ht="14.25" x14ac:dyDescent="0.2">
      <c r="A5674" s="20">
        <f t="shared" si="88"/>
        <v>49092</v>
      </c>
      <c r="B5674" s="21">
        <v>5673</v>
      </c>
      <c r="C5674" s="21">
        <v>6.6898</v>
      </c>
      <c r="D5674" s="21">
        <v>1.8111999999999999</v>
      </c>
    </row>
    <row r="5675" spans="1:4" ht="14.25" x14ac:dyDescent="0.2">
      <c r="A5675" s="20">
        <f t="shared" si="88"/>
        <v>49093</v>
      </c>
      <c r="B5675" s="21">
        <v>5674</v>
      </c>
      <c r="C5675" s="21">
        <v>6.6905000000000001</v>
      </c>
      <c r="D5675" s="21">
        <v>1.8112999999999999</v>
      </c>
    </row>
    <row r="5676" spans="1:4" ht="14.25" x14ac:dyDescent="0.2">
      <c r="A5676" s="20">
        <f t="shared" si="88"/>
        <v>49094</v>
      </c>
      <c r="B5676" s="21">
        <v>5675</v>
      </c>
      <c r="C5676" s="21">
        <v>6.6912000000000003</v>
      </c>
      <c r="D5676" s="21">
        <v>1.8115000000000001</v>
      </c>
    </row>
    <row r="5677" spans="1:4" ht="14.25" x14ac:dyDescent="0.2">
      <c r="A5677" s="20">
        <f t="shared" si="88"/>
        <v>49095</v>
      </c>
      <c r="B5677" s="21">
        <v>5676</v>
      </c>
      <c r="C5677" s="21">
        <v>6.6919000000000004</v>
      </c>
      <c r="D5677" s="21">
        <v>1.8117000000000001</v>
      </c>
    </row>
    <row r="5678" spans="1:4" ht="14.25" x14ac:dyDescent="0.2">
      <c r="A5678" s="20">
        <f t="shared" si="88"/>
        <v>49096</v>
      </c>
      <c r="B5678" s="21">
        <v>5677</v>
      </c>
      <c r="C5678" s="21">
        <v>6.6925999999999997</v>
      </c>
      <c r="D5678" s="21">
        <v>1.8118000000000001</v>
      </c>
    </row>
    <row r="5679" spans="1:4" ht="14.25" x14ac:dyDescent="0.2">
      <c r="A5679" s="20">
        <f t="shared" si="88"/>
        <v>49097</v>
      </c>
      <c r="B5679" s="21">
        <v>5678</v>
      </c>
      <c r="C5679" s="21">
        <v>6.6932999999999998</v>
      </c>
      <c r="D5679" s="21">
        <v>1.8120000000000001</v>
      </c>
    </row>
    <row r="5680" spans="1:4" ht="14.25" x14ac:dyDescent="0.2">
      <c r="A5680" s="20">
        <f t="shared" si="88"/>
        <v>49098</v>
      </c>
      <c r="B5680" s="21">
        <v>5679</v>
      </c>
      <c r="C5680" s="21">
        <v>6.6940999999999997</v>
      </c>
      <c r="D5680" s="21">
        <v>1.8122</v>
      </c>
    </row>
    <row r="5681" spans="1:4" ht="14.25" x14ac:dyDescent="0.2">
      <c r="A5681" s="20">
        <f t="shared" si="88"/>
        <v>49099</v>
      </c>
      <c r="B5681" s="21">
        <v>5680</v>
      </c>
      <c r="C5681" s="21">
        <v>6.6947999999999999</v>
      </c>
      <c r="D5681" s="21">
        <v>1.8123</v>
      </c>
    </row>
    <row r="5682" spans="1:4" ht="14.25" x14ac:dyDescent="0.2">
      <c r="A5682" s="20">
        <f t="shared" si="88"/>
        <v>49100</v>
      </c>
      <c r="B5682" s="21">
        <v>5681</v>
      </c>
      <c r="C5682" s="21">
        <v>6.6955</v>
      </c>
      <c r="D5682" s="21">
        <v>1.8125</v>
      </c>
    </row>
    <row r="5683" spans="1:4" ht="14.25" x14ac:dyDescent="0.2">
      <c r="A5683" s="20">
        <f t="shared" si="88"/>
        <v>49101</v>
      </c>
      <c r="B5683" s="21">
        <v>5682</v>
      </c>
      <c r="C5683" s="21">
        <v>6.6962000000000002</v>
      </c>
      <c r="D5683" s="21">
        <v>1.8127</v>
      </c>
    </row>
    <row r="5684" spans="1:4" ht="14.25" x14ac:dyDescent="0.2">
      <c r="A5684" s="20">
        <f t="shared" si="88"/>
        <v>49102</v>
      </c>
      <c r="B5684" s="21">
        <v>5683</v>
      </c>
      <c r="C5684" s="21">
        <v>6.6969000000000003</v>
      </c>
      <c r="D5684" s="21">
        <v>1.8128</v>
      </c>
    </row>
    <row r="5685" spans="1:4" ht="14.25" x14ac:dyDescent="0.2">
      <c r="A5685" s="20">
        <f t="shared" si="88"/>
        <v>49103</v>
      </c>
      <c r="B5685" s="21">
        <v>5684</v>
      </c>
      <c r="C5685" s="21">
        <v>6.6976000000000004</v>
      </c>
      <c r="D5685" s="21">
        <v>1.8129999999999999</v>
      </c>
    </row>
    <row r="5686" spans="1:4" ht="14.25" x14ac:dyDescent="0.2">
      <c r="A5686" s="20">
        <f t="shared" si="88"/>
        <v>49104</v>
      </c>
      <c r="B5686" s="21">
        <v>5685</v>
      </c>
      <c r="C5686" s="21">
        <v>6.6982999999999997</v>
      </c>
      <c r="D5686" s="21">
        <v>1.8130999999999999</v>
      </c>
    </row>
    <row r="5687" spans="1:4" ht="14.25" x14ac:dyDescent="0.2">
      <c r="A5687" s="20">
        <f t="shared" si="88"/>
        <v>49105</v>
      </c>
      <c r="B5687" s="21">
        <v>5686</v>
      </c>
      <c r="C5687" s="21">
        <v>6.6989999999999998</v>
      </c>
      <c r="D5687" s="21">
        <v>1.8132999999999999</v>
      </c>
    </row>
    <row r="5688" spans="1:4" ht="14.25" x14ac:dyDescent="0.2">
      <c r="A5688" s="20">
        <f t="shared" si="88"/>
        <v>49106</v>
      </c>
      <c r="B5688" s="21">
        <v>5687</v>
      </c>
      <c r="C5688" s="21">
        <v>6.6997</v>
      </c>
      <c r="D5688" s="21">
        <v>1.8134999999999999</v>
      </c>
    </row>
    <row r="5689" spans="1:4" ht="14.25" x14ac:dyDescent="0.2">
      <c r="A5689" s="20">
        <f t="shared" si="88"/>
        <v>49107</v>
      </c>
      <c r="B5689" s="21">
        <v>5688</v>
      </c>
      <c r="C5689" s="21">
        <v>6.7004000000000001</v>
      </c>
      <c r="D5689" s="21">
        <v>1.8136000000000001</v>
      </c>
    </row>
    <row r="5690" spans="1:4" ht="14.25" x14ac:dyDescent="0.2">
      <c r="A5690" s="20">
        <f t="shared" si="88"/>
        <v>49108</v>
      </c>
      <c r="B5690" s="21">
        <v>5689</v>
      </c>
      <c r="C5690" s="21">
        <v>6.7012</v>
      </c>
      <c r="D5690" s="21">
        <v>1.8138000000000001</v>
      </c>
    </row>
    <row r="5691" spans="1:4" ht="14.25" x14ac:dyDescent="0.2">
      <c r="A5691" s="20">
        <f t="shared" si="88"/>
        <v>49109</v>
      </c>
      <c r="B5691" s="21">
        <v>5690</v>
      </c>
      <c r="C5691" s="21">
        <v>6.7019000000000002</v>
      </c>
      <c r="D5691" s="21">
        <v>1.8140000000000001</v>
      </c>
    </row>
    <row r="5692" spans="1:4" ht="14.25" x14ac:dyDescent="0.2">
      <c r="A5692" s="20">
        <f t="shared" si="88"/>
        <v>49110</v>
      </c>
      <c r="B5692" s="21">
        <v>5691</v>
      </c>
      <c r="C5692" s="21">
        <v>6.7026000000000003</v>
      </c>
      <c r="D5692" s="21">
        <v>1.8141</v>
      </c>
    </row>
    <row r="5693" spans="1:4" ht="14.25" x14ac:dyDescent="0.2">
      <c r="A5693" s="20">
        <f t="shared" si="88"/>
        <v>49111</v>
      </c>
      <c r="B5693" s="21">
        <v>5692</v>
      </c>
      <c r="C5693" s="21">
        <v>6.7032999999999996</v>
      </c>
      <c r="D5693" s="21">
        <v>1.8143</v>
      </c>
    </row>
    <row r="5694" spans="1:4" ht="14.25" x14ac:dyDescent="0.2">
      <c r="A5694" s="20">
        <f t="shared" si="88"/>
        <v>49112</v>
      </c>
      <c r="B5694" s="21">
        <v>5693</v>
      </c>
      <c r="C5694" s="21">
        <v>6.7039999999999997</v>
      </c>
      <c r="D5694" s="21">
        <v>1.8145</v>
      </c>
    </row>
    <row r="5695" spans="1:4" ht="14.25" x14ac:dyDescent="0.2">
      <c r="A5695" s="20">
        <f t="shared" si="88"/>
        <v>49113</v>
      </c>
      <c r="B5695" s="21">
        <v>5694</v>
      </c>
      <c r="C5695" s="21">
        <v>6.7046999999999999</v>
      </c>
      <c r="D5695" s="21">
        <v>1.8146</v>
      </c>
    </row>
    <row r="5696" spans="1:4" ht="14.25" x14ac:dyDescent="0.2">
      <c r="A5696" s="20">
        <f t="shared" si="88"/>
        <v>49114</v>
      </c>
      <c r="B5696" s="21">
        <v>5695</v>
      </c>
      <c r="C5696" s="21">
        <v>6.7054</v>
      </c>
      <c r="D5696" s="21">
        <v>1.8148</v>
      </c>
    </row>
    <row r="5697" spans="1:4" ht="14.25" x14ac:dyDescent="0.2">
      <c r="A5697" s="20">
        <f t="shared" si="88"/>
        <v>49115</v>
      </c>
      <c r="B5697" s="21">
        <v>5696</v>
      </c>
      <c r="C5697" s="21">
        <v>6.7061000000000002</v>
      </c>
      <c r="D5697" s="21">
        <v>1.8149</v>
      </c>
    </row>
    <row r="5698" spans="1:4" ht="14.25" x14ac:dyDescent="0.2">
      <c r="A5698" s="20">
        <f t="shared" si="88"/>
        <v>49116</v>
      </c>
      <c r="B5698" s="21">
        <v>5697</v>
      </c>
      <c r="C5698" s="21">
        <v>6.7068000000000003</v>
      </c>
      <c r="D5698" s="21">
        <v>1.8150999999999999</v>
      </c>
    </row>
    <row r="5699" spans="1:4" ht="14.25" x14ac:dyDescent="0.2">
      <c r="A5699" s="20">
        <f t="shared" si="88"/>
        <v>49117</v>
      </c>
      <c r="B5699" s="21">
        <v>5698</v>
      </c>
      <c r="C5699" s="21">
        <v>6.7074999999999996</v>
      </c>
      <c r="D5699" s="21">
        <v>1.8152999999999999</v>
      </c>
    </row>
    <row r="5700" spans="1:4" ht="14.25" x14ac:dyDescent="0.2">
      <c r="A5700" s="20">
        <f t="shared" ref="A5700:A5763" si="89">+A5699+1</f>
        <v>49118</v>
      </c>
      <c r="B5700" s="21">
        <v>5699</v>
      </c>
      <c r="C5700" s="21">
        <v>6.7083000000000004</v>
      </c>
      <c r="D5700" s="21">
        <v>1.8153999999999999</v>
      </c>
    </row>
    <row r="5701" spans="1:4" ht="14.25" x14ac:dyDescent="0.2">
      <c r="A5701" s="20">
        <f t="shared" si="89"/>
        <v>49119</v>
      </c>
      <c r="B5701" s="21">
        <v>5700</v>
      </c>
      <c r="C5701" s="21">
        <v>6.7089999999999996</v>
      </c>
      <c r="D5701" s="21">
        <v>1.8156000000000001</v>
      </c>
    </row>
    <row r="5702" spans="1:4" ht="14.25" x14ac:dyDescent="0.2">
      <c r="A5702" s="20">
        <f t="shared" si="89"/>
        <v>49120</v>
      </c>
      <c r="B5702" s="21">
        <v>5701</v>
      </c>
      <c r="C5702" s="21">
        <v>6.7096999999999998</v>
      </c>
      <c r="D5702" s="21">
        <v>1.8158000000000001</v>
      </c>
    </row>
    <row r="5703" spans="1:4" ht="14.25" x14ac:dyDescent="0.2">
      <c r="A5703" s="20">
        <f t="shared" si="89"/>
        <v>49121</v>
      </c>
      <c r="B5703" s="21">
        <v>5702</v>
      </c>
      <c r="C5703" s="21">
        <v>6.7103999999999999</v>
      </c>
      <c r="D5703" s="21">
        <v>1.8159000000000001</v>
      </c>
    </row>
    <row r="5704" spans="1:4" ht="14.25" x14ac:dyDescent="0.2">
      <c r="A5704" s="20">
        <f t="shared" si="89"/>
        <v>49122</v>
      </c>
      <c r="B5704" s="21">
        <v>5703</v>
      </c>
      <c r="C5704" s="21">
        <v>6.7111000000000001</v>
      </c>
      <c r="D5704" s="21">
        <v>1.8161</v>
      </c>
    </row>
    <row r="5705" spans="1:4" ht="14.25" x14ac:dyDescent="0.2">
      <c r="A5705" s="20">
        <f t="shared" si="89"/>
        <v>49123</v>
      </c>
      <c r="B5705" s="21">
        <v>5704</v>
      </c>
      <c r="C5705" s="21">
        <v>6.7118000000000002</v>
      </c>
      <c r="D5705" s="21">
        <v>1.8163</v>
      </c>
    </row>
    <row r="5706" spans="1:4" ht="14.25" x14ac:dyDescent="0.2">
      <c r="A5706" s="20">
        <f t="shared" si="89"/>
        <v>49124</v>
      </c>
      <c r="B5706" s="21">
        <v>5705</v>
      </c>
      <c r="C5706" s="21">
        <v>6.7125000000000004</v>
      </c>
      <c r="D5706" s="21">
        <v>1.8164</v>
      </c>
    </row>
    <row r="5707" spans="1:4" ht="14.25" x14ac:dyDescent="0.2">
      <c r="A5707" s="20">
        <f t="shared" si="89"/>
        <v>49125</v>
      </c>
      <c r="B5707" s="21">
        <v>5706</v>
      </c>
      <c r="C5707" s="21">
        <v>6.7131999999999996</v>
      </c>
      <c r="D5707" s="21">
        <v>1.8166</v>
      </c>
    </row>
    <row r="5708" spans="1:4" ht="14.25" x14ac:dyDescent="0.2">
      <c r="A5708" s="20">
        <f t="shared" si="89"/>
        <v>49126</v>
      </c>
      <c r="B5708" s="21">
        <v>5707</v>
      </c>
      <c r="C5708" s="21">
        <v>6.7138999999999998</v>
      </c>
      <c r="D5708" s="21">
        <v>1.8168</v>
      </c>
    </row>
    <row r="5709" spans="1:4" ht="14.25" x14ac:dyDescent="0.2">
      <c r="A5709" s="20">
        <f t="shared" si="89"/>
        <v>49127</v>
      </c>
      <c r="B5709" s="21">
        <v>5708</v>
      </c>
      <c r="C5709" s="21">
        <v>6.7146999999999997</v>
      </c>
      <c r="D5709" s="21">
        <v>1.8169</v>
      </c>
    </row>
    <row r="5710" spans="1:4" ht="14.25" x14ac:dyDescent="0.2">
      <c r="A5710" s="20">
        <f t="shared" si="89"/>
        <v>49128</v>
      </c>
      <c r="B5710" s="21">
        <v>5709</v>
      </c>
      <c r="C5710" s="21">
        <v>6.7153999999999998</v>
      </c>
      <c r="D5710" s="21">
        <v>1.8170999999999999</v>
      </c>
    </row>
    <row r="5711" spans="1:4" ht="14.25" x14ac:dyDescent="0.2">
      <c r="A5711" s="20">
        <f t="shared" si="89"/>
        <v>49129</v>
      </c>
      <c r="B5711" s="21">
        <v>5710</v>
      </c>
      <c r="C5711" s="21">
        <v>6.7161</v>
      </c>
      <c r="D5711" s="21">
        <v>1.8171999999999999</v>
      </c>
    </row>
    <row r="5712" spans="1:4" ht="14.25" x14ac:dyDescent="0.2">
      <c r="A5712" s="20">
        <f t="shared" si="89"/>
        <v>49130</v>
      </c>
      <c r="B5712" s="21">
        <v>5711</v>
      </c>
      <c r="C5712" s="21">
        <v>6.7168000000000001</v>
      </c>
      <c r="D5712" s="21">
        <v>1.8173999999999999</v>
      </c>
    </row>
    <row r="5713" spans="1:4" ht="14.25" x14ac:dyDescent="0.2">
      <c r="A5713" s="20">
        <f t="shared" si="89"/>
        <v>49131</v>
      </c>
      <c r="B5713" s="21">
        <v>5712</v>
      </c>
      <c r="C5713" s="21">
        <v>6.7175000000000002</v>
      </c>
      <c r="D5713" s="21">
        <v>1.8176000000000001</v>
      </c>
    </row>
    <row r="5714" spans="1:4" ht="14.25" x14ac:dyDescent="0.2">
      <c r="A5714" s="20">
        <f t="shared" si="89"/>
        <v>49132</v>
      </c>
      <c r="B5714" s="21">
        <v>5713</v>
      </c>
      <c r="C5714" s="21">
        <v>6.7182000000000004</v>
      </c>
      <c r="D5714" s="21">
        <v>1.8177000000000001</v>
      </c>
    </row>
    <row r="5715" spans="1:4" ht="14.25" x14ac:dyDescent="0.2">
      <c r="A5715" s="20">
        <f t="shared" si="89"/>
        <v>49133</v>
      </c>
      <c r="B5715" s="21">
        <v>5714</v>
      </c>
      <c r="C5715" s="21">
        <v>6.7188999999999997</v>
      </c>
      <c r="D5715" s="21">
        <v>1.8179000000000001</v>
      </c>
    </row>
    <row r="5716" spans="1:4" ht="14.25" x14ac:dyDescent="0.2">
      <c r="A5716" s="20">
        <f t="shared" si="89"/>
        <v>49134</v>
      </c>
      <c r="B5716" s="21">
        <v>5715</v>
      </c>
      <c r="C5716" s="21">
        <v>6.7195999999999998</v>
      </c>
      <c r="D5716" s="21">
        <v>1.8181</v>
      </c>
    </row>
    <row r="5717" spans="1:4" ht="14.25" x14ac:dyDescent="0.2">
      <c r="A5717" s="20">
        <f t="shared" si="89"/>
        <v>49135</v>
      </c>
      <c r="B5717" s="21">
        <v>5716</v>
      </c>
      <c r="C5717" s="21">
        <v>6.7203999999999997</v>
      </c>
      <c r="D5717" s="21">
        <v>1.8182</v>
      </c>
    </row>
    <row r="5718" spans="1:4" ht="14.25" x14ac:dyDescent="0.2">
      <c r="A5718" s="20">
        <f t="shared" si="89"/>
        <v>49136</v>
      </c>
      <c r="B5718" s="21">
        <v>5717</v>
      </c>
      <c r="C5718" s="21">
        <v>6.7210999999999999</v>
      </c>
      <c r="D5718" s="21">
        <v>1.8184</v>
      </c>
    </row>
    <row r="5719" spans="1:4" ht="14.25" x14ac:dyDescent="0.2">
      <c r="A5719" s="20">
        <f t="shared" si="89"/>
        <v>49137</v>
      </c>
      <c r="B5719" s="21">
        <v>5718</v>
      </c>
      <c r="C5719" s="21">
        <v>6.7218</v>
      </c>
      <c r="D5719" s="21">
        <v>1.8186</v>
      </c>
    </row>
    <row r="5720" spans="1:4" ht="14.25" x14ac:dyDescent="0.2">
      <c r="A5720" s="20">
        <f t="shared" si="89"/>
        <v>49138</v>
      </c>
      <c r="B5720" s="21">
        <v>5719</v>
      </c>
      <c r="C5720" s="21">
        <v>6.7225000000000001</v>
      </c>
      <c r="D5720" s="21">
        <v>1.8187</v>
      </c>
    </row>
    <row r="5721" spans="1:4" ht="14.25" x14ac:dyDescent="0.2">
      <c r="A5721" s="20">
        <f t="shared" si="89"/>
        <v>49139</v>
      </c>
      <c r="B5721" s="21">
        <v>5720</v>
      </c>
      <c r="C5721" s="21">
        <v>6.7232000000000003</v>
      </c>
      <c r="D5721" s="21">
        <v>1.8189</v>
      </c>
    </row>
    <row r="5722" spans="1:4" ht="14.25" x14ac:dyDescent="0.2">
      <c r="A5722" s="20">
        <f t="shared" si="89"/>
        <v>49140</v>
      </c>
      <c r="B5722" s="21">
        <v>5721</v>
      </c>
      <c r="C5722" s="21">
        <v>6.7239000000000004</v>
      </c>
      <c r="D5722" s="21">
        <v>1.819</v>
      </c>
    </row>
    <row r="5723" spans="1:4" ht="14.25" x14ac:dyDescent="0.2">
      <c r="A5723" s="20">
        <f t="shared" si="89"/>
        <v>49141</v>
      </c>
      <c r="B5723" s="21">
        <v>5722</v>
      </c>
      <c r="C5723" s="21">
        <v>6.7245999999999997</v>
      </c>
      <c r="D5723" s="21">
        <v>1.8191999999999999</v>
      </c>
    </row>
    <row r="5724" spans="1:4" ht="14.25" x14ac:dyDescent="0.2">
      <c r="A5724" s="20">
        <f t="shared" si="89"/>
        <v>49142</v>
      </c>
      <c r="B5724" s="21">
        <v>5723</v>
      </c>
      <c r="C5724" s="21">
        <v>6.7252999999999998</v>
      </c>
      <c r="D5724" s="21">
        <v>1.8193999999999999</v>
      </c>
    </row>
    <row r="5725" spans="1:4" ht="14.25" x14ac:dyDescent="0.2">
      <c r="A5725" s="20">
        <f t="shared" si="89"/>
        <v>49143</v>
      </c>
      <c r="B5725" s="21">
        <v>5724</v>
      </c>
      <c r="C5725" s="21">
        <v>6.7260999999999997</v>
      </c>
      <c r="D5725" s="21">
        <v>1.8194999999999999</v>
      </c>
    </row>
    <row r="5726" spans="1:4" ht="14.25" x14ac:dyDescent="0.2">
      <c r="A5726" s="20">
        <f t="shared" si="89"/>
        <v>49144</v>
      </c>
      <c r="B5726" s="21">
        <v>5725</v>
      </c>
      <c r="C5726" s="21">
        <v>6.7267999999999999</v>
      </c>
      <c r="D5726" s="21">
        <v>1.8197000000000001</v>
      </c>
    </row>
    <row r="5727" spans="1:4" ht="14.25" x14ac:dyDescent="0.2">
      <c r="A5727" s="20">
        <f t="shared" si="89"/>
        <v>49145</v>
      </c>
      <c r="B5727" s="21">
        <v>5726</v>
      </c>
      <c r="C5727" s="21">
        <v>6.7275</v>
      </c>
      <c r="D5727" s="21">
        <v>1.8199000000000001</v>
      </c>
    </row>
    <row r="5728" spans="1:4" ht="14.25" x14ac:dyDescent="0.2">
      <c r="A5728" s="20">
        <f t="shared" si="89"/>
        <v>49146</v>
      </c>
      <c r="B5728" s="21">
        <v>5727</v>
      </c>
      <c r="C5728" s="21">
        <v>6.7282000000000002</v>
      </c>
      <c r="D5728" s="21">
        <v>1.82</v>
      </c>
    </row>
    <row r="5729" spans="1:4" ht="14.25" x14ac:dyDescent="0.2">
      <c r="A5729" s="20">
        <f t="shared" si="89"/>
        <v>49147</v>
      </c>
      <c r="B5729" s="21">
        <v>5728</v>
      </c>
      <c r="C5729" s="21">
        <v>6.7289000000000003</v>
      </c>
      <c r="D5729" s="21">
        <v>1.8202</v>
      </c>
    </row>
    <row r="5730" spans="1:4" ht="14.25" x14ac:dyDescent="0.2">
      <c r="A5730" s="20">
        <f t="shared" si="89"/>
        <v>49148</v>
      </c>
      <c r="B5730" s="21">
        <v>5729</v>
      </c>
      <c r="C5730" s="21">
        <v>6.7295999999999996</v>
      </c>
      <c r="D5730" s="21">
        <v>1.8203</v>
      </c>
    </row>
    <row r="5731" spans="1:4" ht="14.25" x14ac:dyDescent="0.2">
      <c r="A5731" s="20">
        <f t="shared" si="89"/>
        <v>49149</v>
      </c>
      <c r="B5731" s="21">
        <v>5730</v>
      </c>
      <c r="C5731" s="21">
        <v>6.7302999999999997</v>
      </c>
      <c r="D5731" s="21">
        <v>1.8205</v>
      </c>
    </row>
    <row r="5732" spans="1:4" ht="14.25" x14ac:dyDescent="0.2">
      <c r="A5732" s="20">
        <f t="shared" si="89"/>
        <v>49150</v>
      </c>
      <c r="B5732" s="21">
        <v>5731</v>
      </c>
      <c r="C5732" s="21">
        <v>6.7310999999999996</v>
      </c>
      <c r="D5732" s="21">
        <v>1.8207</v>
      </c>
    </row>
    <row r="5733" spans="1:4" ht="14.25" x14ac:dyDescent="0.2">
      <c r="A5733" s="20">
        <f t="shared" si="89"/>
        <v>49151</v>
      </c>
      <c r="B5733" s="21">
        <v>5732</v>
      </c>
      <c r="C5733" s="21">
        <v>6.7317999999999998</v>
      </c>
      <c r="D5733" s="21">
        <v>1.8208</v>
      </c>
    </row>
    <row r="5734" spans="1:4" ht="14.25" x14ac:dyDescent="0.2">
      <c r="A5734" s="20">
        <f t="shared" si="89"/>
        <v>49152</v>
      </c>
      <c r="B5734" s="21">
        <v>5733</v>
      </c>
      <c r="C5734" s="21">
        <v>6.7324999999999999</v>
      </c>
      <c r="D5734" s="21">
        <v>1.821</v>
      </c>
    </row>
    <row r="5735" spans="1:4" ht="14.25" x14ac:dyDescent="0.2">
      <c r="A5735" s="20">
        <f t="shared" si="89"/>
        <v>49153</v>
      </c>
      <c r="B5735" s="21">
        <v>5734</v>
      </c>
      <c r="C5735" s="21">
        <v>6.7332000000000001</v>
      </c>
      <c r="D5735" s="21">
        <v>1.8211999999999999</v>
      </c>
    </row>
    <row r="5736" spans="1:4" ht="14.25" x14ac:dyDescent="0.2">
      <c r="A5736" s="20">
        <f t="shared" si="89"/>
        <v>49154</v>
      </c>
      <c r="B5736" s="21">
        <v>5735</v>
      </c>
      <c r="C5736" s="21">
        <v>6.7339000000000002</v>
      </c>
      <c r="D5736" s="21">
        <v>1.8212999999999999</v>
      </c>
    </row>
    <row r="5737" spans="1:4" ht="14.25" x14ac:dyDescent="0.2">
      <c r="A5737" s="20">
        <f t="shared" si="89"/>
        <v>49155</v>
      </c>
      <c r="B5737" s="21">
        <v>5736</v>
      </c>
      <c r="C5737" s="21">
        <v>6.7346000000000004</v>
      </c>
      <c r="D5737" s="21">
        <v>1.8214999999999999</v>
      </c>
    </row>
    <row r="5738" spans="1:4" ht="14.25" x14ac:dyDescent="0.2">
      <c r="A5738" s="20">
        <f t="shared" si="89"/>
        <v>49156</v>
      </c>
      <c r="B5738" s="21">
        <v>5737</v>
      </c>
      <c r="C5738" s="21">
        <v>6.7352999999999996</v>
      </c>
      <c r="D5738" s="21">
        <v>1.8217000000000001</v>
      </c>
    </row>
    <row r="5739" spans="1:4" ht="14.25" x14ac:dyDescent="0.2">
      <c r="A5739" s="20">
        <f t="shared" si="89"/>
        <v>49157</v>
      </c>
      <c r="B5739" s="21">
        <v>5738</v>
      </c>
      <c r="C5739" s="21">
        <v>6.7361000000000004</v>
      </c>
      <c r="D5739" s="21">
        <v>1.8218000000000001</v>
      </c>
    </row>
    <row r="5740" spans="1:4" ht="14.25" x14ac:dyDescent="0.2">
      <c r="A5740" s="20">
        <f t="shared" si="89"/>
        <v>49158</v>
      </c>
      <c r="B5740" s="21">
        <v>5739</v>
      </c>
      <c r="C5740" s="21">
        <v>6.7367999999999997</v>
      </c>
      <c r="D5740" s="21">
        <v>1.8220000000000001</v>
      </c>
    </row>
    <row r="5741" spans="1:4" ht="14.25" x14ac:dyDescent="0.2">
      <c r="A5741" s="20">
        <f t="shared" si="89"/>
        <v>49159</v>
      </c>
      <c r="B5741" s="21">
        <v>5740</v>
      </c>
      <c r="C5741" s="21">
        <v>6.7374999999999998</v>
      </c>
      <c r="D5741" s="21">
        <v>1.8221000000000001</v>
      </c>
    </row>
    <row r="5742" spans="1:4" ht="14.25" x14ac:dyDescent="0.2">
      <c r="A5742" s="20">
        <f t="shared" si="89"/>
        <v>49160</v>
      </c>
      <c r="B5742" s="21">
        <v>5741</v>
      </c>
      <c r="C5742" s="21">
        <v>6.7382</v>
      </c>
      <c r="D5742" s="21">
        <v>1.8223</v>
      </c>
    </row>
    <row r="5743" spans="1:4" ht="14.25" x14ac:dyDescent="0.2">
      <c r="A5743" s="20">
        <f t="shared" si="89"/>
        <v>49161</v>
      </c>
      <c r="B5743" s="21">
        <v>5742</v>
      </c>
      <c r="C5743" s="21">
        <v>6.7389000000000001</v>
      </c>
      <c r="D5743" s="21">
        <v>1.8225</v>
      </c>
    </row>
    <row r="5744" spans="1:4" ht="14.25" x14ac:dyDescent="0.2">
      <c r="A5744" s="20">
        <f t="shared" si="89"/>
        <v>49162</v>
      </c>
      <c r="B5744" s="21">
        <v>5743</v>
      </c>
      <c r="C5744" s="21">
        <v>6.7396000000000003</v>
      </c>
      <c r="D5744" s="21">
        <v>1.8226</v>
      </c>
    </row>
    <row r="5745" spans="1:4" ht="14.25" x14ac:dyDescent="0.2">
      <c r="A5745" s="20">
        <f t="shared" si="89"/>
        <v>49163</v>
      </c>
      <c r="B5745" s="21">
        <v>5744</v>
      </c>
      <c r="C5745" s="21">
        <v>6.7403000000000004</v>
      </c>
      <c r="D5745" s="21">
        <v>1.8228</v>
      </c>
    </row>
    <row r="5746" spans="1:4" ht="14.25" x14ac:dyDescent="0.2">
      <c r="A5746" s="20">
        <f t="shared" si="89"/>
        <v>49164</v>
      </c>
      <c r="B5746" s="21">
        <v>5745</v>
      </c>
      <c r="C5746" s="21">
        <v>6.7411000000000003</v>
      </c>
      <c r="D5746" s="21">
        <v>1.823</v>
      </c>
    </row>
    <row r="5747" spans="1:4" ht="14.25" x14ac:dyDescent="0.2">
      <c r="A5747" s="20">
        <f t="shared" si="89"/>
        <v>49165</v>
      </c>
      <c r="B5747" s="21">
        <v>5746</v>
      </c>
      <c r="C5747" s="21">
        <v>6.7417999999999996</v>
      </c>
      <c r="D5747" s="21">
        <v>1.8230999999999999</v>
      </c>
    </row>
    <row r="5748" spans="1:4" ht="14.25" x14ac:dyDescent="0.2">
      <c r="A5748" s="20">
        <f t="shared" si="89"/>
        <v>49166</v>
      </c>
      <c r="B5748" s="21">
        <v>5747</v>
      </c>
      <c r="C5748" s="21">
        <v>6.7424999999999997</v>
      </c>
      <c r="D5748" s="21">
        <v>1.8232999999999999</v>
      </c>
    </row>
    <row r="5749" spans="1:4" ht="14.25" x14ac:dyDescent="0.2">
      <c r="A5749" s="20">
        <f t="shared" si="89"/>
        <v>49167</v>
      </c>
      <c r="B5749" s="21">
        <v>5748</v>
      </c>
      <c r="C5749" s="21">
        <v>6.7431999999999999</v>
      </c>
      <c r="D5749" s="21">
        <v>1.8233999999999999</v>
      </c>
    </row>
    <row r="5750" spans="1:4" ht="14.25" x14ac:dyDescent="0.2">
      <c r="A5750" s="20">
        <f t="shared" si="89"/>
        <v>49168</v>
      </c>
      <c r="B5750" s="21">
        <v>5749</v>
      </c>
      <c r="C5750" s="21">
        <v>6.7439</v>
      </c>
      <c r="D5750" s="21">
        <v>1.8236000000000001</v>
      </c>
    </row>
    <row r="5751" spans="1:4" ht="14.25" x14ac:dyDescent="0.2">
      <c r="A5751" s="20">
        <f t="shared" si="89"/>
        <v>49169</v>
      </c>
      <c r="B5751" s="21">
        <v>5750</v>
      </c>
      <c r="C5751" s="21">
        <v>6.7446000000000002</v>
      </c>
      <c r="D5751" s="21">
        <v>1.8238000000000001</v>
      </c>
    </row>
    <row r="5752" spans="1:4" ht="14.25" x14ac:dyDescent="0.2">
      <c r="A5752" s="20">
        <f t="shared" si="89"/>
        <v>49170</v>
      </c>
      <c r="B5752" s="21">
        <v>5751</v>
      </c>
      <c r="C5752" s="21">
        <v>6.7454000000000001</v>
      </c>
      <c r="D5752" s="21">
        <v>1.8239000000000001</v>
      </c>
    </row>
    <row r="5753" spans="1:4" ht="14.25" x14ac:dyDescent="0.2">
      <c r="A5753" s="20">
        <f t="shared" si="89"/>
        <v>49171</v>
      </c>
      <c r="B5753" s="21">
        <v>5752</v>
      </c>
      <c r="C5753" s="21">
        <v>6.7461000000000002</v>
      </c>
      <c r="D5753" s="21">
        <v>1.8241000000000001</v>
      </c>
    </row>
    <row r="5754" spans="1:4" ht="14.25" x14ac:dyDescent="0.2">
      <c r="A5754" s="20">
        <f t="shared" si="89"/>
        <v>49172</v>
      </c>
      <c r="B5754" s="21">
        <v>5753</v>
      </c>
      <c r="C5754" s="21">
        <v>6.7468000000000004</v>
      </c>
      <c r="D5754" s="21">
        <v>1.8243</v>
      </c>
    </row>
    <row r="5755" spans="1:4" ht="14.25" x14ac:dyDescent="0.2">
      <c r="A5755" s="20">
        <f t="shared" si="89"/>
        <v>49173</v>
      </c>
      <c r="B5755" s="21">
        <v>5754</v>
      </c>
      <c r="C5755" s="21">
        <v>6.7474999999999996</v>
      </c>
      <c r="D5755" s="21">
        <v>1.8244</v>
      </c>
    </row>
    <row r="5756" spans="1:4" ht="14.25" x14ac:dyDescent="0.2">
      <c r="A5756" s="20">
        <f t="shared" si="89"/>
        <v>49174</v>
      </c>
      <c r="B5756" s="21">
        <v>5755</v>
      </c>
      <c r="C5756" s="21">
        <v>6.7481999999999998</v>
      </c>
      <c r="D5756" s="21">
        <v>1.8246</v>
      </c>
    </row>
    <row r="5757" spans="1:4" ht="14.25" x14ac:dyDescent="0.2">
      <c r="A5757" s="20">
        <f t="shared" si="89"/>
        <v>49175</v>
      </c>
      <c r="B5757" s="21">
        <v>5756</v>
      </c>
      <c r="C5757" s="21">
        <v>6.7488999999999999</v>
      </c>
      <c r="D5757" s="21">
        <v>1.8248</v>
      </c>
    </row>
    <row r="5758" spans="1:4" ht="14.25" x14ac:dyDescent="0.2">
      <c r="A5758" s="20">
        <f t="shared" si="89"/>
        <v>49176</v>
      </c>
      <c r="B5758" s="21">
        <v>5757</v>
      </c>
      <c r="C5758" s="21">
        <v>6.7496</v>
      </c>
      <c r="D5758" s="21">
        <v>1.8249</v>
      </c>
    </row>
    <row r="5759" spans="1:4" ht="14.25" x14ac:dyDescent="0.2">
      <c r="A5759" s="20">
        <f t="shared" si="89"/>
        <v>49177</v>
      </c>
      <c r="B5759" s="21">
        <v>5758</v>
      </c>
      <c r="C5759" s="21">
        <v>6.7504</v>
      </c>
      <c r="D5759" s="21">
        <v>1.8250999999999999</v>
      </c>
    </row>
    <row r="5760" spans="1:4" ht="14.25" x14ac:dyDescent="0.2">
      <c r="A5760" s="20">
        <f t="shared" si="89"/>
        <v>49178</v>
      </c>
      <c r="B5760" s="21">
        <v>5759</v>
      </c>
      <c r="C5760" s="21">
        <v>6.7511000000000001</v>
      </c>
      <c r="D5760" s="21">
        <v>1.8251999999999999</v>
      </c>
    </row>
    <row r="5761" spans="1:4" ht="14.25" x14ac:dyDescent="0.2">
      <c r="A5761" s="20">
        <f t="shared" si="89"/>
        <v>49179</v>
      </c>
      <c r="B5761" s="21">
        <v>5760</v>
      </c>
      <c r="C5761" s="21">
        <v>6.7518000000000002</v>
      </c>
      <c r="D5761" s="21">
        <v>1.8253999999999999</v>
      </c>
    </row>
    <row r="5762" spans="1:4" ht="14.25" x14ac:dyDescent="0.2">
      <c r="A5762" s="20">
        <f t="shared" si="89"/>
        <v>49180</v>
      </c>
      <c r="B5762" s="21">
        <v>5761</v>
      </c>
      <c r="C5762" s="21">
        <v>6.7525000000000004</v>
      </c>
      <c r="D5762" s="21">
        <v>1.8255999999999999</v>
      </c>
    </row>
    <row r="5763" spans="1:4" ht="14.25" x14ac:dyDescent="0.2">
      <c r="A5763" s="20">
        <f t="shared" si="89"/>
        <v>49181</v>
      </c>
      <c r="B5763" s="21">
        <v>5762</v>
      </c>
      <c r="C5763" s="21">
        <v>6.7531999999999996</v>
      </c>
      <c r="D5763" s="21">
        <v>1.8257000000000001</v>
      </c>
    </row>
    <row r="5764" spans="1:4" ht="14.25" x14ac:dyDescent="0.2">
      <c r="A5764" s="20">
        <f t="shared" ref="A5764:A5827" si="90">+A5763+1</f>
        <v>49182</v>
      </c>
      <c r="B5764" s="21">
        <v>5763</v>
      </c>
      <c r="C5764" s="21">
        <v>6.7538999999999998</v>
      </c>
      <c r="D5764" s="21">
        <v>1.8259000000000001</v>
      </c>
    </row>
    <row r="5765" spans="1:4" ht="14.25" x14ac:dyDescent="0.2">
      <c r="A5765" s="20">
        <f t="shared" si="90"/>
        <v>49183</v>
      </c>
      <c r="B5765" s="21">
        <v>5764</v>
      </c>
      <c r="C5765" s="21">
        <v>6.7546999999999997</v>
      </c>
      <c r="D5765" s="21">
        <v>1.8261000000000001</v>
      </c>
    </row>
    <row r="5766" spans="1:4" ht="14.25" x14ac:dyDescent="0.2">
      <c r="A5766" s="20">
        <f t="shared" si="90"/>
        <v>49184</v>
      </c>
      <c r="B5766" s="21">
        <v>5765</v>
      </c>
      <c r="C5766" s="21">
        <v>6.7553999999999998</v>
      </c>
      <c r="D5766" s="21">
        <v>1.8262</v>
      </c>
    </row>
    <row r="5767" spans="1:4" ht="14.25" x14ac:dyDescent="0.2">
      <c r="A5767" s="20">
        <f t="shared" si="90"/>
        <v>49185</v>
      </c>
      <c r="B5767" s="21">
        <v>5766</v>
      </c>
      <c r="C5767" s="21">
        <v>6.7561</v>
      </c>
      <c r="D5767" s="21">
        <v>1.8264</v>
      </c>
    </row>
    <row r="5768" spans="1:4" ht="14.25" x14ac:dyDescent="0.2">
      <c r="A5768" s="20">
        <f t="shared" si="90"/>
        <v>49186</v>
      </c>
      <c r="B5768" s="21">
        <v>5767</v>
      </c>
      <c r="C5768" s="21">
        <v>6.7568000000000001</v>
      </c>
      <c r="D5768" s="21">
        <v>1.8265</v>
      </c>
    </row>
    <row r="5769" spans="1:4" ht="14.25" x14ac:dyDescent="0.2">
      <c r="A5769" s="20">
        <f t="shared" si="90"/>
        <v>49187</v>
      </c>
      <c r="B5769" s="21">
        <v>5768</v>
      </c>
      <c r="C5769" s="21">
        <v>6.7575000000000003</v>
      </c>
      <c r="D5769" s="21">
        <v>1.8267</v>
      </c>
    </row>
    <row r="5770" spans="1:4" ht="14.25" x14ac:dyDescent="0.2">
      <c r="A5770" s="20">
        <f t="shared" si="90"/>
        <v>49188</v>
      </c>
      <c r="B5770" s="21">
        <v>5769</v>
      </c>
      <c r="C5770" s="21">
        <v>6.7583000000000002</v>
      </c>
      <c r="D5770" s="21">
        <v>1.8269</v>
      </c>
    </row>
    <row r="5771" spans="1:4" ht="14.25" x14ac:dyDescent="0.2">
      <c r="A5771" s="20">
        <f t="shared" si="90"/>
        <v>49189</v>
      </c>
      <c r="B5771" s="21">
        <v>5770</v>
      </c>
      <c r="C5771" s="21">
        <v>6.7590000000000003</v>
      </c>
      <c r="D5771" s="21">
        <v>1.827</v>
      </c>
    </row>
    <row r="5772" spans="1:4" ht="14.25" x14ac:dyDescent="0.2">
      <c r="A5772" s="20">
        <f t="shared" si="90"/>
        <v>49190</v>
      </c>
      <c r="B5772" s="21">
        <v>5771</v>
      </c>
      <c r="C5772" s="21">
        <v>6.7596999999999996</v>
      </c>
      <c r="D5772" s="21">
        <v>1.8271999999999999</v>
      </c>
    </row>
    <row r="5773" spans="1:4" ht="14.25" x14ac:dyDescent="0.2">
      <c r="A5773" s="20">
        <f t="shared" si="90"/>
        <v>49191</v>
      </c>
      <c r="B5773" s="21">
        <v>5772</v>
      </c>
      <c r="C5773" s="21">
        <v>6.7603999999999997</v>
      </c>
      <c r="D5773" s="21">
        <v>1.8273999999999999</v>
      </c>
    </row>
    <row r="5774" spans="1:4" ht="14.25" x14ac:dyDescent="0.2">
      <c r="A5774" s="20">
        <f t="shared" si="90"/>
        <v>49192</v>
      </c>
      <c r="B5774" s="21">
        <v>5773</v>
      </c>
      <c r="C5774" s="21">
        <v>6.7610999999999999</v>
      </c>
      <c r="D5774" s="21">
        <v>1.8274999999999999</v>
      </c>
    </row>
    <row r="5775" spans="1:4" ht="14.25" x14ac:dyDescent="0.2">
      <c r="A5775" s="20">
        <f t="shared" si="90"/>
        <v>49193</v>
      </c>
      <c r="B5775" s="21">
        <v>5774</v>
      </c>
      <c r="C5775" s="21">
        <v>6.7618</v>
      </c>
      <c r="D5775" s="21">
        <v>1.8277000000000001</v>
      </c>
    </row>
    <row r="5776" spans="1:4" ht="14.25" x14ac:dyDescent="0.2">
      <c r="A5776" s="20">
        <f t="shared" si="90"/>
        <v>49194</v>
      </c>
      <c r="B5776" s="21">
        <v>5775</v>
      </c>
      <c r="C5776" s="21">
        <v>6.7625999999999999</v>
      </c>
      <c r="D5776" s="21">
        <v>1.8278000000000001</v>
      </c>
    </row>
    <row r="5777" spans="1:4" ht="14.25" x14ac:dyDescent="0.2">
      <c r="A5777" s="20">
        <f t="shared" si="90"/>
        <v>49195</v>
      </c>
      <c r="B5777" s="21">
        <v>5776</v>
      </c>
      <c r="C5777" s="21">
        <v>6.7633000000000001</v>
      </c>
      <c r="D5777" s="21">
        <v>1.8280000000000001</v>
      </c>
    </row>
    <row r="5778" spans="1:4" ht="14.25" x14ac:dyDescent="0.2">
      <c r="A5778" s="20">
        <f t="shared" si="90"/>
        <v>49196</v>
      </c>
      <c r="B5778" s="21">
        <v>5777</v>
      </c>
      <c r="C5778" s="21">
        <v>6.7640000000000002</v>
      </c>
      <c r="D5778" s="21">
        <v>1.8282</v>
      </c>
    </row>
    <row r="5779" spans="1:4" ht="14.25" x14ac:dyDescent="0.2">
      <c r="A5779" s="20">
        <f t="shared" si="90"/>
        <v>49197</v>
      </c>
      <c r="B5779" s="21">
        <v>5778</v>
      </c>
      <c r="C5779" s="21">
        <v>6.7647000000000004</v>
      </c>
      <c r="D5779" s="21">
        <v>1.8283</v>
      </c>
    </row>
    <row r="5780" spans="1:4" ht="14.25" x14ac:dyDescent="0.2">
      <c r="A5780" s="20">
        <f t="shared" si="90"/>
        <v>49198</v>
      </c>
      <c r="B5780" s="21">
        <v>5779</v>
      </c>
      <c r="C5780" s="21">
        <v>6.7653999999999996</v>
      </c>
      <c r="D5780" s="21">
        <v>1.8285</v>
      </c>
    </row>
    <row r="5781" spans="1:4" ht="14.25" x14ac:dyDescent="0.2">
      <c r="A5781" s="20">
        <f t="shared" si="90"/>
        <v>49199</v>
      </c>
      <c r="B5781" s="21">
        <v>5780</v>
      </c>
      <c r="C5781" s="21">
        <v>6.7660999999999998</v>
      </c>
      <c r="D5781" s="21">
        <v>1.8287</v>
      </c>
    </row>
    <row r="5782" spans="1:4" ht="14.25" x14ac:dyDescent="0.2">
      <c r="A5782" s="20">
        <f t="shared" si="90"/>
        <v>49200</v>
      </c>
      <c r="B5782" s="21">
        <v>5781</v>
      </c>
      <c r="C5782" s="21">
        <v>6.7668999999999997</v>
      </c>
      <c r="D5782" s="21">
        <v>1.8288</v>
      </c>
    </row>
    <row r="5783" spans="1:4" ht="14.25" x14ac:dyDescent="0.2">
      <c r="A5783" s="20">
        <f t="shared" si="90"/>
        <v>49201</v>
      </c>
      <c r="B5783" s="21">
        <v>5782</v>
      </c>
      <c r="C5783" s="21">
        <v>6.7675999999999998</v>
      </c>
      <c r="D5783" s="21">
        <v>1.829</v>
      </c>
    </row>
    <row r="5784" spans="1:4" ht="14.25" x14ac:dyDescent="0.2">
      <c r="A5784" s="20">
        <f t="shared" si="90"/>
        <v>49202</v>
      </c>
      <c r="B5784" s="21">
        <v>5783</v>
      </c>
      <c r="C5784" s="21">
        <v>6.7683</v>
      </c>
      <c r="D5784" s="21">
        <v>1.8290999999999999</v>
      </c>
    </row>
    <row r="5785" spans="1:4" ht="14.25" x14ac:dyDescent="0.2">
      <c r="A5785" s="20">
        <f t="shared" si="90"/>
        <v>49203</v>
      </c>
      <c r="B5785" s="21">
        <v>5784</v>
      </c>
      <c r="C5785" s="21">
        <v>6.7690000000000001</v>
      </c>
      <c r="D5785" s="21">
        <v>1.8292999999999999</v>
      </c>
    </row>
    <row r="5786" spans="1:4" ht="14.25" x14ac:dyDescent="0.2">
      <c r="A5786" s="20">
        <f t="shared" si="90"/>
        <v>49204</v>
      </c>
      <c r="B5786" s="21">
        <v>5785</v>
      </c>
      <c r="C5786" s="21">
        <v>6.7697000000000003</v>
      </c>
      <c r="D5786" s="21">
        <v>1.8294999999999999</v>
      </c>
    </row>
    <row r="5787" spans="1:4" ht="14.25" x14ac:dyDescent="0.2">
      <c r="A5787" s="20">
        <f t="shared" si="90"/>
        <v>49205</v>
      </c>
      <c r="B5787" s="21">
        <v>5786</v>
      </c>
      <c r="C5787" s="21">
        <v>6.7705000000000002</v>
      </c>
      <c r="D5787" s="21">
        <v>1.8295999999999999</v>
      </c>
    </row>
    <row r="5788" spans="1:4" ht="14.25" x14ac:dyDescent="0.2">
      <c r="A5788" s="20">
        <f t="shared" si="90"/>
        <v>49206</v>
      </c>
      <c r="B5788" s="21">
        <v>5787</v>
      </c>
      <c r="C5788" s="21">
        <v>6.7712000000000003</v>
      </c>
      <c r="D5788" s="21">
        <v>1.8298000000000001</v>
      </c>
    </row>
    <row r="5789" spans="1:4" ht="14.25" x14ac:dyDescent="0.2">
      <c r="A5789" s="20">
        <f t="shared" si="90"/>
        <v>49207</v>
      </c>
      <c r="B5789" s="21">
        <v>5788</v>
      </c>
      <c r="C5789" s="21">
        <v>6.7718999999999996</v>
      </c>
      <c r="D5789" s="21">
        <v>1.83</v>
      </c>
    </row>
    <row r="5790" spans="1:4" ht="14.25" x14ac:dyDescent="0.2">
      <c r="A5790" s="20">
        <f t="shared" si="90"/>
        <v>49208</v>
      </c>
      <c r="B5790" s="21">
        <v>5789</v>
      </c>
      <c r="C5790" s="21">
        <v>6.7725999999999997</v>
      </c>
      <c r="D5790" s="21">
        <v>1.8301000000000001</v>
      </c>
    </row>
    <row r="5791" spans="1:4" ht="14.25" x14ac:dyDescent="0.2">
      <c r="A5791" s="20">
        <f t="shared" si="90"/>
        <v>49209</v>
      </c>
      <c r="B5791" s="21">
        <v>5790</v>
      </c>
      <c r="C5791" s="21">
        <v>6.7732999999999999</v>
      </c>
      <c r="D5791" s="21">
        <v>1.8303</v>
      </c>
    </row>
    <row r="5792" spans="1:4" ht="14.25" x14ac:dyDescent="0.2">
      <c r="A5792" s="20">
        <f t="shared" si="90"/>
        <v>49210</v>
      </c>
      <c r="B5792" s="21">
        <v>5791</v>
      </c>
      <c r="C5792" s="21">
        <v>6.7740999999999998</v>
      </c>
      <c r="D5792" s="21">
        <v>1.8304</v>
      </c>
    </row>
    <row r="5793" spans="1:4" ht="14.25" x14ac:dyDescent="0.2">
      <c r="A5793" s="20">
        <f t="shared" si="90"/>
        <v>49211</v>
      </c>
      <c r="B5793" s="21">
        <v>5792</v>
      </c>
      <c r="C5793" s="21">
        <v>6.7747999999999999</v>
      </c>
      <c r="D5793" s="21">
        <v>1.8306</v>
      </c>
    </row>
    <row r="5794" spans="1:4" ht="14.25" x14ac:dyDescent="0.2">
      <c r="A5794" s="20">
        <f t="shared" si="90"/>
        <v>49212</v>
      </c>
      <c r="B5794" s="21">
        <v>5793</v>
      </c>
      <c r="C5794" s="21">
        <v>6.7755000000000001</v>
      </c>
      <c r="D5794" s="21">
        <v>1.8308</v>
      </c>
    </row>
    <row r="5795" spans="1:4" ht="14.25" x14ac:dyDescent="0.2">
      <c r="A5795" s="20">
        <f t="shared" si="90"/>
        <v>49213</v>
      </c>
      <c r="B5795" s="21">
        <v>5794</v>
      </c>
      <c r="C5795" s="21">
        <v>6.7762000000000002</v>
      </c>
      <c r="D5795" s="21">
        <v>1.8309</v>
      </c>
    </row>
    <row r="5796" spans="1:4" ht="14.25" x14ac:dyDescent="0.2">
      <c r="A5796" s="20">
        <f t="shared" si="90"/>
        <v>49214</v>
      </c>
      <c r="B5796" s="21">
        <v>5795</v>
      </c>
      <c r="C5796" s="21">
        <v>6.7769000000000004</v>
      </c>
      <c r="D5796" s="21">
        <v>1.8310999999999999</v>
      </c>
    </row>
    <row r="5797" spans="1:4" ht="14.25" x14ac:dyDescent="0.2">
      <c r="A5797" s="20">
        <f t="shared" si="90"/>
        <v>49215</v>
      </c>
      <c r="B5797" s="21">
        <v>5796</v>
      </c>
      <c r="C5797" s="21">
        <v>6.7775999999999996</v>
      </c>
      <c r="D5797" s="21">
        <v>1.8311999999999999</v>
      </c>
    </row>
    <row r="5798" spans="1:4" ht="14.25" x14ac:dyDescent="0.2">
      <c r="A5798" s="20">
        <f t="shared" si="90"/>
        <v>49216</v>
      </c>
      <c r="B5798" s="21">
        <v>5797</v>
      </c>
      <c r="C5798" s="21">
        <v>6.7784000000000004</v>
      </c>
      <c r="D5798" s="21">
        <v>1.8313999999999999</v>
      </c>
    </row>
    <row r="5799" spans="1:4" ht="14.25" x14ac:dyDescent="0.2">
      <c r="A5799" s="20">
        <f t="shared" si="90"/>
        <v>49217</v>
      </c>
      <c r="B5799" s="21">
        <v>5798</v>
      </c>
      <c r="C5799" s="21">
        <v>6.7790999999999997</v>
      </c>
      <c r="D5799" s="21">
        <v>1.8315999999999999</v>
      </c>
    </row>
    <row r="5800" spans="1:4" ht="14.25" x14ac:dyDescent="0.2">
      <c r="A5800" s="20">
        <f t="shared" si="90"/>
        <v>49218</v>
      </c>
      <c r="B5800" s="21">
        <v>5799</v>
      </c>
      <c r="C5800" s="21">
        <v>6.7797999999999998</v>
      </c>
      <c r="D5800" s="21">
        <v>1.8317000000000001</v>
      </c>
    </row>
    <row r="5801" spans="1:4" ht="14.25" x14ac:dyDescent="0.2">
      <c r="A5801" s="20">
        <f t="shared" si="90"/>
        <v>49219</v>
      </c>
      <c r="B5801" s="21">
        <v>5800</v>
      </c>
      <c r="C5801" s="21">
        <v>6.7805</v>
      </c>
      <c r="D5801" s="21">
        <v>1.8319000000000001</v>
      </c>
    </row>
    <row r="5802" spans="1:4" ht="14.25" x14ac:dyDescent="0.2">
      <c r="A5802" s="20">
        <f t="shared" si="90"/>
        <v>49220</v>
      </c>
      <c r="B5802" s="21">
        <v>5801</v>
      </c>
      <c r="C5802" s="21">
        <v>6.7812000000000001</v>
      </c>
      <c r="D5802" s="21">
        <v>1.8321000000000001</v>
      </c>
    </row>
    <row r="5803" spans="1:4" ht="14.25" x14ac:dyDescent="0.2">
      <c r="A5803" s="20">
        <f t="shared" si="90"/>
        <v>49221</v>
      </c>
      <c r="B5803" s="21">
        <v>5802</v>
      </c>
      <c r="C5803" s="21">
        <v>6.782</v>
      </c>
      <c r="D5803" s="21">
        <v>1.8322000000000001</v>
      </c>
    </row>
    <row r="5804" spans="1:4" ht="14.25" x14ac:dyDescent="0.2">
      <c r="A5804" s="20">
        <f t="shared" si="90"/>
        <v>49222</v>
      </c>
      <c r="B5804" s="21">
        <v>5803</v>
      </c>
      <c r="C5804" s="21">
        <v>6.7827000000000002</v>
      </c>
      <c r="D5804" s="21">
        <v>1.8324</v>
      </c>
    </row>
    <row r="5805" spans="1:4" ht="14.25" x14ac:dyDescent="0.2">
      <c r="A5805" s="20">
        <f t="shared" si="90"/>
        <v>49223</v>
      </c>
      <c r="B5805" s="21">
        <v>5804</v>
      </c>
      <c r="C5805" s="21">
        <v>6.7834000000000003</v>
      </c>
      <c r="D5805" s="21">
        <v>1.8325</v>
      </c>
    </row>
    <row r="5806" spans="1:4" ht="14.25" x14ac:dyDescent="0.2">
      <c r="A5806" s="20">
        <f t="shared" si="90"/>
        <v>49224</v>
      </c>
      <c r="B5806" s="21">
        <v>5805</v>
      </c>
      <c r="C5806" s="21">
        <v>6.7840999999999996</v>
      </c>
      <c r="D5806" s="21">
        <v>1.8327</v>
      </c>
    </row>
    <row r="5807" spans="1:4" ht="14.25" x14ac:dyDescent="0.2">
      <c r="A5807" s="20">
        <f t="shared" si="90"/>
        <v>49225</v>
      </c>
      <c r="B5807" s="21">
        <v>5806</v>
      </c>
      <c r="C5807" s="21">
        <v>6.7847999999999997</v>
      </c>
      <c r="D5807" s="21">
        <v>1.8329</v>
      </c>
    </row>
    <row r="5808" spans="1:4" ht="14.25" x14ac:dyDescent="0.2">
      <c r="A5808" s="20">
        <f t="shared" si="90"/>
        <v>49226</v>
      </c>
      <c r="B5808" s="21">
        <v>5807</v>
      </c>
      <c r="C5808" s="21">
        <v>6.7855999999999996</v>
      </c>
      <c r="D5808" s="21">
        <v>1.833</v>
      </c>
    </row>
    <row r="5809" spans="1:4" ht="14.25" x14ac:dyDescent="0.2">
      <c r="A5809" s="20">
        <f t="shared" si="90"/>
        <v>49227</v>
      </c>
      <c r="B5809" s="21">
        <v>5808</v>
      </c>
      <c r="C5809" s="21">
        <v>6.7862999999999998</v>
      </c>
      <c r="D5809" s="21">
        <v>1.8331999999999999</v>
      </c>
    </row>
    <row r="5810" spans="1:4" ht="14.25" x14ac:dyDescent="0.2">
      <c r="A5810" s="20">
        <f t="shared" si="90"/>
        <v>49228</v>
      </c>
      <c r="B5810" s="21">
        <v>5809</v>
      </c>
      <c r="C5810" s="21">
        <v>6.7869999999999999</v>
      </c>
      <c r="D5810" s="21">
        <v>1.8333999999999999</v>
      </c>
    </row>
    <row r="5811" spans="1:4" ht="14.25" x14ac:dyDescent="0.2">
      <c r="A5811" s="20">
        <f t="shared" si="90"/>
        <v>49229</v>
      </c>
      <c r="B5811" s="21">
        <v>5810</v>
      </c>
      <c r="C5811" s="21">
        <v>6.7877000000000001</v>
      </c>
      <c r="D5811" s="21">
        <v>1.8334999999999999</v>
      </c>
    </row>
    <row r="5812" spans="1:4" ht="14.25" x14ac:dyDescent="0.2">
      <c r="A5812" s="20">
        <f t="shared" si="90"/>
        <v>49230</v>
      </c>
      <c r="B5812" s="21">
        <v>5811</v>
      </c>
      <c r="C5812" s="21">
        <v>6.7884000000000002</v>
      </c>
      <c r="D5812" s="21">
        <v>1.8337000000000001</v>
      </c>
    </row>
    <row r="5813" spans="1:4" ht="14.25" x14ac:dyDescent="0.2">
      <c r="A5813" s="20">
        <f t="shared" si="90"/>
        <v>49231</v>
      </c>
      <c r="B5813" s="21">
        <v>5812</v>
      </c>
      <c r="C5813" s="21">
        <v>6.7892000000000001</v>
      </c>
      <c r="D5813" s="21">
        <v>1.8338000000000001</v>
      </c>
    </row>
    <row r="5814" spans="1:4" ht="14.25" x14ac:dyDescent="0.2">
      <c r="A5814" s="20">
        <f t="shared" si="90"/>
        <v>49232</v>
      </c>
      <c r="B5814" s="21">
        <v>5813</v>
      </c>
      <c r="C5814" s="21">
        <v>6.7899000000000003</v>
      </c>
      <c r="D5814" s="21">
        <v>1.8340000000000001</v>
      </c>
    </row>
    <row r="5815" spans="1:4" ht="14.25" x14ac:dyDescent="0.2">
      <c r="A5815" s="20">
        <f t="shared" si="90"/>
        <v>49233</v>
      </c>
      <c r="B5815" s="21">
        <v>5814</v>
      </c>
      <c r="C5815" s="21">
        <v>6.7906000000000004</v>
      </c>
      <c r="D5815" s="21">
        <v>1.8342000000000001</v>
      </c>
    </row>
    <row r="5816" spans="1:4" ht="14.25" x14ac:dyDescent="0.2">
      <c r="A5816" s="20">
        <f t="shared" si="90"/>
        <v>49234</v>
      </c>
      <c r="B5816" s="21">
        <v>5815</v>
      </c>
      <c r="C5816" s="21">
        <v>6.7912999999999997</v>
      </c>
      <c r="D5816" s="21">
        <v>1.8343</v>
      </c>
    </row>
    <row r="5817" spans="1:4" ht="14.25" x14ac:dyDescent="0.2">
      <c r="A5817" s="20">
        <f t="shared" si="90"/>
        <v>49235</v>
      </c>
      <c r="B5817" s="21">
        <v>5816</v>
      </c>
      <c r="C5817" s="21">
        <v>6.7920999999999996</v>
      </c>
      <c r="D5817" s="21">
        <v>1.8345</v>
      </c>
    </row>
    <row r="5818" spans="1:4" ht="14.25" x14ac:dyDescent="0.2">
      <c r="A5818" s="20">
        <f t="shared" si="90"/>
        <v>49236</v>
      </c>
      <c r="B5818" s="21">
        <v>5817</v>
      </c>
      <c r="C5818" s="21">
        <v>6.7927999999999997</v>
      </c>
      <c r="D5818" s="21">
        <v>1.8346</v>
      </c>
    </row>
    <row r="5819" spans="1:4" ht="14.25" x14ac:dyDescent="0.2">
      <c r="A5819" s="20">
        <f t="shared" si="90"/>
        <v>49237</v>
      </c>
      <c r="B5819" s="21">
        <v>5818</v>
      </c>
      <c r="C5819" s="21">
        <v>6.7934999999999999</v>
      </c>
      <c r="D5819" s="21">
        <v>1.8348</v>
      </c>
    </row>
    <row r="5820" spans="1:4" ht="14.25" x14ac:dyDescent="0.2">
      <c r="A5820" s="20">
        <f t="shared" si="90"/>
        <v>49238</v>
      </c>
      <c r="B5820" s="21">
        <v>5819</v>
      </c>
      <c r="C5820" s="21">
        <v>6.7942</v>
      </c>
      <c r="D5820" s="21">
        <v>1.835</v>
      </c>
    </row>
    <row r="5821" spans="1:4" ht="14.25" x14ac:dyDescent="0.2">
      <c r="A5821" s="20">
        <f t="shared" si="90"/>
        <v>49239</v>
      </c>
      <c r="B5821" s="21">
        <v>5820</v>
      </c>
      <c r="C5821" s="21">
        <v>6.7949000000000002</v>
      </c>
      <c r="D5821" s="21">
        <v>1.8351</v>
      </c>
    </row>
    <row r="5822" spans="1:4" ht="14.25" x14ac:dyDescent="0.2">
      <c r="A5822" s="20">
        <f t="shared" si="90"/>
        <v>49240</v>
      </c>
      <c r="B5822" s="21">
        <v>5821</v>
      </c>
      <c r="C5822" s="21">
        <v>6.7957000000000001</v>
      </c>
      <c r="D5822" s="21">
        <v>1.8352999999999999</v>
      </c>
    </row>
    <row r="5823" spans="1:4" ht="14.25" x14ac:dyDescent="0.2">
      <c r="A5823" s="20">
        <f t="shared" si="90"/>
        <v>49241</v>
      </c>
      <c r="B5823" s="21">
        <v>5822</v>
      </c>
      <c r="C5823" s="21">
        <v>6.7964000000000002</v>
      </c>
      <c r="D5823" s="21">
        <v>1.8354999999999999</v>
      </c>
    </row>
    <row r="5824" spans="1:4" ht="14.25" x14ac:dyDescent="0.2">
      <c r="A5824" s="20">
        <f t="shared" si="90"/>
        <v>49242</v>
      </c>
      <c r="B5824" s="21">
        <v>5823</v>
      </c>
      <c r="C5824" s="21">
        <v>6.7971000000000004</v>
      </c>
      <c r="D5824" s="21">
        <v>1.8355999999999999</v>
      </c>
    </row>
    <row r="5825" spans="1:4" ht="14.25" x14ac:dyDescent="0.2">
      <c r="A5825" s="20">
        <f t="shared" si="90"/>
        <v>49243</v>
      </c>
      <c r="B5825" s="21">
        <v>5824</v>
      </c>
      <c r="C5825" s="21">
        <v>6.7977999999999996</v>
      </c>
      <c r="D5825" s="21">
        <v>1.8358000000000001</v>
      </c>
    </row>
    <row r="5826" spans="1:4" ht="14.25" x14ac:dyDescent="0.2">
      <c r="A5826" s="20">
        <f t="shared" si="90"/>
        <v>49244</v>
      </c>
      <c r="B5826" s="21">
        <v>5825</v>
      </c>
      <c r="C5826" s="21">
        <v>6.7984999999999998</v>
      </c>
      <c r="D5826" s="21">
        <v>1.8359000000000001</v>
      </c>
    </row>
    <row r="5827" spans="1:4" ht="14.25" x14ac:dyDescent="0.2">
      <c r="A5827" s="20">
        <f t="shared" si="90"/>
        <v>49245</v>
      </c>
      <c r="B5827" s="21">
        <v>5826</v>
      </c>
      <c r="C5827" s="21">
        <v>6.7992999999999997</v>
      </c>
      <c r="D5827" s="21">
        <v>1.8361000000000001</v>
      </c>
    </row>
    <row r="5828" spans="1:4" ht="14.25" x14ac:dyDescent="0.2">
      <c r="A5828" s="20">
        <f t="shared" ref="A5828:A5891" si="91">+A5827+1</f>
        <v>49246</v>
      </c>
      <c r="B5828" s="21">
        <v>5827</v>
      </c>
      <c r="C5828" s="21">
        <v>6.8</v>
      </c>
      <c r="D5828" s="21">
        <v>1.8363</v>
      </c>
    </row>
    <row r="5829" spans="1:4" ht="14.25" x14ac:dyDescent="0.2">
      <c r="A5829" s="20">
        <f t="shared" si="91"/>
        <v>49247</v>
      </c>
      <c r="B5829" s="21">
        <v>5828</v>
      </c>
      <c r="C5829" s="21">
        <v>6.8007</v>
      </c>
      <c r="D5829" s="21">
        <v>1.8364</v>
      </c>
    </row>
    <row r="5830" spans="1:4" ht="14.25" x14ac:dyDescent="0.2">
      <c r="A5830" s="20">
        <f t="shared" si="91"/>
        <v>49248</v>
      </c>
      <c r="B5830" s="21">
        <v>5829</v>
      </c>
      <c r="C5830" s="21">
        <v>6.8014000000000001</v>
      </c>
      <c r="D5830" s="21">
        <v>1.8366</v>
      </c>
    </row>
    <row r="5831" spans="1:4" ht="14.25" x14ac:dyDescent="0.2">
      <c r="A5831" s="20">
        <f t="shared" si="91"/>
        <v>49249</v>
      </c>
      <c r="B5831" s="21">
        <v>5830</v>
      </c>
      <c r="C5831" s="21">
        <v>6.8022</v>
      </c>
      <c r="D5831" s="21">
        <v>1.8367</v>
      </c>
    </row>
    <row r="5832" spans="1:4" ht="14.25" x14ac:dyDescent="0.2">
      <c r="A5832" s="20">
        <f t="shared" si="91"/>
        <v>49250</v>
      </c>
      <c r="B5832" s="21">
        <v>5831</v>
      </c>
      <c r="C5832" s="21">
        <v>6.8029000000000002</v>
      </c>
      <c r="D5832" s="21">
        <v>1.8369</v>
      </c>
    </row>
    <row r="5833" spans="1:4" ht="14.25" x14ac:dyDescent="0.2">
      <c r="A5833" s="20">
        <f t="shared" si="91"/>
        <v>49251</v>
      </c>
      <c r="B5833" s="21">
        <v>5832</v>
      </c>
      <c r="C5833" s="21">
        <v>6.8036000000000003</v>
      </c>
      <c r="D5833" s="21">
        <v>1.8371</v>
      </c>
    </row>
    <row r="5834" spans="1:4" ht="14.25" x14ac:dyDescent="0.2">
      <c r="A5834" s="20">
        <f t="shared" si="91"/>
        <v>49252</v>
      </c>
      <c r="B5834" s="21">
        <v>5833</v>
      </c>
      <c r="C5834" s="21">
        <v>6.8042999999999996</v>
      </c>
      <c r="D5834" s="21">
        <v>1.8371999999999999</v>
      </c>
    </row>
    <row r="5835" spans="1:4" ht="14.25" x14ac:dyDescent="0.2">
      <c r="A5835" s="20">
        <f t="shared" si="91"/>
        <v>49253</v>
      </c>
      <c r="B5835" s="21">
        <v>5834</v>
      </c>
      <c r="C5835" s="21">
        <v>6.8049999999999997</v>
      </c>
      <c r="D5835" s="21">
        <v>1.8373999999999999</v>
      </c>
    </row>
    <row r="5836" spans="1:4" ht="14.25" x14ac:dyDescent="0.2">
      <c r="A5836" s="20">
        <f t="shared" si="91"/>
        <v>49254</v>
      </c>
      <c r="B5836" s="21">
        <v>5835</v>
      </c>
      <c r="C5836" s="21">
        <v>6.8057999999999996</v>
      </c>
      <c r="D5836" s="21">
        <v>1.8375999999999999</v>
      </c>
    </row>
    <row r="5837" spans="1:4" ht="14.25" x14ac:dyDescent="0.2">
      <c r="A5837" s="20">
        <f t="shared" si="91"/>
        <v>49255</v>
      </c>
      <c r="B5837" s="21">
        <v>5836</v>
      </c>
      <c r="C5837" s="21">
        <v>6.8064999999999998</v>
      </c>
      <c r="D5837" s="21">
        <v>1.8376999999999999</v>
      </c>
    </row>
    <row r="5838" spans="1:4" ht="14.25" x14ac:dyDescent="0.2">
      <c r="A5838" s="20">
        <f t="shared" si="91"/>
        <v>49256</v>
      </c>
      <c r="B5838" s="21">
        <v>5837</v>
      </c>
      <c r="C5838" s="21">
        <v>6.8071999999999999</v>
      </c>
      <c r="D5838" s="21">
        <v>1.8379000000000001</v>
      </c>
    </row>
    <row r="5839" spans="1:4" ht="14.25" x14ac:dyDescent="0.2">
      <c r="A5839" s="20">
        <f t="shared" si="91"/>
        <v>49257</v>
      </c>
      <c r="B5839" s="21">
        <v>5838</v>
      </c>
      <c r="C5839" s="21">
        <v>6.8079000000000001</v>
      </c>
      <c r="D5839" s="21">
        <v>1.8380000000000001</v>
      </c>
    </row>
    <row r="5840" spans="1:4" ht="14.25" x14ac:dyDescent="0.2">
      <c r="A5840" s="20">
        <f t="shared" si="91"/>
        <v>49258</v>
      </c>
      <c r="B5840" s="21">
        <v>5839</v>
      </c>
      <c r="C5840" s="21">
        <v>6.8087</v>
      </c>
      <c r="D5840" s="21">
        <v>1.8382000000000001</v>
      </c>
    </row>
    <row r="5841" spans="1:4" ht="14.25" x14ac:dyDescent="0.2">
      <c r="A5841" s="20">
        <f t="shared" si="91"/>
        <v>49259</v>
      </c>
      <c r="B5841" s="21">
        <v>5840</v>
      </c>
      <c r="C5841" s="21">
        <v>6.8094000000000001</v>
      </c>
      <c r="D5841" s="21">
        <v>1.8384</v>
      </c>
    </row>
    <row r="5842" spans="1:4" ht="14.25" x14ac:dyDescent="0.2">
      <c r="A5842" s="20">
        <f t="shared" si="91"/>
        <v>49260</v>
      </c>
      <c r="B5842" s="21">
        <v>5841</v>
      </c>
      <c r="C5842" s="21">
        <v>6.8101000000000003</v>
      </c>
      <c r="D5842" s="21">
        <v>1.8385</v>
      </c>
    </row>
    <row r="5843" spans="1:4" ht="14.25" x14ac:dyDescent="0.2">
      <c r="A5843" s="20">
        <f t="shared" si="91"/>
        <v>49261</v>
      </c>
      <c r="B5843" s="21">
        <v>5842</v>
      </c>
      <c r="C5843" s="21">
        <v>6.8108000000000004</v>
      </c>
      <c r="D5843" s="21">
        <v>1.8387</v>
      </c>
    </row>
    <row r="5844" spans="1:4" ht="14.25" x14ac:dyDescent="0.2">
      <c r="A5844" s="20">
        <f t="shared" si="91"/>
        <v>49262</v>
      </c>
      <c r="B5844" s="21">
        <v>5843</v>
      </c>
      <c r="C5844" s="21">
        <v>6.8116000000000003</v>
      </c>
      <c r="D5844" s="21">
        <v>1.8388</v>
      </c>
    </row>
    <row r="5845" spans="1:4" ht="14.25" x14ac:dyDescent="0.2">
      <c r="A5845" s="20">
        <f t="shared" si="91"/>
        <v>49263</v>
      </c>
      <c r="B5845" s="21">
        <v>5844</v>
      </c>
      <c r="C5845" s="21">
        <v>6.8122999999999996</v>
      </c>
      <c r="D5845" s="21">
        <v>1.839</v>
      </c>
    </row>
    <row r="5846" spans="1:4" ht="14.25" x14ac:dyDescent="0.2">
      <c r="A5846" s="20">
        <f t="shared" si="91"/>
        <v>49264</v>
      </c>
      <c r="B5846" s="21">
        <v>5845</v>
      </c>
      <c r="C5846" s="21">
        <v>6.8129999999999997</v>
      </c>
      <c r="D5846" s="21">
        <v>1.8391999999999999</v>
      </c>
    </row>
    <row r="5847" spans="1:4" ht="14.25" x14ac:dyDescent="0.2">
      <c r="A5847" s="20">
        <f t="shared" si="91"/>
        <v>49265</v>
      </c>
      <c r="B5847" s="21">
        <v>5846</v>
      </c>
      <c r="C5847" s="21">
        <v>6.8136999999999999</v>
      </c>
      <c r="D5847" s="21">
        <v>1.8392999999999999</v>
      </c>
    </row>
    <row r="5848" spans="1:4" ht="14.25" x14ac:dyDescent="0.2">
      <c r="A5848" s="20">
        <f t="shared" si="91"/>
        <v>49266</v>
      </c>
      <c r="B5848" s="21">
        <v>5847</v>
      </c>
      <c r="C5848" s="21">
        <v>6.8144</v>
      </c>
      <c r="D5848" s="21">
        <v>1.8394999999999999</v>
      </c>
    </row>
    <row r="5849" spans="1:4" ht="14.25" x14ac:dyDescent="0.2">
      <c r="A5849" s="20">
        <f t="shared" si="91"/>
        <v>49267</v>
      </c>
      <c r="B5849" s="21">
        <v>5848</v>
      </c>
      <c r="C5849" s="21">
        <v>6.8151999999999999</v>
      </c>
      <c r="D5849" s="21">
        <v>1.8395999999999999</v>
      </c>
    </row>
    <row r="5850" spans="1:4" ht="14.25" x14ac:dyDescent="0.2">
      <c r="A5850" s="20">
        <f t="shared" si="91"/>
        <v>49268</v>
      </c>
      <c r="B5850" s="21">
        <v>5849</v>
      </c>
      <c r="C5850" s="21">
        <v>6.8159000000000001</v>
      </c>
      <c r="D5850" s="21">
        <v>1.8398000000000001</v>
      </c>
    </row>
    <row r="5851" spans="1:4" ht="14.25" x14ac:dyDescent="0.2">
      <c r="A5851" s="20">
        <f t="shared" si="91"/>
        <v>49269</v>
      </c>
      <c r="B5851" s="21">
        <v>5850</v>
      </c>
      <c r="C5851" s="21">
        <v>6.8166000000000002</v>
      </c>
      <c r="D5851" s="21">
        <v>1.84</v>
      </c>
    </row>
    <row r="5852" spans="1:4" ht="14.25" x14ac:dyDescent="0.2">
      <c r="A5852" s="20">
        <f t="shared" si="91"/>
        <v>49270</v>
      </c>
      <c r="B5852" s="21">
        <v>5851</v>
      </c>
      <c r="C5852" s="21">
        <v>6.8173000000000004</v>
      </c>
      <c r="D5852" s="21">
        <v>1.8401000000000001</v>
      </c>
    </row>
    <row r="5853" spans="1:4" ht="14.25" x14ac:dyDescent="0.2">
      <c r="A5853" s="20">
        <f t="shared" si="91"/>
        <v>49271</v>
      </c>
      <c r="B5853" s="21">
        <v>5852</v>
      </c>
      <c r="C5853" s="21">
        <v>6.8181000000000003</v>
      </c>
      <c r="D5853" s="21">
        <v>1.8403</v>
      </c>
    </row>
    <row r="5854" spans="1:4" ht="14.25" x14ac:dyDescent="0.2">
      <c r="A5854" s="20">
        <f t="shared" si="91"/>
        <v>49272</v>
      </c>
      <c r="B5854" s="21">
        <v>5853</v>
      </c>
      <c r="C5854" s="21">
        <v>6.8188000000000004</v>
      </c>
      <c r="D5854" s="21">
        <v>1.8405</v>
      </c>
    </row>
    <row r="5855" spans="1:4" ht="14.25" x14ac:dyDescent="0.2">
      <c r="A5855" s="20">
        <f t="shared" si="91"/>
        <v>49273</v>
      </c>
      <c r="B5855" s="21">
        <v>5854</v>
      </c>
      <c r="C5855" s="21">
        <v>6.8194999999999997</v>
      </c>
      <c r="D5855" s="21">
        <v>1.8406</v>
      </c>
    </row>
    <row r="5856" spans="1:4" ht="14.25" x14ac:dyDescent="0.2">
      <c r="A5856" s="20">
        <f t="shared" si="91"/>
        <v>49274</v>
      </c>
      <c r="B5856" s="21">
        <v>5855</v>
      </c>
      <c r="C5856" s="21">
        <v>6.8201999999999998</v>
      </c>
      <c r="D5856" s="21">
        <v>1.8408</v>
      </c>
    </row>
    <row r="5857" spans="1:4" ht="14.25" x14ac:dyDescent="0.2">
      <c r="A5857" s="20">
        <f t="shared" si="91"/>
        <v>49275</v>
      </c>
      <c r="B5857" s="21">
        <v>5856</v>
      </c>
      <c r="C5857" s="21">
        <v>6.8209999999999997</v>
      </c>
      <c r="D5857" s="21">
        <v>1.8409</v>
      </c>
    </row>
    <row r="5858" spans="1:4" ht="14.25" x14ac:dyDescent="0.2">
      <c r="A5858" s="20">
        <f t="shared" si="91"/>
        <v>49276</v>
      </c>
      <c r="B5858" s="21">
        <v>5857</v>
      </c>
      <c r="C5858" s="21">
        <v>6.8216999999999999</v>
      </c>
      <c r="D5858" s="21">
        <v>1.8411</v>
      </c>
    </row>
    <row r="5859" spans="1:4" ht="14.25" x14ac:dyDescent="0.2">
      <c r="A5859" s="20">
        <f t="shared" si="91"/>
        <v>49277</v>
      </c>
      <c r="B5859" s="21">
        <v>5858</v>
      </c>
      <c r="C5859" s="21">
        <v>6.8224</v>
      </c>
      <c r="D5859" s="21">
        <v>1.8412999999999999</v>
      </c>
    </row>
    <row r="5860" spans="1:4" ht="14.25" x14ac:dyDescent="0.2">
      <c r="A5860" s="20">
        <f t="shared" si="91"/>
        <v>49278</v>
      </c>
      <c r="B5860" s="21">
        <v>5859</v>
      </c>
      <c r="C5860" s="21">
        <v>6.8231000000000002</v>
      </c>
      <c r="D5860" s="21">
        <v>1.8413999999999999</v>
      </c>
    </row>
    <row r="5861" spans="1:4" ht="14.25" x14ac:dyDescent="0.2">
      <c r="A5861" s="20">
        <f t="shared" si="91"/>
        <v>49279</v>
      </c>
      <c r="B5861" s="21">
        <v>5860</v>
      </c>
      <c r="C5861" s="21">
        <v>6.8239000000000001</v>
      </c>
      <c r="D5861" s="21">
        <v>1.8415999999999999</v>
      </c>
    </row>
    <row r="5862" spans="1:4" ht="14.25" x14ac:dyDescent="0.2">
      <c r="A5862" s="20">
        <f t="shared" si="91"/>
        <v>49280</v>
      </c>
      <c r="B5862" s="21">
        <v>5861</v>
      </c>
      <c r="C5862" s="21">
        <v>6.8246000000000002</v>
      </c>
      <c r="D5862" s="21">
        <v>1.8416999999999999</v>
      </c>
    </row>
    <row r="5863" spans="1:4" ht="14.25" x14ac:dyDescent="0.2">
      <c r="A5863" s="20">
        <f t="shared" si="91"/>
        <v>49281</v>
      </c>
      <c r="B5863" s="21">
        <v>5862</v>
      </c>
      <c r="C5863" s="21">
        <v>6.8253000000000004</v>
      </c>
      <c r="D5863" s="21">
        <v>1.8419000000000001</v>
      </c>
    </row>
    <row r="5864" spans="1:4" ht="14.25" x14ac:dyDescent="0.2">
      <c r="A5864" s="20">
        <f t="shared" si="91"/>
        <v>49282</v>
      </c>
      <c r="B5864" s="21">
        <v>5863</v>
      </c>
      <c r="C5864" s="21">
        <v>6.8259999999999996</v>
      </c>
      <c r="D5864" s="21">
        <v>1.8421000000000001</v>
      </c>
    </row>
    <row r="5865" spans="1:4" ht="14.25" x14ac:dyDescent="0.2">
      <c r="A5865" s="20">
        <f t="shared" si="91"/>
        <v>49283</v>
      </c>
      <c r="B5865" s="21">
        <v>5864</v>
      </c>
      <c r="C5865" s="21">
        <v>6.8268000000000004</v>
      </c>
      <c r="D5865" s="21">
        <v>1.8422000000000001</v>
      </c>
    </row>
    <row r="5866" spans="1:4" ht="14.25" x14ac:dyDescent="0.2">
      <c r="A5866" s="20">
        <f t="shared" si="91"/>
        <v>49284</v>
      </c>
      <c r="B5866" s="21">
        <v>5865</v>
      </c>
      <c r="C5866" s="21">
        <v>6.8274999999999997</v>
      </c>
      <c r="D5866" s="21">
        <v>1.8424</v>
      </c>
    </row>
    <row r="5867" spans="1:4" ht="14.25" x14ac:dyDescent="0.2">
      <c r="A5867" s="20">
        <f t="shared" si="91"/>
        <v>49285</v>
      </c>
      <c r="B5867" s="21">
        <v>5866</v>
      </c>
      <c r="C5867" s="21">
        <v>6.8281999999999998</v>
      </c>
      <c r="D5867" s="21">
        <v>1.8425</v>
      </c>
    </row>
    <row r="5868" spans="1:4" ht="14.25" x14ac:dyDescent="0.2">
      <c r="A5868" s="20">
        <f t="shared" si="91"/>
        <v>49286</v>
      </c>
      <c r="B5868" s="21">
        <v>5867</v>
      </c>
      <c r="C5868" s="21">
        <v>6.8289</v>
      </c>
      <c r="D5868" s="21">
        <v>1.8427</v>
      </c>
    </row>
    <row r="5869" spans="1:4" ht="14.25" x14ac:dyDescent="0.2">
      <c r="A5869" s="20">
        <f t="shared" si="91"/>
        <v>49287</v>
      </c>
      <c r="B5869" s="21">
        <v>5868</v>
      </c>
      <c r="C5869" s="21">
        <v>6.8296999999999999</v>
      </c>
      <c r="D5869" s="21">
        <v>1.8429</v>
      </c>
    </row>
    <row r="5870" spans="1:4" ht="14.25" x14ac:dyDescent="0.2">
      <c r="A5870" s="20">
        <f t="shared" si="91"/>
        <v>49288</v>
      </c>
      <c r="B5870" s="21">
        <v>5869</v>
      </c>
      <c r="C5870" s="21">
        <v>6.8304</v>
      </c>
      <c r="D5870" s="21">
        <v>1.843</v>
      </c>
    </row>
    <row r="5871" spans="1:4" ht="14.25" x14ac:dyDescent="0.2">
      <c r="A5871" s="20">
        <f t="shared" si="91"/>
        <v>49289</v>
      </c>
      <c r="B5871" s="21">
        <v>5870</v>
      </c>
      <c r="C5871" s="21">
        <v>6.8311000000000002</v>
      </c>
      <c r="D5871" s="21">
        <v>1.8431999999999999</v>
      </c>
    </row>
    <row r="5872" spans="1:4" ht="14.25" x14ac:dyDescent="0.2">
      <c r="A5872" s="20">
        <f t="shared" si="91"/>
        <v>49290</v>
      </c>
      <c r="B5872" s="21">
        <v>5871</v>
      </c>
      <c r="C5872" s="21">
        <v>6.8318000000000003</v>
      </c>
      <c r="D5872" s="21">
        <v>1.8432999999999999</v>
      </c>
    </row>
    <row r="5873" spans="1:4" ht="14.25" x14ac:dyDescent="0.2">
      <c r="A5873" s="20">
        <f t="shared" si="91"/>
        <v>49291</v>
      </c>
      <c r="B5873" s="21">
        <v>5872</v>
      </c>
      <c r="C5873" s="21">
        <v>6.8326000000000002</v>
      </c>
      <c r="D5873" s="21">
        <v>1.8434999999999999</v>
      </c>
    </row>
    <row r="5874" spans="1:4" ht="14.25" x14ac:dyDescent="0.2">
      <c r="A5874" s="20">
        <f t="shared" si="91"/>
        <v>49292</v>
      </c>
      <c r="B5874" s="21">
        <v>5873</v>
      </c>
      <c r="C5874" s="21">
        <v>6.8333000000000004</v>
      </c>
      <c r="D5874" s="21">
        <v>1.8436999999999999</v>
      </c>
    </row>
    <row r="5875" spans="1:4" ht="14.25" x14ac:dyDescent="0.2">
      <c r="A5875" s="20">
        <f t="shared" si="91"/>
        <v>49293</v>
      </c>
      <c r="B5875" s="21">
        <v>5874</v>
      </c>
      <c r="C5875" s="21">
        <v>6.8339999999999996</v>
      </c>
      <c r="D5875" s="21">
        <v>1.8438000000000001</v>
      </c>
    </row>
    <row r="5876" spans="1:4" ht="14.25" x14ac:dyDescent="0.2">
      <c r="A5876" s="20">
        <f t="shared" si="91"/>
        <v>49294</v>
      </c>
      <c r="B5876" s="21">
        <v>5875</v>
      </c>
      <c r="C5876" s="21">
        <v>6.8346999999999998</v>
      </c>
      <c r="D5876" s="21">
        <v>1.8440000000000001</v>
      </c>
    </row>
    <row r="5877" spans="1:4" ht="14.25" x14ac:dyDescent="0.2">
      <c r="A5877" s="20">
        <f t="shared" si="91"/>
        <v>49295</v>
      </c>
      <c r="B5877" s="21">
        <v>5876</v>
      </c>
      <c r="C5877" s="21">
        <v>6.8354999999999997</v>
      </c>
      <c r="D5877" s="21">
        <v>1.8441000000000001</v>
      </c>
    </row>
    <row r="5878" spans="1:4" ht="14.25" x14ac:dyDescent="0.2">
      <c r="A5878" s="20">
        <f t="shared" si="91"/>
        <v>49296</v>
      </c>
      <c r="B5878" s="21">
        <v>5877</v>
      </c>
      <c r="C5878" s="21">
        <v>6.8361999999999998</v>
      </c>
      <c r="D5878" s="21">
        <v>1.8443000000000001</v>
      </c>
    </row>
    <row r="5879" spans="1:4" ht="14.25" x14ac:dyDescent="0.2">
      <c r="A5879" s="20">
        <f t="shared" si="91"/>
        <v>49297</v>
      </c>
      <c r="B5879" s="21">
        <v>5878</v>
      </c>
      <c r="C5879" s="21">
        <v>6.8369</v>
      </c>
      <c r="D5879" s="21">
        <v>1.8445</v>
      </c>
    </row>
    <row r="5880" spans="1:4" ht="14.25" x14ac:dyDescent="0.2">
      <c r="A5880" s="20">
        <f t="shared" si="91"/>
        <v>49298</v>
      </c>
      <c r="B5880" s="21">
        <v>5879</v>
      </c>
      <c r="C5880" s="21">
        <v>6.8376000000000001</v>
      </c>
      <c r="D5880" s="21">
        <v>1.8446</v>
      </c>
    </row>
    <row r="5881" spans="1:4" ht="14.25" x14ac:dyDescent="0.2">
      <c r="A5881" s="20">
        <f t="shared" si="91"/>
        <v>49299</v>
      </c>
      <c r="B5881" s="21">
        <v>5880</v>
      </c>
      <c r="C5881" s="21">
        <v>6.8384</v>
      </c>
      <c r="D5881" s="21">
        <v>1.8448</v>
      </c>
    </row>
    <row r="5882" spans="1:4" ht="14.25" x14ac:dyDescent="0.2">
      <c r="A5882" s="20">
        <f t="shared" si="91"/>
        <v>49300</v>
      </c>
      <c r="B5882" s="21">
        <v>5881</v>
      </c>
      <c r="C5882" s="21">
        <v>6.8391000000000002</v>
      </c>
      <c r="D5882" s="21">
        <v>1.8449</v>
      </c>
    </row>
    <row r="5883" spans="1:4" ht="14.25" x14ac:dyDescent="0.2">
      <c r="A5883" s="20">
        <f t="shared" si="91"/>
        <v>49301</v>
      </c>
      <c r="B5883" s="21">
        <v>5882</v>
      </c>
      <c r="C5883" s="21">
        <v>6.8398000000000003</v>
      </c>
      <c r="D5883" s="21">
        <v>1.8451</v>
      </c>
    </row>
    <row r="5884" spans="1:4" ht="14.25" x14ac:dyDescent="0.2">
      <c r="A5884" s="20">
        <f t="shared" si="91"/>
        <v>49302</v>
      </c>
      <c r="B5884" s="21">
        <v>5883</v>
      </c>
      <c r="C5884" s="21">
        <v>6.8404999999999996</v>
      </c>
      <c r="D5884" s="21">
        <v>1.8452999999999999</v>
      </c>
    </row>
    <row r="5885" spans="1:4" ht="14.25" x14ac:dyDescent="0.2">
      <c r="A5885" s="20">
        <f t="shared" si="91"/>
        <v>49303</v>
      </c>
      <c r="B5885" s="21">
        <v>5884</v>
      </c>
      <c r="C5885" s="21">
        <v>6.8413000000000004</v>
      </c>
      <c r="D5885" s="21">
        <v>1.8453999999999999</v>
      </c>
    </row>
    <row r="5886" spans="1:4" ht="14.25" x14ac:dyDescent="0.2">
      <c r="A5886" s="20">
        <f t="shared" si="91"/>
        <v>49304</v>
      </c>
      <c r="B5886" s="21">
        <v>5885</v>
      </c>
      <c r="C5886" s="21">
        <v>6.8419999999999996</v>
      </c>
      <c r="D5886" s="21">
        <v>1.8455999999999999</v>
      </c>
    </row>
    <row r="5887" spans="1:4" ht="14.25" x14ac:dyDescent="0.2">
      <c r="A5887" s="20">
        <f t="shared" si="91"/>
        <v>49305</v>
      </c>
      <c r="B5887" s="21">
        <v>5886</v>
      </c>
      <c r="C5887" s="21">
        <v>6.8426999999999998</v>
      </c>
      <c r="D5887" s="21">
        <v>1.8456999999999999</v>
      </c>
    </row>
    <row r="5888" spans="1:4" ht="14.25" x14ac:dyDescent="0.2">
      <c r="A5888" s="20">
        <f t="shared" si="91"/>
        <v>49306</v>
      </c>
      <c r="B5888" s="21">
        <v>5887</v>
      </c>
      <c r="C5888" s="21">
        <v>6.8434999999999997</v>
      </c>
      <c r="D5888" s="21">
        <v>1.8459000000000001</v>
      </c>
    </row>
    <row r="5889" spans="1:4" ht="14.25" x14ac:dyDescent="0.2">
      <c r="A5889" s="20">
        <f t="shared" si="91"/>
        <v>49307</v>
      </c>
      <c r="B5889" s="21">
        <v>5888</v>
      </c>
      <c r="C5889" s="21">
        <v>6.8441999999999998</v>
      </c>
      <c r="D5889" s="21">
        <v>1.8461000000000001</v>
      </c>
    </row>
    <row r="5890" spans="1:4" ht="14.25" x14ac:dyDescent="0.2">
      <c r="A5890" s="20">
        <f t="shared" si="91"/>
        <v>49308</v>
      </c>
      <c r="B5890" s="21">
        <v>5889</v>
      </c>
      <c r="C5890" s="21">
        <v>6.8449</v>
      </c>
      <c r="D5890" s="21">
        <v>1.8462000000000001</v>
      </c>
    </row>
    <row r="5891" spans="1:4" ht="14.25" x14ac:dyDescent="0.2">
      <c r="A5891" s="20">
        <f t="shared" si="91"/>
        <v>49309</v>
      </c>
      <c r="B5891" s="21">
        <v>5890</v>
      </c>
      <c r="C5891" s="21">
        <v>6.8456000000000001</v>
      </c>
      <c r="D5891" s="21">
        <v>1.8464</v>
      </c>
    </row>
    <row r="5892" spans="1:4" ht="14.25" x14ac:dyDescent="0.2">
      <c r="A5892" s="20">
        <f t="shared" ref="A5892:A5955" si="92">+A5891+1</f>
        <v>49310</v>
      </c>
      <c r="B5892" s="21">
        <v>5891</v>
      </c>
      <c r="C5892" s="21">
        <v>6.8464</v>
      </c>
      <c r="D5892" s="21">
        <v>1.8465</v>
      </c>
    </row>
    <row r="5893" spans="1:4" ht="14.25" x14ac:dyDescent="0.2">
      <c r="A5893" s="20">
        <f t="shared" si="92"/>
        <v>49311</v>
      </c>
      <c r="B5893" s="21">
        <v>5892</v>
      </c>
      <c r="C5893" s="21">
        <v>6.8471000000000002</v>
      </c>
      <c r="D5893" s="21">
        <v>1.8467</v>
      </c>
    </row>
    <row r="5894" spans="1:4" ht="14.25" x14ac:dyDescent="0.2">
      <c r="A5894" s="20">
        <f t="shared" si="92"/>
        <v>49312</v>
      </c>
      <c r="B5894" s="21">
        <v>5893</v>
      </c>
      <c r="C5894" s="21">
        <v>6.8478000000000003</v>
      </c>
      <c r="D5894" s="21">
        <v>1.8469</v>
      </c>
    </row>
    <row r="5895" spans="1:4" ht="14.25" x14ac:dyDescent="0.2">
      <c r="A5895" s="20">
        <f t="shared" si="92"/>
        <v>49313</v>
      </c>
      <c r="B5895" s="21">
        <v>5894</v>
      </c>
      <c r="C5895" s="21">
        <v>6.8484999999999996</v>
      </c>
      <c r="D5895" s="21">
        <v>1.847</v>
      </c>
    </row>
    <row r="5896" spans="1:4" ht="14.25" x14ac:dyDescent="0.2">
      <c r="A5896" s="20">
        <f t="shared" si="92"/>
        <v>49314</v>
      </c>
      <c r="B5896" s="21">
        <v>5895</v>
      </c>
      <c r="C5896" s="21">
        <v>6.8493000000000004</v>
      </c>
      <c r="D5896" s="21">
        <v>1.8472</v>
      </c>
    </row>
    <row r="5897" spans="1:4" ht="14.25" x14ac:dyDescent="0.2">
      <c r="A5897" s="20">
        <f t="shared" si="92"/>
        <v>49315</v>
      </c>
      <c r="B5897" s="21">
        <v>5896</v>
      </c>
      <c r="C5897" s="21">
        <v>6.85</v>
      </c>
      <c r="D5897" s="21">
        <v>1.8472999999999999</v>
      </c>
    </row>
    <row r="5898" spans="1:4" ht="14.25" x14ac:dyDescent="0.2">
      <c r="A5898" s="20">
        <f t="shared" si="92"/>
        <v>49316</v>
      </c>
      <c r="B5898" s="21">
        <v>5897</v>
      </c>
      <c r="C5898" s="21">
        <v>6.8506999999999998</v>
      </c>
      <c r="D5898" s="21">
        <v>1.8474999999999999</v>
      </c>
    </row>
    <row r="5899" spans="1:4" ht="14.25" x14ac:dyDescent="0.2">
      <c r="A5899" s="20">
        <f t="shared" si="92"/>
        <v>49317</v>
      </c>
      <c r="B5899" s="21">
        <v>5898</v>
      </c>
      <c r="C5899" s="21">
        <v>6.8514999999999997</v>
      </c>
      <c r="D5899" s="21">
        <v>1.8476999999999999</v>
      </c>
    </row>
    <row r="5900" spans="1:4" ht="14.25" x14ac:dyDescent="0.2">
      <c r="A5900" s="20">
        <f t="shared" si="92"/>
        <v>49318</v>
      </c>
      <c r="B5900" s="21">
        <v>5899</v>
      </c>
      <c r="C5900" s="21">
        <v>6.8521999999999998</v>
      </c>
      <c r="D5900" s="21">
        <v>1.8478000000000001</v>
      </c>
    </row>
    <row r="5901" spans="1:4" ht="14.25" x14ac:dyDescent="0.2">
      <c r="A5901" s="20">
        <f t="shared" si="92"/>
        <v>49319</v>
      </c>
      <c r="B5901" s="21">
        <v>5900</v>
      </c>
      <c r="C5901" s="21">
        <v>6.8529</v>
      </c>
      <c r="D5901" s="21">
        <v>1.8480000000000001</v>
      </c>
    </row>
    <row r="5902" spans="1:4" ht="14.25" x14ac:dyDescent="0.2">
      <c r="A5902" s="20">
        <f t="shared" si="92"/>
        <v>49320</v>
      </c>
      <c r="B5902" s="21">
        <v>5901</v>
      </c>
      <c r="C5902" s="21">
        <v>6.8536000000000001</v>
      </c>
      <c r="D5902" s="21">
        <v>1.8481000000000001</v>
      </c>
    </row>
    <row r="5903" spans="1:4" ht="14.25" x14ac:dyDescent="0.2">
      <c r="A5903" s="20">
        <f t="shared" si="92"/>
        <v>49321</v>
      </c>
      <c r="B5903" s="21">
        <v>5902</v>
      </c>
      <c r="C5903" s="21">
        <v>6.8544</v>
      </c>
      <c r="D5903" s="21">
        <v>1.8483000000000001</v>
      </c>
    </row>
    <row r="5904" spans="1:4" ht="14.25" x14ac:dyDescent="0.2">
      <c r="A5904" s="20">
        <f t="shared" si="92"/>
        <v>49322</v>
      </c>
      <c r="B5904" s="21">
        <v>5903</v>
      </c>
      <c r="C5904" s="21">
        <v>6.8551000000000002</v>
      </c>
      <c r="D5904" s="21">
        <v>1.8485</v>
      </c>
    </row>
    <row r="5905" spans="1:4" ht="14.25" x14ac:dyDescent="0.2">
      <c r="A5905" s="20">
        <f t="shared" si="92"/>
        <v>49323</v>
      </c>
      <c r="B5905" s="21">
        <v>5904</v>
      </c>
      <c r="C5905" s="21">
        <v>6.8558000000000003</v>
      </c>
      <c r="D5905" s="21">
        <v>1.8486</v>
      </c>
    </row>
    <row r="5906" spans="1:4" ht="14.25" x14ac:dyDescent="0.2">
      <c r="A5906" s="20">
        <f t="shared" si="92"/>
        <v>49324</v>
      </c>
      <c r="B5906" s="21">
        <v>5905</v>
      </c>
      <c r="C5906" s="21">
        <v>6.8564999999999996</v>
      </c>
      <c r="D5906" s="21">
        <v>1.8488</v>
      </c>
    </row>
    <row r="5907" spans="1:4" ht="14.25" x14ac:dyDescent="0.2">
      <c r="A5907" s="20">
        <f t="shared" si="92"/>
        <v>49325</v>
      </c>
      <c r="B5907" s="21">
        <v>5906</v>
      </c>
      <c r="C5907" s="21">
        <v>6.8573000000000004</v>
      </c>
      <c r="D5907" s="21">
        <v>1.8489</v>
      </c>
    </row>
    <row r="5908" spans="1:4" ht="14.25" x14ac:dyDescent="0.2">
      <c r="A5908" s="20">
        <f t="shared" si="92"/>
        <v>49326</v>
      </c>
      <c r="B5908" s="21">
        <v>5907</v>
      </c>
      <c r="C5908" s="21">
        <v>6.8579999999999997</v>
      </c>
      <c r="D5908" s="21">
        <v>1.8491</v>
      </c>
    </row>
    <row r="5909" spans="1:4" ht="14.25" x14ac:dyDescent="0.2">
      <c r="A5909" s="20">
        <f t="shared" si="92"/>
        <v>49327</v>
      </c>
      <c r="B5909" s="21">
        <v>5908</v>
      </c>
      <c r="C5909" s="21">
        <v>6.8586999999999998</v>
      </c>
      <c r="D5909" s="21">
        <v>1.8492999999999999</v>
      </c>
    </row>
    <row r="5910" spans="1:4" ht="14.25" x14ac:dyDescent="0.2">
      <c r="A5910" s="20">
        <f t="shared" si="92"/>
        <v>49328</v>
      </c>
      <c r="B5910" s="21">
        <v>5909</v>
      </c>
      <c r="C5910" s="21">
        <v>6.8594999999999997</v>
      </c>
      <c r="D5910" s="21">
        <v>1.8493999999999999</v>
      </c>
    </row>
    <row r="5911" spans="1:4" ht="14.25" x14ac:dyDescent="0.2">
      <c r="A5911" s="20">
        <f t="shared" si="92"/>
        <v>49329</v>
      </c>
      <c r="B5911" s="21">
        <v>5910</v>
      </c>
      <c r="C5911" s="21">
        <v>6.8601999999999999</v>
      </c>
      <c r="D5911" s="21">
        <v>1.8495999999999999</v>
      </c>
    </row>
    <row r="5912" spans="1:4" ht="14.25" x14ac:dyDescent="0.2">
      <c r="A5912" s="20">
        <f t="shared" si="92"/>
        <v>49330</v>
      </c>
      <c r="B5912" s="21">
        <v>5911</v>
      </c>
      <c r="C5912" s="21">
        <v>6.8609</v>
      </c>
      <c r="D5912" s="21">
        <v>1.8496999999999999</v>
      </c>
    </row>
    <row r="5913" spans="1:4" ht="14.25" x14ac:dyDescent="0.2">
      <c r="A5913" s="20">
        <f t="shared" si="92"/>
        <v>49331</v>
      </c>
      <c r="B5913" s="21">
        <v>5912</v>
      </c>
      <c r="C5913" s="21">
        <v>6.8616000000000001</v>
      </c>
      <c r="D5913" s="21">
        <v>1.8499000000000001</v>
      </c>
    </row>
    <row r="5914" spans="1:4" ht="14.25" x14ac:dyDescent="0.2">
      <c r="A5914" s="20">
        <f t="shared" si="92"/>
        <v>49332</v>
      </c>
      <c r="B5914" s="21">
        <v>5913</v>
      </c>
      <c r="C5914" s="21">
        <v>6.8624000000000001</v>
      </c>
      <c r="D5914" s="21">
        <v>1.8501000000000001</v>
      </c>
    </row>
    <row r="5915" spans="1:4" ht="14.25" x14ac:dyDescent="0.2">
      <c r="A5915" s="20">
        <f t="shared" si="92"/>
        <v>49333</v>
      </c>
      <c r="B5915" s="21">
        <v>5914</v>
      </c>
      <c r="C5915" s="21">
        <v>6.8631000000000002</v>
      </c>
      <c r="D5915" s="21">
        <v>1.8502000000000001</v>
      </c>
    </row>
    <row r="5916" spans="1:4" ht="14.25" x14ac:dyDescent="0.2">
      <c r="A5916" s="20">
        <f t="shared" si="92"/>
        <v>49334</v>
      </c>
      <c r="B5916" s="21">
        <v>5915</v>
      </c>
      <c r="C5916" s="21">
        <v>6.8638000000000003</v>
      </c>
      <c r="D5916" s="21">
        <v>1.8504</v>
      </c>
    </row>
    <row r="5917" spans="1:4" ht="14.25" x14ac:dyDescent="0.2">
      <c r="A5917" s="20">
        <f t="shared" si="92"/>
        <v>49335</v>
      </c>
      <c r="B5917" s="21">
        <v>5916</v>
      </c>
      <c r="C5917" s="21">
        <v>6.8646000000000003</v>
      </c>
      <c r="D5917" s="21">
        <v>1.8505</v>
      </c>
    </row>
    <row r="5918" spans="1:4" ht="14.25" x14ac:dyDescent="0.2">
      <c r="A5918" s="20">
        <f t="shared" si="92"/>
        <v>49336</v>
      </c>
      <c r="B5918" s="21">
        <v>5917</v>
      </c>
      <c r="C5918" s="21">
        <v>6.8653000000000004</v>
      </c>
      <c r="D5918" s="21">
        <v>1.8507</v>
      </c>
    </row>
    <row r="5919" spans="1:4" ht="14.25" x14ac:dyDescent="0.2">
      <c r="A5919" s="20">
        <f t="shared" si="92"/>
        <v>49337</v>
      </c>
      <c r="B5919" s="21">
        <v>5918</v>
      </c>
      <c r="C5919" s="21">
        <v>6.8659999999999997</v>
      </c>
      <c r="D5919" s="21">
        <v>1.8509</v>
      </c>
    </row>
    <row r="5920" spans="1:4" ht="14.25" x14ac:dyDescent="0.2">
      <c r="A5920" s="20">
        <f t="shared" si="92"/>
        <v>49338</v>
      </c>
      <c r="B5920" s="21">
        <v>5919</v>
      </c>
      <c r="C5920" s="21">
        <v>6.8666999999999998</v>
      </c>
      <c r="D5920" s="21">
        <v>1.851</v>
      </c>
    </row>
    <row r="5921" spans="1:4" ht="14.25" x14ac:dyDescent="0.2">
      <c r="A5921" s="20">
        <f t="shared" si="92"/>
        <v>49339</v>
      </c>
      <c r="B5921" s="21">
        <v>5920</v>
      </c>
      <c r="C5921" s="21">
        <v>6.8674999999999997</v>
      </c>
      <c r="D5921" s="21">
        <v>1.8512</v>
      </c>
    </row>
    <row r="5922" spans="1:4" ht="14.25" x14ac:dyDescent="0.2">
      <c r="A5922" s="20">
        <f t="shared" si="92"/>
        <v>49340</v>
      </c>
      <c r="B5922" s="21">
        <v>5921</v>
      </c>
      <c r="C5922" s="21">
        <v>6.8681999999999999</v>
      </c>
      <c r="D5922" s="21">
        <v>1.8512999999999999</v>
      </c>
    </row>
    <row r="5923" spans="1:4" ht="14.25" x14ac:dyDescent="0.2">
      <c r="A5923" s="20">
        <f t="shared" si="92"/>
        <v>49341</v>
      </c>
      <c r="B5923" s="21">
        <v>5922</v>
      </c>
      <c r="C5923" s="21">
        <v>6.8689</v>
      </c>
      <c r="D5923" s="21">
        <v>1.8514999999999999</v>
      </c>
    </row>
    <row r="5924" spans="1:4" ht="14.25" x14ac:dyDescent="0.2">
      <c r="A5924" s="20">
        <f t="shared" si="92"/>
        <v>49342</v>
      </c>
      <c r="B5924" s="21">
        <v>5923</v>
      </c>
      <c r="C5924" s="21">
        <v>6.8696999999999999</v>
      </c>
      <c r="D5924" s="21">
        <v>1.8516999999999999</v>
      </c>
    </row>
    <row r="5925" spans="1:4" ht="14.25" x14ac:dyDescent="0.2">
      <c r="A5925" s="20">
        <f t="shared" si="92"/>
        <v>49343</v>
      </c>
      <c r="B5925" s="21">
        <v>5924</v>
      </c>
      <c r="C5925" s="21">
        <v>6.8704000000000001</v>
      </c>
      <c r="D5925" s="21">
        <v>1.8517999999999999</v>
      </c>
    </row>
    <row r="5926" spans="1:4" ht="14.25" x14ac:dyDescent="0.2">
      <c r="A5926" s="20">
        <f t="shared" si="92"/>
        <v>49344</v>
      </c>
      <c r="B5926" s="21">
        <v>5925</v>
      </c>
      <c r="C5926" s="21">
        <v>6.8711000000000002</v>
      </c>
      <c r="D5926" s="21">
        <v>1.8520000000000001</v>
      </c>
    </row>
    <row r="5927" spans="1:4" ht="14.25" x14ac:dyDescent="0.2">
      <c r="A5927" s="20">
        <f t="shared" si="92"/>
        <v>49345</v>
      </c>
      <c r="B5927" s="21">
        <v>5926</v>
      </c>
      <c r="C5927" s="21">
        <v>6.8718000000000004</v>
      </c>
      <c r="D5927" s="21">
        <v>1.8521000000000001</v>
      </c>
    </row>
    <row r="5928" spans="1:4" ht="14.25" x14ac:dyDescent="0.2">
      <c r="A5928" s="20">
        <f t="shared" si="92"/>
        <v>49346</v>
      </c>
      <c r="B5928" s="21">
        <v>5927</v>
      </c>
      <c r="C5928" s="21">
        <v>6.8726000000000003</v>
      </c>
      <c r="D5928" s="21">
        <v>1.8523000000000001</v>
      </c>
    </row>
    <row r="5929" spans="1:4" ht="14.25" x14ac:dyDescent="0.2">
      <c r="A5929" s="20">
        <f t="shared" si="92"/>
        <v>49347</v>
      </c>
      <c r="B5929" s="21">
        <v>5928</v>
      </c>
      <c r="C5929" s="21">
        <v>6.8733000000000004</v>
      </c>
      <c r="D5929" s="21">
        <v>1.8525</v>
      </c>
    </row>
    <row r="5930" spans="1:4" ht="14.25" x14ac:dyDescent="0.2">
      <c r="A5930" s="20">
        <f t="shared" si="92"/>
        <v>49348</v>
      </c>
      <c r="B5930" s="21">
        <v>5929</v>
      </c>
      <c r="C5930" s="21">
        <v>6.8739999999999997</v>
      </c>
      <c r="D5930" s="21">
        <v>1.8526</v>
      </c>
    </row>
    <row r="5931" spans="1:4" ht="14.25" x14ac:dyDescent="0.2">
      <c r="A5931" s="20">
        <f t="shared" si="92"/>
        <v>49349</v>
      </c>
      <c r="B5931" s="21">
        <v>5930</v>
      </c>
      <c r="C5931" s="21">
        <v>6.8747999999999996</v>
      </c>
      <c r="D5931" s="21">
        <v>1.8528</v>
      </c>
    </row>
    <row r="5932" spans="1:4" ht="14.25" x14ac:dyDescent="0.2">
      <c r="A5932" s="20">
        <f t="shared" si="92"/>
        <v>49350</v>
      </c>
      <c r="B5932" s="21">
        <v>5931</v>
      </c>
      <c r="C5932" s="21">
        <v>6.8754999999999997</v>
      </c>
      <c r="D5932" s="21">
        <v>1.8529</v>
      </c>
    </row>
    <row r="5933" spans="1:4" ht="14.25" x14ac:dyDescent="0.2">
      <c r="A5933" s="20">
        <f t="shared" si="92"/>
        <v>49351</v>
      </c>
      <c r="B5933" s="21">
        <v>5932</v>
      </c>
      <c r="C5933" s="21">
        <v>6.8761999999999999</v>
      </c>
      <c r="D5933" s="21">
        <v>1.8531</v>
      </c>
    </row>
    <row r="5934" spans="1:4" ht="14.25" x14ac:dyDescent="0.2">
      <c r="A5934" s="20">
        <f t="shared" si="92"/>
        <v>49352</v>
      </c>
      <c r="B5934" s="21">
        <v>5933</v>
      </c>
      <c r="C5934" s="21">
        <v>6.8769999999999998</v>
      </c>
      <c r="D5934" s="21">
        <v>1.8532</v>
      </c>
    </row>
    <row r="5935" spans="1:4" ht="14.25" x14ac:dyDescent="0.2">
      <c r="A5935" s="20">
        <f t="shared" si="92"/>
        <v>49353</v>
      </c>
      <c r="B5935" s="21">
        <v>5934</v>
      </c>
      <c r="C5935" s="21">
        <v>6.8776999999999999</v>
      </c>
      <c r="D5935" s="21">
        <v>1.8533999999999999</v>
      </c>
    </row>
    <row r="5936" spans="1:4" ht="14.25" x14ac:dyDescent="0.2">
      <c r="A5936" s="20">
        <f t="shared" si="92"/>
        <v>49354</v>
      </c>
      <c r="B5936" s="21">
        <v>5935</v>
      </c>
      <c r="C5936" s="21">
        <v>6.8784000000000001</v>
      </c>
      <c r="D5936" s="21">
        <v>1.8535999999999999</v>
      </c>
    </row>
    <row r="5937" spans="1:4" ht="14.25" x14ac:dyDescent="0.2">
      <c r="A5937" s="20">
        <f t="shared" si="92"/>
        <v>49355</v>
      </c>
      <c r="B5937" s="21">
        <v>5936</v>
      </c>
      <c r="C5937" s="21">
        <v>6.8791000000000002</v>
      </c>
      <c r="D5937" s="21">
        <v>1.8536999999999999</v>
      </c>
    </row>
    <row r="5938" spans="1:4" ht="14.25" x14ac:dyDescent="0.2">
      <c r="A5938" s="20">
        <f t="shared" si="92"/>
        <v>49356</v>
      </c>
      <c r="B5938" s="21">
        <v>5937</v>
      </c>
      <c r="C5938" s="21">
        <v>6.8799000000000001</v>
      </c>
      <c r="D5938" s="21">
        <v>1.8539000000000001</v>
      </c>
    </row>
    <row r="5939" spans="1:4" ht="14.25" x14ac:dyDescent="0.2">
      <c r="A5939" s="20">
        <f t="shared" si="92"/>
        <v>49357</v>
      </c>
      <c r="B5939" s="21">
        <v>5938</v>
      </c>
      <c r="C5939" s="21">
        <v>6.8806000000000003</v>
      </c>
      <c r="D5939" s="21">
        <v>1.8540000000000001</v>
      </c>
    </row>
    <row r="5940" spans="1:4" ht="14.25" x14ac:dyDescent="0.2">
      <c r="A5940" s="20">
        <f t="shared" si="92"/>
        <v>49358</v>
      </c>
      <c r="B5940" s="21">
        <v>5939</v>
      </c>
      <c r="C5940" s="21">
        <v>6.8813000000000004</v>
      </c>
      <c r="D5940" s="21">
        <v>1.8542000000000001</v>
      </c>
    </row>
    <row r="5941" spans="1:4" ht="14.25" x14ac:dyDescent="0.2">
      <c r="A5941" s="20">
        <f t="shared" si="92"/>
        <v>49359</v>
      </c>
      <c r="B5941" s="21">
        <v>5940</v>
      </c>
      <c r="C5941" s="21">
        <v>6.8821000000000003</v>
      </c>
      <c r="D5941" s="21">
        <v>1.8544</v>
      </c>
    </row>
    <row r="5942" spans="1:4" ht="14.25" x14ac:dyDescent="0.2">
      <c r="A5942" s="20">
        <f t="shared" si="92"/>
        <v>49360</v>
      </c>
      <c r="B5942" s="21">
        <v>5941</v>
      </c>
      <c r="C5942" s="21">
        <v>6.8827999999999996</v>
      </c>
      <c r="D5942" s="21">
        <v>1.8545</v>
      </c>
    </row>
    <row r="5943" spans="1:4" ht="14.25" x14ac:dyDescent="0.2">
      <c r="A5943" s="20">
        <f t="shared" si="92"/>
        <v>49361</v>
      </c>
      <c r="B5943" s="21">
        <v>5942</v>
      </c>
      <c r="C5943" s="21">
        <v>6.8834999999999997</v>
      </c>
      <c r="D5943" s="21">
        <v>1.8547</v>
      </c>
    </row>
    <row r="5944" spans="1:4" ht="14.25" x14ac:dyDescent="0.2">
      <c r="A5944" s="20">
        <f t="shared" si="92"/>
        <v>49362</v>
      </c>
      <c r="B5944" s="21">
        <v>5943</v>
      </c>
      <c r="C5944" s="21">
        <v>6.8842999999999996</v>
      </c>
      <c r="D5944" s="21">
        <v>1.8548</v>
      </c>
    </row>
    <row r="5945" spans="1:4" ht="14.25" x14ac:dyDescent="0.2">
      <c r="A5945" s="20">
        <f t="shared" si="92"/>
        <v>49363</v>
      </c>
      <c r="B5945" s="21">
        <v>5944</v>
      </c>
      <c r="C5945" s="21">
        <v>6.8849999999999998</v>
      </c>
      <c r="D5945" s="21">
        <v>1.855</v>
      </c>
    </row>
    <row r="5946" spans="1:4" ht="14.25" x14ac:dyDescent="0.2">
      <c r="A5946" s="20">
        <f t="shared" si="92"/>
        <v>49364</v>
      </c>
      <c r="B5946" s="21">
        <v>5945</v>
      </c>
      <c r="C5946" s="21">
        <v>6.8856999999999999</v>
      </c>
      <c r="D5946" s="21">
        <v>1.8552</v>
      </c>
    </row>
    <row r="5947" spans="1:4" ht="14.25" x14ac:dyDescent="0.2">
      <c r="A5947" s="20">
        <f t="shared" si="92"/>
        <v>49365</v>
      </c>
      <c r="B5947" s="21">
        <v>5946</v>
      </c>
      <c r="C5947" s="21">
        <v>6.8864000000000001</v>
      </c>
      <c r="D5947" s="21">
        <v>1.8552999999999999</v>
      </c>
    </row>
    <row r="5948" spans="1:4" ht="14.25" x14ac:dyDescent="0.2">
      <c r="A5948" s="20">
        <f t="shared" si="92"/>
        <v>49366</v>
      </c>
      <c r="B5948" s="21">
        <v>5947</v>
      </c>
      <c r="C5948" s="21">
        <v>6.8872</v>
      </c>
      <c r="D5948" s="21">
        <v>1.8554999999999999</v>
      </c>
    </row>
    <row r="5949" spans="1:4" ht="14.25" x14ac:dyDescent="0.2">
      <c r="A5949" s="20">
        <f t="shared" si="92"/>
        <v>49367</v>
      </c>
      <c r="B5949" s="21">
        <v>5948</v>
      </c>
      <c r="C5949" s="21">
        <v>6.8879000000000001</v>
      </c>
      <c r="D5949" s="21">
        <v>1.8555999999999999</v>
      </c>
    </row>
    <row r="5950" spans="1:4" ht="14.25" x14ac:dyDescent="0.2">
      <c r="A5950" s="20">
        <f t="shared" si="92"/>
        <v>49368</v>
      </c>
      <c r="B5950" s="21">
        <v>5949</v>
      </c>
      <c r="C5950" s="21">
        <v>6.8886000000000003</v>
      </c>
      <c r="D5950" s="21">
        <v>1.8557999999999999</v>
      </c>
    </row>
    <row r="5951" spans="1:4" ht="14.25" x14ac:dyDescent="0.2">
      <c r="A5951" s="20">
        <f t="shared" si="92"/>
        <v>49369</v>
      </c>
      <c r="B5951" s="21">
        <v>5950</v>
      </c>
      <c r="C5951" s="21">
        <v>6.8894000000000002</v>
      </c>
      <c r="D5951" s="21">
        <v>1.8559000000000001</v>
      </c>
    </row>
    <row r="5952" spans="1:4" ht="14.25" x14ac:dyDescent="0.2">
      <c r="A5952" s="20">
        <f t="shared" si="92"/>
        <v>49370</v>
      </c>
      <c r="B5952" s="21">
        <v>5951</v>
      </c>
      <c r="C5952" s="21">
        <v>6.8901000000000003</v>
      </c>
      <c r="D5952" s="21">
        <v>1.8561000000000001</v>
      </c>
    </row>
    <row r="5953" spans="1:4" ht="14.25" x14ac:dyDescent="0.2">
      <c r="A5953" s="20">
        <f t="shared" si="92"/>
        <v>49371</v>
      </c>
      <c r="B5953" s="21">
        <v>5952</v>
      </c>
      <c r="C5953" s="21">
        <v>6.8907999999999996</v>
      </c>
      <c r="D5953" s="21">
        <v>1.8563000000000001</v>
      </c>
    </row>
    <row r="5954" spans="1:4" ht="14.25" x14ac:dyDescent="0.2">
      <c r="A5954" s="20">
        <f t="shared" si="92"/>
        <v>49372</v>
      </c>
      <c r="B5954" s="21">
        <v>5953</v>
      </c>
      <c r="C5954" s="21">
        <v>6.8916000000000004</v>
      </c>
      <c r="D5954" s="21">
        <v>1.8564000000000001</v>
      </c>
    </row>
    <row r="5955" spans="1:4" ht="14.25" x14ac:dyDescent="0.2">
      <c r="A5955" s="20">
        <f t="shared" si="92"/>
        <v>49373</v>
      </c>
      <c r="B5955" s="21">
        <v>5954</v>
      </c>
      <c r="C5955" s="21">
        <v>6.8922999999999996</v>
      </c>
      <c r="D5955" s="21">
        <v>1.8566</v>
      </c>
    </row>
    <row r="5956" spans="1:4" ht="14.25" x14ac:dyDescent="0.2">
      <c r="A5956" s="20">
        <f t="shared" ref="A5956:A6019" si="93">+A5955+1</f>
        <v>49374</v>
      </c>
      <c r="B5956" s="21">
        <v>5955</v>
      </c>
      <c r="C5956" s="21">
        <v>6.8929999999999998</v>
      </c>
      <c r="D5956" s="21">
        <v>1.8567</v>
      </c>
    </row>
    <row r="5957" spans="1:4" ht="14.25" x14ac:dyDescent="0.2">
      <c r="A5957" s="20">
        <f t="shared" si="93"/>
        <v>49375</v>
      </c>
      <c r="B5957" s="21">
        <v>5956</v>
      </c>
      <c r="C5957" s="21">
        <v>6.8937999999999997</v>
      </c>
      <c r="D5957" s="21">
        <v>1.8569</v>
      </c>
    </row>
    <row r="5958" spans="1:4" ht="14.25" x14ac:dyDescent="0.2">
      <c r="A5958" s="20">
        <f t="shared" si="93"/>
        <v>49376</v>
      </c>
      <c r="B5958" s="21">
        <v>5957</v>
      </c>
      <c r="C5958" s="21">
        <v>6.8944999999999999</v>
      </c>
      <c r="D5958" s="21">
        <v>1.8571</v>
      </c>
    </row>
    <row r="5959" spans="1:4" ht="14.25" x14ac:dyDescent="0.2">
      <c r="A5959" s="20">
        <f t="shared" si="93"/>
        <v>49377</v>
      </c>
      <c r="B5959" s="21">
        <v>5958</v>
      </c>
      <c r="C5959" s="21">
        <v>6.8952</v>
      </c>
      <c r="D5959" s="21">
        <v>1.8572</v>
      </c>
    </row>
    <row r="5960" spans="1:4" ht="14.25" x14ac:dyDescent="0.2">
      <c r="A5960" s="20">
        <f t="shared" si="93"/>
        <v>49378</v>
      </c>
      <c r="B5960" s="21">
        <v>5959</v>
      </c>
      <c r="C5960" s="21">
        <v>6.8959999999999999</v>
      </c>
      <c r="D5960" s="21">
        <v>1.8573999999999999</v>
      </c>
    </row>
    <row r="5961" spans="1:4" ht="14.25" x14ac:dyDescent="0.2">
      <c r="A5961" s="20">
        <f t="shared" si="93"/>
        <v>49379</v>
      </c>
      <c r="B5961" s="21">
        <v>5960</v>
      </c>
      <c r="C5961" s="21">
        <v>6.8967000000000001</v>
      </c>
      <c r="D5961" s="21">
        <v>1.8574999999999999</v>
      </c>
    </row>
    <row r="5962" spans="1:4" ht="14.25" x14ac:dyDescent="0.2">
      <c r="A5962" s="20">
        <f t="shared" si="93"/>
        <v>49380</v>
      </c>
      <c r="B5962" s="21">
        <v>5961</v>
      </c>
      <c r="C5962" s="21">
        <v>6.8974000000000002</v>
      </c>
      <c r="D5962" s="21">
        <v>1.8576999999999999</v>
      </c>
    </row>
    <row r="5963" spans="1:4" ht="14.25" x14ac:dyDescent="0.2">
      <c r="A5963" s="20">
        <f t="shared" si="93"/>
        <v>49381</v>
      </c>
      <c r="B5963" s="21">
        <v>5962</v>
      </c>
      <c r="C5963" s="21">
        <v>6.8981000000000003</v>
      </c>
      <c r="D5963" s="21">
        <v>1.8579000000000001</v>
      </c>
    </row>
    <row r="5964" spans="1:4" ht="14.25" x14ac:dyDescent="0.2">
      <c r="A5964" s="20">
        <f t="shared" si="93"/>
        <v>49382</v>
      </c>
      <c r="B5964" s="21">
        <v>5963</v>
      </c>
      <c r="C5964" s="21">
        <v>6.8989000000000003</v>
      </c>
      <c r="D5964" s="21">
        <v>1.8580000000000001</v>
      </c>
    </row>
    <row r="5965" spans="1:4" ht="14.25" x14ac:dyDescent="0.2">
      <c r="A5965" s="20">
        <f t="shared" si="93"/>
        <v>49383</v>
      </c>
      <c r="B5965" s="21">
        <v>5964</v>
      </c>
      <c r="C5965" s="21">
        <v>6.8996000000000004</v>
      </c>
      <c r="D5965" s="21">
        <v>1.8582000000000001</v>
      </c>
    </row>
    <row r="5966" spans="1:4" ht="14.25" x14ac:dyDescent="0.2">
      <c r="A5966" s="20">
        <f t="shared" si="93"/>
        <v>49384</v>
      </c>
      <c r="B5966" s="21">
        <v>5965</v>
      </c>
      <c r="C5966" s="21">
        <v>6.9002999999999997</v>
      </c>
      <c r="D5966" s="21">
        <v>1.8583000000000001</v>
      </c>
    </row>
    <row r="5967" spans="1:4" ht="14.25" x14ac:dyDescent="0.2">
      <c r="A5967" s="20">
        <f t="shared" si="93"/>
        <v>49385</v>
      </c>
      <c r="B5967" s="21">
        <v>5966</v>
      </c>
      <c r="C5967" s="21">
        <v>6.9010999999999996</v>
      </c>
      <c r="D5967" s="21">
        <v>1.8585</v>
      </c>
    </row>
    <row r="5968" spans="1:4" ht="14.25" x14ac:dyDescent="0.2">
      <c r="A5968" s="20">
        <f t="shared" si="93"/>
        <v>49386</v>
      </c>
      <c r="B5968" s="21">
        <v>5967</v>
      </c>
      <c r="C5968" s="21">
        <v>6.9017999999999997</v>
      </c>
      <c r="D5968" s="21">
        <v>1.8586</v>
      </c>
    </row>
    <row r="5969" spans="1:4" ht="14.25" x14ac:dyDescent="0.2">
      <c r="A5969" s="20">
        <f t="shared" si="93"/>
        <v>49387</v>
      </c>
      <c r="B5969" s="21">
        <v>5968</v>
      </c>
      <c r="C5969" s="21">
        <v>6.9024999999999999</v>
      </c>
      <c r="D5969" s="21">
        <v>1.8588</v>
      </c>
    </row>
    <row r="5970" spans="1:4" ht="14.25" x14ac:dyDescent="0.2">
      <c r="A5970" s="20">
        <f t="shared" si="93"/>
        <v>49388</v>
      </c>
      <c r="B5970" s="21">
        <v>5969</v>
      </c>
      <c r="C5970" s="21">
        <v>6.9032999999999998</v>
      </c>
      <c r="D5970" s="21">
        <v>1.859</v>
      </c>
    </row>
    <row r="5971" spans="1:4" ht="14.25" x14ac:dyDescent="0.2">
      <c r="A5971" s="20">
        <f t="shared" si="93"/>
        <v>49389</v>
      </c>
      <c r="B5971" s="21">
        <v>5970</v>
      </c>
      <c r="C5971" s="21">
        <v>6.9039999999999999</v>
      </c>
      <c r="D5971" s="21">
        <v>1.8591</v>
      </c>
    </row>
    <row r="5972" spans="1:4" ht="14.25" x14ac:dyDescent="0.2">
      <c r="A5972" s="20">
        <f t="shared" si="93"/>
        <v>49390</v>
      </c>
      <c r="B5972" s="21">
        <v>5971</v>
      </c>
      <c r="C5972" s="21">
        <v>6.9047000000000001</v>
      </c>
      <c r="D5972" s="21">
        <v>1.8593</v>
      </c>
    </row>
    <row r="5973" spans="1:4" ht="14.25" x14ac:dyDescent="0.2">
      <c r="A5973" s="20">
        <f t="shared" si="93"/>
        <v>49391</v>
      </c>
      <c r="B5973" s="21">
        <v>5972</v>
      </c>
      <c r="C5973" s="21">
        <v>6.9055</v>
      </c>
      <c r="D5973" s="21">
        <v>1.8593999999999999</v>
      </c>
    </row>
    <row r="5974" spans="1:4" ht="14.25" x14ac:dyDescent="0.2">
      <c r="A5974" s="20">
        <f t="shared" si="93"/>
        <v>49392</v>
      </c>
      <c r="B5974" s="21">
        <v>5973</v>
      </c>
      <c r="C5974" s="21">
        <v>6.9062000000000001</v>
      </c>
      <c r="D5974" s="21">
        <v>1.8595999999999999</v>
      </c>
    </row>
    <row r="5975" spans="1:4" ht="14.25" x14ac:dyDescent="0.2">
      <c r="A5975" s="20">
        <f t="shared" si="93"/>
        <v>49393</v>
      </c>
      <c r="B5975" s="21">
        <v>5974</v>
      </c>
      <c r="C5975" s="21">
        <v>6.9069000000000003</v>
      </c>
      <c r="D5975" s="21">
        <v>1.8597999999999999</v>
      </c>
    </row>
    <row r="5976" spans="1:4" ht="14.25" x14ac:dyDescent="0.2">
      <c r="A5976" s="20">
        <f t="shared" si="93"/>
        <v>49394</v>
      </c>
      <c r="B5976" s="21">
        <v>5975</v>
      </c>
      <c r="C5976" s="21">
        <v>6.9077000000000002</v>
      </c>
      <c r="D5976" s="21">
        <v>1.8599000000000001</v>
      </c>
    </row>
    <row r="5977" spans="1:4" ht="14.25" x14ac:dyDescent="0.2">
      <c r="A5977" s="20">
        <f t="shared" si="93"/>
        <v>49395</v>
      </c>
      <c r="B5977" s="21">
        <v>5976</v>
      </c>
      <c r="C5977" s="21">
        <v>6.9084000000000003</v>
      </c>
      <c r="D5977" s="21">
        <v>1.8601000000000001</v>
      </c>
    </row>
    <row r="5978" spans="1:4" ht="14.25" x14ac:dyDescent="0.2">
      <c r="A5978" s="20">
        <f t="shared" si="93"/>
        <v>49396</v>
      </c>
      <c r="B5978" s="21">
        <v>5977</v>
      </c>
      <c r="C5978" s="21">
        <v>6.9090999999999996</v>
      </c>
      <c r="D5978" s="21">
        <v>1.8602000000000001</v>
      </c>
    </row>
    <row r="5979" spans="1:4" ht="14.25" x14ac:dyDescent="0.2">
      <c r="A5979" s="20">
        <f t="shared" si="93"/>
        <v>49397</v>
      </c>
      <c r="B5979" s="21">
        <v>5978</v>
      </c>
      <c r="C5979" s="21">
        <v>6.9099000000000004</v>
      </c>
      <c r="D5979" s="21">
        <v>1.8604000000000001</v>
      </c>
    </row>
    <row r="5980" spans="1:4" ht="14.25" x14ac:dyDescent="0.2">
      <c r="A5980" s="20">
        <f t="shared" si="93"/>
        <v>49398</v>
      </c>
      <c r="B5980" s="21">
        <v>5979</v>
      </c>
      <c r="C5980" s="21">
        <v>6.9105999999999996</v>
      </c>
      <c r="D5980" s="21">
        <v>1.8605</v>
      </c>
    </row>
    <row r="5981" spans="1:4" ht="14.25" x14ac:dyDescent="0.2">
      <c r="A5981" s="20">
        <f t="shared" si="93"/>
        <v>49399</v>
      </c>
      <c r="B5981" s="21">
        <v>5980</v>
      </c>
      <c r="C5981" s="21">
        <v>6.9112999999999998</v>
      </c>
      <c r="D5981" s="21">
        <v>1.8607</v>
      </c>
    </row>
    <row r="5982" spans="1:4" ht="14.25" x14ac:dyDescent="0.2">
      <c r="A5982" s="20">
        <f t="shared" si="93"/>
        <v>49400</v>
      </c>
      <c r="B5982" s="21">
        <v>5981</v>
      </c>
      <c r="C5982" s="21">
        <v>6.9120999999999997</v>
      </c>
      <c r="D5982" s="21">
        <v>1.8609</v>
      </c>
    </row>
    <row r="5983" spans="1:4" ht="14.25" x14ac:dyDescent="0.2">
      <c r="A5983" s="20">
        <f t="shared" si="93"/>
        <v>49401</v>
      </c>
      <c r="B5983" s="21">
        <v>5982</v>
      </c>
      <c r="C5983" s="21">
        <v>6.9127999999999998</v>
      </c>
      <c r="D5983" s="21">
        <v>1.861</v>
      </c>
    </row>
    <row r="5984" spans="1:4" ht="14.25" x14ac:dyDescent="0.2">
      <c r="A5984" s="20">
        <f t="shared" si="93"/>
        <v>49402</v>
      </c>
      <c r="B5984" s="21">
        <v>5983</v>
      </c>
      <c r="C5984" s="21">
        <v>6.9135</v>
      </c>
      <c r="D5984" s="21">
        <v>1.8612</v>
      </c>
    </row>
    <row r="5985" spans="1:4" ht="14.25" x14ac:dyDescent="0.2">
      <c r="A5985" s="20">
        <f t="shared" si="93"/>
        <v>49403</v>
      </c>
      <c r="B5985" s="21">
        <v>5984</v>
      </c>
      <c r="C5985" s="21">
        <v>6.9142999999999999</v>
      </c>
      <c r="D5985" s="21">
        <v>1.8613</v>
      </c>
    </row>
    <row r="5986" spans="1:4" ht="14.25" x14ac:dyDescent="0.2">
      <c r="A5986" s="20">
        <f t="shared" si="93"/>
        <v>49404</v>
      </c>
      <c r="B5986" s="21">
        <v>5985</v>
      </c>
      <c r="C5986" s="21">
        <v>6.915</v>
      </c>
      <c r="D5986" s="21">
        <v>1.8614999999999999</v>
      </c>
    </row>
    <row r="5987" spans="1:4" ht="14.25" x14ac:dyDescent="0.2">
      <c r="A5987" s="20">
        <f t="shared" si="93"/>
        <v>49405</v>
      </c>
      <c r="B5987" s="21">
        <v>5986</v>
      </c>
      <c r="C5987" s="21">
        <v>6.9157000000000002</v>
      </c>
      <c r="D5987" s="21">
        <v>1.8615999999999999</v>
      </c>
    </row>
    <row r="5988" spans="1:4" ht="14.25" x14ac:dyDescent="0.2">
      <c r="A5988" s="20">
        <f t="shared" si="93"/>
        <v>49406</v>
      </c>
      <c r="B5988" s="21">
        <v>5987</v>
      </c>
      <c r="C5988" s="21">
        <v>6.9165000000000001</v>
      </c>
      <c r="D5988" s="21">
        <v>1.8617999999999999</v>
      </c>
    </row>
    <row r="5989" spans="1:4" ht="14.25" x14ac:dyDescent="0.2">
      <c r="A5989" s="20">
        <f t="shared" si="93"/>
        <v>49407</v>
      </c>
      <c r="B5989" s="21">
        <v>5988</v>
      </c>
      <c r="C5989" s="21">
        <v>6.9172000000000002</v>
      </c>
      <c r="D5989" s="21">
        <v>1.8620000000000001</v>
      </c>
    </row>
    <row r="5990" spans="1:4" ht="14.25" x14ac:dyDescent="0.2">
      <c r="A5990" s="20">
        <f t="shared" si="93"/>
        <v>49408</v>
      </c>
      <c r="B5990" s="21">
        <v>5989</v>
      </c>
      <c r="C5990" s="21">
        <v>6.9179000000000004</v>
      </c>
      <c r="D5990" s="21">
        <v>1.8621000000000001</v>
      </c>
    </row>
    <row r="5991" spans="1:4" ht="14.25" x14ac:dyDescent="0.2">
      <c r="A5991" s="20">
        <f t="shared" si="93"/>
        <v>49409</v>
      </c>
      <c r="B5991" s="21">
        <v>5990</v>
      </c>
      <c r="C5991" s="21">
        <v>6.9187000000000003</v>
      </c>
      <c r="D5991" s="21">
        <v>1.8623000000000001</v>
      </c>
    </row>
    <row r="5992" spans="1:4" ht="14.25" x14ac:dyDescent="0.2">
      <c r="A5992" s="20">
        <f t="shared" si="93"/>
        <v>49410</v>
      </c>
      <c r="B5992" s="21">
        <v>5991</v>
      </c>
      <c r="C5992" s="21">
        <v>6.9194000000000004</v>
      </c>
      <c r="D5992" s="21">
        <v>1.8624000000000001</v>
      </c>
    </row>
    <row r="5993" spans="1:4" ht="14.25" x14ac:dyDescent="0.2">
      <c r="A5993" s="20">
        <f t="shared" si="93"/>
        <v>49411</v>
      </c>
      <c r="B5993" s="21">
        <v>5992</v>
      </c>
      <c r="C5993" s="21">
        <v>6.9200999999999997</v>
      </c>
      <c r="D5993" s="21">
        <v>1.8626</v>
      </c>
    </row>
    <row r="5994" spans="1:4" ht="14.25" x14ac:dyDescent="0.2">
      <c r="A5994" s="20">
        <f t="shared" si="93"/>
        <v>49412</v>
      </c>
      <c r="B5994" s="21">
        <v>5993</v>
      </c>
      <c r="C5994" s="21">
        <v>6.9208999999999996</v>
      </c>
      <c r="D5994" s="21">
        <v>1.8628</v>
      </c>
    </row>
    <row r="5995" spans="1:4" ht="14.25" x14ac:dyDescent="0.2">
      <c r="A5995" s="20">
        <f t="shared" si="93"/>
        <v>49413</v>
      </c>
      <c r="B5995" s="21">
        <v>5994</v>
      </c>
      <c r="C5995" s="21">
        <v>6.9215999999999998</v>
      </c>
      <c r="D5995" s="21">
        <v>1.8629</v>
      </c>
    </row>
    <row r="5996" spans="1:4" ht="14.25" x14ac:dyDescent="0.2">
      <c r="A5996" s="20">
        <f t="shared" si="93"/>
        <v>49414</v>
      </c>
      <c r="B5996" s="21">
        <v>5995</v>
      </c>
      <c r="C5996" s="21">
        <v>6.9222999999999999</v>
      </c>
      <c r="D5996" s="21">
        <v>1.8631</v>
      </c>
    </row>
    <row r="5997" spans="1:4" ht="14.25" x14ac:dyDescent="0.2">
      <c r="A5997" s="20">
        <f t="shared" si="93"/>
        <v>49415</v>
      </c>
      <c r="B5997" s="21">
        <v>5996</v>
      </c>
      <c r="C5997" s="21">
        <v>6.9230999999999998</v>
      </c>
      <c r="D5997" s="21">
        <v>1.8632</v>
      </c>
    </row>
    <row r="5998" spans="1:4" ht="14.25" x14ac:dyDescent="0.2">
      <c r="A5998" s="20">
        <f t="shared" si="93"/>
        <v>49416</v>
      </c>
      <c r="B5998" s="21">
        <v>5997</v>
      </c>
      <c r="C5998" s="21">
        <v>6.9238</v>
      </c>
      <c r="D5998" s="21">
        <v>1.8633999999999999</v>
      </c>
    </row>
    <row r="5999" spans="1:4" ht="14.25" x14ac:dyDescent="0.2">
      <c r="A5999" s="20">
        <f t="shared" si="93"/>
        <v>49417</v>
      </c>
      <c r="B5999" s="21">
        <v>5998</v>
      </c>
      <c r="C5999" s="21">
        <v>6.9245000000000001</v>
      </c>
      <c r="D5999" s="21">
        <v>1.8634999999999999</v>
      </c>
    </row>
    <row r="6000" spans="1:4" ht="14.25" x14ac:dyDescent="0.2">
      <c r="A6000" s="20">
        <f t="shared" si="93"/>
        <v>49418</v>
      </c>
      <c r="B6000" s="21">
        <v>5999</v>
      </c>
      <c r="C6000" s="21">
        <v>6.9253</v>
      </c>
      <c r="D6000" s="21">
        <v>1.8636999999999999</v>
      </c>
    </row>
    <row r="6001" spans="1:4" ht="14.25" x14ac:dyDescent="0.2">
      <c r="A6001" s="20">
        <f t="shared" si="93"/>
        <v>49419</v>
      </c>
      <c r="B6001" s="21">
        <v>6000</v>
      </c>
      <c r="C6001" s="21">
        <v>6.9260000000000002</v>
      </c>
      <c r="D6001" s="21">
        <v>1.8638999999999999</v>
      </c>
    </row>
    <row r="6002" spans="1:4" ht="14.25" x14ac:dyDescent="0.2">
      <c r="A6002" s="20">
        <f t="shared" si="93"/>
        <v>49420</v>
      </c>
      <c r="B6002" s="21">
        <v>6001</v>
      </c>
      <c r="C6002" s="21">
        <v>6.9267000000000003</v>
      </c>
      <c r="D6002" s="21">
        <v>1.8640000000000001</v>
      </c>
    </row>
    <row r="6003" spans="1:4" ht="14.25" x14ac:dyDescent="0.2">
      <c r="A6003" s="20">
        <f t="shared" si="93"/>
        <v>49421</v>
      </c>
      <c r="B6003" s="21">
        <v>6002</v>
      </c>
      <c r="C6003" s="21">
        <v>6.9275000000000002</v>
      </c>
      <c r="D6003" s="21">
        <v>1.8642000000000001</v>
      </c>
    </row>
    <row r="6004" spans="1:4" ht="14.25" x14ac:dyDescent="0.2">
      <c r="A6004" s="20">
        <f t="shared" si="93"/>
        <v>49422</v>
      </c>
      <c r="B6004" s="21">
        <v>6003</v>
      </c>
      <c r="C6004" s="21">
        <v>6.9282000000000004</v>
      </c>
      <c r="D6004" s="21">
        <v>1.8643000000000001</v>
      </c>
    </row>
    <row r="6005" spans="1:4" ht="14.25" x14ac:dyDescent="0.2">
      <c r="A6005" s="20">
        <f t="shared" si="93"/>
        <v>49423</v>
      </c>
      <c r="B6005" s="21">
        <v>6004</v>
      </c>
      <c r="C6005" s="21">
        <v>6.9288999999999996</v>
      </c>
      <c r="D6005" s="21">
        <v>1.8645</v>
      </c>
    </row>
    <row r="6006" spans="1:4" ht="14.25" x14ac:dyDescent="0.2">
      <c r="A6006" s="20">
        <f t="shared" si="93"/>
        <v>49424</v>
      </c>
      <c r="B6006" s="21">
        <v>6005</v>
      </c>
      <c r="C6006" s="21">
        <v>6.9297000000000004</v>
      </c>
      <c r="D6006" s="21">
        <v>1.8646</v>
      </c>
    </row>
    <row r="6007" spans="1:4" ht="14.25" x14ac:dyDescent="0.2">
      <c r="A6007" s="20">
        <f t="shared" si="93"/>
        <v>49425</v>
      </c>
      <c r="B6007" s="21">
        <v>6006</v>
      </c>
      <c r="C6007" s="21">
        <v>6.9303999999999997</v>
      </c>
      <c r="D6007" s="21">
        <v>1.8648</v>
      </c>
    </row>
    <row r="6008" spans="1:4" ht="14.25" x14ac:dyDescent="0.2">
      <c r="A6008" s="20">
        <f t="shared" si="93"/>
        <v>49426</v>
      </c>
      <c r="B6008" s="21">
        <v>6007</v>
      </c>
      <c r="C6008" s="21">
        <v>6.9310999999999998</v>
      </c>
      <c r="D6008" s="21">
        <v>1.865</v>
      </c>
    </row>
    <row r="6009" spans="1:4" ht="14.25" x14ac:dyDescent="0.2">
      <c r="A6009" s="20">
        <f t="shared" si="93"/>
        <v>49427</v>
      </c>
      <c r="B6009" s="21">
        <v>6008</v>
      </c>
      <c r="C6009" s="21">
        <v>6.9318999999999997</v>
      </c>
      <c r="D6009" s="21">
        <v>1.8651</v>
      </c>
    </row>
    <row r="6010" spans="1:4" ht="14.25" x14ac:dyDescent="0.2">
      <c r="A6010" s="20">
        <f t="shared" si="93"/>
        <v>49428</v>
      </c>
      <c r="B6010" s="21">
        <v>6009</v>
      </c>
      <c r="C6010" s="21">
        <v>6.9325999999999999</v>
      </c>
      <c r="D6010" s="21">
        <v>1.8653</v>
      </c>
    </row>
    <row r="6011" spans="1:4" ht="14.25" x14ac:dyDescent="0.2">
      <c r="A6011" s="20">
        <f t="shared" si="93"/>
        <v>49429</v>
      </c>
      <c r="B6011" s="21">
        <v>6010</v>
      </c>
      <c r="C6011" s="21">
        <v>6.9333</v>
      </c>
      <c r="D6011" s="21">
        <v>1.8653999999999999</v>
      </c>
    </row>
    <row r="6012" spans="1:4" ht="14.25" x14ac:dyDescent="0.2">
      <c r="A6012" s="20">
        <f t="shared" si="93"/>
        <v>49430</v>
      </c>
      <c r="B6012" s="21">
        <v>6011</v>
      </c>
      <c r="C6012" s="21">
        <v>6.9340999999999999</v>
      </c>
      <c r="D6012" s="21">
        <v>1.8655999999999999</v>
      </c>
    </row>
    <row r="6013" spans="1:4" ht="14.25" x14ac:dyDescent="0.2">
      <c r="A6013" s="20">
        <f t="shared" si="93"/>
        <v>49431</v>
      </c>
      <c r="B6013" s="21">
        <v>6012</v>
      </c>
      <c r="C6013" s="21">
        <v>6.9348000000000001</v>
      </c>
      <c r="D6013" s="21">
        <v>1.8656999999999999</v>
      </c>
    </row>
    <row r="6014" spans="1:4" ht="14.25" x14ac:dyDescent="0.2">
      <c r="A6014" s="20">
        <f t="shared" si="93"/>
        <v>49432</v>
      </c>
      <c r="B6014" s="21">
        <v>6013</v>
      </c>
      <c r="C6014" s="21">
        <v>6.9355000000000002</v>
      </c>
      <c r="D6014" s="21">
        <v>1.8658999999999999</v>
      </c>
    </row>
    <row r="6015" spans="1:4" ht="14.25" x14ac:dyDescent="0.2">
      <c r="A6015" s="20">
        <f t="shared" si="93"/>
        <v>49433</v>
      </c>
      <c r="B6015" s="21">
        <v>6014</v>
      </c>
      <c r="C6015" s="21">
        <v>6.9363000000000001</v>
      </c>
      <c r="D6015" s="21">
        <v>1.8661000000000001</v>
      </c>
    </row>
    <row r="6016" spans="1:4" ht="14.25" x14ac:dyDescent="0.2">
      <c r="A6016" s="20">
        <f t="shared" si="93"/>
        <v>49434</v>
      </c>
      <c r="B6016" s="21">
        <v>6015</v>
      </c>
      <c r="C6016" s="21">
        <v>6.9370000000000003</v>
      </c>
      <c r="D6016" s="21">
        <v>1.8662000000000001</v>
      </c>
    </row>
    <row r="6017" spans="1:4" ht="14.25" x14ac:dyDescent="0.2">
      <c r="A6017" s="20">
        <f t="shared" si="93"/>
        <v>49435</v>
      </c>
      <c r="B6017" s="21">
        <v>6016</v>
      </c>
      <c r="C6017" s="21">
        <v>6.9378000000000002</v>
      </c>
      <c r="D6017" s="21">
        <v>1.8664000000000001</v>
      </c>
    </row>
    <row r="6018" spans="1:4" ht="14.25" x14ac:dyDescent="0.2">
      <c r="A6018" s="20">
        <f t="shared" si="93"/>
        <v>49436</v>
      </c>
      <c r="B6018" s="21">
        <v>6017</v>
      </c>
      <c r="C6018" s="21">
        <v>6.9385000000000003</v>
      </c>
      <c r="D6018" s="21">
        <v>1.8665</v>
      </c>
    </row>
    <row r="6019" spans="1:4" ht="14.25" x14ac:dyDescent="0.2">
      <c r="A6019" s="20">
        <f t="shared" si="93"/>
        <v>49437</v>
      </c>
      <c r="B6019" s="21">
        <v>6018</v>
      </c>
      <c r="C6019" s="21">
        <v>6.9391999999999996</v>
      </c>
      <c r="D6019" s="21">
        <v>1.8667</v>
      </c>
    </row>
    <row r="6020" spans="1:4" ht="14.25" x14ac:dyDescent="0.2">
      <c r="A6020" s="20">
        <f t="shared" ref="A6020:A6083" si="94">+A6019+1</f>
        <v>49438</v>
      </c>
      <c r="B6020" s="21">
        <v>6019</v>
      </c>
      <c r="C6020" s="21">
        <v>6.94</v>
      </c>
      <c r="D6020" s="21">
        <v>1.8668</v>
      </c>
    </row>
    <row r="6021" spans="1:4" ht="14.25" x14ac:dyDescent="0.2">
      <c r="A6021" s="20">
        <f t="shared" si="94"/>
        <v>49439</v>
      </c>
      <c r="B6021" s="21">
        <v>6020</v>
      </c>
      <c r="C6021" s="21">
        <v>6.9406999999999996</v>
      </c>
      <c r="D6021" s="21">
        <v>1.867</v>
      </c>
    </row>
    <row r="6022" spans="1:4" ht="14.25" x14ac:dyDescent="0.2">
      <c r="A6022" s="20">
        <f t="shared" si="94"/>
        <v>49440</v>
      </c>
      <c r="B6022" s="21">
        <v>6021</v>
      </c>
      <c r="C6022" s="21">
        <v>6.9413999999999998</v>
      </c>
      <c r="D6022" s="21">
        <v>1.8672</v>
      </c>
    </row>
    <row r="6023" spans="1:4" ht="14.25" x14ac:dyDescent="0.2">
      <c r="A6023" s="20">
        <f t="shared" si="94"/>
        <v>49441</v>
      </c>
      <c r="B6023" s="21">
        <v>6022</v>
      </c>
      <c r="C6023" s="21">
        <v>6.9421999999999997</v>
      </c>
      <c r="D6023" s="21">
        <v>1.8673</v>
      </c>
    </row>
    <row r="6024" spans="1:4" ht="14.25" x14ac:dyDescent="0.2">
      <c r="A6024" s="20">
        <f t="shared" si="94"/>
        <v>49442</v>
      </c>
      <c r="B6024" s="21">
        <v>6023</v>
      </c>
      <c r="C6024" s="21">
        <v>6.9428999999999998</v>
      </c>
      <c r="D6024" s="21">
        <v>1.8674999999999999</v>
      </c>
    </row>
    <row r="6025" spans="1:4" ht="14.25" x14ac:dyDescent="0.2">
      <c r="A6025" s="20">
        <f t="shared" si="94"/>
        <v>49443</v>
      </c>
      <c r="B6025" s="21">
        <v>6024</v>
      </c>
      <c r="C6025" s="21">
        <v>6.9436</v>
      </c>
      <c r="D6025" s="21">
        <v>1.8675999999999999</v>
      </c>
    </row>
    <row r="6026" spans="1:4" ht="14.25" x14ac:dyDescent="0.2">
      <c r="A6026" s="20">
        <f t="shared" si="94"/>
        <v>49444</v>
      </c>
      <c r="B6026" s="21">
        <v>6025</v>
      </c>
      <c r="C6026" s="21">
        <v>6.9443999999999999</v>
      </c>
      <c r="D6026" s="21">
        <v>1.8677999999999999</v>
      </c>
    </row>
    <row r="6027" spans="1:4" ht="14.25" x14ac:dyDescent="0.2">
      <c r="A6027" s="20">
        <f t="shared" si="94"/>
        <v>49445</v>
      </c>
      <c r="B6027" s="21">
        <v>6026</v>
      </c>
      <c r="C6027" s="21">
        <v>6.9451000000000001</v>
      </c>
      <c r="D6027" s="21">
        <v>1.8678999999999999</v>
      </c>
    </row>
    <row r="6028" spans="1:4" ht="14.25" x14ac:dyDescent="0.2">
      <c r="A6028" s="20">
        <f t="shared" si="94"/>
        <v>49446</v>
      </c>
      <c r="B6028" s="21">
        <v>6027</v>
      </c>
      <c r="C6028" s="21">
        <v>6.9458000000000002</v>
      </c>
      <c r="D6028" s="21">
        <v>1.8681000000000001</v>
      </c>
    </row>
    <row r="6029" spans="1:4" ht="14.25" x14ac:dyDescent="0.2">
      <c r="A6029" s="20">
        <f t="shared" si="94"/>
        <v>49447</v>
      </c>
      <c r="B6029" s="21">
        <v>6028</v>
      </c>
      <c r="C6029" s="21">
        <v>6.9466000000000001</v>
      </c>
      <c r="D6029" s="21">
        <v>1.8683000000000001</v>
      </c>
    </row>
    <row r="6030" spans="1:4" ht="14.25" x14ac:dyDescent="0.2">
      <c r="A6030" s="20">
        <f t="shared" si="94"/>
        <v>49448</v>
      </c>
      <c r="B6030" s="21">
        <v>6029</v>
      </c>
      <c r="C6030" s="21">
        <v>6.9473000000000003</v>
      </c>
      <c r="D6030" s="21">
        <v>1.8684000000000001</v>
      </c>
    </row>
    <row r="6031" spans="1:4" ht="14.25" x14ac:dyDescent="0.2">
      <c r="A6031" s="20">
        <f t="shared" si="94"/>
        <v>49449</v>
      </c>
      <c r="B6031" s="21">
        <v>6030</v>
      </c>
      <c r="C6031" s="21">
        <v>6.9480000000000004</v>
      </c>
      <c r="D6031" s="21">
        <v>1.8686</v>
      </c>
    </row>
    <row r="6032" spans="1:4" ht="14.25" x14ac:dyDescent="0.2">
      <c r="A6032" s="20">
        <f t="shared" si="94"/>
        <v>49450</v>
      </c>
      <c r="B6032" s="21">
        <v>6031</v>
      </c>
      <c r="C6032" s="21">
        <v>6.9488000000000003</v>
      </c>
      <c r="D6032" s="21">
        <v>1.8687</v>
      </c>
    </row>
    <row r="6033" spans="1:4" ht="14.25" x14ac:dyDescent="0.2">
      <c r="A6033" s="20">
        <f t="shared" si="94"/>
        <v>49451</v>
      </c>
      <c r="B6033" s="21">
        <v>6032</v>
      </c>
      <c r="C6033" s="21">
        <v>6.9494999999999996</v>
      </c>
      <c r="D6033" s="21">
        <v>1.8689</v>
      </c>
    </row>
    <row r="6034" spans="1:4" ht="14.25" x14ac:dyDescent="0.2">
      <c r="A6034" s="20">
        <f t="shared" si="94"/>
        <v>49452</v>
      </c>
      <c r="B6034" s="21">
        <v>6033</v>
      </c>
      <c r="C6034" s="21">
        <v>6.9503000000000004</v>
      </c>
      <c r="D6034" s="21">
        <v>1.869</v>
      </c>
    </row>
    <row r="6035" spans="1:4" ht="14.25" x14ac:dyDescent="0.2">
      <c r="A6035" s="20">
        <f t="shared" si="94"/>
        <v>49453</v>
      </c>
      <c r="B6035" s="21">
        <v>6034</v>
      </c>
      <c r="C6035" s="21">
        <v>6.9509999999999996</v>
      </c>
      <c r="D6035" s="21">
        <v>1.8692</v>
      </c>
    </row>
    <row r="6036" spans="1:4" ht="14.25" x14ac:dyDescent="0.2">
      <c r="A6036" s="20">
        <f t="shared" si="94"/>
        <v>49454</v>
      </c>
      <c r="B6036" s="21">
        <v>6035</v>
      </c>
      <c r="C6036" s="21">
        <v>6.9516999999999998</v>
      </c>
      <c r="D6036" s="21">
        <v>1.8693</v>
      </c>
    </row>
    <row r="6037" spans="1:4" ht="14.25" x14ac:dyDescent="0.2">
      <c r="A6037" s="20">
        <f t="shared" si="94"/>
        <v>49455</v>
      </c>
      <c r="B6037" s="21">
        <v>6036</v>
      </c>
      <c r="C6037" s="21">
        <v>6.9524999999999997</v>
      </c>
      <c r="D6037" s="21">
        <v>1.8694999999999999</v>
      </c>
    </row>
    <row r="6038" spans="1:4" ht="14.25" x14ac:dyDescent="0.2">
      <c r="A6038" s="20">
        <f t="shared" si="94"/>
        <v>49456</v>
      </c>
      <c r="B6038" s="21">
        <v>6037</v>
      </c>
      <c r="C6038" s="21">
        <v>6.9531999999999998</v>
      </c>
      <c r="D6038" s="21">
        <v>1.8696999999999999</v>
      </c>
    </row>
    <row r="6039" spans="1:4" ht="14.25" x14ac:dyDescent="0.2">
      <c r="A6039" s="20">
        <f t="shared" si="94"/>
        <v>49457</v>
      </c>
      <c r="B6039" s="21">
        <v>6038</v>
      </c>
      <c r="C6039" s="21">
        <v>6.9539</v>
      </c>
      <c r="D6039" s="21">
        <v>1.8697999999999999</v>
      </c>
    </row>
    <row r="6040" spans="1:4" ht="14.25" x14ac:dyDescent="0.2">
      <c r="A6040" s="20">
        <f t="shared" si="94"/>
        <v>49458</v>
      </c>
      <c r="B6040" s="21">
        <v>6039</v>
      </c>
      <c r="C6040" s="21">
        <v>6.9546999999999999</v>
      </c>
      <c r="D6040" s="21">
        <v>1.87</v>
      </c>
    </row>
    <row r="6041" spans="1:4" ht="14.25" x14ac:dyDescent="0.2">
      <c r="A6041" s="20">
        <f t="shared" si="94"/>
        <v>49459</v>
      </c>
      <c r="B6041" s="21">
        <v>6040</v>
      </c>
      <c r="C6041" s="21">
        <v>6.9554</v>
      </c>
      <c r="D6041" s="21">
        <v>1.8701000000000001</v>
      </c>
    </row>
    <row r="6042" spans="1:4" ht="14.25" x14ac:dyDescent="0.2">
      <c r="A6042" s="20">
        <f t="shared" si="94"/>
        <v>49460</v>
      </c>
      <c r="B6042" s="21">
        <v>6041</v>
      </c>
      <c r="C6042" s="21">
        <v>6.9561000000000002</v>
      </c>
      <c r="D6042" s="21">
        <v>1.8703000000000001</v>
      </c>
    </row>
    <row r="6043" spans="1:4" ht="14.25" x14ac:dyDescent="0.2">
      <c r="A6043" s="20">
        <f t="shared" si="94"/>
        <v>49461</v>
      </c>
      <c r="B6043" s="21">
        <v>6042</v>
      </c>
      <c r="C6043" s="21">
        <v>6.9569000000000001</v>
      </c>
      <c r="D6043" s="21">
        <v>1.8704000000000001</v>
      </c>
    </row>
    <row r="6044" spans="1:4" ht="14.25" x14ac:dyDescent="0.2">
      <c r="A6044" s="20">
        <f t="shared" si="94"/>
        <v>49462</v>
      </c>
      <c r="B6044" s="21">
        <v>6043</v>
      </c>
      <c r="C6044" s="21">
        <v>6.9576000000000002</v>
      </c>
      <c r="D6044" s="21">
        <v>1.8706</v>
      </c>
    </row>
    <row r="6045" spans="1:4" ht="14.25" x14ac:dyDescent="0.2">
      <c r="A6045" s="20">
        <f t="shared" si="94"/>
        <v>49463</v>
      </c>
      <c r="B6045" s="21">
        <v>6044</v>
      </c>
      <c r="C6045" s="21">
        <v>6.9584000000000001</v>
      </c>
      <c r="D6045" s="21">
        <v>1.8708</v>
      </c>
    </row>
    <row r="6046" spans="1:4" ht="14.25" x14ac:dyDescent="0.2">
      <c r="A6046" s="20">
        <f t="shared" si="94"/>
        <v>49464</v>
      </c>
      <c r="B6046" s="21">
        <v>6045</v>
      </c>
      <c r="C6046" s="21">
        <v>6.9591000000000003</v>
      </c>
      <c r="D6046" s="21">
        <v>1.8709</v>
      </c>
    </row>
    <row r="6047" spans="1:4" ht="14.25" x14ac:dyDescent="0.2">
      <c r="A6047" s="20">
        <f t="shared" si="94"/>
        <v>49465</v>
      </c>
      <c r="B6047" s="21">
        <v>6046</v>
      </c>
      <c r="C6047" s="21">
        <v>6.9598000000000004</v>
      </c>
      <c r="D6047" s="21">
        <v>1.8711</v>
      </c>
    </row>
    <row r="6048" spans="1:4" ht="14.25" x14ac:dyDescent="0.2">
      <c r="A6048" s="20">
        <f t="shared" si="94"/>
        <v>49466</v>
      </c>
      <c r="B6048" s="21">
        <v>6047</v>
      </c>
      <c r="C6048" s="21">
        <v>6.9606000000000003</v>
      </c>
      <c r="D6048" s="21">
        <v>1.8712</v>
      </c>
    </row>
    <row r="6049" spans="1:4" ht="14.25" x14ac:dyDescent="0.2">
      <c r="A6049" s="20">
        <f t="shared" si="94"/>
        <v>49467</v>
      </c>
      <c r="B6049" s="21">
        <v>6048</v>
      </c>
      <c r="C6049" s="21">
        <v>6.9612999999999996</v>
      </c>
      <c r="D6049" s="21">
        <v>1.8714</v>
      </c>
    </row>
    <row r="6050" spans="1:4" ht="14.25" x14ac:dyDescent="0.2">
      <c r="A6050" s="20">
        <f t="shared" si="94"/>
        <v>49468</v>
      </c>
      <c r="B6050" s="21">
        <v>6049</v>
      </c>
      <c r="C6050" s="21">
        <v>6.9619999999999997</v>
      </c>
      <c r="D6050" s="21">
        <v>1.8714999999999999</v>
      </c>
    </row>
    <row r="6051" spans="1:4" ht="14.25" x14ac:dyDescent="0.2">
      <c r="A6051" s="20">
        <f t="shared" si="94"/>
        <v>49469</v>
      </c>
      <c r="B6051" s="21">
        <v>6050</v>
      </c>
      <c r="C6051" s="21">
        <v>6.9627999999999997</v>
      </c>
      <c r="D6051" s="21">
        <v>1.8716999999999999</v>
      </c>
    </row>
    <row r="6052" spans="1:4" ht="14.25" x14ac:dyDescent="0.2">
      <c r="A6052" s="20">
        <f t="shared" si="94"/>
        <v>49470</v>
      </c>
      <c r="B6052" s="21">
        <v>6051</v>
      </c>
      <c r="C6052" s="21">
        <v>6.9634999999999998</v>
      </c>
      <c r="D6052" s="21">
        <v>1.8718999999999999</v>
      </c>
    </row>
    <row r="6053" spans="1:4" ht="14.25" x14ac:dyDescent="0.2">
      <c r="A6053" s="20">
        <f t="shared" si="94"/>
        <v>49471</v>
      </c>
      <c r="B6053" s="21">
        <v>6052</v>
      </c>
      <c r="C6053" s="21">
        <v>6.9642999999999997</v>
      </c>
      <c r="D6053" s="21">
        <v>1.8720000000000001</v>
      </c>
    </row>
    <row r="6054" spans="1:4" ht="14.25" x14ac:dyDescent="0.2">
      <c r="A6054" s="20">
        <f t="shared" si="94"/>
        <v>49472</v>
      </c>
      <c r="B6054" s="21">
        <v>6053</v>
      </c>
      <c r="C6054" s="21">
        <v>6.9649999999999999</v>
      </c>
      <c r="D6054" s="21">
        <v>1.8722000000000001</v>
      </c>
    </row>
    <row r="6055" spans="1:4" ht="14.25" x14ac:dyDescent="0.2">
      <c r="A6055" s="20">
        <f t="shared" si="94"/>
        <v>49473</v>
      </c>
      <c r="B6055" s="21">
        <v>6054</v>
      </c>
      <c r="C6055" s="21">
        <v>6.9657</v>
      </c>
      <c r="D6055" s="21">
        <v>1.8723000000000001</v>
      </c>
    </row>
    <row r="6056" spans="1:4" ht="14.25" x14ac:dyDescent="0.2">
      <c r="A6056" s="20">
        <f t="shared" si="94"/>
        <v>49474</v>
      </c>
      <c r="B6056" s="21">
        <v>6055</v>
      </c>
      <c r="C6056" s="21">
        <v>6.9664999999999999</v>
      </c>
      <c r="D6056" s="21">
        <v>1.8725000000000001</v>
      </c>
    </row>
    <row r="6057" spans="1:4" ht="14.25" x14ac:dyDescent="0.2">
      <c r="A6057" s="20">
        <f t="shared" si="94"/>
        <v>49475</v>
      </c>
      <c r="B6057" s="21">
        <v>6056</v>
      </c>
      <c r="C6057" s="21">
        <v>6.9672000000000001</v>
      </c>
      <c r="D6057" s="21">
        <v>1.8726</v>
      </c>
    </row>
    <row r="6058" spans="1:4" ht="14.25" x14ac:dyDescent="0.2">
      <c r="A6058" s="20">
        <f t="shared" si="94"/>
        <v>49476</v>
      </c>
      <c r="B6058" s="21">
        <v>6057</v>
      </c>
      <c r="C6058" s="21">
        <v>6.9679000000000002</v>
      </c>
      <c r="D6058" s="21">
        <v>1.8728</v>
      </c>
    </row>
    <row r="6059" spans="1:4" ht="14.25" x14ac:dyDescent="0.2">
      <c r="A6059" s="20">
        <f t="shared" si="94"/>
        <v>49477</v>
      </c>
      <c r="B6059" s="21">
        <v>6058</v>
      </c>
      <c r="C6059" s="21">
        <v>6.9687000000000001</v>
      </c>
      <c r="D6059" s="21">
        <v>1.8729</v>
      </c>
    </row>
    <row r="6060" spans="1:4" ht="14.25" x14ac:dyDescent="0.2">
      <c r="A6060" s="20">
        <f t="shared" si="94"/>
        <v>49478</v>
      </c>
      <c r="B6060" s="21">
        <v>6059</v>
      </c>
      <c r="C6060" s="21">
        <v>6.9694000000000003</v>
      </c>
      <c r="D6060" s="21">
        <v>1.8731</v>
      </c>
    </row>
    <row r="6061" spans="1:4" ht="14.25" x14ac:dyDescent="0.2">
      <c r="A6061" s="20">
        <f t="shared" si="94"/>
        <v>49479</v>
      </c>
      <c r="B6061" s="21">
        <v>6060</v>
      </c>
      <c r="C6061" s="21">
        <v>6.9701000000000004</v>
      </c>
      <c r="D6061" s="21">
        <v>1.8733</v>
      </c>
    </row>
    <row r="6062" spans="1:4" ht="14.25" x14ac:dyDescent="0.2">
      <c r="A6062" s="20">
        <f t="shared" si="94"/>
        <v>49480</v>
      </c>
      <c r="B6062" s="21">
        <v>6061</v>
      </c>
      <c r="C6062" s="21">
        <v>6.9709000000000003</v>
      </c>
      <c r="D6062" s="21">
        <v>1.8734</v>
      </c>
    </row>
    <row r="6063" spans="1:4" ht="14.25" x14ac:dyDescent="0.2">
      <c r="A6063" s="20">
        <f t="shared" si="94"/>
        <v>49481</v>
      </c>
      <c r="B6063" s="21">
        <v>6062</v>
      </c>
      <c r="C6063" s="21">
        <v>6.9715999999999996</v>
      </c>
      <c r="D6063" s="21">
        <v>1.8735999999999999</v>
      </c>
    </row>
    <row r="6064" spans="1:4" ht="14.25" x14ac:dyDescent="0.2">
      <c r="A6064" s="20">
        <f t="shared" si="94"/>
        <v>49482</v>
      </c>
      <c r="B6064" s="21">
        <v>6063</v>
      </c>
      <c r="C6064" s="21">
        <v>6.9724000000000004</v>
      </c>
      <c r="D6064" s="21">
        <v>1.8736999999999999</v>
      </c>
    </row>
    <row r="6065" spans="1:4" ht="14.25" x14ac:dyDescent="0.2">
      <c r="A6065" s="20">
        <f t="shared" si="94"/>
        <v>49483</v>
      </c>
      <c r="B6065" s="21">
        <v>6064</v>
      </c>
      <c r="C6065" s="21">
        <v>6.9730999999999996</v>
      </c>
      <c r="D6065" s="21">
        <v>1.8738999999999999</v>
      </c>
    </row>
    <row r="6066" spans="1:4" ht="14.25" x14ac:dyDescent="0.2">
      <c r="A6066" s="20">
        <f t="shared" si="94"/>
        <v>49484</v>
      </c>
      <c r="B6066" s="21">
        <v>6065</v>
      </c>
      <c r="C6066" s="21">
        <v>6.9737999999999998</v>
      </c>
      <c r="D6066" s="21">
        <v>1.8740000000000001</v>
      </c>
    </row>
    <row r="6067" spans="1:4" ht="14.25" x14ac:dyDescent="0.2">
      <c r="A6067" s="20">
        <f t="shared" si="94"/>
        <v>49485</v>
      </c>
      <c r="B6067" s="21">
        <v>6066</v>
      </c>
      <c r="C6067" s="21">
        <v>6.9745999999999997</v>
      </c>
      <c r="D6067" s="21">
        <v>1.8742000000000001</v>
      </c>
    </row>
    <row r="6068" spans="1:4" ht="14.25" x14ac:dyDescent="0.2">
      <c r="A6068" s="20">
        <f t="shared" si="94"/>
        <v>49486</v>
      </c>
      <c r="B6068" s="21">
        <v>6067</v>
      </c>
      <c r="C6068" s="21">
        <v>6.9752999999999998</v>
      </c>
      <c r="D6068" s="21">
        <v>1.8743000000000001</v>
      </c>
    </row>
    <row r="6069" spans="1:4" ht="14.25" x14ac:dyDescent="0.2">
      <c r="A6069" s="20">
        <f t="shared" si="94"/>
        <v>49487</v>
      </c>
      <c r="B6069" s="21">
        <v>6068</v>
      </c>
      <c r="C6069" s="21">
        <v>6.9760999999999997</v>
      </c>
      <c r="D6069" s="21">
        <v>1.8745000000000001</v>
      </c>
    </row>
    <row r="6070" spans="1:4" ht="14.25" x14ac:dyDescent="0.2">
      <c r="A6070" s="20">
        <f t="shared" si="94"/>
        <v>49488</v>
      </c>
      <c r="B6070" s="21">
        <v>6069</v>
      </c>
      <c r="C6070" s="21">
        <v>6.9767999999999999</v>
      </c>
      <c r="D6070" s="21">
        <v>1.8747</v>
      </c>
    </row>
    <row r="6071" spans="1:4" ht="14.25" x14ac:dyDescent="0.2">
      <c r="A6071" s="20">
        <f t="shared" si="94"/>
        <v>49489</v>
      </c>
      <c r="B6071" s="21">
        <v>6070</v>
      </c>
      <c r="C6071" s="21">
        <v>6.9775</v>
      </c>
      <c r="D6071" s="21">
        <v>1.8748</v>
      </c>
    </row>
    <row r="6072" spans="1:4" ht="14.25" x14ac:dyDescent="0.2">
      <c r="A6072" s="20">
        <f t="shared" si="94"/>
        <v>49490</v>
      </c>
      <c r="B6072" s="21">
        <v>6071</v>
      </c>
      <c r="C6072" s="21">
        <v>6.9782999999999999</v>
      </c>
      <c r="D6072" s="21">
        <v>1.875</v>
      </c>
    </row>
    <row r="6073" spans="1:4" ht="14.25" x14ac:dyDescent="0.2">
      <c r="A6073" s="20">
        <f t="shared" si="94"/>
        <v>49491</v>
      </c>
      <c r="B6073" s="21">
        <v>6072</v>
      </c>
      <c r="C6073" s="21">
        <v>6.9790000000000001</v>
      </c>
      <c r="D6073" s="21">
        <v>1.8751</v>
      </c>
    </row>
    <row r="6074" spans="1:4" ht="14.25" x14ac:dyDescent="0.2">
      <c r="A6074" s="20">
        <f t="shared" si="94"/>
        <v>49492</v>
      </c>
      <c r="B6074" s="21">
        <v>6073</v>
      </c>
      <c r="C6074" s="21">
        <v>6.9797000000000002</v>
      </c>
      <c r="D6074" s="21">
        <v>1.8753</v>
      </c>
    </row>
    <row r="6075" spans="1:4" ht="14.25" x14ac:dyDescent="0.2">
      <c r="A6075" s="20">
        <f t="shared" si="94"/>
        <v>49493</v>
      </c>
      <c r="B6075" s="21">
        <v>6074</v>
      </c>
      <c r="C6075" s="21">
        <v>6.9805000000000001</v>
      </c>
      <c r="D6075" s="21">
        <v>1.8754</v>
      </c>
    </row>
    <row r="6076" spans="1:4" ht="14.25" x14ac:dyDescent="0.2">
      <c r="A6076" s="20">
        <f t="shared" si="94"/>
        <v>49494</v>
      </c>
      <c r="B6076" s="21">
        <v>6075</v>
      </c>
      <c r="C6076" s="21">
        <v>6.9812000000000003</v>
      </c>
      <c r="D6076" s="21">
        <v>1.8755999999999999</v>
      </c>
    </row>
    <row r="6077" spans="1:4" ht="14.25" x14ac:dyDescent="0.2">
      <c r="A6077" s="20">
        <f t="shared" si="94"/>
        <v>49495</v>
      </c>
      <c r="B6077" s="21">
        <v>6076</v>
      </c>
      <c r="C6077" s="21">
        <v>6.9820000000000002</v>
      </c>
      <c r="D6077" s="21">
        <v>1.8756999999999999</v>
      </c>
    </row>
    <row r="6078" spans="1:4" ht="14.25" x14ac:dyDescent="0.2">
      <c r="A6078" s="20">
        <f t="shared" si="94"/>
        <v>49496</v>
      </c>
      <c r="B6078" s="21">
        <v>6077</v>
      </c>
      <c r="C6078" s="21">
        <v>6.9827000000000004</v>
      </c>
      <c r="D6078" s="21">
        <v>1.8758999999999999</v>
      </c>
    </row>
    <row r="6079" spans="1:4" ht="14.25" x14ac:dyDescent="0.2">
      <c r="A6079" s="20">
        <f t="shared" si="94"/>
        <v>49497</v>
      </c>
      <c r="B6079" s="21">
        <v>6078</v>
      </c>
      <c r="C6079" s="21">
        <v>6.9833999999999996</v>
      </c>
      <c r="D6079" s="21">
        <v>1.8761000000000001</v>
      </c>
    </row>
    <row r="6080" spans="1:4" ht="14.25" x14ac:dyDescent="0.2">
      <c r="A6080" s="20">
        <f t="shared" si="94"/>
        <v>49498</v>
      </c>
      <c r="B6080" s="21">
        <v>6079</v>
      </c>
      <c r="C6080" s="21">
        <v>6.9842000000000004</v>
      </c>
      <c r="D6080" s="21">
        <v>1.8762000000000001</v>
      </c>
    </row>
    <row r="6081" spans="1:4" ht="14.25" x14ac:dyDescent="0.2">
      <c r="A6081" s="20">
        <f t="shared" si="94"/>
        <v>49499</v>
      </c>
      <c r="B6081" s="21">
        <v>6080</v>
      </c>
      <c r="C6081" s="21">
        <v>6.9848999999999997</v>
      </c>
      <c r="D6081" s="21">
        <v>1.8764000000000001</v>
      </c>
    </row>
    <row r="6082" spans="1:4" ht="14.25" x14ac:dyDescent="0.2">
      <c r="A6082" s="20">
        <f t="shared" si="94"/>
        <v>49500</v>
      </c>
      <c r="B6082" s="21">
        <v>6081</v>
      </c>
      <c r="C6082" s="21">
        <v>6.9855999999999998</v>
      </c>
      <c r="D6082" s="21">
        <v>1.8765000000000001</v>
      </c>
    </row>
    <row r="6083" spans="1:4" ht="14.25" x14ac:dyDescent="0.2">
      <c r="A6083" s="20">
        <f t="shared" si="94"/>
        <v>49501</v>
      </c>
      <c r="B6083" s="21">
        <v>6082</v>
      </c>
      <c r="C6083" s="21">
        <v>6.9863999999999997</v>
      </c>
      <c r="D6083" s="21">
        <v>1.8767</v>
      </c>
    </row>
    <row r="6084" spans="1:4" ht="14.25" x14ac:dyDescent="0.2">
      <c r="A6084" s="20">
        <f t="shared" ref="A6084:A6147" si="95">+A6083+1</f>
        <v>49502</v>
      </c>
      <c r="B6084" s="21">
        <v>6083</v>
      </c>
      <c r="C6084" s="21">
        <v>6.9870999999999999</v>
      </c>
      <c r="D6084" s="21">
        <v>1.8768</v>
      </c>
    </row>
    <row r="6085" spans="1:4" ht="14.25" x14ac:dyDescent="0.2">
      <c r="A6085" s="20">
        <f t="shared" si="95"/>
        <v>49503</v>
      </c>
      <c r="B6085" s="21">
        <v>6084</v>
      </c>
      <c r="C6085" s="21">
        <v>6.9878999999999998</v>
      </c>
      <c r="D6085" s="21">
        <v>1.877</v>
      </c>
    </row>
    <row r="6086" spans="1:4" ht="14.25" x14ac:dyDescent="0.2">
      <c r="A6086" s="20">
        <f t="shared" si="95"/>
        <v>49504</v>
      </c>
      <c r="B6086" s="21">
        <v>6085</v>
      </c>
      <c r="C6086" s="21">
        <v>6.9885999999999999</v>
      </c>
      <c r="D6086" s="21">
        <v>1.8771</v>
      </c>
    </row>
    <row r="6087" spans="1:4" ht="14.25" x14ac:dyDescent="0.2">
      <c r="A6087" s="20">
        <f t="shared" si="95"/>
        <v>49505</v>
      </c>
      <c r="B6087" s="21">
        <v>6086</v>
      </c>
      <c r="C6087" s="21">
        <v>6.9893000000000001</v>
      </c>
      <c r="D6087" s="21">
        <v>1.8773</v>
      </c>
    </row>
    <row r="6088" spans="1:4" ht="14.25" x14ac:dyDescent="0.2">
      <c r="A6088" s="20">
        <f t="shared" si="95"/>
        <v>49506</v>
      </c>
      <c r="B6088" s="21">
        <v>6087</v>
      </c>
      <c r="C6088" s="21">
        <v>6.9901</v>
      </c>
      <c r="D6088" s="21">
        <v>1.8774999999999999</v>
      </c>
    </row>
    <row r="6089" spans="1:4" ht="14.25" x14ac:dyDescent="0.2">
      <c r="A6089" s="20">
        <f t="shared" si="95"/>
        <v>49507</v>
      </c>
      <c r="B6089" s="21">
        <v>6088</v>
      </c>
      <c r="C6089" s="21">
        <v>6.9908000000000001</v>
      </c>
      <c r="D6089" s="21">
        <v>1.8775999999999999</v>
      </c>
    </row>
    <row r="6090" spans="1:4" ht="14.25" x14ac:dyDescent="0.2">
      <c r="A6090" s="20">
        <f t="shared" si="95"/>
        <v>49508</v>
      </c>
      <c r="B6090" s="21">
        <v>6089</v>
      </c>
      <c r="C6090" s="21">
        <v>6.9916</v>
      </c>
      <c r="D6090" s="21">
        <v>1.8777999999999999</v>
      </c>
    </row>
    <row r="6091" spans="1:4" ht="14.25" x14ac:dyDescent="0.2">
      <c r="A6091" s="20">
        <f t="shared" si="95"/>
        <v>49509</v>
      </c>
      <c r="B6091" s="21">
        <v>6090</v>
      </c>
      <c r="C6091" s="21">
        <v>6.9923000000000002</v>
      </c>
      <c r="D6091" s="21">
        <v>1.8778999999999999</v>
      </c>
    </row>
    <row r="6092" spans="1:4" ht="14.25" x14ac:dyDescent="0.2">
      <c r="A6092" s="20">
        <f t="shared" si="95"/>
        <v>49510</v>
      </c>
      <c r="B6092" s="21">
        <v>6091</v>
      </c>
      <c r="C6092" s="21">
        <v>6.9930000000000003</v>
      </c>
      <c r="D6092" s="21">
        <v>1.8781000000000001</v>
      </c>
    </row>
    <row r="6093" spans="1:4" ht="14.25" x14ac:dyDescent="0.2">
      <c r="A6093" s="20">
        <f t="shared" si="95"/>
        <v>49511</v>
      </c>
      <c r="B6093" s="21">
        <v>6092</v>
      </c>
      <c r="C6093" s="21">
        <v>6.9938000000000002</v>
      </c>
      <c r="D6093" s="21">
        <v>1.8782000000000001</v>
      </c>
    </row>
    <row r="6094" spans="1:4" ht="14.25" x14ac:dyDescent="0.2">
      <c r="A6094" s="20">
        <f t="shared" si="95"/>
        <v>49512</v>
      </c>
      <c r="B6094" s="21">
        <v>6093</v>
      </c>
      <c r="C6094" s="21">
        <v>6.9945000000000004</v>
      </c>
      <c r="D6094" s="21">
        <v>1.8784000000000001</v>
      </c>
    </row>
    <row r="6095" spans="1:4" ht="14.25" x14ac:dyDescent="0.2">
      <c r="A6095" s="20">
        <f t="shared" si="95"/>
        <v>49513</v>
      </c>
      <c r="B6095" s="21">
        <v>6094</v>
      </c>
      <c r="C6095" s="21">
        <v>6.9953000000000003</v>
      </c>
      <c r="D6095" s="21">
        <v>1.8785000000000001</v>
      </c>
    </row>
    <row r="6096" spans="1:4" ht="14.25" x14ac:dyDescent="0.2">
      <c r="A6096" s="20">
        <f t="shared" si="95"/>
        <v>49514</v>
      </c>
      <c r="B6096" s="21">
        <v>6095</v>
      </c>
      <c r="C6096" s="21">
        <v>6.9960000000000004</v>
      </c>
      <c r="D6096" s="21">
        <v>1.8787</v>
      </c>
    </row>
    <row r="6097" spans="1:4" ht="14.25" x14ac:dyDescent="0.2">
      <c r="A6097" s="20">
        <f t="shared" si="95"/>
        <v>49515</v>
      </c>
      <c r="B6097" s="21">
        <v>6096</v>
      </c>
      <c r="C6097" s="21">
        <v>6.9966999999999997</v>
      </c>
      <c r="D6097" s="21">
        <v>1.8789</v>
      </c>
    </row>
    <row r="6098" spans="1:4" ht="14.25" x14ac:dyDescent="0.2">
      <c r="A6098" s="20">
        <f t="shared" si="95"/>
        <v>49516</v>
      </c>
      <c r="B6098" s="21">
        <v>6097</v>
      </c>
      <c r="C6098" s="21">
        <v>6.9974999999999996</v>
      </c>
      <c r="D6098" s="21">
        <v>1.879</v>
      </c>
    </row>
    <row r="6099" spans="1:4" ht="14.25" x14ac:dyDescent="0.2">
      <c r="A6099" s="20">
        <f t="shared" si="95"/>
        <v>49517</v>
      </c>
      <c r="B6099" s="21">
        <v>6098</v>
      </c>
      <c r="C6099" s="21">
        <v>6.9981999999999998</v>
      </c>
      <c r="D6099" s="21">
        <v>1.8792</v>
      </c>
    </row>
    <row r="6100" spans="1:4" ht="14.25" x14ac:dyDescent="0.2">
      <c r="A6100" s="20">
        <f t="shared" si="95"/>
        <v>49518</v>
      </c>
      <c r="B6100" s="21">
        <v>6099</v>
      </c>
      <c r="C6100" s="21">
        <v>6.9988999999999999</v>
      </c>
      <c r="D6100" s="21">
        <v>1.8793</v>
      </c>
    </row>
    <row r="6101" spans="1:4" ht="14.25" x14ac:dyDescent="0.2">
      <c r="A6101" s="20">
        <f t="shared" si="95"/>
        <v>49519</v>
      </c>
      <c r="B6101" s="21">
        <v>6100</v>
      </c>
      <c r="C6101" s="21">
        <v>6.9996999999999998</v>
      </c>
      <c r="D6101" s="21">
        <v>1.8794999999999999</v>
      </c>
    </row>
    <row r="6102" spans="1:4" ht="14.25" x14ac:dyDescent="0.2">
      <c r="A6102" s="20">
        <f t="shared" si="95"/>
        <v>49520</v>
      </c>
      <c r="B6102" s="21">
        <v>6101</v>
      </c>
      <c r="C6102" s="21">
        <v>7.0004</v>
      </c>
      <c r="D6102" s="21">
        <v>1.8795999999999999</v>
      </c>
    </row>
    <row r="6103" spans="1:4" ht="14.25" x14ac:dyDescent="0.2">
      <c r="A6103" s="20">
        <f t="shared" si="95"/>
        <v>49521</v>
      </c>
      <c r="B6103" s="21">
        <v>6102</v>
      </c>
      <c r="C6103" s="21">
        <v>7.0011999999999999</v>
      </c>
      <c r="D6103" s="21">
        <v>1.8797999999999999</v>
      </c>
    </row>
    <row r="6104" spans="1:4" ht="14.25" x14ac:dyDescent="0.2">
      <c r="A6104" s="20">
        <f t="shared" si="95"/>
        <v>49522</v>
      </c>
      <c r="B6104" s="21">
        <v>6103</v>
      </c>
      <c r="C6104" s="21">
        <v>7.0019</v>
      </c>
      <c r="D6104" s="21">
        <v>1.8798999999999999</v>
      </c>
    </row>
    <row r="6105" spans="1:4" ht="14.25" x14ac:dyDescent="0.2">
      <c r="A6105" s="20">
        <f t="shared" si="95"/>
        <v>49523</v>
      </c>
      <c r="B6105" s="21">
        <v>6104</v>
      </c>
      <c r="C6105" s="21">
        <v>7.0026000000000002</v>
      </c>
      <c r="D6105" s="21">
        <v>1.8801000000000001</v>
      </c>
    </row>
    <row r="6106" spans="1:4" ht="14.25" x14ac:dyDescent="0.2">
      <c r="A6106" s="20">
        <f t="shared" si="95"/>
        <v>49524</v>
      </c>
      <c r="B6106" s="21">
        <v>6105</v>
      </c>
      <c r="C6106" s="21">
        <v>7.0034000000000001</v>
      </c>
      <c r="D6106" s="21">
        <v>1.8802000000000001</v>
      </c>
    </row>
    <row r="6107" spans="1:4" ht="14.25" x14ac:dyDescent="0.2">
      <c r="A6107" s="20">
        <f t="shared" si="95"/>
        <v>49525</v>
      </c>
      <c r="B6107" s="21">
        <v>6106</v>
      </c>
      <c r="C6107" s="21">
        <v>7.0041000000000002</v>
      </c>
      <c r="D6107" s="21">
        <v>1.8804000000000001</v>
      </c>
    </row>
    <row r="6108" spans="1:4" ht="14.25" x14ac:dyDescent="0.2">
      <c r="A6108" s="20">
        <f t="shared" si="95"/>
        <v>49526</v>
      </c>
      <c r="B6108" s="21">
        <v>6107</v>
      </c>
      <c r="C6108" s="21">
        <v>7.0049000000000001</v>
      </c>
      <c r="D6108" s="21">
        <v>1.8806</v>
      </c>
    </row>
    <row r="6109" spans="1:4" ht="14.25" x14ac:dyDescent="0.2">
      <c r="A6109" s="20">
        <f t="shared" si="95"/>
        <v>49527</v>
      </c>
      <c r="B6109" s="21">
        <v>6108</v>
      </c>
      <c r="C6109" s="21">
        <v>7.0056000000000003</v>
      </c>
      <c r="D6109" s="21">
        <v>1.8807</v>
      </c>
    </row>
    <row r="6110" spans="1:4" ht="14.25" x14ac:dyDescent="0.2">
      <c r="A6110" s="20">
        <f t="shared" si="95"/>
        <v>49528</v>
      </c>
      <c r="B6110" s="21">
        <v>6109</v>
      </c>
      <c r="C6110" s="21">
        <v>7.0063000000000004</v>
      </c>
      <c r="D6110" s="21">
        <v>1.8809</v>
      </c>
    </row>
    <row r="6111" spans="1:4" ht="14.25" x14ac:dyDescent="0.2">
      <c r="A6111" s="20">
        <f t="shared" si="95"/>
        <v>49529</v>
      </c>
      <c r="B6111" s="21">
        <v>6110</v>
      </c>
      <c r="C6111" s="21">
        <v>7.0071000000000003</v>
      </c>
      <c r="D6111" s="21">
        <v>1.881</v>
      </c>
    </row>
    <row r="6112" spans="1:4" ht="14.25" x14ac:dyDescent="0.2">
      <c r="A6112" s="20">
        <f t="shared" si="95"/>
        <v>49530</v>
      </c>
      <c r="B6112" s="21">
        <v>6111</v>
      </c>
      <c r="C6112" s="21">
        <v>7.0077999999999996</v>
      </c>
      <c r="D6112" s="21">
        <v>1.8812</v>
      </c>
    </row>
    <row r="6113" spans="1:4" ht="14.25" x14ac:dyDescent="0.2">
      <c r="A6113" s="20">
        <f t="shared" si="95"/>
        <v>49531</v>
      </c>
      <c r="B6113" s="21">
        <v>6112</v>
      </c>
      <c r="C6113" s="21">
        <v>7.0086000000000004</v>
      </c>
      <c r="D6113" s="21">
        <v>1.8813</v>
      </c>
    </row>
    <row r="6114" spans="1:4" ht="14.25" x14ac:dyDescent="0.2">
      <c r="A6114" s="20">
        <f t="shared" si="95"/>
        <v>49532</v>
      </c>
      <c r="B6114" s="21">
        <v>6113</v>
      </c>
      <c r="C6114" s="21">
        <v>7.0092999999999996</v>
      </c>
      <c r="D6114" s="21">
        <v>1.8815</v>
      </c>
    </row>
    <row r="6115" spans="1:4" ht="14.25" x14ac:dyDescent="0.2">
      <c r="A6115" s="20">
        <f t="shared" si="95"/>
        <v>49533</v>
      </c>
      <c r="B6115" s="21">
        <v>6114</v>
      </c>
      <c r="C6115" s="21">
        <v>7.01</v>
      </c>
      <c r="D6115" s="21">
        <v>1.8815999999999999</v>
      </c>
    </row>
    <row r="6116" spans="1:4" ht="14.25" x14ac:dyDescent="0.2">
      <c r="A6116" s="20">
        <f t="shared" si="95"/>
        <v>49534</v>
      </c>
      <c r="B6116" s="21">
        <v>6115</v>
      </c>
      <c r="C6116" s="21">
        <v>7.0107999999999997</v>
      </c>
      <c r="D6116" s="21">
        <v>1.8817999999999999</v>
      </c>
    </row>
    <row r="6117" spans="1:4" ht="14.25" x14ac:dyDescent="0.2">
      <c r="A6117" s="20">
        <f t="shared" si="95"/>
        <v>49535</v>
      </c>
      <c r="B6117" s="21">
        <v>6116</v>
      </c>
      <c r="C6117" s="21">
        <v>7.0114999999999998</v>
      </c>
      <c r="D6117" s="21">
        <v>1.8818999999999999</v>
      </c>
    </row>
    <row r="6118" spans="1:4" ht="14.25" x14ac:dyDescent="0.2">
      <c r="A6118" s="20">
        <f t="shared" si="95"/>
        <v>49536</v>
      </c>
      <c r="B6118" s="21">
        <v>6117</v>
      </c>
      <c r="C6118" s="21">
        <v>7.0122999999999998</v>
      </c>
      <c r="D6118" s="21">
        <v>1.8821000000000001</v>
      </c>
    </row>
    <row r="6119" spans="1:4" ht="14.25" x14ac:dyDescent="0.2">
      <c r="A6119" s="20">
        <f t="shared" si="95"/>
        <v>49537</v>
      </c>
      <c r="B6119" s="21">
        <v>6118</v>
      </c>
      <c r="C6119" s="21">
        <v>7.0129999999999999</v>
      </c>
      <c r="D6119" s="21">
        <v>1.8823000000000001</v>
      </c>
    </row>
    <row r="6120" spans="1:4" ht="14.25" x14ac:dyDescent="0.2">
      <c r="A6120" s="20">
        <f t="shared" si="95"/>
        <v>49538</v>
      </c>
      <c r="B6120" s="21">
        <v>6119</v>
      </c>
      <c r="C6120" s="21">
        <v>7.0137</v>
      </c>
      <c r="D6120" s="21">
        <v>1.8824000000000001</v>
      </c>
    </row>
    <row r="6121" spans="1:4" ht="14.25" x14ac:dyDescent="0.2">
      <c r="A6121" s="20">
        <f t="shared" si="95"/>
        <v>49539</v>
      </c>
      <c r="B6121" s="21">
        <v>6120</v>
      </c>
      <c r="C6121" s="21">
        <v>7.0145</v>
      </c>
      <c r="D6121" s="21">
        <v>1.8826000000000001</v>
      </c>
    </row>
    <row r="6122" spans="1:4" ht="14.25" x14ac:dyDescent="0.2">
      <c r="A6122" s="20">
        <f t="shared" si="95"/>
        <v>49540</v>
      </c>
      <c r="B6122" s="21">
        <v>6121</v>
      </c>
      <c r="C6122" s="21">
        <v>7.0152000000000001</v>
      </c>
      <c r="D6122" s="21">
        <v>1.8827</v>
      </c>
    </row>
    <row r="6123" spans="1:4" ht="14.25" x14ac:dyDescent="0.2">
      <c r="A6123" s="20">
        <f t="shared" si="95"/>
        <v>49541</v>
      </c>
      <c r="B6123" s="21">
        <v>6122</v>
      </c>
      <c r="C6123" s="21">
        <v>7.016</v>
      </c>
      <c r="D6123" s="21">
        <v>1.8829</v>
      </c>
    </row>
    <row r="6124" spans="1:4" ht="14.25" x14ac:dyDescent="0.2">
      <c r="A6124" s="20">
        <f t="shared" si="95"/>
        <v>49542</v>
      </c>
      <c r="B6124" s="21">
        <v>6123</v>
      </c>
      <c r="C6124" s="21">
        <v>7.0167000000000002</v>
      </c>
      <c r="D6124" s="21">
        <v>1.883</v>
      </c>
    </row>
    <row r="6125" spans="1:4" ht="14.25" x14ac:dyDescent="0.2">
      <c r="A6125" s="20">
        <f t="shared" si="95"/>
        <v>49543</v>
      </c>
      <c r="B6125" s="21">
        <v>6124</v>
      </c>
      <c r="C6125" s="21">
        <v>7.0174000000000003</v>
      </c>
      <c r="D6125" s="21">
        <v>1.8832</v>
      </c>
    </row>
    <row r="6126" spans="1:4" ht="14.25" x14ac:dyDescent="0.2">
      <c r="A6126" s="20">
        <f t="shared" si="95"/>
        <v>49544</v>
      </c>
      <c r="B6126" s="21">
        <v>6125</v>
      </c>
      <c r="C6126" s="21">
        <v>7.0182000000000002</v>
      </c>
      <c r="D6126" s="21">
        <v>1.8833</v>
      </c>
    </row>
    <row r="6127" spans="1:4" ht="14.25" x14ac:dyDescent="0.2">
      <c r="A6127" s="20">
        <f t="shared" si="95"/>
        <v>49545</v>
      </c>
      <c r="B6127" s="21">
        <v>6126</v>
      </c>
      <c r="C6127" s="21">
        <v>7.0189000000000004</v>
      </c>
      <c r="D6127" s="21">
        <v>1.8835</v>
      </c>
    </row>
    <row r="6128" spans="1:4" ht="14.25" x14ac:dyDescent="0.2">
      <c r="A6128" s="20">
        <f t="shared" si="95"/>
        <v>49546</v>
      </c>
      <c r="B6128" s="21">
        <v>6127</v>
      </c>
      <c r="C6128" s="21">
        <v>7.0197000000000003</v>
      </c>
      <c r="D6128" s="21">
        <v>1.8835999999999999</v>
      </c>
    </row>
    <row r="6129" spans="1:4" ht="14.25" x14ac:dyDescent="0.2">
      <c r="A6129" s="20">
        <f t="shared" si="95"/>
        <v>49547</v>
      </c>
      <c r="B6129" s="21">
        <v>6128</v>
      </c>
      <c r="C6129" s="21">
        <v>7.0204000000000004</v>
      </c>
      <c r="D6129" s="21">
        <v>1.8837999999999999</v>
      </c>
    </row>
    <row r="6130" spans="1:4" ht="14.25" x14ac:dyDescent="0.2">
      <c r="A6130" s="20">
        <f t="shared" si="95"/>
        <v>49548</v>
      </c>
      <c r="B6130" s="21">
        <v>6129</v>
      </c>
      <c r="C6130" s="21">
        <v>7.0212000000000003</v>
      </c>
      <c r="D6130" s="21">
        <v>1.8838999999999999</v>
      </c>
    </row>
    <row r="6131" spans="1:4" ht="14.25" x14ac:dyDescent="0.2">
      <c r="A6131" s="20">
        <f t="shared" si="95"/>
        <v>49549</v>
      </c>
      <c r="B6131" s="21">
        <v>6130</v>
      </c>
      <c r="C6131" s="21">
        <v>7.0218999999999996</v>
      </c>
      <c r="D6131" s="21">
        <v>1.8841000000000001</v>
      </c>
    </row>
    <row r="6132" spans="1:4" ht="14.25" x14ac:dyDescent="0.2">
      <c r="A6132" s="20">
        <f t="shared" si="95"/>
        <v>49550</v>
      </c>
      <c r="B6132" s="21">
        <v>6131</v>
      </c>
      <c r="C6132" s="21">
        <v>7.0225999999999997</v>
      </c>
      <c r="D6132" s="21">
        <v>1.8843000000000001</v>
      </c>
    </row>
    <row r="6133" spans="1:4" ht="14.25" x14ac:dyDescent="0.2">
      <c r="A6133" s="20">
        <f t="shared" si="95"/>
        <v>49551</v>
      </c>
      <c r="B6133" s="21">
        <v>6132</v>
      </c>
      <c r="C6133" s="21">
        <v>7.0233999999999996</v>
      </c>
      <c r="D6133" s="21">
        <v>1.8844000000000001</v>
      </c>
    </row>
    <row r="6134" spans="1:4" ht="14.25" x14ac:dyDescent="0.2">
      <c r="A6134" s="20">
        <f t="shared" si="95"/>
        <v>49552</v>
      </c>
      <c r="B6134" s="21">
        <v>6133</v>
      </c>
      <c r="C6134" s="21">
        <v>7.0240999999999998</v>
      </c>
      <c r="D6134" s="21">
        <v>1.8846000000000001</v>
      </c>
    </row>
    <row r="6135" spans="1:4" ht="14.25" x14ac:dyDescent="0.2">
      <c r="A6135" s="20">
        <f t="shared" si="95"/>
        <v>49553</v>
      </c>
      <c r="B6135" s="21">
        <v>6134</v>
      </c>
      <c r="C6135" s="21">
        <v>7.0248999999999997</v>
      </c>
      <c r="D6135" s="21">
        <v>1.8847</v>
      </c>
    </row>
    <row r="6136" spans="1:4" ht="14.25" x14ac:dyDescent="0.2">
      <c r="A6136" s="20">
        <f t="shared" si="95"/>
        <v>49554</v>
      </c>
      <c r="B6136" s="21">
        <v>6135</v>
      </c>
      <c r="C6136" s="21">
        <v>7.0255999999999998</v>
      </c>
      <c r="D6136" s="21">
        <v>1.8849</v>
      </c>
    </row>
    <row r="6137" spans="1:4" ht="14.25" x14ac:dyDescent="0.2">
      <c r="A6137" s="20">
        <f t="shared" si="95"/>
        <v>49555</v>
      </c>
      <c r="B6137" s="21">
        <v>6136</v>
      </c>
      <c r="C6137" s="21">
        <v>7.0263</v>
      </c>
      <c r="D6137" s="21">
        <v>1.885</v>
      </c>
    </row>
    <row r="6138" spans="1:4" ht="14.25" x14ac:dyDescent="0.2">
      <c r="A6138" s="20">
        <f t="shared" si="95"/>
        <v>49556</v>
      </c>
      <c r="B6138" s="21">
        <v>6137</v>
      </c>
      <c r="C6138" s="21">
        <v>7.0270999999999999</v>
      </c>
      <c r="D6138" s="21">
        <v>1.8852</v>
      </c>
    </row>
    <row r="6139" spans="1:4" ht="14.25" x14ac:dyDescent="0.2">
      <c r="A6139" s="20">
        <f t="shared" si="95"/>
        <v>49557</v>
      </c>
      <c r="B6139" s="21">
        <v>6138</v>
      </c>
      <c r="C6139" s="21">
        <v>7.0278</v>
      </c>
      <c r="D6139" s="21">
        <v>1.8853</v>
      </c>
    </row>
    <row r="6140" spans="1:4" ht="14.25" x14ac:dyDescent="0.2">
      <c r="A6140" s="20">
        <f t="shared" si="95"/>
        <v>49558</v>
      </c>
      <c r="B6140" s="21">
        <v>6139</v>
      </c>
      <c r="C6140" s="21">
        <v>7.0286</v>
      </c>
      <c r="D6140" s="21">
        <v>1.8855</v>
      </c>
    </row>
    <row r="6141" spans="1:4" ht="14.25" x14ac:dyDescent="0.2">
      <c r="A6141" s="20">
        <f t="shared" si="95"/>
        <v>49559</v>
      </c>
      <c r="B6141" s="21">
        <v>6140</v>
      </c>
      <c r="C6141" s="21">
        <v>7.0293000000000001</v>
      </c>
      <c r="D6141" s="21">
        <v>1.8855999999999999</v>
      </c>
    </row>
    <row r="6142" spans="1:4" ht="14.25" x14ac:dyDescent="0.2">
      <c r="A6142" s="20">
        <f t="shared" si="95"/>
        <v>49560</v>
      </c>
      <c r="B6142" s="21">
        <v>6141</v>
      </c>
      <c r="C6142" s="21">
        <v>7.03</v>
      </c>
      <c r="D6142" s="21">
        <v>1.8857999999999999</v>
      </c>
    </row>
    <row r="6143" spans="1:4" ht="14.25" x14ac:dyDescent="0.2">
      <c r="A6143" s="20">
        <f t="shared" si="95"/>
        <v>49561</v>
      </c>
      <c r="B6143" s="21">
        <v>6142</v>
      </c>
      <c r="C6143" s="21">
        <v>7.0308000000000002</v>
      </c>
      <c r="D6143" s="21">
        <v>1.8858999999999999</v>
      </c>
    </row>
    <row r="6144" spans="1:4" ht="14.25" x14ac:dyDescent="0.2">
      <c r="A6144" s="20">
        <f t="shared" si="95"/>
        <v>49562</v>
      </c>
      <c r="B6144" s="21">
        <v>6143</v>
      </c>
      <c r="C6144" s="21">
        <v>7.0315000000000003</v>
      </c>
      <c r="D6144" s="21">
        <v>1.8861000000000001</v>
      </c>
    </row>
    <row r="6145" spans="1:4" ht="14.25" x14ac:dyDescent="0.2">
      <c r="A6145" s="20">
        <f t="shared" si="95"/>
        <v>49563</v>
      </c>
      <c r="B6145" s="21">
        <v>6144</v>
      </c>
      <c r="C6145" s="21">
        <v>7.0323000000000002</v>
      </c>
      <c r="D6145" s="21">
        <v>1.8863000000000001</v>
      </c>
    </row>
    <row r="6146" spans="1:4" ht="14.25" x14ac:dyDescent="0.2">
      <c r="A6146" s="20">
        <f t="shared" si="95"/>
        <v>49564</v>
      </c>
      <c r="B6146" s="21">
        <v>6145</v>
      </c>
      <c r="C6146" s="21">
        <v>7.0330000000000004</v>
      </c>
      <c r="D6146" s="21">
        <v>1.8864000000000001</v>
      </c>
    </row>
    <row r="6147" spans="1:4" ht="14.25" x14ac:dyDescent="0.2">
      <c r="A6147" s="20">
        <f t="shared" si="95"/>
        <v>49565</v>
      </c>
      <c r="B6147" s="21">
        <v>6146</v>
      </c>
      <c r="C6147" s="21">
        <v>7.0338000000000003</v>
      </c>
      <c r="D6147" s="21">
        <v>1.8866000000000001</v>
      </c>
    </row>
    <row r="6148" spans="1:4" ht="14.25" x14ac:dyDescent="0.2">
      <c r="A6148" s="20">
        <f t="shared" ref="A6148:A6211" si="96">+A6147+1</f>
        <v>49566</v>
      </c>
      <c r="B6148" s="21">
        <v>6147</v>
      </c>
      <c r="C6148" s="21">
        <v>7.0345000000000004</v>
      </c>
      <c r="D6148" s="21">
        <v>1.8867</v>
      </c>
    </row>
    <row r="6149" spans="1:4" ht="14.25" x14ac:dyDescent="0.2">
      <c r="A6149" s="20">
        <f t="shared" si="96"/>
        <v>49567</v>
      </c>
      <c r="B6149" s="21">
        <v>6148</v>
      </c>
      <c r="C6149" s="21">
        <v>7.0351999999999997</v>
      </c>
      <c r="D6149" s="21">
        <v>1.8869</v>
      </c>
    </row>
    <row r="6150" spans="1:4" ht="14.25" x14ac:dyDescent="0.2">
      <c r="A6150" s="20">
        <f t="shared" si="96"/>
        <v>49568</v>
      </c>
      <c r="B6150" s="21">
        <v>6149</v>
      </c>
      <c r="C6150" s="21">
        <v>7.0359999999999996</v>
      </c>
      <c r="D6150" s="21">
        <v>1.887</v>
      </c>
    </row>
    <row r="6151" spans="1:4" ht="14.25" x14ac:dyDescent="0.2">
      <c r="A6151" s="20">
        <f t="shared" si="96"/>
        <v>49569</v>
      </c>
      <c r="B6151" s="21">
        <v>6150</v>
      </c>
      <c r="C6151" s="21">
        <v>7.0366999999999997</v>
      </c>
      <c r="D6151" s="21">
        <v>1.8872</v>
      </c>
    </row>
    <row r="6152" spans="1:4" ht="14.25" x14ac:dyDescent="0.2">
      <c r="A6152" s="20">
        <f t="shared" si="96"/>
        <v>49570</v>
      </c>
      <c r="B6152" s="21">
        <v>6151</v>
      </c>
      <c r="C6152" s="21">
        <v>7.0374999999999996</v>
      </c>
      <c r="D6152" s="21">
        <v>1.8873</v>
      </c>
    </row>
    <row r="6153" spans="1:4" ht="14.25" x14ac:dyDescent="0.2">
      <c r="A6153" s="20">
        <f t="shared" si="96"/>
        <v>49571</v>
      </c>
      <c r="B6153" s="21">
        <v>6152</v>
      </c>
      <c r="C6153" s="21">
        <v>7.0381999999999998</v>
      </c>
      <c r="D6153" s="21">
        <v>1.8875</v>
      </c>
    </row>
    <row r="6154" spans="1:4" ht="14.25" x14ac:dyDescent="0.2">
      <c r="A6154" s="20">
        <f t="shared" si="96"/>
        <v>49572</v>
      </c>
      <c r="B6154" s="21">
        <v>6153</v>
      </c>
      <c r="C6154" s="21">
        <v>7.0388999999999999</v>
      </c>
      <c r="D6154" s="21">
        <v>1.8875999999999999</v>
      </c>
    </row>
    <row r="6155" spans="1:4" ht="14.25" x14ac:dyDescent="0.2">
      <c r="A6155" s="20">
        <f t="shared" si="96"/>
        <v>49573</v>
      </c>
      <c r="B6155" s="21">
        <v>6154</v>
      </c>
      <c r="C6155" s="21">
        <v>7.0396999999999998</v>
      </c>
      <c r="D6155" s="21">
        <v>1.8877999999999999</v>
      </c>
    </row>
    <row r="6156" spans="1:4" ht="14.25" x14ac:dyDescent="0.2">
      <c r="A6156" s="20">
        <f t="shared" si="96"/>
        <v>49574</v>
      </c>
      <c r="B6156" s="21">
        <v>6155</v>
      </c>
      <c r="C6156" s="21">
        <v>7.0404</v>
      </c>
      <c r="D6156" s="21">
        <v>1.8878999999999999</v>
      </c>
    </row>
    <row r="6157" spans="1:4" ht="14.25" x14ac:dyDescent="0.2">
      <c r="A6157" s="20">
        <f t="shared" si="96"/>
        <v>49575</v>
      </c>
      <c r="B6157" s="21">
        <v>6156</v>
      </c>
      <c r="C6157" s="21">
        <v>7.0411999999999999</v>
      </c>
      <c r="D6157" s="21">
        <v>1.8880999999999999</v>
      </c>
    </row>
    <row r="6158" spans="1:4" ht="14.25" x14ac:dyDescent="0.2">
      <c r="A6158" s="20">
        <f t="shared" si="96"/>
        <v>49576</v>
      </c>
      <c r="B6158" s="21">
        <v>6157</v>
      </c>
      <c r="C6158" s="21">
        <v>7.0419</v>
      </c>
      <c r="D6158" s="21">
        <v>1.8883000000000001</v>
      </c>
    </row>
    <row r="6159" spans="1:4" ht="14.25" x14ac:dyDescent="0.2">
      <c r="A6159" s="20">
        <f t="shared" si="96"/>
        <v>49577</v>
      </c>
      <c r="B6159" s="21">
        <v>6158</v>
      </c>
      <c r="C6159" s="21">
        <v>7.0427</v>
      </c>
      <c r="D6159" s="21">
        <v>1.8884000000000001</v>
      </c>
    </row>
    <row r="6160" spans="1:4" ht="14.25" x14ac:dyDescent="0.2">
      <c r="A6160" s="20">
        <f t="shared" si="96"/>
        <v>49578</v>
      </c>
      <c r="B6160" s="21">
        <v>6159</v>
      </c>
      <c r="C6160" s="21">
        <v>7.0434000000000001</v>
      </c>
      <c r="D6160" s="21">
        <v>1.8886000000000001</v>
      </c>
    </row>
    <row r="6161" spans="1:4" ht="14.25" x14ac:dyDescent="0.2">
      <c r="A6161" s="20">
        <f t="shared" si="96"/>
        <v>49579</v>
      </c>
      <c r="B6161" s="21">
        <v>6160</v>
      </c>
      <c r="C6161" s="21">
        <v>7.0441000000000003</v>
      </c>
      <c r="D6161" s="21">
        <v>1.8887</v>
      </c>
    </row>
    <row r="6162" spans="1:4" ht="14.25" x14ac:dyDescent="0.2">
      <c r="A6162" s="20">
        <f t="shared" si="96"/>
        <v>49580</v>
      </c>
      <c r="B6162" s="21">
        <v>6161</v>
      </c>
      <c r="C6162" s="21">
        <v>7.0449000000000002</v>
      </c>
      <c r="D6162" s="21">
        <v>1.8889</v>
      </c>
    </row>
    <row r="6163" spans="1:4" ht="14.25" x14ac:dyDescent="0.2">
      <c r="A6163" s="20">
        <f t="shared" si="96"/>
        <v>49581</v>
      </c>
      <c r="B6163" s="21">
        <v>6162</v>
      </c>
      <c r="C6163" s="21">
        <v>7.0456000000000003</v>
      </c>
      <c r="D6163" s="21">
        <v>1.889</v>
      </c>
    </row>
    <row r="6164" spans="1:4" ht="14.25" x14ac:dyDescent="0.2">
      <c r="A6164" s="20">
        <f t="shared" si="96"/>
        <v>49582</v>
      </c>
      <c r="B6164" s="21">
        <v>6163</v>
      </c>
      <c r="C6164" s="21">
        <v>7.0464000000000002</v>
      </c>
      <c r="D6164" s="21">
        <v>1.8892</v>
      </c>
    </row>
    <row r="6165" spans="1:4" ht="14.25" x14ac:dyDescent="0.2">
      <c r="A6165" s="20">
        <f t="shared" si="96"/>
        <v>49583</v>
      </c>
      <c r="B6165" s="21">
        <v>6164</v>
      </c>
      <c r="C6165" s="21">
        <v>7.0471000000000004</v>
      </c>
      <c r="D6165" s="21">
        <v>1.8893</v>
      </c>
    </row>
    <row r="6166" spans="1:4" ht="14.25" x14ac:dyDescent="0.2">
      <c r="A6166" s="20">
        <f t="shared" si="96"/>
        <v>49584</v>
      </c>
      <c r="B6166" s="21">
        <v>6165</v>
      </c>
      <c r="C6166" s="21">
        <v>7.0477999999999996</v>
      </c>
      <c r="D6166" s="21">
        <v>1.8895</v>
      </c>
    </row>
    <row r="6167" spans="1:4" ht="14.25" x14ac:dyDescent="0.2">
      <c r="A6167" s="20">
        <f t="shared" si="96"/>
        <v>49585</v>
      </c>
      <c r="B6167" s="21">
        <v>6166</v>
      </c>
      <c r="C6167" s="21">
        <v>7.0486000000000004</v>
      </c>
      <c r="D6167" s="21">
        <v>1.8895999999999999</v>
      </c>
    </row>
    <row r="6168" spans="1:4" ht="14.25" x14ac:dyDescent="0.2">
      <c r="A6168" s="20">
        <f t="shared" si="96"/>
        <v>49586</v>
      </c>
      <c r="B6168" s="21">
        <v>6167</v>
      </c>
      <c r="C6168" s="21">
        <v>7.0492999999999997</v>
      </c>
      <c r="D6168" s="21">
        <v>1.8897999999999999</v>
      </c>
    </row>
    <row r="6169" spans="1:4" ht="14.25" x14ac:dyDescent="0.2">
      <c r="A6169" s="20">
        <f t="shared" si="96"/>
        <v>49587</v>
      </c>
      <c r="B6169" s="21">
        <v>6168</v>
      </c>
      <c r="C6169" s="21">
        <v>7.0500999999999996</v>
      </c>
      <c r="D6169" s="21">
        <v>1.8898999999999999</v>
      </c>
    </row>
    <row r="6170" spans="1:4" ht="14.25" x14ac:dyDescent="0.2">
      <c r="A6170" s="20">
        <f t="shared" si="96"/>
        <v>49588</v>
      </c>
      <c r="B6170" s="21">
        <v>6169</v>
      </c>
      <c r="C6170" s="21">
        <v>7.0507999999999997</v>
      </c>
      <c r="D6170" s="21">
        <v>1.8900999999999999</v>
      </c>
    </row>
    <row r="6171" spans="1:4" ht="14.25" x14ac:dyDescent="0.2">
      <c r="A6171" s="20">
        <f t="shared" si="96"/>
        <v>49589</v>
      </c>
      <c r="B6171" s="21">
        <v>6170</v>
      </c>
      <c r="C6171" s="21">
        <v>7.0515999999999996</v>
      </c>
      <c r="D6171" s="21">
        <v>1.8902000000000001</v>
      </c>
    </row>
    <row r="6172" spans="1:4" ht="14.25" x14ac:dyDescent="0.2">
      <c r="A6172" s="20">
        <f t="shared" si="96"/>
        <v>49590</v>
      </c>
      <c r="B6172" s="21">
        <v>6171</v>
      </c>
      <c r="C6172" s="21">
        <v>7.0522999999999998</v>
      </c>
      <c r="D6172" s="21">
        <v>1.8904000000000001</v>
      </c>
    </row>
    <row r="6173" spans="1:4" ht="14.25" x14ac:dyDescent="0.2">
      <c r="A6173" s="20">
        <f t="shared" si="96"/>
        <v>49591</v>
      </c>
      <c r="B6173" s="21">
        <v>6172</v>
      </c>
      <c r="C6173" s="21">
        <v>7.0529999999999999</v>
      </c>
      <c r="D6173" s="21">
        <v>1.8905000000000001</v>
      </c>
    </row>
    <row r="6174" spans="1:4" ht="14.25" x14ac:dyDescent="0.2">
      <c r="A6174" s="20">
        <f t="shared" si="96"/>
        <v>49592</v>
      </c>
      <c r="B6174" s="21">
        <v>6173</v>
      </c>
      <c r="C6174" s="21">
        <v>7.0537999999999998</v>
      </c>
      <c r="D6174" s="21">
        <v>1.8907</v>
      </c>
    </row>
    <row r="6175" spans="1:4" ht="14.25" x14ac:dyDescent="0.2">
      <c r="A6175" s="20">
        <f t="shared" si="96"/>
        <v>49593</v>
      </c>
      <c r="B6175" s="21">
        <v>6174</v>
      </c>
      <c r="C6175" s="21">
        <v>7.0545</v>
      </c>
      <c r="D6175" s="21">
        <v>1.8909</v>
      </c>
    </row>
    <row r="6176" spans="1:4" ht="14.25" x14ac:dyDescent="0.2">
      <c r="A6176" s="20">
        <f t="shared" si="96"/>
        <v>49594</v>
      </c>
      <c r="B6176" s="21">
        <v>6175</v>
      </c>
      <c r="C6176" s="21">
        <v>7.0552999999999999</v>
      </c>
      <c r="D6176" s="21">
        <v>1.891</v>
      </c>
    </row>
    <row r="6177" spans="1:4" ht="14.25" x14ac:dyDescent="0.2">
      <c r="A6177" s="20">
        <f t="shared" si="96"/>
        <v>49595</v>
      </c>
      <c r="B6177" s="21">
        <v>6176</v>
      </c>
      <c r="C6177" s="21">
        <v>7.056</v>
      </c>
      <c r="D6177" s="21">
        <v>1.8912</v>
      </c>
    </row>
    <row r="6178" spans="1:4" ht="14.25" x14ac:dyDescent="0.2">
      <c r="A6178" s="20">
        <f t="shared" si="96"/>
        <v>49596</v>
      </c>
      <c r="B6178" s="21">
        <v>6177</v>
      </c>
      <c r="C6178" s="21">
        <v>7.0568</v>
      </c>
      <c r="D6178" s="21">
        <v>1.8913</v>
      </c>
    </row>
    <row r="6179" spans="1:4" ht="14.25" x14ac:dyDescent="0.2">
      <c r="A6179" s="20">
        <f t="shared" si="96"/>
        <v>49597</v>
      </c>
      <c r="B6179" s="21">
        <v>6178</v>
      </c>
      <c r="C6179" s="21">
        <v>7.0575000000000001</v>
      </c>
      <c r="D6179" s="21">
        <v>1.8915</v>
      </c>
    </row>
    <row r="6180" spans="1:4" ht="14.25" x14ac:dyDescent="0.2">
      <c r="A6180" s="20">
        <f t="shared" si="96"/>
        <v>49598</v>
      </c>
      <c r="B6180" s="21">
        <v>6179</v>
      </c>
      <c r="C6180" s="21">
        <v>7.0582000000000003</v>
      </c>
      <c r="D6180" s="21">
        <v>1.8915999999999999</v>
      </c>
    </row>
    <row r="6181" spans="1:4" ht="14.25" x14ac:dyDescent="0.2">
      <c r="A6181" s="20">
        <f t="shared" si="96"/>
        <v>49599</v>
      </c>
      <c r="B6181" s="21">
        <v>6180</v>
      </c>
      <c r="C6181" s="21">
        <v>7.0590000000000002</v>
      </c>
      <c r="D6181" s="21">
        <v>1.8917999999999999</v>
      </c>
    </row>
    <row r="6182" spans="1:4" ht="14.25" x14ac:dyDescent="0.2">
      <c r="A6182" s="20">
        <f t="shared" si="96"/>
        <v>49600</v>
      </c>
      <c r="B6182" s="21">
        <v>6181</v>
      </c>
      <c r="C6182" s="21">
        <v>7.0597000000000003</v>
      </c>
      <c r="D6182" s="21">
        <v>1.8918999999999999</v>
      </c>
    </row>
    <row r="6183" spans="1:4" ht="14.25" x14ac:dyDescent="0.2">
      <c r="A6183" s="20">
        <f t="shared" si="96"/>
        <v>49601</v>
      </c>
      <c r="B6183" s="21">
        <v>6182</v>
      </c>
      <c r="C6183" s="21">
        <v>7.0605000000000002</v>
      </c>
      <c r="D6183" s="21">
        <v>1.8920999999999999</v>
      </c>
    </row>
    <row r="6184" spans="1:4" ht="14.25" x14ac:dyDescent="0.2">
      <c r="A6184" s="20">
        <f t="shared" si="96"/>
        <v>49602</v>
      </c>
      <c r="B6184" s="21">
        <v>6183</v>
      </c>
      <c r="C6184" s="21">
        <v>7.0612000000000004</v>
      </c>
      <c r="D6184" s="21">
        <v>1.8922000000000001</v>
      </c>
    </row>
    <row r="6185" spans="1:4" ht="14.25" x14ac:dyDescent="0.2">
      <c r="A6185" s="20">
        <f t="shared" si="96"/>
        <v>49603</v>
      </c>
      <c r="B6185" s="21">
        <v>6184</v>
      </c>
      <c r="C6185" s="21">
        <v>7.0620000000000003</v>
      </c>
      <c r="D6185" s="21">
        <v>1.8924000000000001</v>
      </c>
    </row>
    <row r="6186" spans="1:4" ht="14.25" x14ac:dyDescent="0.2">
      <c r="A6186" s="20">
        <f t="shared" si="96"/>
        <v>49604</v>
      </c>
      <c r="B6186" s="21">
        <v>6185</v>
      </c>
      <c r="C6186" s="21">
        <v>7.0627000000000004</v>
      </c>
      <c r="D6186" s="21">
        <v>1.8925000000000001</v>
      </c>
    </row>
    <row r="6187" spans="1:4" ht="14.25" x14ac:dyDescent="0.2">
      <c r="A6187" s="20">
        <f t="shared" si="96"/>
        <v>49605</v>
      </c>
      <c r="B6187" s="21">
        <v>6186</v>
      </c>
      <c r="C6187" s="21">
        <v>7.0633999999999997</v>
      </c>
      <c r="D6187" s="21">
        <v>1.8927</v>
      </c>
    </row>
    <row r="6188" spans="1:4" ht="14.25" x14ac:dyDescent="0.2">
      <c r="A6188" s="20">
        <f t="shared" si="96"/>
        <v>49606</v>
      </c>
      <c r="B6188" s="21">
        <v>6187</v>
      </c>
      <c r="C6188" s="21">
        <v>7.0641999999999996</v>
      </c>
      <c r="D6188" s="21">
        <v>1.8928</v>
      </c>
    </row>
    <row r="6189" spans="1:4" ht="14.25" x14ac:dyDescent="0.2">
      <c r="A6189" s="20">
        <f t="shared" si="96"/>
        <v>49607</v>
      </c>
      <c r="B6189" s="21">
        <v>6188</v>
      </c>
      <c r="C6189" s="21">
        <v>7.0648999999999997</v>
      </c>
      <c r="D6189" s="21">
        <v>1.893</v>
      </c>
    </row>
    <row r="6190" spans="1:4" ht="14.25" x14ac:dyDescent="0.2">
      <c r="A6190" s="20">
        <f t="shared" si="96"/>
        <v>49608</v>
      </c>
      <c r="B6190" s="21">
        <v>6189</v>
      </c>
      <c r="C6190" s="21">
        <v>7.0656999999999996</v>
      </c>
      <c r="D6190" s="21">
        <v>1.8931</v>
      </c>
    </row>
    <row r="6191" spans="1:4" ht="14.25" x14ac:dyDescent="0.2">
      <c r="A6191" s="20">
        <f t="shared" si="96"/>
        <v>49609</v>
      </c>
      <c r="B6191" s="21">
        <v>6190</v>
      </c>
      <c r="C6191" s="21">
        <v>7.0663999999999998</v>
      </c>
      <c r="D6191" s="21">
        <v>1.8933</v>
      </c>
    </row>
    <row r="6192" spans="1:4" ht="14.25" x14ac:dyDescent="0.2">
      <c r="A6192" s="20">
        <f t="shared" si="96"/>
        <v>49610</v>
      </c>
      <c r="B6192" s="21">
        <v>6191</v>
      </c>
      <c r="C6192" s="21">
        <v>7.0671999999999997</v>
      </c>
      <c r="D6192" s="21">
        <v>1.8934</v>
      </c>
    </row>
    <row r="6193" spans="1:4" ht="14.25" x14ac:dyDescent="0.2">
      <c r="A6193" s="20">
        <f t="shared" si="96"/>
        <v>49611</v>
      </c>
      <c r="B6193" s="21">
        <v>6192</v>
      </c>
      <c r="C6193" s="21">
        <v>7.0678999999999998</v>
      </c>
      <c r="D6193" s="21">
        <v>1.8935999999999999</v>
      </c>
    </row>
    <row r="6194" spans="1:4" ht="14.25" x14ac:dyDescent="0.2">
      <c r="A6194" s="20">
        <f t="shared" si="96"/>
        <v>49612</v>
      </c>
      <c r="B6194" s="21">
        <v>6193</v>
      </c>
      <c r="C6194" s="21">
        <v>7.0686</v>
      </c>
      <c r="D6194" s="21">
        <v>1.8936999999999999</v>
      </c>
    </row>
    <row r="6195" spans="1:4" ht="14.25" x14ac:dyDescent="0.2">
      <c r="A6195" s="20">
        <f t="shared" si="96"/>
        <v>49613</v>
      </c>
      <c r="B6195" s="21">
        <v>6194</v>
      </c>
      <c r="C6195" s="21">
        <v>7.0693999999999999</v>
      </c>
      <c r="D6195" s="21">
        <v>1.8938999999999999</v>
      </c>
    </row>
    <row r="6196" spans="1:4" ht="14.25" x14ac:dyDescent="0.2">
      <c r="A6196" s="20">
        <f t="shared" si="96"/>
        <v>49614</v>
      </c>
      <c r="B6196" s="21">
        <v>6195</v>
      </c>
      <c r="C6196" s="21">
        <v>7.0701000000000001</v>
      </c>
      <c r="D6196" s="21">
        <v>1.8940999999999999</v>
      </c>
    </row>
    <row r="6197" spans="1:4" ht="14.25" x14ac:dyDescent="0.2">
      <c r="A6197" s="20">
        <f t="shared" si="96"/>
        <v>49615</v>
      </c>
      <c r="B6197" s="21">
        <v>6196</v>
      </c>
      <c r="C6197" s="21">
        <v>7.0709</v>
      </c>
      <c r="D6197" s="21">
        <v>1.8942000000000001</v>
      </c>
    </row>
    <row r="6198" spans="1:4" ht="14.25" x14ac:dyDescent="0.2">
      <c r="A6198" s="20">
        <f t="shared" si="96"/>
        <v>49616</v>
      </c>
      <c r="B6198" s="21">
        <v>6197</v>
      </c>
      <c r="C6198" s="21">
        <v>7.0716000000000001</v>
      </c>
      <c r="D6198" s="21">
        <v>1.8944000000000001</v>
      </c>
    </row>
    <row r="6199" spans="1:4" ht="14.25" x14ac:dyDescent="0.2">
      <c r="A6199" s="20">
        <f t="shared" si="96"/>
        <v>49617</v>
      </c>
      <c r="B6199" s="21">
        <v>6198</v>
      </c>
      <c r="C6199" s="21">
        <v>7.0724</v>
      </c>
      <c r="D6199" s="21">
        <v>1.8945000000000001</v>
      </c>
    </row>
    <row r="6200" spans="1:4" ht="14.25" x14ac:dyDescent="0.2">
      <c r="A6200" s="20">
        <f t="shared" si="96"/>
        <v>49618</v>
      </c>
      <c r="B6200" s="21">
        <v>6199</v>
      </c>
      <c r="C6200" s="21">
        <v>7.0731000000000002</v>
      </c>
      <c r="D6200" s="21">
        <v>1.8947000000000001</v>
      </c>
    </row>
    <row r="6201" spans="1:4" ht="14.25" x14ac:dyDescent="0.2">
      <c r="A6201" s="20">
        <f t="shared" si="96"/>
        <v>49619</v>
      </c>
      <c r="B6201" s="21">
        <v>6200</v>
      </c>
      <c r="C6201" s="21">
        <v>7.0739000000000001</v>
      </c>
      <c r="D6201" s="21">
        <v>1.8948</v>
      </c>
    </row>
    <row r="6202" spans="1:4" ht="14.25" x14ac:dyDescent="0.2">
      <c r="A6202" s="20">
        <f t="shared" si="96"/>
        <v>49620</v>
      </c>
      <c r="B6202" s="21">
        <v>6201</v>
      </c>
      <c r="C6202" s="21">
        <v>7.0746000000000002</v>
      </c>
      <c r="D6202" s="21">
        <v>1.895</v>
      </c>
    </row>
    <row r="6203" spans="1:4" ht="14.25" x14ac:dyDescent="0.2">
      <c r="A6203" s="20">
        <f t="shared" si="96"/>
        <v>49621</v>
      </c>
      <c r="B6203" s="21">
        <v>6202</v>
      </c>
      <c r="C6203" s="21">
        <v>7.0753000000000004</v>
      </c>
      <c r="D6203" s="21">
        <v>1.8951</v>
      </c>
    </row>
    <row r="6204" spans="1:4" ht="14.25" x14ac:dyDescent="0.2">
      <c r="A6204" s="20">
        <f t="shared" si="96"/>
        <v>49622</v>
      </c>
      <c r="B6204" s="21">
        <v>6203</v>
      </c>
      <c r="C6204" s="21">
        <v>7.0761000000000003</v>
      </c>
      <c r="D6204" s="21">
        <v>1.8953</v>
      </c>
    </row>
    <row r="6205" spans="1:4" ht="14.25" x14ac:dyDescent="0.2">
      <c r="A6205" s="20">
        <f t="shared" si="96"/>
        <v>49623</v>
      </c>
      <c r="B6205" s="21">
        <v>6204</v>
      </c>
      <c r="C6205" s="21">
        <v>7.0768000000000004</v>
      </c>
      <c r="D6205" s="21">
        <v>1.8954</v>
      </c>
    </row>
    <row r="6206" spans="1:4" ht="14.25" x14ac:dyDescent="0.2">
      <c r="A6206" s="20">
        <f t="shared" si="96"/>
        <v>49624</v>
      </c>
      <c r="B6206" s="21">
        <v>6205</v>
      </c>
      <c r="C6206" s="21">
        <v>7.0776000000000003</v>
      </c>
      <c r="D6206" s="21">
        <v>1.8956</v>
      </c>
    </row>
    <row r="6207" spans="1:4" ht="14.25" x14ac:dyDescent="0.2">
      <c r="A6207" s="20">
        <f t="shared" si="96"/>
        <v>49625</v>
      </c>
      <c r="B6207" s="21">
        <v>6206</v>
      </c>
      <c r="C6207" s="21">
        <v>7.0782999999999996</v>
      </c>
      <c r="D6207" s="21">
        <v>1.8956999999999999</v>
      </c>
    </row>
    <row r="6208" spans="1:4" ht="14.25" x14ac:dyDescent="0.2">
      <c r="A6208" s="20">
        <f t="shared" si="96"/>
        <v>49626</v>
      </c>
      <c r="B6208" s="21">
        <v>6207</v>
      </c>
      <c r="C6208" s="21">
        <v>7.0791000000000004</v>
      </c>
      <c r="D6208" s="21">
        <v>1.8958999999999999</v>
      </c>
    </row>
    <row r="6209" spans="1:4" ht="14.25" x14ac:dyDescent="0.2">
      <c r="A6209" s="20">
        <f t="shared" si="96"/>
        <v>49627</v>
      </c>
      <c r="B6209" s="21">
        <v>6208</v>
      </c>
      <c r="C6209" s="21">
        <v>7.0797999999999996</v>
      </c>
      <c r="D6209" s="21">
        <v>1.8959999999999999</v>
      </c>
    </row>
    <row r="6210" spans="1:4" ht="14.25" x14ac:dyDescent="0.2">
      <c r="A6210" s="20">
        <f t="shared" si="96"/>
        <v>49628</v>
      </c>
      <c r="B6210" s="21">
        <v>6209</v>
      </c>
      <c r="C6210" s="21">
        <v>7.0804999999999998</v>
      </c>
      <c r="D6210" s="21">
        <v>1.8962000000000001</v>
      </c>
    </row>
    <row r="6211" spans="1:4" ht="14.25" x14ac:dyDescent="0.2">
      <c r="A6211" s="20">
        <f t="shared" si="96"/>
        <v>49629</v>
      </c>
      <c r="B6211" s="21">
        <v>6210</v>
      </c>
      <c r="C6211" s="21">
        <v>7.0812999999999997</v>
      </c>
      <c r="D6211" s="21">
        <v>1.8963000000000001</v>
      </c>
    </row>
    <row r="6212" spans="1:4" ht="14.25" x14ac:dyDescent="0.2">
      <c r="A6212" s="20">
        <f t="shared" ref="A6212:A6275" si="97">+A6211+1</f>
        <v>49630</v>
      </c>
      <c r="B6212" s="21">
        <v>6211</v>
      </c>
      <c r="C6212" s="21">
        <v>7.0819999999999999</v>
      </c>
      <c r="D6212" s="21">
        <v>1.8965000000000001</v>
      </c>
    </row>
    <row r="6213" spans="1:4" ht="14.25" x14ac:dyDescent="0.2">
      <c r="A6213" s="20">
        <f t="shared" si="97"/>
        <v>49631</v>
      </c>
      <c r="B6213" s="21">
        <v>6212</v>
      </c>
      <c r="C6213" s="21">
        <v>7.0827999999999998</v>
      </c>
      <c r="D6213" s="21">
        <v>1.8966000000000001</v>
      </c>
    </row>
    <row r="6214" spans="1:4" ht="14.25" x14ac:dyDescent="0.2">
      <c r="A6214" s="20">
        <f t="shared" si="97"/>
        <v>49632</v>
      </c>
      <c r="B6214" s="21">
        <v>6213</v>
      </c>
      <c r="C6214" s="21">
        <v>7.0834999999999999</v>
      </c>
      <c r="D6214" s="21">
        <v>1.8968</v>
      </c>
    </row>
    <row r="6215" spans="1:4" ht="14.25" x14ac:dyDescent="0.2">
      <c r="A6215" s="20">
        <f t="shared" si="97"/>
        <v>49633</v>
      </c>
      <c r="B6215" s="21">
        <v>6214</v>
      </c>
      <c r="C6215" s="21">
        <v>7.0842999999999998</v>
      </c>
      <c r="D6215" s="21">
        <v>1.8969</v>
      </c>
    </row>
    <row r="6216" spans="1:4" ht="14.25" x14ac:dyDescent="0.2">
      <c r="A6216" s="20">
        <f t="shared" si="97"/>
        <v>49634</v>
      </c>
      <c r="B6216" s="21">
        <v>6215</v>
      </c>
      <c r="C6216" s="21">
        <v>7.085</v>
      </c>
      <c r="D6216" s="21">
        <v>1.8971</v>
      </c>
    </row>
    <row r="6217" spans="1:4" ht="14.25" x14ac:dyDescent="0.2">
      <c r="A6217" s="20">
        <f t="shared" si="97"/>
        <v>49635</v>
      </c>
      <c r="B6217" s="21">
        <v>6216</v>
      </c>
      <c r="C6217" s="21">
        <v>7.0857999999999999</v>
      </c>
      <c r="D6217" s="21">
        <v>1.8972</v>
      </c>
    </row>
    <row r="6218" spans="1:4" ht="14.25" x14ac:dyDescent="0.2">
      <c r="A6218" s="20">
        <f t="shared" si="97"/>
        <v>49636</v>
      </c>
      <c r="B6218" s="21">
        <v>6217</v>
      </c>
      <c r="C6218" s="21">
        <v>7.0865</v>
      </c>
      <c r="D6218" s="21">
        <v>1.8974</v>
      </c>
    </row>
    <row r="6219" spans="1:4" ht="14.25" x14ac:dyDescent="0.2">
      <c r="A6219" s="20">
        <f t="shared" si="97"/>
        <v>49637</v>
      </c>
      <c r="B6219" s="21">
        <v>6218</v>
      </c>
      <c r="C6219" s="21">
        <v>7.0872000000000002</v>
      </c>
      <c r="D6219" s="21">
        <v>1.8975</v>
      </c>
    </row>
    <row r="6220" spans="1:4" ht="14.25" x14ac:dyDescent="0.2">
      <c r="A6220" s="20">
        <f t="shared" si="97"/>
        <v>49638</v>
      </c>
      <c r="B6220" s="21">
        <v>6219</v>
      </c>
      <c r="C6220" s="21">
        <v>7.0880000000000001</v>
      </c>
      <c r="D6220" s="21">
        <v>1.8976999999999999</v>
      </c>
    </row>
    <row r="6221" spans="1:4" ht="14.25" x14ac:dyDescent="0.2">
      <c r="A6221" s="20">
        <f t="shared" si="97"/>
        <v>49639</v>
      </c>
      <c r="B6221" s="21">
        <v>6220</v>
      </c>
      <c r="C6221" s="21">
        <v>7.0887000000000002</v>
      </c>
      <c r="D6221" s="21">
        <v>1.8977999999999999</v>
      </c>
    </row>
    <row r="6222" spans="1:4" ht="14.25" x14ac:dyDescent="0.2">
      <c r="A6222" s="20">
        <f t="shared" si="97"/>
        <v>49640</v>
      </c>
      <c r="B6222" s="21">
        <v>6221</v>
      </c>
      <c r="C6222" s="21">
        <v>7.0895000000000001</v>
      </c>
      <c r="D6222" s="21">
        <v>1.8979999999999999</v>
      </c>
    </row>
    <row r="6223" spans="1:4" ht="14.25" x14ac:dyDescent="0.2">
      <c r="A6223" s="20">
        <f t="shared" si="97"/>
        <v>49641</v>
      </c>
      <c r="B6223" s="21">
        <v>6222</v>
      </c>
      <c r="C6223" s="21">
        <v>7.0902000000000003</v>
      </c>
      <c r="D6223" s="21">
        <v>1.8980999999999999</v>
      </c>
    </row>
    <row r="6224" spans="1:4" ht="14.25" x14ac:dyDescent="0.2">
      <c r="A6224" s="20">
        <f t="shared" si="97"/>
        <v>49642</v>
      </c>
      <c r="B6224" s="21">
        <v>6223</v>
      </c>
      <c r="C6224" s="21">
        <v>7.0910000000000002</v>
      </c>
      <c r="D6224" s="21">
        <v>1.8983000000000001</v>
      </c>
    </row>
    <row r="6225" spans="1:4" ht="14.25" x14ac:dyDescent="0.2">
      <c r="A6225" s="20">
        <f t="shared" si="97"/>
        <v>49643</v>
      </c>
      <c r="B6225" s="21">
        <v>6224</v>
      </c>
      <c r="C6225" s="21">
        <v>7.0917000000000003</v>
      </c>
      <c r="D6225" s="21">
        <v>1.8985000000000001</v>
      </c>
    </row>
    <row r="6226" spans="1:4" ht="14.25" x14ac:dyDescent="0.2">
      <c r="A6226" s="20">
        <f t="shared" si="97"/>
        <v>49644</v>
      </c>
      <c r="B6226" s="21">
        <v>6225</v>
      </c>
      <c r="C6226" s="21">
        <v>7.0925000000000002</v>
      </c>
      <c r="D6226" s="21">
        <v>1.8986000000000001</v>
      </c>
    </row>
    <row r="6227" spans="1:4" ht="14.25" x14ac:dyDescent="0.2">
      <c r="A6227" s="20">
        <f t="shared" si="97"/>
        <v>49645</v>
      </c>
      <c r="B6227" s="21">
        <v>6226</v>
      </c>
      <c r="C6227" s="21">
        <v>7.0932000000000004</v>
      </c>
      <c r="D6227" s="21">
        <v>1.8988</v>
      </c>
    </row>
    <row r="6228" spans="1:4" ht="14.25" x14ac:dyDescent="0.2">
      <c r="A6228" s="20">
        <f t="shared" si="97"/>
        <v>49646</v>
      </c>
      <c r="B6228" s="21">
        <v>6227</v>
      </c>
      <c r="C6228" s="21">
        <v>7.0938999999999997</v>
      </c>
      <c r="D6228" s="21">
        <v>1.8989</v>
      </c>
    </row>
    <row r="6229" spans="1:4" ht="14.25" x14ac:dyDescent="0.2">
      <c r="A6229" s="20">
        <f t="shared" si="97"/>
        <v>49647</v>
      </c>
      <c r="B6229" s="21">
        <v>6228</v>
      </c>
      <c r="C6229" s="21">
        <v>7.0946999999999996</v>
      </c>
      <c r="D6229" s="21">
        <v>1.8991</v>
      </c>
    </row>
    <row r="6230" spans="1:4" ht="14.25" x14ac:dyDescent="0.2">
      <c r="A6230" s="20">
        <f t="shared" si="97"/>
        <v>49648</v>
      </c>
      <c r="B6230" s="21">
        <v>6229</v>
      </c>
      <c r="C6230" s="21">
        <v>7.0953999999999997</v>
      </c>
      <c r="D6230" s="21">
        <v>1.8992</v>
      </c>
    </row>
    <row r="6231" spans="1:4" ht="14.25" x14ac:dyDescent="0.2">
      <c r="A6231" s="20">
        <f t="shared" si="97"/>
        <v>49649</v>
      </c>
      <c r="B6231" s="21">
        <v>6230</v>
      </c>
      <c r="C6231" s="21">
        <v>7.0961999999999996</v>
      </c>
      <c r="D6231" s="21">
        <v>1.8994</v>
      </c>
    </row>
    <row r="6232" spans="1:4" ht="14.25" x14ac:dyDescent="0.2">
      <c r="A6232" s="20">
        <f t="shared" si="97"/>
        <v>49650</v>
      </c>
      <c r="B6232" s="21">
        <v>6231</v>
      </c>
      <c r="C6232" s="21">
        <v>7.0968999999999998</v>
      </c>
      <c r="D6232" s="21">
        <v>1.8995</v>
      </c>
    </row>
    <row r="6233" spans="1:4" ht="14.25" x14ac:dyDescent="0.2">
      <c r="A6233" s="20">
        <f t="shared" si="97"/>
        <v>49651</v>
      </c>
      <c r="B6233" s="21">
        <v>6232</v>
      </c>
      <c r="C6233" s="21">
        <v>7.0976999999999997</v>
      </c>
      <c r="D6233" s="21">
        <v>1.8996999999999999</v>
      </c>
    </row>
    <row r="6234" spans="1:4" ht="14.25" x14ac:dyDescent="0.2">
      <c r="A6234" s="20">
        <f t="shared" si="97"/>
        <v>49652</v>
      </c>
      <c r="B6234" s="21">
        <v>6233</v>
      </c>
      <c r="C6234" s="21">
        <v>7.0983999999999998</v>
      </c>
      <c r="D6234" s="21">
        <v>1.8997999999999999</v>
      </c>
    </row>
    <row r="6235" spans="1:4" ht="14.25" x14ac:dyDescent="0.2">
      <c r="A6235" s="20">
        <f t="shared" si="97"/>
        <v>49653</v>
      </c>
      <c r="B6235" s="21">
        <v>6234</v>
      </c>
      <c r="C6235" s="21">
        <v>7.0991999999999997</v>
      </c>
      <c r="D6235" s="21">
        <v>1.9</v>
      </c>
    </row>
    <row r="6236" spans="1:4" ht="14.25" x14ac:dyDescent="0.2">
      <c r="A6236" s="20">
        <f t="shared" si="97"/>
        <v>49654</v>
      </c>
      <c r="B6236" s="21">
        <v>6235</v>
      </c>
      <c r="C6236" s="21">
        <v>7.0998999999999999</v>
      </c>
      <c r="D6236" s="21">
        <v>1.9000999999999999</v>
      </c>
    </row>
    <row r="6237" spans="1:4" ht="14.25" x14ac:dyDescent="0.2">
      <c r="A6237" s="20">
        <f t="shared" si="97"/>
        <v>49655</v>
      </c>
      <c r="B6237" s="21">
        <v>6236</v>
      </c>
      <c r="C6237" s="21">
        <v>7.1006</v>
      </c>
      <c r="D6237" s="21">
        <v>1.9003000000000001</v>
      </c>
    </row>
    <row r="6238" spans="1:4" ht="14.25" x14ac:dyDescent="0.2">
      <c r="A6238" s="20">
        <f t="shared" si="97"/>
        <v>49656</v>
      </c>
      <c r="B6238" s="21">
        <v>6237</v>
      </c>
      <c r="C6238" s="21">
        <v>7.1013999999999999</v>
      </c>
      <c r="D6238" s="21">
        <v>1.9004000000000001</v>
      </c>
    </row>
    <row r="6239" spans="1:4" ht="14.25" x14ac:dyDescent="0.2">
      <c r="A6239" s="20">
        <f t="shared" si="97"/>
        <v>49657</v>
      </c>
      <c r="B6239" s="21">
        <v>6238</v>
      </c>
      <c r="C6239" s="21">
        <v>7.1021000000000001</v>
      </c>
      <c r="D6239" s="21">
        <v>1.9006000000000001</v>
      </c>
    </row>
    <row r="6240" spans="1:4" ht="14.25" x14ac:dyDescent="0.2">
      <c r="A6240" s="20">
        <f t="shared" si="97"/>
        <v>49658</v>
      </c>
      <c r="B6240" s="21">
        <v>6239</v>
      </c>
      <c r="C6240" s="21">
        <v>7.1029</v>
      </c>
      <c r="D6240" s="21">
        <v>1.9007000000000001</v>
      </c>
    </row>
    <row r="6241" spans="1:4" ht="14.25" x14ac:dyDescent="0.2">
      <c r="A6241" s="20">
        <f t="shared" si="97"/>
        <v>49659</v>
      </c>
      <c r="B6241" s="21">
        <v>6240</v>
      </c>
      <c r="C6241" s="21">
        <v>7.1036000000000001</v>
      </c>
      <c r="D6241" s="21">
        <v>1.9009</v>
      </c>
    </row>
    <row r="6242" spans="1:4" ht="14.25" x14ac:dyDescent="0.2">
      <c r="A6242" s="20">
        <f t="shared" si="97"/>
        <v>49660</v>
      </c>
      <c r="B6242" s="21">
        <v>6241</v>
      </c>
      <c r="C6242" s="21">
        <v>7.1044</v>
      </c>
      <c r="D6242" s="21">
        <v>1.901</v>
      </c>
    </row>
    <row r="6243" spans="1:4" ht="14.25" x14ac:dyDescent="0.2">
      <c r="A6243" s="20">
        <f t="shared" si="97"/>
        <v>49661</v>
      </c>
      <c r="B6243" s="21">
        <v>6242</v>
      </c>
      <c r="C6243" s="21">
        <v>7.1051000000000002</v>
      </c>
      <c r="D6243" s="21">
        <v>1.9012</v>
      </c>
    </row>
    <row r="6244" spans="1:4" ht="14.25" x14ac:dyDescent="0.2">
      <c r="A6244" s="20">
        <f t="shared" si="97"/>
        <v>49662</v>
      </c>
      <c r="B6244" s="21">
        <v>6243</v>
      </c>
      <c r="C6244" s="21">
        <v>7.1059000000000001</v>
      </c>
      <c r="D6244" s="21">
        <v>1.9013</v>
      </c>
    </row>
    <row r="6245" spans="1:4" ht="14.25" x14ac:dyDescent="0.2">
      <c r="A6245" s="20">
        <f t="shared" si="97"/>
        <v>49663</v>
      </c>
      <c r="B6245" s="21">
        <v>6244</v>
      </c>
      <c r="C6245" s="21">
        <v>7.1066000000000003</v>
      </c>
      <c r="D6245" s="21">
        <v>1.9015</v>
      </c>
    </row>
    <row r="6246" spans="1:4" ht="14.25" x14ac:dyDescent="0.2">
      <c r="A6246" s="20">
        <f t="shared" si="97"/>
        <v>49664</v>
      </c>
      <c r="B6246" s="21">
        <v>6245</v>
      </c>
      <c r="C6246" s="21">
        <v>7.1073000000000004</v>
      </c>
      <c r="D6246" s="21">
        <v>1.9016</v>
      </c>
    </row>
    <row r="6247" spans="1:4" ht="14.25" x14ac:dyDescent="0.2">
      <c r="A6247" s="20">
        <f t="shared" si="97"/>
        <v>49665</v>
      </c>
      <c r="B6247" s="21">
        <v>6246</v>
      </c>
      <c r="C6247" s="21">
        <v>7.1081000000000003</v>
      </c>
      <c r="D6247" s="21">
        <v>1.9017999999999999</v>
      </c>
    </row>
    <row r="6248" spans="1:4" ht="14.25" x14ac:dyDescent="0.2">
      <c r="A6248" s="20">
        <f t="shared" si="97"/>
        <v>49666</v>
      </c>
      <c r="B6248" s="21">
        <v>6247</v>
      </c>
      <c r="C6248" s="21">
        <v>7.1087999999999996</v>
      </c>
      <c r="D6248" s="21">
        <v>1.9018999999999999</v>
      </c>
    </row>
    <row r="6249" spans="1:4" ht="14.25" x14ac:dyDescent="0.2">
      <c r="A6249" s="20">
        <f t="shared" si="97"/>
        <v>49667</v>
      </c>
      <c r="B6249" s="21">
        <v>6248</v>
      </c>
      <c r="C6249" s="21">
        <v>7.1096000000000004</v>
      </c>
      <c r="D6249" s="21">
        <v>1.9020999999999999</v>
      </c>
    </row>
    <row r="6250" spans="1:4" ht="14.25" x14ac:dyDescent="0.2">
      <c r="A6250" s="20">
        <f t="shared" si="97"/>
        <v>49668</v>
      </c>
      <c r="B6250" s="21">
        <v>6249</v>
      </c>
      <c r="C6250" s="21">
        <v>7.1102999999999996</v>
      </c>
      <c r="D6250" s="21">
        <v>1.9021999999999999</v>
      </c>
    </row>
    <row r="6251" spans="1:4" ht="14.25" x14ac:dyDescent="0.2">
      <c r="A6251" s="20">
        <f t="shared" si="97"/>
        <v>49669</v>
      </c>
      <c r="B6251" s="21">
        <v>6250</v>
      </c>
      <c r="C6251" s="21">
        <v>7.1111000000000004</v>
      </c>
      <c r="D6251" s="21">
        <v>1.9024000000000001</v>
      </c>
    </row>
    <row r="6252" spans="1:4" ht="14.25" x14ac:dyDescent="0.2">
      <c r="A6252" s="20">
        <f t="shared" si="97"/>
        <v>49670</v>
      </c>
      <c r="B6252" s="21">
        <v>6251</v>
      </c>
      <c r="C6252" s="21">
        <v>7.1117999999999997</v>
      </c>
      <c r="D6252" s="21">
        <v>1.9025000000000001</v>
      </c>
    </row>
    <row r="6253" spans="1:4" ht="14.25" x14ac:dyDescent="0.2">
      <c r="A6253" s="20">
        <f t="shared" si="97"/>
        <v>49671</v>
      </c>
      <c r="B6253" s="21">
        <v>6252</v>
      </c>
      <c r="C6253" s="21">
        <v>7.1125999999999996</v>
      </c>
      <c r="D6253" s="21">
        <v>1.9027000000000001</v>
      </c>
    </row>
    <row r="6254" spans="1:4" ht="14.25" x14ac:dyDescent="0.2">
      <c r="A6254" s="20">
        <f t="shared" si="97"/>
        <v>49672</v>
      </c>
      <c r="B6254" s="21">
        <v>6253</v>
      </c>
      <c r="C6254" s="21">
        <v>7.1132999999999997</v>
      </c>
      <c r="D6254" s="21">
        <v>1.9028</v>
      </c>
    </row>
    <row r="6255" spans="1:4" ht="14.25" x14ac:dyDescent="0.2">
      <c r="A6255" s="20">
        <f t="shared" si="97"/>
        <v>49673</v>
      </c>
      <c r="B6255" s="21">
        <v>6254</v>
      </c>
      <c r="C6255" s="21">
        <v>7.1140999999999996</v>
      </c>
      <c r="D6255" s="21">
        <v>1.903</v>
      </c>
    </row>
    <row r="6256" spans="1:4" ht="14.25" x14ac:dyDescent="0.2">
      <c r="A6256" s="20">
        <f t="shared" si="97"/>
        <v>49674</v>
      </c>
      <c r="B6256" s="21">
        <v>6255</v>
      </c>
      <c r="C6256" s="21">
        <v>7.1147999999999998</v>
      </c>
      <c r="D6256" s="21">
        <v>1.9031</v>
      </c>
    </row>
    <row r="6257" spans="1:4" ht="14.25" x14ac:dyDescent="0.2">
      <c r="A6257" s="20">
        <f t="shared" si="97"/>
        <v>49675</v>
      </c>
      <c r="B6257" s="21">
        <v>6256</v>
      </c>
      <c r="C6257" s="21">
        <v>7.1154999999999999</v>
      </c>
      <c r="D6257" s="21">
        <v>1.9033</v>
      </c>
    </row>
    <row r="6258" spans="1:4" ht="14.25" x14ac:dyDescent="0.2">
      <c r="A6258" s="20">
        <f t="shared" si="97"/>
        <v>49676</v>
      </c>
      <c r="B6258" s="21">
        <v>6257</v>
      </c>
      <c r="C6258" s="21">
        <v>7.1162999999999998</v>
      </c>
      <c r="D6258" s="21">
        <v>1.9034</v>
      </c>
    </row>
    <row r="6259" spans="1:4" ht="14.25" x14ac:dyDescent="0.2">
      <c r="A6259" s="20">
        <f t="shared" si="97"/>
        <v>49677</v>
      </c>
      <c r="B6259" s="21">
        <v>6258</v>
      </c>
      <c r="C6259" s="21">
        <v>7.117</v>
      </c>
      <c r="D6259" s="21">
        <v>1.9036</v>
      </c>
    </row>
    <row r="6260" spans="1:4" ht="14.25" x14ac:dyDescent="0.2">
      <c r="A6260" s="20">
        <f t="shared" si="97"/>
        <v>49678</v>
      </c>
      <c r="B6260" s="21">
        <v>6259</v>
      </c>
      <c r="C6260" s="21">
        <v>7.1177999999999999</v>
      </c>
      <c r="D6260" s="21">
        <v>1.9036999999999999</v>
      </c>
    </row>
    <row r="6261" spans="1:4" ht="14.25" x14ac:dyDescent="0.2">
      <c r="A6261" s="20">
        <f t="shared" si="97"/>
        <v>49679</v>
      </c>
      <c r="B6261" s="21">
        <v>6260</v>
      </c>
      <c r="C6261" s="21">
        <v>7.1185</v>
      </c>
      <c r="D6261" s="21">
        <v>1.9038999999999999</v>
      </c>
    </row>
    <row r="6262" spans="1:4" ht="14.25" x14ac:dyDescent="0.2">
      <c r="A6262" s="20">
        <f t="shared" si="97"/>
        <v>49680</v>
      </c>
      <c r="B6262" s="21">
        <v>6261</v>
      </c>
      <c r="C6262" s="21">
        <v>7.1193</v>
      </c>
      <c r="D6262" s="21">
        <v>1.9039999999999999</v>
      </c>
    </row>
    <row r="6263" spans="1:4" ht="14.25" x14ac:dyDescent="0.2">
      <c r="A6263" s="20">
        <f t="shared" si="97"/>
        <v>49681</v>
      </c>
      <c r="B6263" s="21">
        <v>6262</v>
      </c>
      <c r="C6263" s="21">
        <v>7.12</v>
      </c>
      <c r="D6263" s="21">
        <v>1.9041999999999999</v>
      </c>
    </row>
    <row r="6264" spans="1:4" ht="14.25" x14ac:dyDescent="0.2">
      <c r="A6264" s="20">
        <f t="shared" si="97"/>
        <v>49682</v>
      </c>
      <c r="B6264" s="21">
        <v>6263</v>
      </c>
      <c r="C6264" s="21">
        <v>7.1208</v>
      </c>
      <c r="D6264" s="21">
        <v>1.9043000000000001</v>
      </c>
    </row>
    <row r="6265" spans="1:4" ht="14.25" x14ac:dyDescent="0.2">
      <c r="A6265" s="20">
        <f t="shared" si="97"/>
        <v>49683</v>
      </c>
      <c r="B6265" s="21">
        <v>6264</v>
      </c>
      <c r="C6265" s="21">
        <v>7.1215000000000002</v>
      </c>
      <c r="D6265" s="21">
        <v>1.9045000000000001</v>
      </c>
    </row>
    <row r="6266" spans="1:4" ht="14.25" x14ac:dyDescent="0.2">
      <c r="A6266" s="20">
        <f t="shared" si="97"/>
        <v>49684</v>
      </c>
      <c r="B6266" s="21">
        <v>6265</v>
      </c>
      <c r="C6266" s="21">
        <v>7.1223000000000001</v>
      </c>
      <c r="D6266" s="21">
        <v>1.9046000000000001</v>
      </c>
    </row>
    <row r="6267" spans="1:4" ht="14.25" x14ac:dyDescent="0.2">
      <c r="A6267" s="20">
        <f t="shared" si="97"/>
        <v>49685</v>
      </c>
      <c r="B6267" s="21">
        <v>6266</v>
      </c>
      <c r="C6267" s="21">
        <v>7.1230000000000002</v>
      </c>
      <c r="D6267" s="21">
        <v>1.9048</v>
      </c>
    </row>
    <row r="6268" spans="1:4" ht="14.25" x14ac:dyDescent="0.2">
      <c r="A6268" s="20">
        <f t="shared" si="97"/>
        <v>49686</v>
      </c>
      <c r="B6268" s="21">
        <v>6267</v>
      </c>
      <c r="C6268" s="21">
        <v>7.1237000000000004</v>
      </c>
      <c r="D6268" s="21">
        <v>1.9049</v>
      </c>
    </row>
    <row r="6269" spans="1:4" ht="14.25" x14ac:dyDescent="0.2">
      <c r="A6269" s="20">
        <f t="shared" si="97"/>
        <v>49687</v>
      </c>
      <c r="B6269" s="21">
        <v>6268</v>
      </c>
      <c r="C6269" s="21">
        <v>7.1245000000000003</v>
      </c>
      <c r="D6269" s="21">
        <v>1.9051</v>
      </c>
    </row>
    <row r="6270" spans="1:4" ht="14.25" x14ac:dyDescent="0.2">
      <c r="A6270" s="20">
        <f t="shared" si="97"/>
        <v>49688</v>
      </c>
      <c r="B6270" s="21">
        <v>6269</v>
      </c>
      <c r="C6270" s="21">
        <v>7.1252000000000004</v>
      </c>
      <c r="D6270" s="21">
        <v>1.9052</v>
      </c>
    </row>
    <row r="6271" spans="1:4" ht="14.25" x14ac:dyDescent="0.2">
      <c r="A6271" s="20">
        <f t="shared" si="97"/>
        <v>49689</v>
      </c>
      <c r="B6271" s="21">
        <v>6270</v>
      </c>
      <c r="C6271" s="21">
        <v>7.1260000000000003</v>
      </c>
      <c r="D6271" s="21">
        <v>1.9054</v>
      </c>
    </row>
    <row r="6272" spans="1:4" ht="14.25" x14ac:dyDescent="0.2">
      <c r="A6272" s="20">
        <f t="shared" si="97"/>
        <v>49690</v>
      </c>
      <c r="B6272" s="21">
        <v>6271</v>
      </c>
      <c r="C6272" s="21">
        <v>7.1266999999999996</v>
      </c>
      <c r="D6272" s="21">
        <v>1.9055</v>
      </c>
    </row>
    <row r="6273" spans="1:4" ht="14.25" x14ac:dyDescent="0.2">
      <c r="A6273" s="20">
        <f t="shared" si="97"/>
        <v>49691</v>
      </c>
      <c r="B6273" s="21">
        <v>6272</v>
      </c>
      <c r="C6273" s="21">
        <v>7.1275000000000004</v>
      </c>
      <c r="D6273" s="21">
        <v>1.9056999999999999</v>
      </c>
    </row>
    <row r="6274" spans="1:4" ht="14.25" x14ac:dyDescent="0.2">
      <c r="A6274" s="20">
        <f t="shared" si="97"/>
        <v>49692</v>
      </c>
      <c r="B6274" s="21">
        <v>6273</v>
      </c>
      <c r="C6274" s="21">
        <v>7.1281999999999996</v>
      </c>
      <c r="D6274" s="21">
        <v>1.9057999999999999</v>
      </c>
    </row>
    <row r="6275" spans="1:4" ht="14.25" x14ac:dyDescent="0.2">
      <c r="A6275" s="20">
        <f t="shared" si="97"/>
        <v>49693</v>
      </c>
      <c r="B6275" s="21">
        <v>6274</v>
      </c>
      <c r="C6275" s="21">
        <v>7.1289999999999996</v>
      </c>
      <c r="D6275" s="21">
        <v>1.9059999999999999</v>
      </c>
    </row>
    <row r="6276" spans="1:4" ht="14.25" x14ac:dyDescent="0.2">
      <c r="A6276" s="20">
        <f t="shared" ref="A6276:A6339" si="98">+A6275+1</f>
        <v>49694</v>
      </c>
      <c r="B6276" s="21">
        <v>6275</v>
      </c>
      <c r="C6276" s="21">
        <v>7.1296999999999997</v>
      </c>
      <c r="D6276" s="21">
        <v>1.9060999999999999</v>
      </c>
    </row>
    <row r="6277" spans="1:4" ht="14.25" x14ac:dyDescent="0.2">
      <c r="A6277" s="20">
        <f t="shared" si="98"/>
        <v>49695</v>
      </c>
      <c r="B6277" s="21">
        <v>6276</v>
      </c>
      <c r="C6277" s="21">
        <v>7.1304999999999996</v>
      </c>
      <c r="D6277" s="21">
        <v>1.9063000000000001</v>
      </c>
    </row>
    <row r="6278" spans="1:4" ht="14.25" x14ac:dyDescent="0.2">
      <c r="A6278" s="20">
        <f t="shared" si="98"/>
        <v>49696</v>
      </c>
      <c r="B6278" s="21">
        <v>6277</v>
      </c>
      <c r="C6278" s="21">
        <v>7.1311999999999998</v>
      </c>
      <c r="D6278" s="21">
        <v>1.9064000000000001</v>
      </c>
    </row>
    <row r="6279" spans="1:4" ht="14.25" x14ac:dyDescent="0.2">
      <c r="A6279" s="20">
        <f t="shared" si="98"/>
        <v>49697</v>
      </c>
      <c r="B6279" s="21">
        <v>6278</v>
      </c>
      <c r="C6279" s="21">
        <v>7.1318999999999999</v>
      </c>
      <c r="D6279" s="21">
        <v>1.9066000000000001</v>
      </c>
    </row>
    <row r="6280" spans="1:4" ht="14.25" x14ac:dyDescent="0.2">
      <c r="A6280" s="20">
        <f t="shared" si="98"/>
        <v>49698</v>
      </c>
      <c r="B6280" s="21">
        <v>6279</v>
      </c>
      <c r="C6280" s="21">
        <v>7.1326999999999998</v>
      </c>
      <c r="D6280" s="21">
        <v>1.9067000000000001</v>
      </c>
    </row>
    <row r="6281" spans="1:4" ht="14.25" x14ac:dyDescent="0.2">
      <c r="A6281" s="20">
        <f t="shared" si="98"/>
        <v>49699</v>
      </c>
      <c r="B6281" s="21">
        <v>6280</v>
      </c>
      <c r="C6281" s="21">
        <v>7.1334</v>
      </c>
      <c r="D6281" s="21">
        <v>1.9069</v>
      </c>
    </row>
    <row r="6282" spans="1:4" ht="14.25" x14ac:dyDescent="0.2">
      <c r="A6282" s="20">
        <f t="shared" si="98"/>
        <v>49700</v>
      </c>
      <c r="B6282" s="21">
        <v>6281</v>
      </c>
      <c r="C6282" s="21">
        <v>7.1341999999999999</v>
      </c>
      <c r="D6282" s="21">
        <v>1.907</v>
      </c>
    </row>
    <row r="6283" spans="1:4" ht="14.25" x14ac:dyDescent="0.2">
      <c r="A6283" s="20">
        <f t="shared" si="98"/>
        <v>49701</v>
      </c>
      <c r="B6283" s="21">
        <v>6282</v>
      </c>
      <c r="C6283" s="21">
        <v>7.1349</v>
      </c>
      <c r="D6283" s="21">
        <v>1.9072</v>
      </c>
    </row>
    <row r="6284" spans="1:4" ht="14.25" x14ac:dyDescent="0.2">
      <c r="A6284" s="20">
        <f t="shared" si="98"/>
        <v>49702</v>
      </c>
      <c r="B6284" s="21">
        <v>6283</v>
      </c>
      <c r="C6284" s="21">
        <v>7.1356999999999999</v>
      </c>
      <c r="D6284" s="21">
        <v>1.9073</v>
      </c>
    </row>
    <row r="6285" spans="1:4" ht="14.25" x14ac:dyDescent="0.2">
      <c r="A6285" s="20">
        <f t="shared" si="98"/>
        <v>49703</v>
      </c>
      <c r="B6285" s="21">
        <v>6284</v>
      </c>
      <c r="C6285" s="21">
        <v>7.1364000000000001</v>
      </c>
      <c r="D6285" s="21">
        <v>1.9075</v>
      </c>
    </row>
    <row r="6286" spans="1:4" ht="14.25" x14ac:dyDescent="0.2">
      <c r="A6286" s="20">
        <f t="shared" si="98"/>
        <v>49704</v>
      </c>
      <c r="B6286" s="21">
        <v>6285</v>
      </c>
      <c r="C6286" s="21">
        <v>7.1372</v>
      </c>
      <c r="D6286" s="21">
        <v>1.9076</v>
      </c>
    </row>
    <row r="6287" spans="1:4" ht="14.25" x14ac:dyDescent="0.2">
      <c r="A6287" s="20">
        <f t="shared" si="98"/>
        <v>49705</v>
      </c>
      <c r="B6287" s="21">
        <v>6286</v>
      </c>
      <c r="C6287" s="21">
        <v>7.1379000000000001</v>
      </c>
      <c r="D6287" s="21">
        <v>1.9077999999999999</v>
      </c>
    </row>
    <row r="6288" spans="1:4" ht="14.25" x14ac:dyDescent="0.2">
      <c r="A6288" s="20">
        <f t="shared" si="98"/>
        <v>49706</v>
      </c>
      <c r="B6288" s="21">
        <v>6287</v>
      </c>
      <c r="C6288" s="21">
        <v>7.1387</v>
      </c>
      <c r="D6288" s="21">
        <v>1.9078999999999999</v>
      </c>
    </row>
    <row r="6289" spans="1:4" ht="14.25" x14ac:dyDescent="0.2">
      <c r="A6289" s="20">
        <f t="shared" si="98"/>
        <v>49707</v>
      </c>
      <c r="B6289" s="21">
        <v>6288</v>
      </c>
      <c r="C6289" s="21">
        <v>7.1394000000000002</v>
      </c>
      <c r="D6289" s="21">
        <v>1.9080999999999999</v>
      </c>
    </row>
    <row r="6290" spans="1:4" ht="14.25" x14ac:dyDescent="0.2">
      <c r="A6290" s="20">
        <f t="shared" si="98"/>
        <v>49708</v>
      </c>
      <c r="B6290" s="21">
        <v>6289</v>
      </c>
      <c r="C6290" s="21">
        <v>7.1401000000000003</v>
      </c>
      <c r="D6290" s="21">
        <v>1.9081999999999999</v>
      </c>
    </row>
    <row r="6291" spans="1:4" ht="14.25" x14ac:dyDescent="0.2">
      <c r="A6291" s="20">
        <f t="shared" si="98"/>
        <v>49709</v>
      </c>
      <c r="B6291" s="21">
        <v>6290</v>
      </c>
      <c r="C6291" s="21">
        <v>7.1409000000000002</v>
      </c>
      <c r="D6291" s="21">
        <v>1.9084000000000001</v>
      </c>
    </row>
    <row r="6292" spans="1:4" ht="14.25" x14ac:dyDescent="0.2">
      <c r="A6292" s="20">
        <f t="shared" si="98"/>
        <v>49710</v>
      </c>
      <c r="B6292" s="21">
        <v>6291</v>
      </c>
      <c r="C6292" s="21">
        <v>7.1416000000000004</v>
      </c>
      <c r="D6292" s="21">
        <v>1.9085000000000001</v>
      </c>
    </row>
    <row r="6293" spans="1:4" ht="14.25" x14ac:dyDescent="0.2">
      <c r="A6293" s="20">
        <f t="shared" si="98"/>
        <v>49711</v>
      </c>
      <c r="B6293" s="21">
        <v>6292</v>
      </c>
      <c r="C6293" s="21">
        <v>7.1424000000000003</v>
      </c>
      <c r="D6293" s="21">
        <v>1.9087000000000001</v>
      </c>
    </row>
    <row r="6294" spans="1:4" ht="14.25" x14ac:dyDescent="0.2">
      <c r="A6294" s="20">
        <f t="shared" si="98"/>
        <v>49712</v>
      </c>
      <c r="B6294" s="21">
        <v>6293</v>
      </c>
      <c r="C6294" s="21">
        <v>7.1430999999999996</v>
      </c>
      <c r="D6294" s="21">
        <v>1.9088000000000001</v>
      </c>
    </row>
    <row r="6295" spans="1:4" ht="14.25" x14ac:dyDescent="0.2">
      <c r="A6295" s="20">
        <f t="shared" si="98"/>
        <v>49713</v>
      </c>
      <c r="B6295" s="21">
        <v>6294</v>
      </c>
      <c r="C6295" s="21">
        <v>7.1439000000000004</v>
      </c>
      <c r="D6295" s="21">
        <v>1.909</v>
      </c>
    </row>
    <row r="6296" spans="1:4" ht="14.25" x14ac:dyDescent="0.2">
      <c r="A6296" s="20">
        <f t="shared" si="98"/>
        <v>49714</v>
      </c>
      <c r="B6296" s="21">
        <v>6295</v>
      </c>
      <c r="C6296" s="21">
        <v>7.1445999999999996</v>
      </c>
      <c r="D6296" s="21">
        <v>1.9091</v>
      </c>
    </row>
    <row r="6297" spans="1:4" ht="14.25" x14ac:dyDescent="0.2">
      <c r="A6297" s="20">
        <f t="shared" si="98"/>
        <v>49715</v>
      </c>
      <c r="B6297" s="21">
        <v>6296</v>
      </c>
      <c r="C6297" s="21">
        <v>7.1454000000000004</v>
      </c>
      <c r="D6297" s="21">
        <v>1.9093</v>
      </c>
    </row>
    <row r="6298" spans="1:4" ht="14.25" x14ac:dyDescent="0.2">
      <c r="A6298" s="20">
        <f t="shared" si="98"/>
        <v>49716</v>
      </c>
      <c r="B6298" s="21">
        <v>6297</v>
      </c>
      <c r="C6298" s="21">
        <v>7.1460999999999997</v>
      </c>
      <c r="D6298" s="21">
        <v>1.9094</v>
      </c>
    </row>
    <row r="6299" spans="1:4" ht="14.25" x14ac:dyDescent="0.2">
      <c r="A6299" s="20">
        <f t="shared" si="98"/>
        <v>49717</v>
      </c>
      <c r="B6299" s="21">
        <v>6298</v>
      </c>
      <c r="C6299" s="21">
        <v>7.1468999999999996</v>
      </c>
      <c r="D6299" s="21">
        <v>1.9096</v>
      </c>
    </row>
    <row r="6300" spans="1:4" ht="14.25" x14ac:dyDescent="0.2">
      <c r="A6300" s="20">
        <f t="shared" si="98"/>
        <v>49718</v>
      </c>
      <c r="B6300" s="21">
        <v>6299</v>
      </c>
      <c r="C6300" s="21">
        <v>7.1475999999999997</v>
      </c>
      <c r="D6300" s="21">
        <v>1.9097</v>
      </c>
    </row>
    <row r="6301" spans="1:4" ht="14.25" x14ac:dyDescent="0.2">
      <c r="A6301" s="20">
        <f t="shared" si="98"/>
        <v>49719</v>
      </c>
      <c r="B6301" s="21">
        <v>6300</v>
      </c>
      <c r="C6301" s="21">
        <v>7.1483999999999996</v>
      </c>
      <c r="D6301" s="21">
        <v>1.9098999999999999</v>
      </c>
    </row>
    <row r="6302" spans="1:4" ht="14.25" x14ac:dyDescent="0.2">
      <c r="A6302" s="20">
        <f t="shared" si="98"/>
        <v>49720</v>
      </c>
      <c r="B6302" s="21">
        <v>6301</v>
      </c>
      <c r="C6302" s="21">
        <v>7.1490999999999998</v>
      </c>
      <c r="D6302" s="21">
        <v>1.91</v>
      </c>
    </row>
    <row r="6303" spans="1:4" ht="14.25" x14ac:dyDescent="0.2">
      <c r="A6303" s="20">
        <f t="shared" si="98"/>
        <v>49721</v>
      </c>
      <c r="B6303" s="21">
        <v>6302</v>
      </c>
      <c r="C6303" s="21">
        <v>7.1498999999999997</v>
      </c>
      <c r="D6303" s="21">
        <v>1.9101999999999999</v>
      </c>
    </row>
    <row r="6304" spans="1:4" ht="14.25" x14ac:dyDescent="0.2">
      <c r="A6304" s="20">
        <f t="shared" si="98"/>
        <v>49722</v>
      </c>
      <c r="B6304" s="21">
        <v>6303</v>
      </c>
      <c r="C6304" s="21">
        <v>7.1505999999999998</v>
      </c>
      <c r="D6304" s="21">
        <v>1.9103000000000001</v>
      </c>
    </row>
    <row r="6305" spans="1:4" ht="14.25" x14ac:dyDescent="0.2">
      <c r="A6305" s="20">
        <f t="shared" si="98"/>
        <v>49723</v>
      </c>
      <c r="B6305" s="21">
        <v>6304</v>
      </c>
      <c r="C6305" s="21">
        <v>7.1513</v>
      </c>
      <c r="D6305" s="21">
        <v>1.9104000000000001</v>
      </c>
    </row>
    <row r="6306" spans="1:4" ht="14.25" x14ac:dyDescent="0.2">
      <c r="A6306" s="20">
        <f t="shared" si="98"/>
        <v>49724</v>
      </c>
      <c r="B6306" s="21">
        <v>6305</v>
      </c>
      <c r="C6306" s="21">
        <v>7.1520999999999999</v>
      </c>
      <c r="D6306" s="21">
        <v>1.9106000000000001</v>
      </c>
    </row>
    <row r="6307" spans="1:4" ht="14.25" x14ac:dyDescent="0.2">
      <c r="A6307" s="20">
        <f t="shared" si="98"/>
        <v>49725</v>
      </c>
      <c r="B6307" s="21">
        <v>6306</v>
      </c>
      <c r="C6307" s="21">
        <v>7.1528</v>
      </c>
      <c r="D6307" s="21">
        <v>1.9107000000000001</v>
      </c>
    </row>
    <row r="6308" spans="1:4" ht="14.25" x14ac:dyDescent="0.2">
      <c r="A6308" s="20">
        <f t="shared" si="98"/>
        <v>49726</v>
      </c>
      <c r="B6308" s="21">
        <v>6307</v>
      </c>
      <c r="C6308" s="21">
        <v>7.1536</v>
      </c>
      <c r="D6308" s="21">
        <v>1.9109</v>
      </c>
    </row>
    <row r="6309" spans="1:4" ht="14.25" x14ac:dyDescent="0.2">
      <c r="A6309" s="20">
        <f t="shared" si="98"/>
        <v>49727</v>
      </c>
      <c r="B6309" s="21">
        <v>6308</v>
      </c>
      <c r="C6309" s="21">
        <v>7.1543000000000001</v>
      </c>
      <c r="D6309" s="21">
        <v>1.911</v>
      </c>
    </row>
    <row r="6310" spans="1:4" ht="14.25" x14ac:dyDescent="0.2">
      <c r="A6310" s="20">
        <f t="shared" si="98"/>
        <v>49728</v>
      </c>
      <c r="B6310" s="21">
        <v>6309</v>
      </c>
      <c r="C6310" s="21">
        <v>7.1551</v>
      </c>
      <c r="D6310" s="21">
        <v>1.9112</v>
      </c>
    </row>
    <row r="6311" spans="1:4" ht="14.25" x14ac:dyDescent="0.2">
      <c r="A6311" s="20">
        <f t="shared" si="98"/>
        <v>49729</v>
      </c>
      <c r="B6311" s="21">
        <v>6310</v>
      </c>
      <c r="C6311" s="21">
        <v>7.1558000000000002</v>
      </c>
      <c r="D6311" s="21">
        <v>1.9113</v>
      </c>
    </row>
    <row r="6312" spans="1:4" ht="14.25" x14ac:dyDescent="0.2">
      <c r="A6312" s="20">
        <f t="shared" si="98"/>
        <v>49730</v>
      </c>
      <c r="B6312" s="21">
        <v>6311</v>
      </c>
      <c r="C6312" s="21">
        <v>7.1566000000000001</v>
      </c>
      <c r="D6312" s="21">
        <v>1.9115</v>
      </c>
    </row>
    <row r="6313" spans="1:4" ht="14.25" x14ac:dyDescent="0.2">
      <c r="A6313" s="20">
        <f t="shared" si="98"/>
        <v>49731</v>
      </c>
      <c r="B6313" s="21">
        <v>6312</v>
      </c>
      <c r="C6313" s="21">
        <v>7.1573000000000002</v>
      </c>
      <c r="D6313" s="21">
        <v>1.9116</v>
      </c>
    </row>
    <row r="6314" spans="1:4" ht="14.25" x14ac:dyDescent="0.2">
      <c r="A6314" s="20">
        <f t="shared" si="98"/>
        <v>49732</v>
      </c>
      <c r="B6314" s="21">
        <v>6313</v>
      </c>
      <c r="C6314" s="21">
        <v>7.1581000000000001</v>
      </c>
      <c r="D6314" s="21">
        <v>1.9117999999999999</v>
      </c>
    </row>
    <row r="6315" spans="1:4" ht="14.25" x14ac:dyDescent="0.2">
      <c r="A6315" s="20">
        <f t="shared" si="98"/>
        <v>49733</v>
      </c>
      <c r="B6315" s="21">
        <v>6314</v>
      </c>
      <c r="C6315" s="21">
        <v>7.1588000000000003</v>
      </c>
      <c r="D6315" s="21">
        <v>1.9118999999999999</v>
      </c>
    </row>
    <row r="6316" spans="1:4" ht="14.25" x14ac:dyDescent="0.2">
      <c r="A6316" s="20">
        <f t="shared" si="98"/>
        <v>49734</v>
      </c>
      <c r="B6316" s="21">
        <v>6315</v>
      </c>
      <c r="C6316" s="21">
        <v>7.1596000000000002</v>
      </c>
      <c r="D6316" s="21">
        <v>1.9120999999999999</v>
      </c>
    </row>
    <row r="6317" spans="1:4" ht="14.25" x14ac:dyDescent="0.2">
      <c r="A6317" s="20">
        <f t="shared" si="98"/>
        <v>49735</v>
      </c>
      <c r="B6317" s="21">
        <v>6316</v>
      </c>
      <c r="C6317" s="21">
        <v>7.1603000000000003</v>
      </c>
      <c r="D6317" s="21">
        <v>1.9121999999999999</v>
      </c>
    </row>
    <row r="6318" spans="1:4" ht="14.25" x14ac:dyDescent="0.2">
      <c r="A6318" s="20">
        <f t="shared" si="98"/>
        <v>49736</v>
      </c>
      <c r="B6318" s="21">
        <v>6317</v>
      </c>
      <c r="C6318" s="21">
        <v>7.1609999999999996</v>
      </c>
      <c r="D6318" s="21">
        <v>1.9124000000000001</v>
      </c>
    </row>
    <row r="6319" spans="1:4" ht="14.25" x14ac:dyDescent="0.2">
      <c r="A6319" s="20">
        <f t="shared" si="98"/>
        <v>49737</v>
      </c>
      <c r="B6319" s="21">
        <v>6318</v>
      </c>
      <c r="C6319" s="21">
        <v>7.1618000000000004</v>
      </c>
      <c r="D6319" s="21">
        <v>1.9125000000000001</v>
      </c>
    </row>
    <row r="6320" spans="1:4" ht="14.25" x14ac:dyDescent="0.2">
      <c r="A6320" s="20">
        <f t="shared" si="98"/>
        <v>49738</v>
      </c>
      <c r="B6320" s="21">
        <v>6319</v>
      </c>
      <c r="C6320" s="21">
        <v>7.1624999999999996</v>
      </c>
      <c r="D6320" s="21">
        <v>1.9127000000000001</v>
      </c>
    </row>
    <row r="6321" spans="1:4" ht="14.25" x14ac:dyDescent="0.2">
      <c r="A6321" s="20">
        <f t="shared" si="98"/>
        <v>49739</v>
      </c>
      <c r="B6321" s="21">
        <v>6320</v>
      </c>
      <c r="C6321" s="21">
        <v>7.1632999999999996</v>
      </c>
      <c r="D6321" s="21">
        <v>1.9128000000000001</v>
      </c>
    </row>
    <row r="6322" spans="1:4" ht="14.25" x14ac:dyDescent="0.2">
      <c r="A6322" s="20">
        <f t="shared" si="98"/>
        <v>49740</v>
      </c>
      <c r="B6322" s="21">
        <v>6321</v>
      </c>
      <c r="C6322" s="21">
        <v>7.1639999999999997</v>
      </c>
      <c r="D6322" s="21">
        <v>1.913</v>
      </c>
    </row>
    <row r="6323" spans="1:4" ht="14.25" x14ac:dyDescent="0.2">
      <c r="A6323" s="20">
        <f t="shared" si="98"/>
        <v>49741</v>
      </c>
      <c r="B6323" s="21">
        <v>6322</v>
      </c>
      <c r="C6323" s="21">
        <v>7.1647999999999996</v>
      </c>
      <c r="D6323" s="21">
        <v>1.9131</v>
      </c>
    </row>
    <row r="6324" spans="1:4" ht="14.25" x14ac:dyDescent="0.2">
      <c r="A6324" s="20">
        <f t="shared" si="98"/>
        <v>49742</v>
      </c>
      <c r="B6324" s="21">
        <v>6323</v>
      </c>
      <c r="C6324" s="21">
        <v>7.1654999999999998</v>
      </c>
      <c r="D6324" s="21">
        <v>1.9133</v>
      </c>
    </row>
    <row r="6325" spans="1:4" ht="14.25" x14ac:dyDescent="0.2">
      <c r="A6325" s="20">
        <f t="shared" si="98"/>
        <v>49743</v>
      </c>
      <c r="B6325" s="21">
        <v>6324</v>
      </c>
      <c r="C6325" s="21">
        <v>7.1662999999999997</v>
      </c>
      <c r="D6325" s="21">
        <v>1.9134</v>
      </c>
    </row>
    <row r="6326" spans="1:4" ht="14.25" x14ac:dyDescent="0.2">
      <c r="A6326" s="20">
        <f t="shared" si="98"/>
        <v>49744</v>
      </c>
      <c r="B6326" s="21">
        <v>6325</v>
      </c>
      <c r="C6326" s="21">
        <v>7.1669999999999998</v>
      </c>
      <c r="D6326" s="21">
        <v>1.9136</v>
      </c>
    </row>
    <row r="6327" spans="1:4" ht="14.25" x14ac:dyDescent="0.2">
      <c r="A6327" s="20">
        <f t="shared" si="98"/>
        <v>49745</v>
      </c>
      <c r="B6327" s="21">
        <v>6326</v>
      </c>
      <c r="C6327" s="21">
        <v>7.1677999999999997</v>
      </c>
      <c r="D6327" s="21">
        <v>1.9137</v>
      </c>
    </row>
    <row r="6328" spans="1:4" ht="14.25" x14ac:dyDescent="0.2">
      <c r="A6328" s="20">
        <f t="shared" si="98"/>
        <v>49746</v>
      </c>
      <c r="B6328" s="21">
        <v>6327</v>
      </c>
      <c r="C6328" s="21">
        <v>7.1684999999999999</v>
      </c>
      <c r="D6328" s="21">
        <v>1.9138999999999999</v>
      </c>
    </row>
    <row r="6329" spans="1:4" ht="14.25" x14ac:dyDescent="0.2">
      <c r="A6329" s="20">
        <f t="shared" si="98"/>
        <v>49747</v>
      </c>
      <c r="B6329" s="21">
        <v>6328</v>
      </c>
      <c r="C6329" s="21">
        <v>7.1692999999999998</v>
      </c>
      <c r="D6329" s="21">
        <v>1.9139999999999999</v>
      </c>
    </row>
    <row r="6330" spans="1:4" ht="14.25" x14ac:dyDescent="0.2">
      <c r="A6330" s="20">
        <f t="shared" si="98"/>
        <v>49748</v>
      </c>
      <c r="B6330" s="21">
        <v>6329</v>
      </c>
      <c r="C6330" s="21">
        <v>7.17</v>
      </c>
      <c r="D6330" s="21">
        <v>1.9141999999999999</v>
      </c>
    </row>
    <row r="6331" spans="1:4" ht="14.25" x14ac:dyDescent="0.2">
      <c r="A6331" s="20">
        <f t="shared" si="98"/>
        <v>49749</v>
      </c>
      <c r="B6331" s="21">
        <v>6330</v>
      </c>
      <c r="C6331" s="21">
        <v>7.1707999999999998</v>
      </c>
      <c r="D6331" s="21">
        <v>1.9142999999999999</v>
      </c>
    </row>
    <row r="6332" spans="1:4" ht="14.25" x14ac:dyDescent="0.2">
      <c r="A6332" s="20">
        <f t="shared" si="98"/>
        <v>49750</v>
      </c>
      <c r="B6332" s="21">
        <v>6331</v>
      </c>
      <c r="C6332" s="21">
        <v>7.1715</v>
      </c>
      <c r="D6332" s="21">
        <v>1.9145000000000001</v>
      </c>
    </row>
    <row r="6333" spans="1:4" ht="14.25" x14ac:dyDescent="0.2">
      <c r="A6333" s="20">
        <f t="shared" si="98"/>
        <v>49751</v>
      </c>
      <c r="B6333" s="21">
        <v>6332</v>
      </c>
      <c r="C6333" s="21">
        <v>7.1722999999999999</v>
      </c>
      <c r="D6333" s="21">
        <v>1.9146000000000001</v>
      </c>
    </row>
    <row r="6334" spans="1:4" ht="14.25" x14ac:dyDescent="0.2">
      <c r="A6334" s="20">
        <f t="shared" si="98"/>
        <v>49752</v>
      </c>
      <c r="B6334" s="21">
        <v>6333</v>
      </c>
      <c r="C6334" s="21">
        <v>7.173</v>
      </c>
      <c r="D6334" s="21">
        <v>1.9147000000000001</v>
      </c>
    </row>
    <row r="6335" spans="1:4" ht="14.25" x14ac:dyDescent="0.2">
      <c r="A6335" s="20">
        <f t="shared" si="98"/>
        <v>49753</v>
      </c>
      <c r="B6335" s="21">
        <v>6334</v>
      </c>
      <c r="C6335" s="21">
        <v>7.1737000000000002</v>
      </c>
      <c r="D6335" s="21">
        <v>1.9149</v>
      </c>
    </row>
    <row r="6336" spans="1:4" ht="14.25" x14ac:dyDescent="0.2">
      <c r="A6336" s="20">
        <f t="shared" si="98"/>
        <v>49754</v>
      </c>
      <c r="B6336" s="21">
        <v>6335</v>
      </c>
      <c r="C6336" s="21">
        <v>7.1745000000000001</v>
      </c>
      <c r="D6336" s="21">
        <v>1.915</v>
      </c>
    </row>
    <row r="6337" spans="1:4" ht="14.25" x14ac:dyDescent="0.2">
      <c r="A6337" s="20">
        <f t="shared" si="98"/>
        <v>49755</v>
      </c>
      <c r="B6337" s="21">
        <v>6336</v>
      </c>
      <c r="C6337" s="21">
        <v>7.1752000000000002</v>
      </c>
      <c r="D6337" s="21">
        <v>1.9152</v>
      </c>
    </row>
    <row r="6338" spans="1:4" ht="14.25" x14ac:dyDescent="0.2">
      <c r="A6338" s="20">
        <f t="shared" si="98"/>
        <v>49756</v>
      </c>
      <c r="B6338" s="21">
        <v>6337</v>
      </c>
      <c r="C6338" s="21">
        <v>7.1760000000000002</v>
      </c>
      <c r="D6338" s="21">
        <v>1.9153</v>
      </c>
    </row>
    <row r="6339" spans="1:4" ht="14.25" x14ac:dyDescent="0.2">
      <c r="A6339" s="20">
        <f t="shared" si="98"/>
        <v>49757</v>
      </c>
      <c r="B6339" s="21">
        <v>6338</v>
      </c>
      <c r="C6339" s="21">
        <v>7.1767000000000003</v>
      </c>
      <c r="D6339" s="21">
        <v>1.9155</v>
      </c>
    </row>
    <row r="6340" spans="1:4" ht="14.25" x14ac:dyDescent="0.2">
      <c r="A6340" s="20">
        <f t="shared" ref="A6340:A6403" si="99">+A6339+1</f>
        <v>49758</v>
      </c>
      <c r="B6340" s="21">
        <v>6339</v>
      </c>
      <c r="C6340" s="21">
        <v>7.1775000000000002</v>
      </c>
      <c r="D6340" s="21">
        <v>1.9156</v>
      </c>
    </row>
    <row r="6341" spans="1:4" ht="14.25" x14ac:dyDescent="0.2">
      <c r="A6341" s="20">
        <f t="shared" si="99"/>
        <v>49759</v>
      </c>
      <c r="B6341" s="21">
        <v>6340</v>
      </c>
      <c r="C6341" s="21">
        <v>7.1782000000000004</v>
      </c>
      <c r="D6341" s="21">
        <v>1.9157999999999999</v>
      </c>
    </row>
    <row r="6342" spans="1:4" ht="14.25" x14ac:dyDescent="0.2">
      <c r="A6342" s="20">
        <f t="shared" si="99"/>
        <v>49760</v>
      </c>
      <c r="B6342" s="21">
        <v>6341</v>
      </c>
      <c r="C6342" s="21">
        <v>7.1790000000000003</v>
      </c>
      <c r="D6342" s="21">
        <v>1.9158999999999999</v>
      </c>
    </row>
    <row r="6343" spans="1:4" ht="14.25" x14ac:dyDescent="0.2">
      <c r="A6343" s="20">
        <f t="shared" si="99"/>
        <v>49761</v>
      </c>
      <c r="B6343" s="21">
        <v>6342</v>
      </c>
      <c r="C6343" s="21">
        <v>7.1797000000000004</v>
      </c>
      <c r="D6343" s="21">
        <v>1.9160999999999999</v>
      </c>
    </row>
    <row r="6344" spans="1:4" ht="14.25" x14ac:dyDescent="0.2">
      <c r="A6344" s="20">
        <f t="shared" si="99"/>
        <v>49762</v>
      </c>
      <c r="B6344" s="21">
        <v>6343</v>
      </c>
      <c r="C6344" s="21">
        <v>7.1805000000000003</v>
      </c>
      <c r="D6344" s="21">
        <v>1.9161999999999999</v>
      </c>
    </row>
    <row r="6345" spans="1:4" ht="14.25" x14ac:dyDescent="0.2">
      <c r="A6345" s="20">
        <f t="shared" si="99"/>
        <v>49763</v>
      </c>
      <c r="B6345" s="21">
        <v>6344</v>
      </c>
      <c r="C6345" s="21">
        <v>7.1811999999999996</v>
      </c>
      <c r="D6345" s="21">
        <v>1.9164000000000001</v>
      </c>
    </row>
    <row r="6346" spans="1:4" ht="14.25" x14ac:dyDescent="0.2">
      <c r="A6346" s="20">
        <f t="shared" si="99"/>
        <v>49764</v>
      </c>
      <c r="B6346" s="21">
        <v>6345</v>
      </c>
      <c r="C6346" s="21">
        <v>7.1820000000000004</v>
      </c>
      <c r="D6346" s="21">
        <v>1.9165000000000001</v>
      </c>
    </row>
    <row r="6347" spans="1:4" ht="14.25" x14ac:dyDescent="0.2">
      <c r="A6347" s="20">
        <f t="shared" si="99"/>
        <v>49765</v>
      </c>
      <c r="B6347" s="21">
        <v>6346</v>
      </c>
      <c r="C6347" s="21">
        <v>7.1826999999999996</v>
      </c>
      <c r="D6347" s="21">
        <v>1.9167000000000001</v>
      </c>
    </row>
    <row r="6348" spans="1:4" ht="14.25" x14ac:dyDescent="0.2">
      <c r="A6348" s="20">
        <f t="shared" si="99"/>
        <v>49766</v>
      </c>
      <c r="B6348" s="21">
        <v>6347</v>
      </c>
      <c r="C6348" s="21">
        <v>7.1835000000000004</v>
      </c>
      <c r="D6348" s="21">
        <v>1.9168000000000001</v>
      </c>
    </row>
    <row r="6349" spans="1:4" ht="14.25" x14ac:dyDescent="0.2">
      <c r="A6349" s="20">
        <f t="shared" si="99"/>
        <v>49767</v>
      </c>
      <c r="B6349" s="21">
        <v>6348</v>
      </c>
      <c r="C6349" s="21">
        <v>7.1841999999999997</v>
      </c>
      <c r="D6349" s="21">
        <v>1.917</v>
      </c>
    </row>
    <row r="6350" spans="1:4" ht="14.25" x14ac:dyDescent="0.2">
      <c r="A6350" s="20">
        <f t="shared" si="99"/>
        <v>49768</v>
      </c>
      <c r="B6350" s="21">
        <v>6349</v>
      </c>
      <c r="C6350" s="21">
        <v>7.1848999999999998</v>
      </c>
      <c r="D6350" s="21">
        <v>1.9171</v>
      </c>
    </row>
    <row r="6351" spans="1:4" ht="14.25" x14ac:dyDescent="0.2">
      <c r="A6351" s="20">
        <f t="shared" si="99"/>
        <v>49769</v>
      </c>
      <c r="B6351" s="21">
        <v>6350</v>
      </c>
      <c r="C6351" s="21">
        <v>7.1856999999999998</v>
      </c>
      <c r="D6351" s="21">
        <v>1.9173</v>
      </c>
    </row>
    <row r="6352" spans="1:4" ht="14.25" x14ac:dyDescent="0.2">
      <c r="A6352" s="20">
        <f t="shared" si="99"/>
        <v>49770</v>
      </c>
      <c r="B6352" s="21">
        <v>6351</v>
      </c>
      <c r="C6352" s="21">
        <v>7.1863999999999999</v>
      </c>
      <c r="D6352" s="21">
        <v>1.9174</v>
      </c>
    </row>
    <row r="6353" spans="1:4" ht="14.25" x14ac:dyDescent="0.2">
      <c r="A6353" s="20">
        <f t="shared" si="99"/>
        <v>49771</v>
      </c>
      <c r="B6353" s="21">
        <v>6352</v>
      </c>
      <c r="C6353" s="21">
        <v>7.1871999999999998</v>
      </c>
      <c r="D6353" s="21">
        <v>1.9175</v>
      </c>
    </row>
    <row r="6354" spans="1:4" ht="14.25" x14ac:dyDescent="0.2">
      <c r="A6354" s="20">
        <f t="shared" si="99"/>
        <v>49772</v>
      </c>
      <c r="B6354" s="21">
        <v>6353</v>
      </c>
      <c r="C6354" s="21">
        <v>7.1879</v>
      </c>
      <c r="D6354" s="21">
        <v>1.9177</v>
      </c>
    </row>
    <row r="6355" spans="1:4" ht="14.25" x14ac:dyDescent="0.2">
      <c r="A6355" s="20">
        <f t="shared" si="99"/>
        <v>49773</v>
      </c>
      <c r="B6355" s="21">
        <v>6354</v>
      </c>
      <c r="C6355" s="21">
        <v>7.1886999999999999</v>
      </c>
      <c r="D6355" s="21">
        <v>1.9177999999999999</v>
      </c>
    </row>
    <row r="6356" spans="1:4" ht="14.25" x14ac:dyDescent="0.2">
      <c r="A6356" s="20">
        <f t="shared" si="99"/>
        <v>49774</v>
      </c>
      <c r="B6356" s="21">
        <v>6355</v>
      </c>
      <c r="C6356" s="21">
        <v>7.1894</v>
      </c>
      <c r="D6356" s="21">
        <v>1.9179999999999999</v>
      </c>
    </row>
    <row r="6357" spans="1:4" ht="14.25" x14ac:dyDescent="0.2">
      <c r="A6357" s="20">
        <f t="shared" si="99"/>
        <v>49775</v>
      </c>
      <c r="B6357" s="21">
        <v>6356</v>
      </c>
      <c r="C6357" s="21">
        <v>7.1901999999999999</v>
      </c>
      <c r="D6357" s="21">
        <v>1.9180999999999999</v>
      </c>
    </row>
    <row r="6358" spans="1:4" ht="14.25" x14ac:dyDescent="0.2">
      <c r="A6358" s="20">
        <f t="shared" si="99"/>
        <v>49776</v>
      </c>
      <c r="B6358" s="21">
        <v>6357</v>
      </c>
      <c r="C6358" s="21">
        <v>7.1909000000000001</v>
      </c>
      <c r="D6358" s="21">
        <v>1.9182999999999999</v>
      </c>
    </row>
    <row r="6359" spans="1:4" ht="14.25" x14ac:dyDescent="0.2">
      <c r="A6359" s="20">
        <f t="shared" si="99"/>
        <v>49777</v>
      </c>
      <c r="B6359" s="21">
        <v>6358</v>
      </c>
      <c r="C6359" s="21">
        <v>7.1917</v>
      </c>
      <c r="D6359" s="21">
        <v>1.9184000000000001</v>
      </c>
    </row>
    <row r="6360" spans="1:4" ht="14.25" x14ac:dyDescent="0.2">
      <c r="A6360" s="20">
        <f t="shared" si="99"/>
        <v>49778</v>
      </c>
      <c r="B6360" s="21">
        <v>6359</v>
      </c>
      <c r="C6360" s="21">
        <v>7.1924000000000001</v>
      </c>
      <c r="D6360" s="21">
        <v>1.9186000000000001</v>
      </c>
    </row>
    <row r="6361" spans="1:4" ht="14.25" x14ac:dyDescent="0.2">
      <c r="A6361" s="20">
        <f t="shared" si="99"/>
        <v>49779</v>
      </c>
      <c r="B6361" s="21">
        <v>6360</v>
      </c>
      <c r="C6361" s="21">
        <v>7.1932</v>
      </c>
      <c r="D6361" s="21">
        <v>1.9187000000000001</v>
      </c>
    </row>
    <row r="6362" spans="1:4" ht="14.25" x14ac:dyDescent="0.2">
      <c r="A6362" s="20">
        <f t="shared" si="99"/>
        <v>49780</v>
      </c>
      <c r="B6362" s="21">
        <v>6361</v>
      </c>
      <c r="C6362" s="21">
        <v>7.1939000000000002</v>
      </c>
      <c r="D6362" s="21">
        <v>1.9189000000000001</v>
      </c>
    </row>
    <row r="6363" spans="1:4" ht="14.25" x14ac:dyDescent="0.2">
      <c r="A6363" s="20">
        <f t="shared" si="99"/>
        <v>49781</v>
      </c>
      <c r="B6363" s="21">
        <v>6362</v>
      </c>
      <c r="C6363" s="21">
        <v>7.1947000000000001</v>
      </c>
      <c r="D6363" s="21">
        <v>1.919</v>
      </c>
    </row>
    <row r="6364" spans="1:4" ht="14.25" x14ac:dyDescent="0.2">
      <c r="A6364" s="20">
        <f t="shared" si="99"/>
        <v>49782</v>
      </c>
      <c r="B6364" s="21">
        <v>6363</v>
      </c>
      <c r="C6364" s="21">
        <v>7.1954000000000002</v>
      </c>
      <c r="D6364" s="21">
        <v>1.9192</v>
      </c>
    </row>
    <row r="6365" spans="1:4" ht="14.25" x14ac:dyDescent="0.2">
      <c r="A6365" s="20">
        <f t="shared" si="99"/>
        <v>49783</v>
      </c>
      <c r="B6365" s="21">
        <v>6364</v>
      </c>
      <c r="C6365" s="21">
        <v>7.1962000000000002</v>
      </c>
      <c r="D6365" s="21">
        <v>1.9193</v>
      </c>
    </row>
    <row r="6366" spans="1:4" ht="14.25" x14ac:dyDescent="0.2">
      <c r="A6366" s="20">
        <f t="shared" si="99"/>
        <v>49784</v>
      </c>
      <c r="B6366" s="21">
        <v>6365</v>
      </c>
      <c r="C6366" s="21">
        <v>7.1969000000000003</v>
      </c>
      <c r="D6366" s="21">
        <v>1.9195</v>
      </c>
    </row>
    <row r="6367" spans="1:4" ht="14.25" x14ac:dyDescent="0.2">
      <c r="A6367" s="20">
        <f t="shared" si="99"/>
        <v>49785</v>
      </c>
      <c r="B6367" s="21">
        <v>6366</v>
      </c>
      <c r="C6367" s="21">
        <v>7.1977000000000002</v>
      </c>
      <c r="D6367" s="21">
        <v>1.9196</v>
      </c>
    </row>
    <row r="6368" spans="1:4" ht="14.25" x14ac:dyDescent="0.2">
      <c r="A6368" s="20">
        <f t="shared" si="99"/>
        <v>49786</v>
      </c>
      <c r="B6368" s="21">
        <v>6367</v>
      </c>
      <c r="C6368" s="21">
        <v>7.1984000000000004</v>
      </c>
      <c r="D6368" s="21">
        <v>1.9197</v>
      </c>
    </row>
    <row r="6369" spans="1:4" ht="14.25" x14ac:dyDescent="0.2">
      <c r="A6369" s="20">
        <f t="shared" si="99"/>
        <v>49787</v>
      </c>
      <c r="B6369" s="21">
        <v>6368</v>
      </c>
      <c r="C6369" s="21">
        <v>7.1990999999999996</v>
      </c>
      <c r="D6369" s="21">
        <v>1.9198999999999999</v>
      </c>
    </row>
    <row r="6370" spans="1:4" ht="14.25" x14ac:dyDescent="0.2">
      <c r="A6370" s="20">
        <f t="shared" si="99"/>
        <v>49788</v>
      </c>
      <c r="B6370" s="21">
        <v>6369</v>
      </c>
      <c r="C6370" s="21">
        <v>7.1999000000000004</v>
      </c>
      <c r="D6370" s="21">
        <v>1.92</v>
      </c>
    </row>
    <row r="6371" spans="1:4" ht="14.25" x14ac:dyDescent="0.2">
      <c r="A6371" s="20">
        <f t="shared" si="99"/>
        <v>49789</v>
      </c>
      <c r="B6371" s="21">
        <v>6370</v>
      </c>
      <c r="C6371" s="21">
        <v>7.2005999999999997</v>
      </c>
      <c r="D6371" s="21">
        <v>1.9201999999999999</v>
      </c>
    </row>
    <row r="6372" spans="1:4" ht="14.25" x14ac:dyDescent="0.2">
      <c r="A6372" s="20">
        <f t="shared" si="99"/>
        <v>49790</v>
      </c>
      <c r="B6372" s="21">
        <v>6371</v>
      </c>
      <c r="C6372" s="21">
        <v>7.2013999999999996</v>
      </c>
      <c r="D6372" s="21">
        <v>1.9202999999999999</v>
      </c>
    </row>
    <row r="6373" spans="1:4" ht="14.25" x14ac:dyDescent="0.2">
      <c r="A6373" s="20">
        <f t="shared" si="99"/>
        <v>49791</v>
      </c>
      <c r="B6373" s="21">
        <v>6372</v>
      </c>
      <c r="C6373" s="21">
        <v>7.2020999999999997</v>
      </c>
      <c r="D6373" s="21">
        <v>1.9205000000000001</v>
      </c>
    </row>
    <row r="6374" spans="1:4" ht="14.25" x14ac:dyDescent="0.2">
      <c r="A6374" s="20">
        <f t="shared" si="99"/>
        <v>49792</v>
      </c>
      <c r="B6374" s="21">
        <v>6373</v>
      </c>
      <c r="C6374" s="21">
        <v>7.2028999999999996</v>
      </c>
      <c r="D6374" s="21">
        <v>1.9206000000000001</v>
      </c>
    </row>
    <row r="6375" spans="1:4" ht="14.25" x14ac:dyDescent="0.2">
      <c r="A6375" s="20">
        <f t="shared" si="99"/>
        <v>49793</v>
      </c>
      <c r="B6375" s="21">
        <v>6374</v>
      </c>
      <c r="C6375" s="21">
        <v>7.2035999999999998</v>
      </c>
      <c r="D6375" s="21">
        <v>1.9208000000000001</v>
      </c>
    </row>
    <row r="6376" spans="1:4" ht="14.25" x14ac:dyDescent="0.2">
      <c r="A6376" s="20">
        <f t="shared" si="99"/>
        <v>49794</v>
      </c>
      <c r="B6376" s="21">
        <v>6375</v>
      </c>
      <c r="C6376" s="21">
        <v>7.2043999999999997</v>
      </c>
      <c r="D6376" s="21">
        <v>1.9209000000000001</v>
      </c>
    </row>
    <row r="6377" spans="1:4" ht="14.25" x14ac:dyDescent="0.2">
      <c r="A6377" s="20">
        <f t="shared" si="99"/>
        <v>49795</v>
      </c>
      <c r="B6377" s="21">
        <v>6376</v>
      </c>
      <c r="C6377" s="21">
        <v>7.2050999999999998</v>
      </c>
      <c r="D6377" s="21">
        <v>1.9211</v>
      </c>
    </row>
    <row r="6378" spans="1:4" ht="14.25" x14ac:dyDescent="0.2">
      <c r="A6378" s="20">
        <f t="shared" si="99"/>
        <v>49796</v>
      </c>
      <c r="B6378" s="21">
        <v>6377</v>
      </c>
      <c r="C6378" s="21">
        <v>7.2058999999999997</v>
      </c>
      <c r="D6378" s="21">
        <v>1.9212</v>
      </c>
    </row>
    <row r="6379" spans="1:4" ht="14.25" x14ac:dyDescent="0.2">
      <c r="A6379" s="20">
        <f t="shared" si="99"/>
        <v>49797</v>
      </c>
      <c r="B6379" s="21">
        <v>6378</v>
      </c>
      <c r="C6379" s="21">
        <v>7.2065999999999999</v>
      </c>
      <c r="D6379" s="21">
        <v>1.9214</v>
      </c>
    </row>
    <row r="6380" spans="1:4" ht="14.25" x14ac:dyDescent="0.2">
      <c r="A6380" s="20">
        <f t="shared" si="99"/>
        <v>49798</v>
      </c>
      <c r="B6380" s="21">
        <v>6379</v>
      </c>
      <c r="C6380" s="21">
        <v>7.2073999999999998</v>
      </c>
      <c r="D6380" s="21">
        <v>1.9215</v>
      </c>
    </row>
    <row r="6381" spans="1:4" ht="14.25" x14ac:dyDescent="0.2">
      <c r="A6381" s="20">
        <f t="shared" si="99"/>
        <v>49799</v>
      </c>
      <c r="B6381" s="21">
        <v>6380</v>
      </c>
      <c r="C6381" s="21">
        <v>7.2081</v>
      </c>
      <c r="D6381" s="21">
        <v>1.9217</v>
      </c>
    </row>
    <row r="6382" spans="1:4" ht="14.25" x14ac:dyDescent="0.2">
      <c r="A6382" s="20">
        <f t="shared" si="99"/>
        <v>49800</v>
      </c>
      <c r="B6382" s="21">
        <v>6381</v>
      </c>
      <c r="C6382" s="21">
        <v>7.2088999999999999</v>
      </c>
      <c r="D6382" s="21">
        <v>1.9218</v>
      </c>
    </row>
    <row r="6383" spans="1:4" ht="14.25" x14ac:dyDescent="0.2">
      <c r="A6383" s="20">
        <f t="shared" si="99"/>
        <v>49801</v>
      </c>
      <c r="B6383" s="21">
        <v>6382</v>
      </c>
      <c r="C6383" s="21">
        <v>7.2096</v>
      </c>
      <c r="D6383" s="21">
        <v>1.9218999999999999</v>
      </c>
    </row>
    <row r="6384" spans="1:4" ht="14.25" x14ac:dyDescent="0.2">
      <c r="A6384" s="20">
        <f t="shared" si="99"/>
        <v>49802</v>
      </c>
      <c r="B6384" s="21">
        <v>6383</v>
      </c>
      <c r="C6384" s="21">
        <v>7.2103999999999999</v>
      </c>
      <c r="D6384" s="21">
        <v>1.9220999999999999</v>
      </c>
    </row>
    <row r="6385" spans="1:4" ht="14.25" x14ac:dyDescent="0.2">
      <c r="A6385" s="20">
        <f t="shared" si="99"/>
        <v>49803</v>
      </c>
      <c r="B6385" s="21">
        <v>6384</v>
      </c>
      <c r="C6385" s="21">
        <v>7.2111000000000001</v>
      </c>
      <c r="D6385" s="21">
        <v>1.9221999999999999</v>
      </c>
    </row>
    <row r="6386" spans="1:4" ht="14.25" x14ac:dyDescent="0.2">
      <c r="A6386" s="20">
        <f t="shared" si="99"/>
        <v>49804</v>
      </c>
      <c r="B6386" s="21">
        <v>6385</v>
      </c>
      <c r="C6386" s="21">
        <v>7.2119</v>
      </c>
      <c r="D6386" s="21">
        <v>1.9224000000000001</v>
      </c>
    </row>
    <row r="6387" spans="1:4" ht="14.25" x14ac:dyDescent="0.2">
      <c r="A6387" s="20">
        <f t="shared" si="99"/>
        <v>49805</v>
      </c>
      <c r="B6387" s="21">
        <v>6386</v>
      </c>
      <c r="C6387" s="21">
        <v>7.2126000000000001</v>
      </c>
      <c r="D6387" s="21">
        <v>1.9225000000000001</v>
      </c>
    </row>
    <row r="6388" spans="1:4" ht="14.25" x14ac:dyDescent="0.2">
      <c r="A6388" s="20">
        <f t="shared" si="99"/>
        <v>49806</v>
      </c>
      <c r="B6388" s="21">
        <v>6387</v>
      </c>
      <c r="C6388" s="21">
        <v>7.2134</v>
      </c>
      <c r="D6388" s="21">
        <v>1.9227000000000001</v>
      </c>
    </row>
    <row r="6389" spans="1:4" ht="14.25" x14ac:dyDescent="0.2">
      <c r="A6389" s="20">
        <f t="shared" si="99"/>
        <v>49807</v>
      </c>
      <c r="B6389" s="21">
        <v>6388</v>
      </c>
      <c r="C6389" s="21">
        <v>7.2141000000000002</v>
      </c>
      <c r="D6389" s="21">
        <v>1.9228000000000001</v>
      </c>
    </row>
    <row r="6390" spans="1:4" ht="14.25" x14ac:dyDescent="0.2">
      <c r="A6390" s="20">
        <f t="shared" si="99"/>
        <v>49808</v>
      </c>
      <c r="B6390" s="21">
        <v>6389</v>
      </c>
      <c r="C6390" s="21">
        <v>7.2148000000000003</v>
      </c>
      <c r="D6390" s="21">
        <v>1.923</v>
      </c>
    </row>
    <row r="6391" spans="1:4" ht="14.25" x14ac:dyDescent="0.2">
      <c r="A6391" s="20">
        <f t="shared" si="99"/>
        <v>49809</v>
      </c>
      <c r="B6391" s="21">
        <v>6390</v>
      </c>
      <c r="C6391" s="21">
        <v>7.2156000000000002</v>
      </c>
      <c r="D6391" s="21">
        <v>1.9231</v>
      </c>
    </row>
    <row r="6392" spans="1:4" ht="14.25" x14ac:dyDescent="0.2">
      <c r="A6392" s="20">
        <f t="shared" si="99"/>
        <v>49810</v>
      </c>
      <c r="B6392" s="21">
        <v>6391</v>
      </c>
      <c r="C6392" s="21">
        <v>7.2163000000000004</v>
      </c>
      <c r="D6392" s="21">
        <v>1.9233</v>
      </c>
    </row>
    <row r="6393" spans="1:4" ht="14.25" x14ac:dyDescent="0.2">
      <c r="A6393" s="20">
        <f t="shared" si="99"/>
        <v>49811</v>
      </c>
      <c r="B6393" s="21">
        <v>6392</v>
      </c>
      <c r="C6393" s="21">
        <v>7.2171000000000003</v>
      </c>
      <c r="D6393" s="21">
        <v>1.9234</v>
      </c>
    </row>
    <row r="6394" spans="1:4" ht="14.25" x14ac:dyDescent="0.2">
      <c r="A6394" s="20">
        <f t="shared" si="99"/>
        <v>49812</v>
      </c>
      <c r="B6394" s="21">
        <v>6393</v>
      </c>
      <c r="C6394" s="21">
        <v>7.2178000000000004</v>
      </c>
      <c r="D6394" s="21">
        <v>1.9235</v>
      </c>
    </row>
    <row r="6395" spans="1:4" ht="14.25" x14ac:dyDescent="0.2">
      <c r="A6395" s="20">
        <f t="shared" si="99"/>
        <v>49813</v>
      </c>
      <c r="B6395" s="21">
        <v>6394</v>
      </c>
      <c r="C6395" s="21">
        <v>7.2186000000000003</v>
      </c>
      <c r="D6395" s="21">
        <v>1.9237</v>
      </c>
    </row>
    <row r="6396" spans="1:4" ht="14.25" x14ac:dyDescent="0.2">
      <c r="A6396" s="20">
        <f t="shared" si="99"/>
        <v>49814</v>
      </c>
      <c r="B6396" s="21">
        <v>6395</v>
      </c>
      <c r="C6396" s="21">
        <v>7.2192999999999996</v>
      </c>
      <c r="D6396" s="21">
        <v>1.9238</v>
      </c>
    </row>
    <row r="6397" spans="1:4" ht="14.25" x14ac:dyDescent="0.2">
      <c r="A6397" s="20">
        <f t="shared" si="99"/>
        <v>49815</v>
      </c>
      <c r="B6397" s="21">
        <v>6396</v>
      </c>
      <c r="C6397" s="21">
        <v>7.2201000000000004</v>
      </c>
      <c r="D6397" s="21">
        <v>1.9239999999999999</v>
      </c>
    </row>
    <row r="6398" spans="1:4" ht="14.25" x14ac:dyDescent="0.2">
      <c r="A6398" s="20">
        <f t="shared" si="99"/>
        <v>49816</v>
      </c>
      <c r="B6398" s="21">
        <v>6397</v>
      </c>
      <c r="C6398" s="21">
        <v>7.2207999999999997</v>
      </c>
      <c r="D6398" s="21">
        <v>1.9240999999999999</v>
      </c>
    </row>
    <row r="6399" spans="1:4" ht="14.25" x14ac:dyDescent="0.2">
      <c r="A6399" s="20">
        <f t="shared" si="99"/>
        <v>49817</v>
      </c>
      <c r="B6399" s="21">
        <v>6398</v>
      </c>
      <c r="C6399" s="21">
        <v>7.2215999999999996</v>
      </c>
      <c r="D6399" s="21">
        <v>1.9242999999999999</v>
      </c>
    </row>
    <row r="6400" spans="1:4" ht="14.25" x14ac:dyDescent="0.2">
      <c r="A6400" s="20">
        <f t="shared" si="99"/>
        <v>49818</v>
      </c>
      <c r="B6400" s="21">
        <v>6399</v>
      </c>
      <c r="C6400" s="21">
        <v>7.2222999999999997</v>
      </c>
      <c r="D6400" s="21">
        <v>1.9244000000000001</v>
      </c>
    </row>
    <row r="6401" spans="1:4" ht="14.25" x14ac:dyDescent="0.2">
      <c r="A6401" s="20">
        <f t="shared" si="99"/>
        <v>49819</v>
      </c>
      <c r="B6401" s="21">
        <v>6400</v>
      </c>
      <c r="C6401" s="21">
        <v>7.2230999999999996</v>
      </c>
      <c r="D6401" s="21">
        <v>1.9246000000000001</v>
      </c>
    </row>
    <row r="6402" spans="1:4" ht="14.25" x14ac:dyDescent="0.2">
      <c r="A6402" s="20">
        <f t="shared" si="99"/>
        <v>49820</v>
      </c>
      <c r="B6402" s="21">
        <v>6401</v>
      </c>
      <c r="C6402" s="21">
        <v>7.2237999999999998</v>
      </c>
      <c r="D6402" s="21">
        <v>1.9247000000000001</v>
      </c>
    </row>
    <row r="6403" spans="1:4" ht="14.25" x14ac:dyDescent="0.2">
      <c r="A6403" s="20">
        <f t="shared" si="99"/>
        <v>49821</v>
      </c>
      <c r="B6403" s="21">
        <v>6402</v>
      </c>
      <c r="C6403" s="21">
        <v>7.2245999999999997</v>
      </c>
      <c r="D6403" s="21">
        <v>1.9249000000000001</v>
      </c>
    </row>
    <row r="6404" spans="1:4" ht="14.25" x14ac:dyDescent="0.2">
      <c r="A6404" s="20">
        <f t="shared" ref="A6404:A6467" si="100">+A6403+1</f>
        <v>49822</v>
      </c>
      <c r="B6404" s="21">
        <v>6403</v>
      </c>
      <c r="C6404" s="21">
        <v>7.2252999999999998</v>
      </c>
      <c r="D6404" s="21">
        <v>1.925</v>
      </c>
    </row>
    <row r="6405" spans="1:4" ht="14.25" x14ac:dyDescent="0.2">
      <c r="A6405" s="20">
        <f t="shared" si="100"/>
        <v>49823</v>
      </c>
      <c r="B6405" s="21">
        <v>6404</v>
      </c>
      <c r="C6405" s="21">
        <v>7.2260999999999997</v>
      </c>
      <c r="D6405" s="21">
        <v>1.9251</v>
      </c>
    </row>
    <row r="6406" spans="1:4" ht="14.25" x14ac:dyDescent="0.2">
      <c r="A6406" s="20">
        <f t="shared" si="100"/>
        <v>49824</v>
      </c>
      <c r="B6406" s="21">
        <v>6405</v>
      </c>
      <c r="C6406" s="21">
        <v>7.2267999999999999</v>
      </c>
      <c r="D6406" s="21">
        <v>1.9253</v>
      </c>
    </row>
    <row r="6407" spans="1:4" ht="14.25" x14ac:dyDescent="0.2">
      <c r="A6407" s="20">
        <f t="shared" si="100"/>
        <v>49825</v>
      </c>
      <c r="B6407" s="21">
        <v>6406</v>
      </c>
      <c r="C6407" s="21">
        <v>7.2275999999999998</v>
      </c>
      <c r="D6407" s="21">
        <v>1.9254</v>
      </c>
    </row>
    <row r="6408" spans="1:4" ht="14.25" x14ac:dyDescent="0.2">
      <c r="A6408" s="20">
        <f t="shared" si="100"/>
        <v>49826</v>
      </c>
      <c r="B6408" s="21">
        <v>6407</v>
      </c>
      <c r="C6408" s="21">
        <v>7.2282999999999999</v>
      </c>
      <c r="D6408" s="21">
        <v>1.9256</v>
      </c>
    </row>
    <row r="6409" spans="1:4" ht="14.25" x14ac:dyDescent="0.2">
      <c r="A6409" s="20">
        <f t="shared" si="100"/>
        <v>49827</v>
      </c>
      <c r="B6409" s="21">
        <v>6408</v>
      </c>
      <c r="C6409" s="21">
        <v>7.2290999999999999</v>
      </c>
      <c r="D6409" s="21">
        <v>1.9257</v>
      </c>
    </row>
    <row r="6410" spans="1:4" ht="14.25" x14ac:dyDescent="0.2">
      <c r="A6410" s="20">
        <f t="shared" si="100"/>
        <v>49828</v>
      </c>
      <c r="B6410" s="21">
        <v>6409</v>
      </c>
      <c r="C6410" s="21">
        <v>7.2298</v>
      </c>
      <c r="D6410" s="21">
        <v>1.9258999999999999</v>
      </c>
    </row>
    <row r="6411" spans="1:4" ht="14.25" x14ac:dyDescent="0.2">
      <c r="A6411" s="20">
        <f t="shared" si="100"/>
        <v>49829</v>
      </c>
      <c r="B6411" s="21">
        <v>6410</v>
      </c>
      <c r="C6411" s="21">
        <v>7.2305000000000001</v>
      </c>
      <c r="D6411" s="21">
        <v>1.9259999999999999</v>
      </c>
    </row>
    <row r="6412" spans="1:4" ht="14.25" x14ac:dyDescent="0.2">
      <c r="A6412" s="20">
        <f t="shared" si="100"/>
        <v>49830</v>
      </c>
      <c r="B6412" s="21">
        <v>6411</v>
      </c>
      <c r="C6412" s="21">
        <v>7.2313000000000001</v>
      </c>
      <c r="D6412" s="21">
        <v>1.9261999999999999</v>
      </c>
    </row>
    <row r="6413" spans="1:4" ht="14.25" x14ac:dyDescent="0.2">
      <c r="A6413" s="20">
        <f t="shared" si="100"/>
        <v>49831</v>
      </c>
      <c r="B6413" s="21">
        <v>6412</v>
      </c>
      <c r="C6413" s="21">
        <v>7.2320000000000002</v>
      </c>
      <c r="D6413" s="21">
        <v>1.9262999999999999</v>
      </c>
    </row>
    <row r="6414" spans="1:4" ht="14.25" x14ac:dyDescent="0.2">
      <c r="A6414" s="20">
        <f t="shared" si="100"/>
        <v>49832</v>
      </c>
      <c r="B6414" s="21">
        <v>6413</v>
      </c>
      <c r="C6414" s="21">
        <v>7.2328000000000001</v>
      </c>
      <c r="D6414" s="21">
        <v>1.9265000000000001</v>
      </c>
    </row>
    <row r="6415" spans="1:4" ht="14.25" x14ac:dyDescent="0.2">
      <c r="A6415" s="20">
        <f t="shared" si="100"/>
        <v>49833</v>
      </c>
      <c r="B6415" s="21">
        <v>6414</v>
      </c>
      <c r="C6415" s="21">
        <v>7.2335000000000003</v>
      </c>
      <c r="D6415" s="21">
        <v>1.9266000000000001</v>
      </c>
    </row>
    <row r="6416" spans="1:4" ht="14.25" x14ac:dyDescent="0.2">
      <c r="A6416" s="20">
        <f t="shared" si="100"/>
        <v>49834</v>
      </c>
      <c r="B6416" s="21">
        <v>6415</v>
      </c>
      <c r="C6416" s="21">
        <v>7.2343000000000002</v>
      </c>
      <c r="D6416" s="21">
        <v>1.9267000000000001</v>
      </c>
    </row>
    <row r="6417" spans="1:4" ht="14.25" x14ac:dyDescent="0.2">
      <c r="A6417" s="20">
        <f t="shared" si="100"/>
        <v>49835</v>
      </c>
      <c r="B6417" s="21">
        <v>6416</v>
      </c>
      <c r="C6417" s="21">
        <v>7.2350000000000003</v>
      </c>
      <c r="D6417" s="21">
        <v>1.9269000000000001</v>
      </c>
    </row>
    <row r="6418" spans="1:4" ht="14.25" x14ac:dyDescent="0.2">
      <c r="A6418" s="20">
        <f t="shared" si="100"/>
        <v>49836</v>
      </c>
      <c r="B6418" s="21">
        <v>6417</v>
      </c>
      <c r="C6418" s="21">
        <v>7.2358000000000002</v>
      </c>
      <c r="D6418" s="21">
        <v>1.927</v>
      </c>
    </row>
    <row r="6419" spans="1:4" ht="14.25" x14ac:dyDescent="0.2">
      <c r="A6419" s="20">
        <f t="shared" si="100"/>
        <v>49837</v>
      </c>
      <c r="B6419" s="21">
        <v>6418</v>
      </c>
      <c r="C6419" s="21">
        <v>7.2365000000000004</v>
      </c>
      <c r="D6419" s="21">
        <v>1.9272</v>
      </c>
    </row>
    <row r="6420" spans="1:4" ht="14.25" x14ac:dyDescent="0.2">
      <c r="A6420" s="20">
        <f t="shared" si="100"/>
        <v>49838</v>
      </c>
      <c r="B6420" s="21">
        <v>6419</v>
      </c>
      <c r="C6420" s="21">
        <v>7.2373000000000003</v>
      </c>
      <c r="D6420" s="21">
        <v>1.9273</v>
      </c>
    </row>
    <row r="6421" spans="1:4" ht="14.25" x14ac:dyDescent="0.2">
      <c r="A6421" s="20">
        <f t="shared" si="100"/>
        <v>49839</v>
      </c>
      <c r="B6421" s="21">
        <v>6420</v>
      </c>
      <c r="C6421" s="21">
        <v>7.2380000000000004</v>
      </c>
      <c r="D6421" s="21">
        <v>1.9275</v>
      </c>
    </row>
    <row r="6422" spans="1:4" ht="14.25" x14ac:dyDescent="0.2">
      <c r="A6422" s="20">
        <f t="shared" si="100"/>
        <v>49840</v>
      </c>
      <c r="B6422" s="21">
        <v>6421</v>
      </c>
      <c r="C6422" s="21">
        <v>7.2388000000000003</v>
      </c>
      <c r="D6422" s="21">
        <v>1.9276</v>
      </c>
    </row>
    <row r="6423" spans="1:4" ht="14.25" x14ac:dyDescent="0.2">
      <c r="A6423" s="20">
        <f t="shared" si="100"/>
        <v>49841</v>
      </c>
      <c r="B6423" s="21">
        <v>6422</v>
      </c>
      <c r="C6423" s="21">
        <v>7.2394999999999996</v>
      </c>
      <c r="D6423" s="21">
        <v>1.9278</v>
      </c>
    </row>
    <row r="6424" spans="1:4" ht="14.25" x14ac:dyDescent="0.2">
      <c r="A6424" s="20">
        <f t="shared" si="100"/>
        <v>49842</v>
      </c>
      <c r="B6424" s="21">
        <v>6423</v>
      </c>
      <c r="C6424" s="21">
        <v>7.2403000000000004</v>
      </c>
      <c r="D6424" s="21">
        <v>1.9278999999999999</v>
      </c>
    </row>
    <row r="6425" spans="1:4" ht="14.25" x14ac:dyDescent="0.2">
      <c r="A6425" s="20">
        <f t="shared" si="100"/>
        <v>49843</v>
      </c>
      <c r="B6425" s="21">
        <v>6424</v>
      </c>
      <c r="C6425" s="21">
        <v>7.2409999999999997</v>
      </c>
      <c r="D6425" s="21">
        <v>1.9279999999999999</v>
      </c>
    </row>
    <row r="6426" spans="1:4" ht="14.25" x14ac:dyDescent="0.2">
      <c r="A6426" s="20">
        <f t="shared" si="100"/>
        <v>49844</v>
      </c>
      <c r="B6426" s="21">
        <v>6425</v>
      </c>
      <c r="C6426" s="21">
        <v>7.2417999999999996</v>
      </c>
      <c r="D6426" s="21">
        <v>1.9281999999999999</v>
      </c>
    </row>
    <row r="6427" spans="1:4" ht="14.25" x14ac:dyDescent="0.2">
      <c r="A6427" s="20">
        <f t="shared" si="100"/>
        <v>49845</v>
      </c>
      <c r="B6427" s="21">
        <v>6426</v>
      </c>
      <c r="C6427" s="21">
        <v>7.2424999999999997</v>
      </c>
      <c r="D6427" s="21">
        <v>1.9282999999999999</v>
      </c>
    </row>
    <row r="6428" spans="1:4" ht="14.25" x14ac:dyDescent="0.2">
      <c r="A6428" s="20">
        <f t="shared" si="100"/>
        <v>49846</v>
      </c>
      <c r="B6428" s="21">
        <v>6427</v>
      </c>
      <c r="C6428" s="21">
        <v>7.2432999999999996</v>
      </c>
      <c r="D6428" s="21">
        <v>1.9285000000000001</v>
      </c>
    </row>
    <row r="6429" spans="1:4" ht="14.25" x14ac:dyDescent="0.2">
      <c r="A6429" s="20">
        <f t="shared" si="100"/>
        <v>49847</v>
      </c>
      <c r="B6429" s="21">
        <v>6428</v>
      </c>
      <c r="C6429" s="21">
        <v>7.2439999999999998</v>
      </c>
      <c r="D6429" s="21">
        <v>1.9286000000000001</v>
      </c>
    </row>
    <row r="6430" spans="1:4" ht="14.25" x14ac:dyDescent="0.2">
      <c r="A6430" s="20">
        <f t="shared" si="100"/>
        <v>49848</v>
      </c>
      <c r="B6430" s="21">
        <v>6429</v>
      </c>
      <c r="C6430" s="21">
        <v>7.2447999999999997</v>
      </c>
      <c r="D6430" s="21">
        <v>1.9288000000000001</v>
      </c>
    </row>
    <row r="6431" spans="1:4" ht="14.25" x14ac:dyDescent="0.2">
      <c r="A6431" s="20">
        <f t="shared" si="100"/>
        <v>49849</v>
      </c>
      <c r="B6431" s="21">
        <v>6430</v>
      </c>
      <c r="C6431" s="21">
        <v>7.2454999999999998</v>
      </c>
      <c r="D6431" s="21">
        <v>1.9289000000000001</v>
      </c>
    </row>
    <row r="6432" spans="1:4" ht="14.25" x14ac:dyDescent="0.2">
      <c r="A6432" s="20">
        <f t="shared" si="100"/>
        <v>49850</v>
      </c>
      <c r="B6432" s="21">
        <v>6431</v>
      </c>
      <c r="C6432" s="21">
        <v>7.2462</v>
      </c>
      <c r="D6432" s="21">
        <v>1.9291</v>
      </c>
    </row>
    <row r="6433" spans="1:4" ht="14.25" x14ac:dyDescent="0.2">
      <c r="A6433" s="20">
        <f t="shared" si="100"/>
        <v>49851</v>
      </c>
      <c r="B6433" s="21">
        <v>6432</v>
      </c>
      <c r="C6433" s="21">
        <v>7.2469999999999999</v>
      </c>
      <c r="D6433" s="21">
        <v>1.9292</v>
      </c>
    </row>
    <row r="6434" spans="1:4" ht="14.25" x14ac:dyDescent="0.2">
      <c r="A6434" s="20">
        <f t="shared" si="100"/>
        <v>49852</v>
      </c>
      <c r="B6434" s="21">
        <v>6433</v>
      </c>
      <c r="C6434" s="21">
        <v>7.2477</v>
      </c>
      <c r="D6434" s="21">
        <v>1.9293</v>
      </c>
    </row>
    <row r="6435" spans="1:4" ht="14.25" x14ac:dyDescent="0.2">
      <c r="A6435" s="20">
        <f t="shared" si="100"/>
        <v>49853</v>
      </c>
      <c r="B6435" s="21">
        <v>6434</v>
      </c>
      <c r="C6435" s="21">
        <v>7.2484999999999999</v>
      </c>
      <c r="D6435" s="21">
        <v>1.9295</v>
      </c>
    </row>
    <row r="6436" spans="1:4" ht="14.25" x14ac:dyDescent="0.2">
      <c r="A6436" s="20">
        <f t="shared" si="100"/>
        <v>49854</v>
      </c>
      <c r="B6436" s="21">
        <v>6435</v>
      </c>
      <c r="C6436" s="21">
        <v>7.2492000000000001</v>
      </c>
      <c r="D6436" s="21">
        <v>1.9296</v>
      </c>
    </row>
    <row r="6437" spans="1:4" ht="14.25" x14ac:dyDescent="0.2">
      <c r="A6437" s="20">
        <f t="shared" si="100"/>
        <v>49855</v>
      </c>
      <c r="B6437" s="21">
        <v>6436</v>
      </c>
      <c r="C6437" s="21">
        <v>7.25</v>
      </c>
      <c r="D6437" s="21">
        <v>1.9298</v>
      </c>
    </row>
    <row r="6438" spans="1:4" ht="14.25" x14ac:dyDescent="0.2">
      <c r="A6438" s="20">
        <f t="shared" si="100"/>
        <v>49856</v>
      </c>
      <c r="B6438" s="21">
        <v>6437</v>
      </c>
      <c r="C6438" s="21">
        <v>7.2507000000000001</v>
      </c>
      <c r="D6438" s="21">
        <v>1.9298999999999999</v>
      </c>
    </row>
    <row r="6439" spans="1:4" ht="14.25" x14ac:dyDescent="0.2">
      <c r="A6439" s="20">
        <f t="shared" si="100"/>
        <v>49857</v>
      </c>
      <c r="B6439" s="21">
        <v>6438</v>
      </c>
      <c r="C6439" s="21">
        <v>7.2515000000000001</v>
      </c>
      <c r="D6439" s="21">
        <v>1.9300999999999999</v>
      </c>
    </row>
    <row r="6440" spans="1:4" ht="14.25" x14ac:dyDescent="0.2">
      <c r="A6440" s="20">
        <f t="shared" si="100"/>
        <v>49858</v>
      </c>
      <c r="B6440" s="21">
        <v>6439</v>
      </c>
      <c r="C6440" s="21">
        <v>7.2522000000000002</v>
      </c>
      <c r="D6440" s="21">
        <v>1.9301999999999999</v>
      </c>
    </row>
    <row r="6441" spans="1:4" ht="14.25" x14ac:dyDescent="0.2">
      <c r="A6441" s="20">
        <f t="shared" si="100"/>
        <v>49859</v>
      </c>
      <c r="B6441" s="21">
        <v>6440</v>
      </c>
      <c r="C6441" s="21">
        <v>7.2530000000000001</v>
      </c>
      <c r="D6441" s="21">
        <v>1.9303999999999999</v>
      </c>
    </row>
    <row r="6442" spans="1:4" ht="14.25" x14ac:dyDescent="0.2">
      <c r="A6442" s="20">
        <f t="shared" si="100"/>
        <v>49860</v>
      </c>
      <c r="B6442" s="21">
        <v>6441</v>
      </c>
      <c r="C6442" s="21">
        <v>7.2537000000000003</v>
      </c>
      <c r="D6442" s="21">
        <v>1.9305000000000001</v>
      </c>
    </row>
    <row r="6443" spans="1:4" ht="14.25" x14ac:dyDescent="0.2">
      <c r="A6443" s="20">
        <f t="shared" si="100"/>
        <v>49861</v>
      </c>
      <c r="B6443" s="21">
        <v>6442</v>
      </c>
      <c r="C6443" s="21">
        <v>7.2545000000000002</v>
      </c>
      <c r="D6443" s="21">
        <v>1.9306000000000001</v>
      </c>
    </row>
    <row r="6444" spans="1:4" ht="14.25" x14ac:dyDescent="0.2">
      <c r="A6444" s="20">
        <f t="shared" si="100"/>
        <v>49862</v>
      </c>
      <c r="B6444" s="21">
        <v>6443</v>
      </c>
      <c r="C6444" s="21">
        <v>7.2552000000000003</v>
      </c>
      <c r="D6444" s="21">
        <v>1.9308000000000001</v>
      </c>
    </row>
    <row r="6445" spans="1:4" ht="14.25" x14ac:dyDescent="0.2">
      <c r="A6445" s="20">
        <f t="shared" si="100"/>
        <v>49863</v>
      </c>
      <c r="B6445" s="21">
        <v>6444</v>
      </c>
      <c r="C6445" s="21">
        <v>7.2560000000000002</v>
      </c>
      <c r="D6445" s="21">
        <v>1.9309000000000001</v>
      </c>
    </row>
    <row r="6446" spans="1:4" ht="14.25" x14ac:dyDescent="0.2">
      <c r="A6446" s="20">
        <f t="shared" si="100"/>
        <v>49864</v>
      </c>
      <c r="B6446" s="21">
        <v>6445</v>
      </c>
      <c r="C6446" s="21">
        <v>7.2567000000000004</v>
      </c>
      <c r="D6446" s="21">
        <v>1.9311</v>
      </c>
    </row>
    <row r="6447" spans="1:4" ht="14.25" x14ac:dyDescent="0.2">
      <c r="A6447" s="20">
        <f t="shared" si="100"/>
        <v>49865</v>
      </c>
      <c r="B6447" s="21">
        <v>6446</v>
      </c>
      <c r="C6447" s="21">
        <v>7.2575000000000003</v>
      </c>
      <c r="D6447" s="21">
        <v>1.9312</v>
      </c>
    </row>
    <row r="6448" spans="1:4" ht="14.25" x14ac:dyDescent="0.2">
      <c r="A6448" s="20">
        <f t="shared" si="100"/>
        <v>49866</v>
      </c>
      <c r="B6448" s="21">
        <v>6447</v>
      </c>
      <c r="C6448" s="21">
        <v>7.2582000000000004</v>
      </c>
      <c r="D6448" s="21">
        <v>1.9314</v>
      </c>
    </row>
    <row r="6449" spans="1:4" ht="14.25" x14ac:dyDescent="0.2">
      <c r="A6449" s="20">
        <f t="shared" si="100"/>
        <v>49867</v>
      </c>
      <c r="B6449" s="21">
        <v>6448</v>
      </c>
      <c r="C6449" s="21">
        <v>7.2590000000000003</v>
      </c>
      <c r="D6449" s="21">
        <v>1.9315</v>
      </c>
    </row>
    <row r="6450" spans="1:4" ht="14.25" x14ac:dyDescent="0.2">
      <c r="A6450" s="20">
        <f t="shared" si="100"/>
        <v>49868</v>
      </c>
      <c r="B6450" s="21">
        <v>6449</v>
      </c>
      <c r="C6450" s="21">
        <v>7.2596999999999996</v>
      </c>
      <c r="D6450" s="21">
        <v>1.9316</v>
      </c>
    </row>
    <row r="6451" spans="1:4" ht="14.25" x14ac:dyDescent="0.2">
      <c r="A6451" s="20">
        <f t="shared" si="100"/>
        <v>49869</v>
      </c>
      <c r="B6451" s="21">
        <v>6450</v>
      </c>
      <c r="C6451" s="21">
        <v>7.2605000000000004</v>
      </c>
      <c r="D6451" s="21">
        <v>1.9318</v>
      </c>
    </row>
    <row r="6452" spans="1:4" ht="14.25" x14ac:dyDescent="0.2">
      <c r="A6452" s="20">
        <f t="shared" si="100"/>
        <v>49870</v>
      </c>
      <c r="B6452" s="21">
        <v>6451</v>
      </c>
      <c r="C6452" s="21">
        <v>7.2611999999999997</v>
      </c>
      <c r="D6452" s="21">
        <v>1.9319</v>
      </c>
    </row>
    <row r="6453" spans="1:4" ht="14.25" x14ac:dyDescent="0.2">
      <c r="A6453" s="20">
        <f t="shared" si="100"/>
        <v>49871</v>
      </c>
      <c r="B6453" s="21">
        <v>6452</v>
      </c>
      <c r="C6453" s="21">
        <v>7.2619999999999996</v>
      </c>
      <c r="D6453" s="21">
        <v>1.9320999999999999</v>
      </c>
    </row>
    <row r="6454" spans="1:4" ht="14.25" x14ac:dyDescent="0.2">
      <c r="A6454" s="20">
        <f t="shared" si="100"/>
        <v>49872</v>
      </c>
      <c r="B6454" s="21">
        <v>6453</v>
      </c>
      <c r="C6454" s="21">
        <v>7.2626999999999997</v>
      </c>
      <c r="D6454" s="21">
        <v>1.9321999999999999</v>
      </c>
    </row>
    <row r="6455" spans="1:4" ht="14.25" x14ac:dyDescent="0.2">
      <c r="A6455" s="20">
        <f t="shared" si="100"/>
        <v>49873</v>
      </c>
      <c r="B6455" s="21">
        <v>6454</v>
      </c>
      <c r="C6455" s="21">
        <v>7.2633999999999999</v>
      </c>
      <c r="D6455" s="21">
        <v>1.9323999999999999</v>
      </c>
    </row>
    <row r="6456" spans="1:4" ht="14.25" x14ac:dyDescent="0.2">
      <c r="A6456" s="20">
        <f t="shared" si="100"/>
        <v>49874</v>
      </c>
      <c r="B6456" s="21">
        <v>6455</v>
      </c>
      <c r="C6456" s="21">
        <v>7.2641999999999998</v>
      </c>
      <c r="D6456" s="21">
        <v>1.9325000000000001</v>
      </c>
    </row>
    <row r="6457" spans="1:4" ht="14.25" x14ac:dyDescent="0.2">
      <c r="A6457" s="20">
        <f t="shared" si="100"/>
        <v>49875</v>
      </c>
      <c r="B6457" s="21">
        <v>6456</v>
      </c>
      <c r="C6457" s="21">
        <v>7.2648999999999999</v>
      </c>
      <c r="D6457" s="21">
        <v>1.9327000000000001</v>
      </c>
    </row>
    <row r="6458" spans="1:4" ht="14.25" x14ac:dyDescent="0.2">
      <c r="A6458" s="20">
        <f t="shared" si="100"/>
        <v>49876</v>
      </c>
      <c r="B6458" s="21">
        <v>6457</v>
      </c>
      <c r="C6458" s="21">
        <v>7.2656999999999998</v>
      </c>
      <c r="D6458" s="21">
        <v>1.9328000000000001</v>
      </c>
    </row>
    <row r="6459" spans="1:4" ht="14.25" x14ac:dyDescent="0.2">
      <c r="A6459" s="20">
        <f t="shared" si="100"/>
        <v>49877</v>
      </c>
      <c r="B6459" s="21">
        <v>6458</v>
      </c>
      <c r="C6459" s="21">
        <v>7.2664</v>
      </c>
      <c r="D6459" s="21">
        <v>1.9329000000000001</v>
      </c>
    </row>
    <row r="6460" spans="1:4" ht="14.25" x14ac:dyDescent="0.2">
      <c r="A6460" s="20">
        <f t="shared" si="100"/>
        <v>49878</v>
      </c>
      <c r="B6460" s="21">
        <v>6459</v>
      </c>
      <c r="C6460" s="21">
        <v>7.2671999999999999</v>
      </c>
      <c r="D6460" s="21">
        <v>1.9331</v>
      </c>
    </row>
    <row r="6461" spans="1:4" ht="14.25" x14ac:dyDescent="0.2">
      <c r="A6461" s="20">
        <f t="shared" si="100"/>
        <v>49879</v>
      </c>
      <c r="B6461" s="21">
        <v>6460</v>
      </c>
      <c r="C6461" s="21">
        <v>7.2679</v>
      </c>
      <c r="D6461" s="21">
        <v>1.9332</v>
      </c>
    </row>
    <row r="6462" spans="1:4" ht="14.25" x14ac:dyDescent="0.2">
      <c r="A6462" s="20">
        <f t="shared" si="100"/>
        <v>49880</v>
      </c>
      <c r="B6462" s="21">
        <v>6461</v>
      </c>
      <c r="C6462" s="21">
        <v>7.2686999999999999</v>
      </c>
      <c r="D6462" s="21">
        <v>1.9334</v>
      </c>
    </row>
    <row r="6463" spans="1:4" ht="14.25" x14ac:dyDescent="0.2">
      <c r="A6463" s="20">
        <f t="shared" si="100"/>
        <v>49881</v>
      </c>
      <c r="B6463" s="21">
        <v>6462</v>
      </c>
      <c r="C6463" s="21">
        <v>7.2694000000000001</v>
      </c>
      <c r="D6463" s="21">
        <v>1.9335</v>
      </c>
    </row>
    <row r="6464" spans="1:4" ht="14.25" x14ac:dyDescent="0.2">
      <c r="A6464" s="20">
        <f t="shared" si="100"/>
        <v>49882</v>
      </c>
      <c r="B6464" s="21">
        <v>6463</v>
      </c>
      <c r="C6464" s="21">
        <v>7.2702</v>
      </c>
      <c r="D6464" s="21">
        <v>1.9337</v>
      </c>
    </row>
    <row r="6465" spans="1:4" ht="14.25" x14ac:dyDescent="0.2">
      <c r="A6465" s="20">
        <f t="shared" si="100"/>
        <v>49883</v>
      </c>
      <c r="B6465" s="21">
        <v>6464</v>
      </c>
      <c r="C6465" s="21">
        <v>7.2709000000000001</v>
      </c>
      <c r="D6465" s="21">
        <v>1.9338</v>
      </c>
    </row>
    <row r="6466" spans="1:4" ht="14.25" x14ac:dyDescent="0.2">
      <c r="A6466" s="20">
        <f t="shared" si="100"/>
        <v>49884</v>
      </c>
      <c r="B6466" s="21">
        <v>6465</v>
      </c>
      <c r="C6466" s="21">
        <v>7.2717000000000001</v>
      </c>
      <c r="D6466" s="21">
        <v>1.9339</v>
      </c>
    </row>
    <row r="6467" spans="1:4" ht="14.25" x14ac:dyDescent="0.2">
      <c r="A6467" s="20">
        <f t="shared" si="100"/>
        <v>49885</v>
      </c>
      <c r="B6467" s="21">
        <v>6466</v>
      </c>
      <c r="C6467" s="21">
        <v>7.2724000000000002</v>
      </c>
      <c r="D6467" s="21">
        <v>1.9340999999999999</v>
      </c>
    </row>
    <row r="6468" spans="1:4" ht="14.25" x14ac:dyDescent="0.2">
      <c r="A6468" s="20">
        <f t="shared" ref="A6468:A6531" si="101">+A6467+1</f>
        <v>49886</v>
      </c>
      <c r="B6468" s="21">
        <v>6467</v>
      </c>
      <c r="C6468" s="21">
        <v>7.2732000000000001</v>
      </c>
      <c r="D6468" s="21">
        <v>1.9341999999999999</v>
      </c>
    </row>
    <row r="6469" spans="1:4" ht="14.25" x14ac:dyDescent="0.2">
      <c r="A6469" s="20">
        <f t="shared" si="101"/>
        <v>49887</v>
      </c>
      <c r="B6469" s="21">
        <v>6468</v>
      </c>
      <c r="C6469" s="21">
        <v>7.2739000000000003</v>
      </c>
      <c r="D6469" s="21">
        <v>1.9343999999999999</v>
      </c>
    </row>
    <row r="6470" spans="1:4" ht="14.25" x14ac:dyDescent="0.2">
      <c r="A6470" s="20">
        <f t="shared" si="101"/>
        <v>49888</v>
      </c>
      <c r="B6470" s="21">
        <v>6469</v>
      </c>
      <c r="C6470" s="21">
        <v>7.2747000000000002</v>
      </c>
      <c r="D6470" s="21">
        <v>1.9345000000000001</v>
      </c>
    </row>
    <row r="6471" spans="1:4" ht="14.25" x14ac:dyDescent="0.2">
      <c r="A6471" s="20">
        <f t="shared" si="101"/>
        <v>49889</v>
      </c>
      <c r="B6471" s="21">
        <v>6470</v>
      </c>
      <c r="C6471" s="21">
        <v>7.2754000000000003</v>
      </c>
      <c r="D6471" s="21">
        <v>1.9347000000000001</v>
      </c>
    </row>
    <row r="6472" spans="1:4" ht="14.25" x14ac:dyDescent="0.2">
      <c r="A6472" s="20">
        <f t="shared" si="101"/>
        <v>49890</v>
      </c>
      <c r="B6472" s="21">
        <v>6471</v>
      </c>
      <c r="C6472" s="21">
        <v>7.2762000000000002</v>
      </c>
      <c r="D6472" s="21">
        <v>1.9348000000000001</v>
      </c>
    </row>
    <row r="6473" spans="1:4" ht="14.25" x14ac:dyDescent="0.2">
      <c r="A6473" s="20">
        <f t="shared" si="101"/>
        <v>49891</v>
      </c>
      <c r="B6473" s="21">
        <v>6472</v>
      </c>
      <c r="C6473" s="21">
        <v>7.2769000000000004</v>
      </c>
      <c r="D6473" s="21">
        <v>1.9349000000000001</v>
      </c>
    </row>
    <row r="6474" spans="1:4" ht="14.25" x14ac:dyDescent="0.2">
      <c r="A6474" s="20">
        <f t="shared" si="101"/>
        <v>49892</v>
      </c>
      <c r="B6474" s="21">
        <v>6473</v>
      </c>
      <c r="C6474" s="21">
        <v>7.2777000000000003</v>
      </c>
      <c r="D6474" s="21">
        <v>1.9351</v>
      </c>
    </row>
    <row r="6475" spans="1:4" ht="14.25" x14ac:dyDescent="0.2">
      <c r="A6475" s="20">
        <f t="shared" si="101"/>
        <v>49893</v>
      </c>
      <c r="B6475" s="21">
        <v>6474</v>
      </c>
      <c r="C6475" s="21">
        <v>7.2784000000000004</v>
      </c>
      <c r="D6475" s="21">
        <v>1.9352</v>
      </c>
    </row>
    <row r="6476" spans="1:4" ht="14.25" x14ac:dyDescent="0.2">
      <c r="A6476" s="20">
        <f t="shared" si="101"/>
        <v>49894</v>
      </c>
      <c r="B6476" s="21">
        <v>6475</v>
      </c>
      <c r="C6476" s="21">
        <v>7.2790999999999997</v>
      </c>
      <c r="D6476" s="21">
        <v>1.9354</v>
      </c>
    </row>
    <row r="6477" spans="1:4" ht="14.25" x14ac:dyDescent="0.2">
      <c r="A6477" s="20">
        <f t="shared" si="101"/>
        <v>49895</v>
      </c>
      <c r="B6477" s="21">
        <v>6476</v>
      </c>
      <c r="C6477" s="21">
        <v>7.2798999999999996</v>
      </c>
      <c r="D6477" s="21">
        <v>1.9355</v>
      </c>
    </row>
    <row r="6478" spans="1:4" ht="14.25" x14ac:dyDescent="0.2">
      <c r="A6478" s="20">
        <f t="shared" si="101"/>
        <v>49896</v>
      </c>
      <c r="B6478" s="21">
        <v>6477</v>
      </c>
      <c r="C6478" s="21">
        <v>7.2805999999999997</v>
      </c>
      <c r="D6478" s="21">
        <v>1.9357</v>
      </c>
    </row>
    <row r="6479" spans="1:4" ht="14.25" x14ac:dyDescent="0.2">
      <c r="A6479" s="20">
        <f t="shared" si="101"/>
        <v>49897</v>
      </c>
      <c r="B6479" s="21">
        <v>6478</v>
      </c>
      <c r="C6479" s="21">
        <v>7.2813999999999997</v>
      </c>
      <c r="D6479" s="21">
        <v>1.9358</v>
      </c>
    </row>
    <row r="6480" spans="1:4" ht="14.25" x14ac:dyDescent="0.2">
      <c r="A6480" s="20">
        <f t="shared" si="101"/>
        <v>49898</v>
      </c>
      <c r="B6480" s="21">
        <v>6479</v>
      </c>
      <c r="C6480" s="21">
        <v>7.2820999999999998</v>
      </c>
      <c r="D6480" s="21">
        <v>1.9359</v>
      </c>
    </row>
    <row r="6481" spans="1:4" ht="14.25" x14ac:dyDescent="0.2">
      <c r="A6481" s="20">
        <f t="shared" si="101"/>
        <v>49899</v>
      </c>
      <c r="B6481" s="21">
        <v>6480</v>
      </c>
      <c r="C6481" s="21">
        <v>7.2828999999999997</v>
      </c>
      <c r="D6481" s="21">
        <v>1.9360999999999999</v>
      </c>
    </row>
    <row r="6482" spans="1:4" ht="14.25" x14ac:dyDescent="0.2">
      <c r="A6482" s="20">
        <f t="shared" si="101"/>
        <v>49900</v>
      </c>
      <c r="B6482" s="21">
        <v>6481</v>
      </c>
      <c r="C6482" s="21">
        <v>7.2835999999999999</v>
      </c>
      <c r="D6482" s="21">
        <v>1.9361999999999999</v>
      </c>
    </row>
    <row r="6483" spans="1:4" ht="14.25" x14ac:dyDescent="0.2">
      <c r="A6483" s="20">
        <f t="shared" si="101"/>
        <v>49901</v>
      </c>
      <c r="B6483" s="21">
        <v>6482</v>
      </c>
      <c r="C6483" s="21">
        <v>7.2843999999999998</v>
      </c>
      <c r="D6483" s="21">
        <v>1.9363999999999999</v>
      </c>
    </row>
    <row r="6484" spans="1:4" ht="14.25" x14ac:dyDescent="0.2">
      <c r="A6484" s="20">
        <f t="shared" si="101"/>
        <v>49902</v>
      </c>
      <c r="B6484" s="21">
        <v>6483</v>
      </c>
      <c r="C6484" s="21">
        <v>7.2850999999999999</v>
      </c>
      <c r="D6484" s="21">
        <v>1.9365000000000001</v>
      </c>
    </row>
    <row r="6485" spans="1:4" ht="14.25" x14ac:dyDescent="0.2">
      <c r="A6485" s="20">
        <f t="shared" si="101"/>
        <v>49903</v>
      </c>
      <c r="B6485" s="21">
        <v>6484</v>
      </c>
      <c r="C6485" s="21">
        <v>7.2858999999999998</v>
      </c>
      <c r="D6485" s="21">
        <v>1.9367000000000001</v>
      </c>
    </row>
    <row r="6486" spans="1:4" ht="14.25" x14ac:dyDescent="0.2">
      <c r="A6486" s="20">
        <f t="shared" si="101"/>
        <v>49904</v>
      </c>
      <c r="B6486" s="21">
        <v>6485</v>
      </c>
      <c r="C6486" s="21">
        <v>7.2866</v>
      </c>
      <c r="D6486" s="21">
        <v>1.9368000000000001</v>
      </c>
    </row>
    <row r="6487" spans="1:4" ht="14.25" x14ac:dyDescent="0.2">
      <c r="A6487" s="20">
        <f t="shared" si="101"/>
        <v>49905</v>
      </c>
      <c r="B6487" s="21">
        <v>6486</v>
      </c>
      <c r="C6487" s="21">
        <v>7.2873999999999999</v>
      </c>
      <c r="D6487" s="21">
        <v>1.9369000000000001</v>
      </c>
    </row>
    <row r="6488" spans="1:4" ht="14.25" x14ac:dyDescent="0.2">
      <c r="A6488" s="20">
        <f t="shared" si="101"/>
        <v>49906</v>
      </c>
      <c r="B6488" s="21">
        <v>6487</v>
      </c>
      <c r="C6488" s="21">
        <v>7.2881</v>
      </c>
      <c r="D6488" s="21">
        <v>1.9371</v>
      </c>
    </row>
    <row r="6489" spans="1:4" ht="14.25" x14ac:dyDescent="0.2">
      <c r="A6489" s="20">
        <f t="shared" si="101"/>
        <v>49907</v>
      </c>
      <c r="B6489" s="21">
        <v>6488</v>
      </c>
      <c r="C6489" s="21">
        <v>7.2888999999999999</v>
      </c>
      <c r="D6489" s="21">
        <v>1.9372</v>
      </c>
    </row>
    <row r="6490" spans="1:4" ht="14.25" x14ac:dyDescent="0.2">
      <c r="A6490" s="20">
        <f t="shared" si="101"/>
        <v>49908</v>
      </c>
      <c r="B6490" s="21">
        <v>6489</v>
      </c>
      <c r="C6490" s="21">
        <v>7.2896000000000001</v>
      </c>
      <c r="D6490" s="21">
        <v>1.9374</v>
      </c>
    </row>
    <row r="6491" spans="1:4" ht="14.25" x14ac:dyDescent="0.2">
      <c r="A6491" s="20">
        <f t="shared" si="101"/>
        <v>49909</v>
      </c>
      <c r="B6491" s="21">
        <v>6490</v>
      </c>
      <c r="C6491" s="21">
        <v>7.2904</v>
      </c>
      <c r="D6491" s="21">
        <v>1.9375</v>
      </c>
    </row>
    <row r="6492" spans="1:4" ht="14.25" x14ac:dyDescent="0.2">
      <c r="A6492" s="20">
        <f t="shared" si="101"/>
        <v>49910</v>
      </c>
      <c r="B6492" s="21">
        <v>6491</v>
      </c>
      <c r="C6492" s="21">
        <v>7.2911000000000001</v>
      </c>
      <c r="D6492" s="21">
        <v>1.9376</v>
      </c>
    </row>
    <row r="6493" spans="1:4" ht="14.25" x14ac:dyDescent="0.2">
      <c r="A6493" s="20">
        <f t="shared" si="101"/>
        <v>49911</v>
      </c>
      <c r="B6493" s="21">
        <v>6492</v>
      </c>
      <c r="C6493" s="21">
        <v>7.2919</v>
      </c>
      <c r="D6493" s="21">
        <v>1.9378</v>
      </c>
    </row>
    <row r="6494" spans="1:4" ht="14.25" x14ac:dyDescent="0.2">
      <c r="A6494" s="20">
        <f t="shared" si="101"/>
        <v>49912</v>
      </c>
      <c r="B6494" s="21">
        <v>6493</v>
      </c>
      <c r="C6494" s="21">
        <v>7.2926000000000002</v>
      </c>
      <c r="D6494" s="21">
        <v>1.9379</v>
      </c>
    </row>
    <row r="6495" spans="1:4" ht="14.25" x14ac:dyDescent="0.2">
      <c r="A6495" s="20">
        <f t="shared" si="101"/>
        <v>49913</v>
      </c>
      <c r="B6495" s="21">
        <v>6494</v>
      </c>
      <c r="C6495" s="21">
        <v>7.2934000000000001</v>
      </c>
      <c r="D6495" s="21">
        <v>1.9380999999999999</v>
      </c>
    </row>
    <row r="6496" spans="1:4" ht="14.25" x14ac:dyDescent="0.2">
      <c r="A6496" s="20">
        <f t="shared" si="101"/>
        <v>49914</v>
      </c>
      <c r="B6496" s="21">
        <v>6495</v>
      </c>
      <c r="C6496" s="21">
        <v>7.2941000000000003</v>
      </c>
      <c r="D6496" s="21">
        <v>1.9381999999999999</v>
      </c>
    </row>
    <row r="6497" spans="1:4" ht="14.25" x14ac:dyDescent="0.2">
      <c r="A6497" s="20">
        <f t="shared" si="101"/>
        <v>49915</v>
      </c>
      <c r="B6497" s="21">
        <v>6496</v>
      </c>
      <c r="C6497" s="21">
        <v>7.2948000000000004</v>
      </c>
      <c r="D6497" s="21">
        <v>1.9383999999999999</v>
      </c>
    </row>
    <row r="6498" spans="1:4" ht="14.25" x14ac:dyDescent="0.2">
      <c r="A6498" s="20">
        <f t="shared" si="101"/>
        <v>49916</v>
      </c>
      <c r="B6498" s="21">
        <v>6497</v>
      </c>
      <c r="C6498" s="21">
        <v>7.2956000000000003</v>
      </c>
      <c r="D6498" s="21">
        <v>1.9384999999999999</v>
      </c>
    </row>
    <row r="6499" spans="1:4" ht="14.25" x14ac:dyDescent="0.2">
      <c r="A6499" s="20">
        <f t="shared" si="101"/>
        <v>49917</v>
      </c>
      <c r="B6499" s="21">
        <v>6498</v>
      </c>
      <c r="C6499" s="21">
        <v>7.2962999999999996</v>
      </c>
      <c r="D6499" s="21">
        <v>1.9386000000000001</v>
      </c>
    </row>
    <row r="6500" spans="1:4" ht="14.25" x14ac:dyDescent="0.2">
      <c r="A6500" s="20">
        <f t="shared" si="101"/>
        <v>49918</v>
      </c>
      <c r="B6500" s="21">
        <v>6499</v>
      </c>
      <c r="C6500" s="21">
        <v>7.2971000000000004</v>
      </c>
      <c r="D6500" s="21">
        <v>1.9388000000000001</v>
      </c>
    </row>
    <row r="6501" spans="1:4" ht="14.25" x14ac:dyDescent="0.2">
      <c r="A6501" s="20">
        <f t="shared" si="101"/>
        <v>49919</v>
      </c>
      <c r="B6501" s="21">
        <v>6500</v>
      </c>
      <c r="C6501" s="21">
        <v>7.2977999999999996</v>
      </c>
      <c r="D6501" s="21">
        <v>1.9389000000000001</v>
      </c>
    </row>
    <row r="6502" spans="1:4" ht="14.25" x14ac:dyDescent="0.2">
      <c r="A6502" s="20">
        <f t="shared" si="101"/>
        <v>49920</v>
      </c>
      <c r="B6502" s="21">
        <v>6501</v>
      </c>
      <c r="C6502" s="21">
        <v>7.2986000000000004</v>
      </c>
      <c r="D6502" s="21">
        <v>1.9391</v>
      </c>
    </row>
    <row r="6503" spans="1:4" ht="14.25" x14ac:dyDescent="0.2">
      <c r="A6503" s="20">
        <f t="shared" si="101"/>
        <v>49921</v>
      </c>
      <c r="B6503" s="21">
        <v>6502</v>
      </c>
      <c r="C6503" s="21">
        <v>7.2992999999999997</v>
      </c>
      <c r="D6503" s="21">
        <v>1.9392</v>
      </c>
    </row>
    <row r="6504" spans="1:4" ht="14.25" x14ac:dyDescent="0.2">
      <c r="A6504" s="20">
        <f t="shared" si="101"/>
        <v>49922</v>
      </c>
      <c r="B6504" s="21">
        <v>6503</v>
      </c>
      <c r="C6504" s="21">
        <v>7.3000999999999996</v>
      </c>
      <c r="D6504" s="21">
        <v>1.9394</v>
      </c>
    </row>
    <row r="6505" spans="1:4" ht="14.25" x14ac:dyDescent="0.2">
      <c r="A6505" s="20">
        <f t="shared" si="101"/>
        <v>49923</v>
      </c>
      <c r="B6505" s="21">
        <v>6504</v>
      </c>
      <c r="C6505" s="21">
        <v>7.3007999999999997</v>
      </c>
      <c r="D6505" s="21">
        <v>1.9395</v>
      </c>
    </row>
    <row r="6506" spans="1:4" ht="14.25" x14ac:dyDescent="0.2">
      <c r="A6506" s="20">
        <f t="shared" si="101"/>
        <v>49924</v>
      </c>
      <c r="B6506" s="21">
        <v>6505</v>
      </c>
      <c r="C6506" s="21">
        <v>7.3015999999999996</v>
      </c>
      <c r="D6506" s="21">
        <v>1.9396</v>
      </c>
    </row>
    <row r="6507" spans="1:4" ht="14.25" x14ac:dyDescent="0.2">
      <c r="A6507" s="20">
        <f t="shared" si="101"/>
        <v>49925</v>
      </c>
      <c r="B6507" s="21">
        <v>6506</v>
      </c>
      <c r="C6507" s="21">
        <v>7.3022999999999998</v>
      </c>
      <c r="D6507" s="21">
        <v>1.9398</v>
      </c>
    </row>
    <row r="6508" spans="1:4" ht="14.25" x14ac:dyDescent="0.2">
      <c r="A6508" s="20">
        <f t="shared" si="101"/>
        <v>49926</v>
      </c>
      <c r="B6508" s="21">
        <v>6507</v>
      </c>
      <c r="C6508" s="21">
        <v>7.3030999999999997</v>
      </c>
      <c r="D6508" s="21">
        <v>1.9399</v>
      </c>
    </row>
    <row r="6509" spans="1:4" ht="14.25" x14ac:dyDescent="0.2">
      <c r="A6509" s="20">
        <f t="shared" si="101"/>
        <v>49927</v>
      </c>
      <c r="B6509" s="21">
        <v>6508</v>
      </c>
      <c r="C6509" s="21">
        <v>7.3037999999999998</v>
      </c>
      <c r="D6509" s="21">
        <v>1.9400999999999999</v>
      </c>
    </row>
    <row r="6510" spans="1:4" ht="14.25" x14ac:dyDescent="0.2">
      <c r="A6510" s="20">
        <f t="shared" si="101"/>
        <v>49928</v>
      </c>
      <c r="B6510" s="21">
        <v>6509</v>
      </c>
      <c r="C6510" s="21">
        <v>7.3045999999999998</v>
      </c>
      <c r="D6510" s="21">
        <v>1.9401999999999999</v>
      </c>
    </row>
    <row r="6511" spans="1:4" ht="14.25" x14ac:dyDescent="0.2">
      <c r="A6511" s="20">
        <f t="shared" si="101"/>
        <v>49929</v>
      </c>
      <c r="B6511" s="21">
        <v>6510</v>
      </c>
      <c r="C6511" s="21">
        <v>7.3052999999999999</v>
      </c>
      <c r="D6511" s="21">
        <v>1.9402999999999999</v>
      </c>
    </row>
    <row r="6512" spans="1:4" ht="14.25" x14ac:dyDescent="0.2">
      <c r="A6512" s="20">
        <f t="shared" si="101"/>
        <v>49930</v>
      </c>
      <c r="B6512" s="21">
        <v>6511</v>
      </c>
      <c r="C6512" s="21">
        <v>7.3060999999999998</v>
      </c>
      <c r="D6512" s="21">
        <v>1.9404999999999999</v>
      </c>
    </row>
    <row r="6513" spans="1:4" ht="14.25" x14ac:dyDescent="0.2">
      <c r="A6513" s="20">
        <f t="shared" si="101"/>
        <v>49931</v>
      </c>
      <c r="B6513" s="21">
        <v>6512</v>
      </c>
      <c r="C6513" s="21">
        <v>7.3068</v>
      </c>
      <c r="D6513" s="21">
        <v>1.9406000000000001</v>
      </c>
    </row>
    <row r="6514" spans="1:4" ht="14.25" x14ac:dyDescent="0.2">
      <c r="A6514" s="20">
        <f t="shared" si="101"/>
        <v>49932</v>
      </c>
      <c r="B6514" s="21">
        <v>6513</v>
      </c>
      <c r="C6514" s="21">
        <v>7.3075999999999999</v>
      </c>
      <c r="D6514" s="21">
        <v>1.9408000000000001</v>
      </c>
    </row>
    <row r="6515" spans="1:4" ht="14.25" x14ac:dyDescent="0.2">
      <c r="A6515" s="20">
        <f t="shared" si="101"/>
        <v>49933</v>
      </c>
      <c r="B6515" s="21">
        <v>6514</v>
      </c>
      <c r="C6515" s="21">
        <v>7.3083</v>
      </c>
      <c r="D6515" s="21">
        <v>1.9409000000000001</v>
      </c>
    </row>
    <row r="6516" spans="1:4" ht="14.25" x14ac:dyDescent="0.2">
      <c r="A6516" s="20">
        <f t="shared" si="101"/>
        <v>49934</v>
      </c>
      <c r="B6516" s="21">
        <v>6515</v>
      </c>
      <c r="C6516" s="21">
        <v>7.3090000000000002</v>
      </c>
      <c r="D6516" s="21">
        <v>1.9410000000000001</v>
      </c>
    </row>
    <row r="6517" spans="1:4" ht="14.25" x14ac:dyDescent="0.2">
      <c r="A6517" s="20">
        <f t="shared" si="101"/>
        <v>49935</v>
      </c>
      <c r="B6517" s="21">
        <v>6516</v>
      </c>
      <c r="C6517" s="21">
        <v>7.3098000000000001</v>
      </c>
      <c r="D6517" s="21">
        <v>1.9412</v>
      </c>
    </row>
    <row r="6518" spans="1:4" ht="14.25" x14ac:dyDescent="0.2">
      <c r="A6518" s="20">
        <f t="shared" si="101"/>
        <v>49936</v>
      </c>
      <c r="B6518" s="21">
        <v>6517</v>
      </c>
      <c r="C6518" s="21">
        <v>7.3105000000000002</v>
      </c>
      <c r="D6518" s="21">
        <v>1.9413</v>
      </c>
    </row>
    <row r="6519" spans="1:4" ht="14.25" x14ac:dyDescent="0.2">
      <c r="A6519" s="20">
        <f t="shared" si="101"/>
        <v>49937</v>
      </c>
      <c r="B6519" s="21">
        <v>6518</v>
      </c>
      <c r="C6519" s="21">
        <v>7.3113000000000001</v>
      </c>
      <c r="D6519" s="21">
        <v>1.9415</v>
      </c>
    </row>
    <row r="6520" spans="1:4" ht="14.25" x14ac:dyDescent="0.2">
      <c r="A6520" s="20">
        <f t="shared" si="101"/>
        <v>49938</v>
      </c>
      <c r="B6520" s="21">
        <v>6519</v>
      </c>
      <c r="C6520" s="21">
        <v>7.3120000000000003</v>
      </c>
      <c r="D6520" s="21">
        <v>1.9416</v>
      </c>
    </row>
    <row r="6521" spans="1:4" ht="14.25" x14ac:dyDescent="0.2">
      <c r="A6521" s="20">
        <f t="shared" si="101"/>
        <v>49939</v>
      </c>
      <c r="B6521" s="21">
        <v>6520</v>
      </c>
      <c r="C6521" s="21">
        <v>7.3128000000000002</v>
      </c>
      <c r="D6521" s="21">
        <v>1.9418</v>
      </c>
    </row>
    <row r="6522" spans="1:4" ht="14.25" x14ac:dyDescent="0.2">
      <c r="A6522" s="20">
        <f t="shared" si="101"/>
        <v>49940</v>
      </c>
      <c r="B6522" s="21">
        <v>6521</v>
      </c>
      <c r="C6522" s="21">
        <v>7.3135000000000003</v>
      </c>
      <c r="D6522" s="21">
        <v>1.9419</v>
      </c>
    </row>
    <row r="6523" spans="1:4" ht="14.25" x14ac:dyDescent="0.2">
      <c r="A6523" s="20">
        <f t="shared" si="101"/>
        <v>49941</v>
      </c>
      <c r="B6523" s="21">
        <v>6522</v>
      </c>
      <c r="C6523" s="21">
        <v>7.3143000000000002</v>
      </c>
      <c r="D6523" s="21">
        <v>1.9419999999999999</v>
      </c>
    </row>
    <row r="6524" spans="1:4" ht="14.25" x14ac:dyDescent="0.2">
      <c r="A6524" s="20">
        <f t="shared" si="101"/>
        <v>49942</v>
      </c>
      <c r="B6524" s="21">
        <v>6523</v>
      </c>
      <c r="C6524" s="21">
        <v>7.3150000000000004</v>
      </c>
      <c r="D6524" s="21">
        <v>1.9421999999999999</v>
      </c>
    </row>
    <row r="6525" spans="1:4" ht="14.25" x14ac:dyDescent="0.2">
      <c r="A6525" s="20">
        <f t="shared" si="101"/>
        <v>49943</v>
      </c>
      <c r="B6525" s="21">
        <v>6524</v>
      </c>
      <c r="C6525" s="21">
        <v>7.3158000000000003</v>
      </c>
      <c r="D6525" s="21">
        <v>1.9422999999999999</v>
      </c>
    </row>
    <row r="6526" spans="1:4" ht="14.25" x14ac:dyDescent="0.2">
      <c r="A6526" s="20">
        <f t="shared" si="101"/>
        <v>49944</v>
      </c>
      <c r="B6526" s="21">
        <v>6525</v>
      </c>
      <c r="C6526" s="21">
        <v>7.3164999999999996</v>
      </c>
      <c r="D6526" s="21">
        <v>1.9424999999999999</v>
      </c>
    </row>
    <row r="6527" spans="1:4" ht="14.25" x14ac:dyDescent="0.2">
      <c r="A6527" s="20">
        <f t="shared" si="101"/>
        <v>49945</v>
      </c>
      <c r="B6527" s="21">
        <v>6526</v>
      </c>
      <c r="C6527" s="21">
        <v>7.3173000000000004</v>
      </c>
      <c r="D6527" s="21">
        <v>1.9426000000000001</v>
      </c>
    </row>
    <row r="6528" spans="1:4" ht="14.25" x14ac:dyDescent="0.2">
      <c r="A6528" s="20">
        <f t="shared" si="101"/>
        <v>49946</v>
      </c>
      <c r="B6528" s="21">
        <v>6527</v>
      </c>
      <c r="C6528" s="21">
        <v>7.3179999999999996</v>
      </c>
      <c r="D6528" s="21">
        <v>1.9427000000000001</v>
      </c>
    </row>
    <row r="6529" spans="1:4" ht="14.25" x14ac:dyDescent="0.2">
      <c r="A6529" s="20">
        <f t="shared" si="101"/>
        <v>49947</v>
      </c>
      <c r="B6529" s="21">
        <v>6528</v>
      </c>
      <c r="C6529" s="21">
        <v>7.3188000000000004</v>
      </c>
      <c r="D6529" s="21">
        <v>1.9429000000000001</v>
      </c>
    </row>
    <row r="6530" spans="1:4" ht="14.25" x14ac:dyDescent="0.2">
      <c r="A6530" s="20">
        <f t="shared" si="101"/>
        <v>49948</v>
      </c>
      <c r="B6530" s="21">
        <v>6529</v>
      </c>
      <c r="C6530" s="21">
        <v>7.3194999999999997</v>
      </c>
      <c r="D6530" s="21">
        <v>1.9430000000000001</v>
      </c>
    </row>
    <row r="6531" spans="1:4" ht="14.25" x14ac:dyDescent="0.2">
      <c r="A6531" s="20">
        <f t="shared" si="101"/>
        <v>49949</v>
      </c>
      <c r="B6531" s="21">
        <v>6530</v>
      </c>
      <c r="C6531" s="21">
        <v>7.3202999999999996</v>
      </c>
      <c r="D6531" s="21">
        <v>1.9432</v>
      </c>
    </row>
    <row r="6532" spans="1:4" ht="14.25" x14ac:dyDescent="0.2">
      <c r="A6532" s="20">
        <f t="shared" ref="A6532:A6595" si="102">+A6531+1</f>
        <v>49950</v>
      </c>
      <c r="B6532" s="21">
        <v>6531</v>
      </c>
      <c r="C6532" s="21">
        <v>7.3209999999999997</v>
      </c>
      <c r="D6532" s="21">
        <v>1.9433</v>
      </c>
    </row>
    <row r="6533" spans="1:4" ht="14.25" x14ac:dyDescent="0.2">
      <c r="A6533" s="20">
        <f t="shared" si="102"/>
        <v>49951</v>
      </c>
      <c r="B6533" s="21">
        <v>6532</v>
      </c>
      <c r="C6533" s="21">
        <v>7.3217999999999996</v>
      </c>
      <c r="D6533" s="21">
        <v>1.9434</v>
      </c>
    </row>
    <row r="6534" spans="1:4" ht="14.25" x14ac:dyDescent="0.2">
      <c r="A6534" s="20">
        <f t="shared" si="102"/>
        <v>49952</v>
      </c>
      <c r="B6534" s="21">
        <v>6533</v>
      </c>
      <c r="C6534" s="21">
        <v>7.3224999999999998</v>
      </c>
      <c r="D6534" s="21">
        <v>1.9436</v>
      </c>
    </row>
    <row r="6535" spans="1:4" ht="14.25" x14ac:dyDescent="0.2">
      <c r="A6535" s="20">
        <f t="shared" si="102"/>
        <v>49953</v>
      </c>
      <c r="B6535" s="21">
        <v>6534</v>
      </c>
      <c r="C6535" s="21">
        <v>7.3231999999999999</v>
      </c>
      <c r="D6535" s="21">
        <v>1.9437</v>
      </c>
    </row>
    <row r="6536" spans="1:4" ht="14.25" x14ac:dyDescent="0.2">
      <c r="A6536" s="20">
        <f t="shared" si="102"/>
        <v>49954</v>
      </c>
      <c r="B6536" s="21">
        <v>6535</v>
      </c>
      <c r="C6536" s="21">
        <v>7.3239999999999998</v>
      </c>
      <c r="D6536" s="21">
        <v>1.9439</v>
      </c>
    </row>
    <row r="6537" spans="1:4" ht="14.25" x14ac:dyDescent="0.2">
      <c r="A6537" s="20">
        <f t="shared" si="102"/>
        <v>49955</v>
      </c>
      <c r="B6537" s="21">
        <v>6536</v>
      </c>
      <c r="C6537" s="21">
        <v>7.3247</v>
      </c>
      <c r="D6537" s="21">
        <v>1.944</v>
      </c>
    </row>
    <row r="6538" spans="1:4" ht="14.25" x14ac:dyDescent="0.2">
      <c r="A6538" s="20">
        <f t="shared" si="102"/>
        <v>49956</v>
      </c>
      <c r="B6538" s="21">
        <v>6537</v>
      </c>
      <c r="C6538" s="21">
        <v>7.3254999999999999</v>
      </c>
      <c r="D6538" s="21">
        <v>1.9440999999999999</v>
      </c>
    </row>
    <row r="6539" spans="1:4" ht="14.25" x14ac:dyDescent="0.2">
      <c r="A6539" s="20">
        <f t="shared" si="102"/>
        <v>49957</v>
      </c>
      <c r="B6539" s="21">
        <v>6538</v>
      </c>
      <c r="C6539" s="21">
        <v>7.3262</v>
      </c>
      <c r="D6539" s="21">
        <v>1.9442999999999999</v>
      </c>
    </row>
    <row r="6540" spans="1:4" ht="14.25" x14ac:dyDescent="0.2">
      <c r="A6540" s="20">
        <f t="shared" si="102"/>
        <v>49958</v>
      </c>
      <c r="B6540" s="21">
        <v>6539</v>
      </c>
      <c r="C6540" s="21">
        <v>7.327</v>
      </c>
      <c r="D6540" s="21">
        <v>1.9443999999999999</v>
      </c>
    </row>
    <row r="6541" spans="1:4" ht="14.25" x14ac:dyDescent="0.2">
      <c r="A6541" s="20">
        <f t="shared" si="102"/>
        <v>49959</v>
      </c>
      <c r="B6541" s="21">
        <v>6540</v>
      </c>
      <c r="C6541" s="21">
        <v>7.3277000000000001</v>
      </c>
      <c r="D6541" s="21">
        <v>1.9446000000000001</v>
      </c>
    </row>
    <row r="6542" spans="1:4" ht="14.25" x14ac:dyDescent="0.2">
      <c r="A6542" s="20">
        <f t="shared" si="102"/>
        <v>49960</v>
      </c>
      <c r="B6542" s="21">
        <v>6541</v>
      </c>
      <c r="C6542" s="21">
        <v>7.3285</v>
      </c>
      <c r="D6542" s="21">
        <v>1.9447000000000001</v>
      </c>
    </row>
    <row r="6543" spans="1:4" ht="14.25" x14ac:dyDescent="0.2">
      <c r="A6543" s="20">
        <f t="shared" si="102"/>
        <v>49961</v>
      </c>
      <c r="B6543" s="21">
        <v>6542</v>
      </c>
      <c r="C6543" s="21">
        <v>7.3292000000000002</v>
      </c>
      <c r="D6543" s="21">
        <v>1.9448000000000001</v>
      </c>
    </row>
    <row r="6544" spans="1:4" ht="14.25" x14ac:dyDescent="0.2">
      <c r="A6544" s="20">
        <f t="shared" si="102"/>
        <v>49962</v>
      </c>
      <c r="B6544" s="21">
        <v>6543</v>
      </c>
      <c r="C6544" s="21">
        <v>7.33</v>
      </c>
      <c r="D6544" s="21">
        <v>1.9450000000000001</v>
      </c>
    </row>
    <row r="6545" spans="1:4" ht="14.25" x14ac:dyDescent="0.2">
      <c r="A6545" s="20">
        <f t="shared" si="102"/>
        <v>49963</v>
      </c>
      <c r="B6545" s="21">
        <v>6544</v>
      </c>
      <c r="C6545" s="21">
        <v>7.3307000000000002</v>
      </c>
      <c r="D6545" s="21">
        <v>1.9451000000000001</v>
      </c>
    </row>
    <row r="6546" spans="1:4" ht="14.25" x14ac:dyDescent="0.2">
      <c r="A6546" s="20">
        <f t="shared" si="102"/>
        <v>49964</v>
      </c>
      <c r="B6546" s="21">
        <v>6545</v>
      </c>
      <c r="C6546" s="21">
        <v>7.3315000000000001</v>
      </c>
      <c r="D6546" s="21">
        <v>1.9453</v>
      </c>
    </row>
    <row r="6547" spans="1:4" ht="14.25" x14ac:dyDescent="0.2">
      <c r="A6547" s="20">
        <f t="shared" si="102"/>
        <v>49965</v>
      </c>
      <c r="B6547" s="21">
        <v>6546</v>
      </c>
      <c r="C6547" s="21">
        <v>7.3322000000000003</v>
      </c>
      <c r="D6547" s="21">
        <v>1.9454</v>
      </c>
    </row>
    <row r="6548" spans="1:4" ht="14.25" x14ac:dyDescent="0.2">
      <c r="A6548" s="20">
        <f t="shared" si="102"/>
        <v>49966</v>
      </c>
      <c r="B6548" s="21">
        <v>6547</v>
      </c>
      <c r="C6548" s="21">
        <v>7.3330000000000002</v>
      </c>
      <c r="D6548" s="21">
        <v>1.9455</v>
      </c>
    </row>
    <row r="6549" spans="1:4" ht="14.25" x14ac:dyDescent="0.2">
      <c r="A6549" s="20">
        <f t="shared" si="102"/>
        <v>49967</v>
      </c>
      <c r="B6549" s="21">
        <v>6548</v>
      </c>
      <c r="C6549" s="21">
        <v>7.3337000000000003</v>
      </c>
      <c r="D6549" s="21">
        <v>1.9457</v>
      </c>
    </row>
    <row r="6550" spans="1:4" ht="14.25" x14ac:dyDescent="0.2">
      <c r="A6550" s="20">
        <f t="shared" si="102"/>
        <v>49968</v>
      </c>
      <c r="B6550" s="21">
        <v>6549</v>
      </c>
      <c r="C6550" s="21">
        <v>7.3345000000000002</v>
      </c>
      <c r="D6550" s="21">
        <v>1.9458</v>
      </c>
    </row>
    <row r="6551" spans="1:4" ht="14.25" x14ac:dyDescent="0.2">
      <c r="A6551" s="20">
        <f t="shared" si="102"/>
        <v>49969</v>
      </c>
      <c r="B6551" s="21">
        <v>6550</v>
      </c>
      <c r="C6551" s="21">
        <v>7.3352000000000004</v>
      </c>
      <c r="D6551" s="21">
        <v>1.946</v>
      </c>
    </row>
    <row r="6552" spans="1:4" ht="14.25" x14ac:dyDescent="0.2">
      <c r="A6552" s="20">
        <f t="shared" si="102"/>
        <v>49970</v>
      </c>
      <c r="B6552" s="21">
        <v>6551</v>
      </c>
      <c r="C6552" s="21">
        <v>7.3358999999999996</v>
      </c>
      <c r="D6552" s="21">
        <v>1.9460999999999999</v>
      </c>
    </row>
    <row r="6553" spans="1:4" ht="14.25" x14ac:dyDescent="0.2">
      <c r="A6553" s="20">
        <f t="shared" si="102"/>
        <v>49971</v>
      </c>
      <c r="B6553" s="21">
        <v>6552</v>
      </c>
      <c r="C6553" s="21">
        <v>7.3367000000000004</v>
      </c>
      <c r="D6553" s="21">
        <v>1.9461999999999999</v>
      </c>
    </row>
    <row r="6554" spans="1:4" ht="14.25" x14ac:dyDescent="0.2">
      <c r="A6554" s="20">
        <f t="shared" si="102"/>
        <v>49972</v>
      </c>
      <c r="B6554" s="21">
        <v>6553</v>
      </c>
      <c r="C6554" s="21">
        <v>7.3373999999999997</v>
      </c>
      <c r="D6554" s="21">
        <v>1.9463999999999999</v>
      </c>
    </row>
    <row r="6555" spans="1:4" ht="14.25" x14ac:dyDescent="0.2">
      <c r="A6555" s="20">
        <f t="shared" si="102"/>
        <v>49973</v>
      </c>
      <c r="B6555" s="21">
        <v>6554</v>
      </c>
      <c r="C6555" s="21">
        <v>7.3381999999999996</v>
      </c>
      <c r="D6555" s="21">
        <v>1.9464999999999999</v>
      </c>
    </row>
    <row r="6556" spans="1:4" ht="14.25" x14ac:dyDescent="0.2">
      <c r="A6556" s="20">
        <f t="shared" si="102"/>
        <v>49974</v>
      </c>
      <c r="B6556" s="21">
        <v>6555</v>
      </c>
      <c r="C6556" s="21">
        <v>7.3388999999999998</v>
      </c>
      <c r="D6556" s="21">
        <v>1.9467000000000001</v>
      </c>
    </row>
    <row r="6557" spans="1:4" ht="14.25" x14ac:dyDescent="0.2">
      <c r="A6557" s="20">
        <f t="shared" si="102"/>
        <v>49975</v>
      </c>
      <c r="B6557" s="21">
        <v>6556</v>
      </c>
      <c r="C6557" s="21">
        <v>7.3396999999999997</v>
      </c>
      <c r="D6557" s="21">
        <v>1.9468000000000001</v>
      </c>
    </row>
    <row r="6558" spans="1:4" ht="14.25" x14ac:dyDescent="0.2">
      <c r="A6558" s="20">
        <f t="shared" si="102"/>
        <v>49976</v>
      </c>
      <c r="B6558" s="21">
        <v>6557</v>
      </c>
      <c r="C6558" s="21">
        <v>7.3403999999999998</v>
      </c>
      <c r="D6558" s="21">
        <v>1.9469000000000001</v>
      </c>
    </row>
    <row r="6559" spans="1:4" ht="14.25" x14ac:dyDescent="0.2">
      <c r="A6559" s="20">
        <f t="shared" si="102"/>
        <v>49977</v>
      </c>
      <c r="B6559" s="21">
        <v>6558</v>
      </c>
      <c r="C6559" s="21">
        <v>7.3411999999999997</v>
      </c>
      <c r="D6559" s="21">
        <v>1.9471000000000001</v>
      </c>
    </row>
    <row r="6560" spans="1:4" ht="14.25" x14ac:dyDescent="0.2">
      <c r="A6560" s="20">
        <f t="shared" si="102"/>
        <v>49978</v>
      </c>
      <c r="B6560" s="21">
        <v>6559</v>
      </c>
      <c r="C6560" s="21">
        <v>7.3418999999999999</v>
      </c>
      <c r="D6560" s="21">
        <v>1.9472</v>
      </c>
    </row>
    <row r="6561" spans="1:4" ht="14.25" x14ac:dyDescent="0.2">
      <c r="A6561" s="20">
        <f t="shared" si="102"/>
        <v>49979</v>
      </c>
      <c r="B6561" s="21">
        <v>6560</v>
      </c>
      <c r="C6561" s="21">
        <v>7.3426999999999998</v>
      </c>
      <c r="D6561" s="21">
        <v>1.9474</v>
      </c>
    </row>
    <row r="6562" spans="1:4" ht="14.25" x14ac:dyDescent="0.2">
      <c r="A6562" s="20">
        <f t="shared" si="102"/>
        <v>49980</v>
      </c>
      <c r="B6562" s="21">
        <v>6561</v>
      </c>
      <c r="C6562" s="21">
        <v>7.3433999999999999</v>
      </c>
      <c r="D6562" s="21">
        <v>1.9475</v>
      </c>
    </row>
    <row r="6563" spans="1:4" ht="14.25" x14ac:dyDescent="0.2">
      <c r="A6563" s="20">
        <f t="shared" si="102"/>
        <v>49981</v>
      </c>
      <c r="B6563" s="21">
        <v>6562</v>
      </c>
      <c r="C6563" s="21">
        <v>7.3441999999999998</v>
      </c>
      <c r="D6563" s="21">
        <v>1.9476</v>
      </c>
    </row>
    <row r="6564" spans="1:4" ht="14.25" x14ac:dyDescent="0.2">
      <c r="A6564" s="20">
        <f t="shared" si="102"/>
        <v>49982</v>
      </c>
      <c r="B6564" s="21">
        <v>6563</v>
      </c>
      <c r="C6564" s="21">
        <v>7.3449</v>
      </c>
      <c r="D6564" s="21">
        <v>1.9478</v>
      </c>
    </row>
    <row r="6565" spans="1:4" ht="14.25" x14ac:dyDescent="0.2">
      <c r="A6565" s="20">
        <f t="shared" si="102"/>
        <v>49983</v>
      </c>
      <c r="B6565" s="21">
        <v>6564</v>
      </c>
      <c r="C6565" s="21">
        <v>7.3456999999999999</v>
      </c>
      <c r="D6565" s="21">
        <v>1.9479</v>
      </c>
    </row>
    <row r="6566" spans="1:4" ht="14.25" x14ac:dyDescent="0.2">
      <c r="A6566" s="20">
        <f t="shared" si="102"/>
        <v>49984</v>
      </c>
      <c r="B6566" s="21">
        <v>6565</v>
      </c>
      <c r="C6566" s="21">
        <v>7.3464</v>
      </c>
      <c r="D6566" s="21">
        <v>1.9480999999999999</v>
      </c>
    </row>
    <row r="6567" spans="1:4" ht="14.25" x14ac:dyDescent="0.2">
      <c r="A6567" s="20">
        <f t="shared" si="102"/>
        <v>49985</v>
      </c>
      <c r="B6567" s="21">
        <v>6566</v>
      </c>
      <c r="C6567" s="21">
        <v>7.3471000000000002</v>
      </c>
      <c r="D6567" s="21">
        <v>1.9481999999999999</v>
      </c>
    </row>
    <row r="6568" spans="1:4" ht="14.25" x14ac:dyDescent="0.2">
      <c r="A6568" s="20">
        <f t="shared" si="102"/>
        <v>49986</v>
      </c>
      <c r="B6568" s="21">
        <v>6567</v>
      </c>
      <c r="C6568" s="21">
        <v>7.3479000000000001</v>
      </c>
      <c r="D6568" s="21">
        <v>1.9482999999999999</v>
      </c>
    </row>
    <row r="6569" spans="1:4" ht="14.25" x14ac:dyDescent="0.2">
      <c r="A6569" s="20">
        <f t="shared" si="102"/>
        <v>49987</v>
      </c>
      <c r="B6569" s="21">
        <v>6568</v>
      </c>
      <c r="C6569" s="21">
        <v>7.3486000000000002</v>
      </c>
      <c r="D6569" s="21">
        <v>1.9484999999999999</v>
      </c>
    </row>
    <row r="6570" spans="1:4" ht="14.25" x14ac:dyDescent="0.2">
      <c r="A6570" s="20">
        <f t="shared" si="102"/>
        <v>49988</v>
      </c>
      <c r="B6570" s="21">
        <v>6569</v>
      </c>
      <c r="C6570" s="21">
        <v>7.3494000000000002</v>
      </c>
      <c r="D6570" s="21">
        <v>1.9486000000000001</v>
      </c>
    </row>
    <row r="6571" spans="1:4" ht="14.25" x14ac:dyDescent="0.2">
      <c r="A6571" s="20">
        <f t="shared" si="102"/>
        <v>49989</v>
      </c>
      <c r="B6571" s="21">
        <v>6570</v>
      </c>
      <c r="C6571" s="21">
        <v>7.3501000000000003</v>
      </c>
      <c r="D6571" s="21">
        <v>1.9488000000000001</v>
      </c>
    </row>
    <row r="6572" spans="1:4" ht="14.25" x14ac:dyDescent="0.2">
      <c r="A6572" s="20">
        <f t="shared" si="102"/>
        <v>49990</v>
      </c>
      <c r="B6572" s="21">
        <v>6571</v>
      </c>
      <c r="C6572" s="21">
        <v>7.3509000000000002</v>
      </c>
      <c r="D6572" s="21">
        <v>1.9489000000000001</v>
      </c>
    </row>
    <row r="6573" spans="1:4" ht="14.25" x14ac:dyDescent="0.2">
      <c r="A6573" s="20">
        <f t="shared" si="102"/>
        <v>49991</v>
      </c>
      <c r="B6573" s="21">
        <v>6572</v>
      </c>
      <c r="C6573" s="21">
        <v>7.3516000000000004</v>
      </c>
      <c r="D6573" s="21">
        <v>1.9490000000000001</v>
      </c>
    </row>
    <row r="6574" spans="1:4" ht="14.25" x14ac:dyDescent="0.2">
      <c r="A6574" s="20">
        <f t="shared" si="102"/>
        <v>49992</v>
      </c>
      <c r="B6574" s="21">
        <v>6573</v>
      </c>
      <c r="C6574" s="21">
        <v>7.3524000000000003</v>
      </c>
      <c r="D6574" s="21">
        <v>1.9492</v>
      </c>
    </row>
    <row r="6575" spans="1:4" ht="14.25" x14ac:dyDescent="0.2">
      <c r="A6575" s="20">
        <f t="shared" si="102"/>
        <v>49993</v>
      </c>
      <c r="B6575" s="21">
        <v>6574</v>
      </c>
      <c r="C6575" s="21">
        <v>7.3531000000000004</v>
      </c>
      <c r="D6575" s="21">
        <v>1.9493</v>
      </c>
    </row>
    <row r="6576" spans="1:4" ht="14.25" x14ac:dyDescent="0.2">
      <c r="A6576" s="20">
        <f t="shared" si="102"/>
        <v>49994</v>
      </c>
      <c r="B6576" s="21">
        <v>6575</v>
      </c>
      <c r="C6576" s="21">
        <v>7.3539000000000003</v>
      </c>
      <c r="D6576" s="21">
        <v>1.9494</v>
      </c>
    </row>
    <row r="6577" spans="1:4" ht="14.25" x14ac:dyDescent="0.2">
      <c r="A6577" s="20">
        <f t="shared" si="102"/>
        <v>49995</v>
      </c>
      <c r="B6577" s="21">
        <v>6576</v>
      </c>
      <c r="C6577" s="21">
        <v>7.3545999999999996</v>
      </c>
      <c r="D6577" s="21">
        <v>1.9496</v>
      </c>
    </row>
    <row r="6578" spans="1:4" ht="14.25" x14ac:dyDescent="0.2">
      <c r="A6578" s="20">
        <f t="shared" si="102"/>
        <v>49996</v>
      </c>
      <c r="B6578" s="21">
        <v>6577</v>
      </c>
      <c r="C6578" s="21">
        <v>7.3554000000000004</v>
      </c>
      <c r="D6578" s="21">
        <v>1.9497</v>
      </c>
    </row>
    <row r="6579" spans="1:4" ht="14.25" x14ac:dyDescent="0.2">
      <c r="A6579" s="20">
        <f t="shared" si="102"/>
        <v>49997</v>
      </c>
      <c r="B6579" s="21">
        <v>6578</v>
      </c>
      <c r="C6579" s="21">
        <v>7.3560999999999996</v>
      </c>
      <c r="D6579" s="21">
        <v>1.9499</v>
      </c>
    </row>
    <row r="6580" spans="1:4" ht="14.25" x14ac:dyDescent="0.2">
      <c r="A6580" s="20">
        <f t="shared" si="102"/>
        <v>49998</v>
      </c>
      <c r="B6580" s="21">
        <v>6579</v>
      </c>
      <c r="C6580" s="21">
        <v>7.3567999999999998</v>
      </c>
      <c r="D6580" s="21">
        <v>1.95</v>
      </c>
    </row>
    <row r="6581" spans="1:4" ht="14.25" x14ac:dyDescent="0.2">
      <c r="A6581" s="20">
        <f t="shared" si="102"/>
        <v>49999</v>
      </c>
      <c r="B6581" s="21">
        <v>6580</v>
      </c>
      <c r="C6581" s="21">
        <v>7.3575999999999997</v>
      </c>
      <c r="D6581" s="21">
        <v>1.9500999999999999</v>
      </c>
    </row>
    <row r="6582" spans="1:4" ht="14.25" x14ac:dyDescent="0.2">
      <c r="A6582" s="20">
        <f t="shared" si="102"/>
        <v>50000</v>
      </c>
      <c r="B6582" s="21">
        <v>6581</v>
      </c>
      <c r="C6582" s="21">
        <v>7.3582999999999998</v>
      </c>
      <c r="D6582" s="21">
        <v>1.9502999999999999</v>
      </c>
    </row>
    <row r="6583" spans="1:4" ht="14.25" x14ac:dyDescent="0.2">
      <c r="A6583" s="20">
        <f t="shared" si="102"/>
        <v>50001</v>
      </c>
      <c r="B6583" s="21">
        <v>6582</v>
      </c>
      <c r="C6583" s="21">
        <v>7.3590999999999998</v>
      </c>
      <c r="D6583" s="21">
        <v>1.9503999999999999</v>
      </c>
    </row>
    <row r="6584" spans="1:4" ht="14.25" x14ac:dyDescent="0.2">
      <c r="A6584" s="20">
        <f t="shared" si="102"/>
        <v>50002</v>
      </c>
      <c r="B6584" s="21">
        <v>6583</v>
      </c>
      <c r="C6584" s="21">
        <v>7.3597999999999999</v>
      </c>
      <c r="D6584" s="21">
        <v>1.9505999999999999</v>
      </c>
    </row>
    <row r="6585" spans="1:4" ht="14.25" x14ac:dyDescent="0.2">
      <c r="A6585" s="20">
        <f t="shared" si="102"/>
        <v>50003</v>
      </c>
      <c r="B6585" s="21">
        <v>6584</v>
      </c>
      <c r="C6585" s="21">
        <v>7.3605999999999998</v>
      </c>
      <c r="D6585" s="21">
        <v>1.9507000000000001</v>
      </c>
    </row>
    <row r="6586" spans="1:4" ht="14.25" x14ac:dyDescent="0.2">
      <c r="A6586" s="20">
        <f t="shared" si="102"/>
        <v>50004</v>
      </c>
      <c r="B6586" s="21">
        <v>6585</v>
      </c>
      <c r="C6586" s="21">
        <v>7.3613</v>
      </c>
      <c r="D6586" s="21">
        <v>1.9508000000000001</v>
      </c>
    </row>
    <row r="6587" spans="1:4" ht="14.25" x14ac:dyDescent="0.2">
      <c r="A6587" s="20">
        <f t="shared" si="102"/>
        <v>50005</v>
      </c>
      <c r="B6587" s="21">
        <v>6586</v>
      </c>
      <c r="C6587" s="21">
        <v>7.3620999999999999</v>
      </c>
      <c r="D6587" s="21">
        <v>1.9510000000000001</v>
      </c>
    </row>
    <row r="6588" spans="1:4" ht="14.25" x14ac:dyDescent="0.2">
      <c r="A6588" s="20">
        <f t="shared" si="102"/>
        <v>50006</v>
      </c>
      <c r="B6588" s="21">
        <v>6587</v>
      </c>
      <c r="C6588" s="21">
        <v>7.3628</v>
      </c>
      <c r="D6588" s="21">
        <v>1.9511000000000001</v>
      </c>
    </row>
    <row r="6589" spans="1:4" ht="14.25" x14ac:dyDescent="0.2">
      <c r="A6589" s="20">
        <f t="shared" si="102"/>
        <v>50007</v>
      </c>
      <c r="B6589" s="21">
        <v>6588</v>
      </c>
      <c r="C6589" s="21">
        <v>7.3635999999999999</v>
      </c>
      <c r="D6589" s="21">
        <v>1.9512</v>
      </c>
    </row>
    <row r="6590" spans="1:4" ht="14.25" x14ac:dyDescent="0.2">
      <c r="A6590" s="20">
        <f t="shared" si="102"/>
        <v>50008</v>
      </c>
      <c r="B6590" s="21">
        <v>6589</v>
      </c>
      <c r="C6590" s="21">
        <v>7.3643000000000001</v>
      </c>
      <c r="D6590" s="21">
        <v>1.9514</v>
      </c>
    </row>
    <row r="6591" spans="1:4" ht="14.25" x14ac:dyDescent="0.2">
      <c r="A6591" s="20">
        <f t="shared" si="102"/>
        <v>50009</v>
      </c>
      <c r="B6591" s="21">
        <v>6590</v>
      </c>
      <c r="C6591" s="21">
        <v>7.3651</v>
      </c>
      <c r="D6591" s="21">
        <v>1.9515</v>
      </c>
    </row>
    <row r="6592" spans="1:4" ht="14.25" x14ac:dyDescent="0.2">
      <c r="A6592" s="20">
        <f t="shared" si="102"/>
        <v>50010</v>
      </c>
      <c r="B6592" s="21">
        <v>6591</v>
      </c>
      <c r="C6592" s="21">
        <v>7.3658000000000001</v>
      </c>
      <c r="D6592" s="21">
        <v>1.9517</v>
      </c>
    </row>
    <row r="6593" spans="1:4" ht="14.25" x14ac:dyDescent="0.2">
      <c r="A6593" s="20">
        <f t="shared" si="102"/>
        <v>50011</v>
      </c>
      <c r="B6593" s="21">
        <v>6592</v>
      </c>
      <c r="C6593" s="21">
        <v>7.3665000000000003</v>
      </c>
      <c r="D6593" s="21">
        <v>1.9518</v>
      </c>
    </row>
    <row r="6594" spans="1:4" ht="14.25" x14ac:dyDescent="0.2">
      <c r="A6594" s="20">
        <f t="shared" si="102"/>
        <v>50012</v>
      </c>
      <c r="B6594" s="21">
        <v>6593</v>
      </c>
      <c r="C6594" s="21">
        <v>7.3673000000000002</v>
      </c>
      <c r="D6594" s="21">
        <v>1.9519</v>
      </c>
    </row>
    <row r="6595" spans="1:4" ht="14.25" x14ac:dyDescent="0.2">
      <c r="A6595" s="20">
        <f t="shared" si="102"/>
        <v>50013</v>
      </c>
      <c r="B6595" s="21">
        <v>6594</v>
      </c>
      <c r="C6595" s="21">
        <v>7.3680000000000003</v>
      </c>
      <c r="D6595" s="21">
        <v>1.9520999999999999</v>
      </c>
    </row>
    <row r="6596" spans="1:4" ht="14.25" x14ac:dyDescent="0.2">
      <c r="A6596" s="20">
        <f t="shared" ref="A6596:A6659" si="103">+A6595+1</f>
        <v>50014</v>
      </c>
      <c r="B6596" s="21">
        <v>6595</v>
      </c>
      <c r="C6596" s="21">
        <v>7.3688000000000002</v>
      </c>
      <c r="D6596" s="21">
        <v>1.9521999999999999</v>
      </c>
    </row>
    <row r="6597" spans="1:4" ht="14.25" x14ac:dyDescent="0.2">
      <c r="A6597" s="20">
        <f t="shared" si="103"/>
        <v>50015</v>
      </c>
      <c r="B6597" s="21">
        <v>6596</v>
      </c>
      <c r="C6597" s="21">
        <v>7.3695000000000004</v>
      </c>
      <c r="D6597" s="21">
        <v>1.9523999999999999</v>
      </c>
    </row>
    <row r="6598" spans="1:4" ht="14.25" x14ac:dyDescent="0.2">
      <c r="A6598" s="20">
        <f t="shared" si="103"/>
        <v>50016</v>
      </c>
      <c r="B6598" s="21">
        <v>6597</v>
      </c>
      <c r="C6598" s="21">
        <v>7.3703000000000003</v>
      </c>
      <c r="D6598" s="21">
        <v>1.9524999999999999</v>
      </c>
    </row>
    <row r="6599" spans="1:4" ht="14.25" x14ac:dyDescent="0.2">
      <c r="A6599" s="20">
        <f t="shared" si="103"/>
        <v>50017</v>
      </c>
      <c r="B6599" s="21">
        <v>6598</v>
      </c>
      <c r="C6599" s="21">
        <v>7.3710000000000004</v>
      </c>
      <c r="D6599" s="21">
        <v>1.9525999999999999</v>
      </c>
    </row>
    <row r="6600" spans="1:4" ht="14.25" x14ac:dyDescent="0.2">
      <c r="A6600" s="20">
        <f t="shared" si="103"/>
        <v>50018</v>
      </c>
      <c r="B6600" s="21">
        <v>6599</v>
      </c>
      <c r="C6600" s="21">
        <v>7.3718000000000004</v>
      </c>
      <c r="D6600" s="21">
        <v>1.9528000000000001</v>
      </c>
    </row>
    <row r="6601" spans="1:4" ht="14.25" x14ac:dyDescent="0.2">
      <c r="A6601" s="20">
        <f t="shared" si="103"/>
        <v>50019</v>
      </c>
      <c r="B6601" s="21">
        <v>6600</v>
      </c>
      <c r="C6601" s="21">
        <v>7.3724999999999996</v>
      </c>
      <c r="D6601" s="21">
        <v>1.9529000000000001</v>
      </c>
    </row>
    <row r="6602" spans="1:4" ht="14.25" x14ac:dyDescent="0.2">
      <c r="A6602" s="20">
        <f t="shared" si="103"/>
        <v>50020</v>
      </c>
      <c r="B6602" s="21">
        <v>6601</v>
      </c>
      <c r="C6602" s="21">
        <v>7.3733000000000004</v>
      </c>
      <c r="D6602" s="21">
        <v>1.9530000000000001</v>
      </c>
    </row>
    <row r="6603" spans="1:4" ht="14.25" x14ac:dyDescent="0.2">
      <c r="A6603" s="20">
        <f t="shared" si="103"/>
        <v>50021</v>
      </c>
      <c r="B6603" s="21">
        <v>6602</v>
      </c>
      <c r="C6603" s="21">
        <v>7.3739999999999997</v>
      </c>
      <c r="D6603" s="21">
        <v>1.9532</v>
      </c>
    </row>
    <row r="6604" spans="1:4" ht="14.25" x14ac:dyDescent="0.2">
      <c r="A6604" s="20">
        <f t="shared" si="103"/>
        <v>50022</v>
      </c>
      <c r="B6604" s="21">
        <v>6603</v>
      </c>
      <c r="C6604" s="21">
        <v>7.3746999999999998</v>
      </c>
      <c r="D6604" s="21">
        <v>1.9533</v>
      </c>
    </row>
    <row r="6605" spans="1:4" ht="14.25" x14ac:dyDescent="0.2">
      <c r="A6605" s="20">
        <f t="shared" si="103"/>
        <v>50023</v>
      </c>
      <c r="B6605" s="21">
        <v>6604</v>
      </c>
      <c r="C6605" s="21">
        <v>7.3754999999999997</v>
      </c>
      <c r="D6605" s="21">
        <v>1.9535</v>
      </c>
    </row>
    <row r="6606" spans="1:4" ht="14.25" x14ac:dyDescent="0.2">
      <c r="A6606" s="20">
        <f t="shared" si="103"/>
        <v>50024</v>
      </c>
      <c r="B6606" s="21">
        <v>6605</v>
      </c>
      <c r="C6606" s="21">
        <v>7.3761999999999999</v>
      </c>
      <c r="D6606" s="21">
        <v>1.9536</v>
      </c>
    </row>
    <row r="6607" spans="1:4" ht="14.25" x14ac:dyDescent="0.2">
      <c r="A6607" s="20">
        <f t="shared" si="103"/>
        <v>50025</v>
      </c>
      <c r="B6607" s="21">
        <v>6606</v>
      </c>
      <c r="C6607" s="21">
        <v>7.3769999999999998</v>
      </c>
      <c r="D6607" s="21">
        <v>1.9537</v>
      </c>
    </row>
    <row r="6608" spans="1:4" ht="14.25" x14ac:dyDescent="0.2">
      <c r="A6608" s="20">
        <f t="shared" si="103"/>
        <v>50026</v>
      </c>
      <c r="B6608" s="21">
        <v>6607</v>
      </c>
      <c r="C6608" s="21">
        <v>7.3776999999999999</v>
      </c>
      <c r="D6608" s="21">
        <v>1.9539</v>
      </c>
    </row>
    <row r="6609" spans="1:4" ht="14.25" x14ac:dyDescent="0.2">
      <c r="A6609" s="20">
        <f t="shared" si="103"/>
        <v>50027</v>
      </c>
      <c r="B6609" s="21">
        <v>6608</v>
      </c>
      <c r="C6609" s="21">
        <v>7.3784999999999998</v>
      </c>
      <c r="D6609" s="21">
        <v>1.954</v>
      </c>
    </row>
    <row r="6610" spans="1:4" ht="14.25" x14ac:dyDescent="0.2">
      <c r="A6610" s="20">
        <f t="shared" si="103"/>
        <v>50028</v>
      </c>
      <c r="B6610" s="21">
        <v>6609</v>
      </c>
      <c r="C6610" s="21">
        <v>7.3792</v>
      </c>
      <c r="D6610" s="21">
        <v>1.9540999999999999</v>
      </c>
    </row>
    <row r="6611" spans="1:4" ht="14.25" x14ac:dyDescent="0.2">
      <c r="A6611" s="20">
        <f t="shared" si="103"/>
        <v>50029</v>
      </c>
      <c r="B6611" s="21">
        <v>6610</v>
      </c>
      <c r="C6611" s="21">
        <v>7.38</v>
      </c>
      <c r="D6611" s="21">
        <v>1.9542999999999999</v>
      </c>
    </row>
    <row r="6612" spans="1:4" ht="14.25" x14ac:dyDescent="0.2">
      <c r="A6612" s="20">
        <f t="shared" si="103"/>
        <v>50030</v>
      </c>
      <c r="B6612" s="21">
        <v>6611</v>
      </c>
      <c r="C6612" s="21">
        <v>7.3807</v>
      </c>
      <c r="D6612" s="21">
        <v>1.9543999999999999</v>
      </c>
    </row>
    <row r="6613" spans="1:4" ht="14.25" x14ac:dyDescent="0.2">
      <c r="A6613" s="20">
        <f t="shared" si="103"/>
        <v>50031</v>
      </c>
      <c r="B6613" s="21">
        <v>6612</v>
      </c>
      <c r="C6613" s="21">
        <v>7.3815</v>
      </c>
      <c r="D6613" s="21">
        <v>1.9545999999999999</v>
      </c>
    </row>
    <row r="6614" spans="1:4" ht="14.25" x14ac:dyDescent="0.2">
      <c r="A6614" s="20">
        <f t="shared" si="103"/>
        <v>50032</v>
      </c>
      <c r="B6614" s="21">
        <v>6613</v>
      </c>
      <c r="C6614" s="21">
        <v>7.3822000000000001</v>
      </c>
      <c r="D6614" s="21">
        <v>1.9547000000000001</v>
      </c>
    </row>
    <row r="6615" spans="1:4" ht="14.25" x14ac:dyDescent="0.2">
      <c r="A6615" s="20">
        <f t="shared" si="103"/>
        <v>50033</v>
      </c>
      <c r="B6615" s="21">
        <v>6614</v>
      </c>
      <c r="C6615" s="21">
        <v>7.3829000000000002</v>
      </c>
      <c r="D6615" s="21">
        <v>1.9548000000000001</v>
      </c>
    </row>
    <row r="6616" spans="1:4" ht="14.25" x14ac:dyDescent="0.2">
      <c r="A6616" s="20">
        <f t="shared" si="103"/>
        <v>50034</v>
      </c>
      <c r="B6616" s="21">
        <v>6615</v>
      </c>
      <c r="C6616" s="21">
        <v>7.3837000000000002</v>
      </c>
      <c r="D6616" s="21">
        <v>1.9550000000000001</v>
      </c>
    </row>
    <row r="6617" spans="1:4" ht="14.25" x14ac:dyDescent="0.2">
      <c r="A6617" s="20">
        <f t="shared" si="103"/>
        <v>50035</v>
      </c>
      <c r="B6617" s="21">
        <v>6616</v>
      </c>
      <c r="C6617" s="21">
        <v>7.3844000000000003</v>
      </c>
      <c r="D6617" s="21">
        <v>1.9551000000000001</v>
      </c>
    </row>
    <row r="6618" spans="1:4" ht="14.25" x14ac:dyDescent="0.2">
      <c r="A6618" s="20">
        <f t="shared" si="103"/>
        <v>50036</v>
      </c>
      <c r="B6618" s="21">
        <v>6617</v>
      </c>
      <c r="C6618" s="21">
        <v>7.3852000000000002</v>
      </c>
      <c r="D6618" s="21">
        <v>1.9552</v>
      </c>
    </row>
    <row r="6619" spans="1:4" ht="14.25" x14ac:dyDescent="0.2">
      <c r="A6619" s="20">
        <f t="shared" si="103"/>
        <v>50037</v>
      </c>
      <c r="B6619" s="21">
        <v>6618</v>
      </c>
      <c r="C6619" s="21">
        <v>7.3859000000000004</v>
      </c>
      <c r="D6619" s="21">
        <v>1.9554</v>
      </c>
    </row>
    <row r="6620" spans="1:4" ht="14.25" x14ac:dyDescent="0.2">
      <c r="A6620" s="20">
        <f t="shared" si="103"/>
        <v>50038</v>
      </c>
      <c r="B6620" s="21">
        <v>6619</v>
      </c>
      <c r="C6620" s="21">
        <v>7.3867000000000003</v>
      </c>
      <c r="D6620" s="21">
        <v>1.9555</v>
      </c>
    </row>
    <row r="6621" spans="1:4" ht="14.25" x14ac:dyDescent="0.2">
      <c r="A6621" s="20">
        <f t="shared" si="103"/>
        <v>50039</v>
      </c>
      <c r="B6621" s="21">
        <v>6620</v>
      </c>
      <c r="C6621" s="21">
        <v>7.3874000000000004</v>
      </c>
      <c r="D6621" s="21">
        <v>1.9557</v>
      </c>
    </row>
    <row r="6622" spans="1:4" ht="14.25" x14ac:dyDescent="0.2">
      <c r="A6622" s="20">
        <f t="shared" si="103"/>
        <v>50040</v>
      </c>
      <c r="B6622" s="21">
        <v>6621</v>
      </c>
      <c r="C6622" s="21">
        <v>7.3882000000000003</v>
      </c>
      <c r="D6622" s="21">
        <v>1.9558</v>
      </c>
    </row>
    <row r="6623" spans="1:4" ht="14.25" x14ac:dyDescent="0.2">
      <c r="A6623" s="20">
        <f t="shared" si="103"/>
        <v>50041</v>
      </c>
      <c r="B6623" s="21">
        <v>6622</v>
      </c>
      <c r="C6623" s="21">
        <v>7.3888999999999996</v>
      </c>
      <c r="D6623" s="21">
        <v>1.9559</v>
      </c>
    </row>
    <row r="6624" spans="1:4" ht="14.25" x14ac:dyDescent="0.2">
      <c r="A6624" s="20">
        <f t="shared" si="103"/>
        <v>50042</v>
      </c>
      <c r="B6624" s="21">
        <v>6623</v>
      </c>
      <c r="C6624" s="21">
        <v>7.3897000000000004</v>
      </c>
      <c r="D6624" s="21">
        <v>1.9560999999999999</v>
      </c>
    </row>
    <row r="6625" spans="1:4" ht="14.25" x14ac:dyDescent="0.2">
      <c r="A6625" s="20">
        <f t="shared" si="103"/>
        <v>50043</v>
      </c>
      <c r="B6625" s="21">
        <v>6624</v>
      </c>
      <c r="C6625" s="21">
        <v>7.3903999999999996</v>
      </c>
      <c r="D6625" s="21">
        <v>1.9561999999999999</v>
      </c>
    </row>
    <row r="6626" spans="1:4" ht="14.25" x14ac:dyDescent="0.2">
      <c r="A6626" s="20">
        <f t="shared" si="103"/>
        <v>50044</v>
      </c>
      <c r="B6626" s="21">
        <v>6625</v>
      </c>
      <c r="C6626" s="21">
        <v>7.3910999999999998</v>
      </c>
      <c r="D6626" s="21">
        <v>1.9562999999999999</v>
      </c>
    </row>
    <row r="6627" spans="1:4" ht="14.25" x14ac:dyDescent="0.2">
      <c r="A6627" s="20">
        <f t="shared" si="103"/>
        <v>50045</v>
      </c>
      <c r="B6627" s="21">
        <v>6626</v>
      </c>
      <c r="C6627" s="21">
        <v>7.3918999999999997</v>
      </c>
      <c r="D6627" s="21">
        <v>1.9564999999999999</v>
      </c>
    </row>
    <row r="6628" spans="1:4" ht="14.25" x14ac:dyDescent="0.2">
      <c r="A6628" s="20">
        <f t="shared" si="103"/>
        <v>50046</v>
      </c>
      <c r="B6628" s="21">
        <v>6627</v>
      </c>
      <c r="C6628" s="21">
        <v>7.3925999999999998</v>
      </c>
      <c r="D6628" s="21">
        <v>1.9565999999999999</v>
      </c>
    </row>
    <row r="6629" spans="1:4" ht="14.25" x14ac:dyDescent="0.2">
      <c r="A6629" s="20">
        <f t="shared" si="103"/>
        <v>50047</v>
      </c>
      <c r="B6629" s="21">
        <v>6628</v>
      </c>
      <c r="C6629" s="21">
        <v>7.3933999999999997</v>
      </c>
      <c r="D6629" s="21">
        <v>1.9567000000000001</v>
      </c>
    </row>
    <row r="6630" spans="1:4" ht="14.25" x14ac:dyDescent="0.2">
      <c r="A6630" s="20">
        <f t="shared" si="103"/>
        <v>50048</v>
      </c>
      <c r="B6630" s="21">
        <v>6629</v>
      </c>
      <c r="C6630" s="21">
        <v>7.3940999999999999</v>
      </c>
      <c r="D6630" s="21">
        <v>1.9569000000000001</v>
      </c>
    </row>
    <row r="6631" spans="1:4" ht="14.25" x14ac:dyDescent="0.2">
      <c r="A6631" s="20">
        <f t="shared" si="103"/>
        <v>50049</v>
      </c>
      <c r="B6631" s="21">
        <v>6630</v>
      </c>
      <c r="C6631" s="21">
        <v>7.3948999999999998</v>
      </c>
      <c r="D6631" s="21">
        <v>1.9570000000000001</v>
      </c>
    </row>
    <row r="6632" spans="1:4" ht="14.25" x14ac:dyDescent="0.2">
      <c r="A6632" s="20">
        <f t="shared" si="103"/>
        <v>50050</v>
      </c>
      <c r="B6632" s="21">
        <v>6631</v>
      </c>
      <c r="C6632" s="21">
        <v>7.3956</v>
      </c>
      <c r="D6632" s="21">
        <v>1.9572000000000001</v>
      </c>
    </row>
    <row r="6633" spans="1:4" ht="14.25" x14ac:dyDescent="0.2">
      <c r="A6633" s="20">
        <f t="shared" si="103"/>
        <v>50051</v>
      </c>
      <c r="B6633" s="21">
        <v>6632</v>
      </c>
      <c r="C6633" s="21">
        <v>7.3963999999999999</v>
      </c>
      <c r="D6633" s="21">
        <v>1.9573</v>
      </c>
    </row>
    <row r="6634" spans="1:4" ht="14.25" x14ac:dyDescent="0.2">
      <c r="A6634" s="20">
        <f t="shared" si="103"/>
        <v>50052</v>
      </c>
      <c r="B6634" s="21">
        <v>6633</v>
      </c>
      <c r="C6634" s="21">
        <v>7.3971</v>
      </c>
      <c r="D6634" s="21">
        <v>1.9574</v>
      </c>
    </row>
    <row r="6635" spans="1:4" ht="14.25" x14ac:dyDescent="0.2">
      <c r="A6635" s="20">
        <f t="shared" si="103"/>
        <v>50053</v>
      </c>
      <c r="B6635" s="21">
        <v>6634</v>
      </c>
      <c r="C6635" s="21">
        <v>7.3978000000000002</v>
      </c>
      <c r="D6635" s="21">
        <v>1.9576</v>
      </c>
    </row>
    <row r="6636" spans="1:4" ht="14.25" x14ac:dyDescent="0.2">
      <c r="A6636" s="20">
        <f t="shared" si="103"/>
        <v>50054</v>
      </c>
      <c r="B6636" s="21">
        <v>6635</v>
      </c>
      <c r="C6636" s="21">
        <v>7.3986000000000001</v>
      </c>
      <c r="D6636" s="21">
        <v>1.9577</v>
      </c>
    </row>
    <row r="6637" spans="1:4" ht="14.25" x14ac:dyDescent="0.2">
      <c r="A6637" s="20">
        <f t="shared" si="103"/>
        <v>50055</v>
      </c>
      <c r="B6637" s="21">
        <v>6636</v>
      </c>
      <c r="C6637" s="21">
        <v>7.3993000000000002</v>
      </c>
      <c r="D6637" s="21">
        <v>1.9578</v>
      </c>
    </row>
    <row r="6638" spans="1:4" ht="14.25" x14ac:dyDescent="0.2">
      <c r="A6638" s="20">
        <f t="shared" si="103"/>
        <v>50056</v>
      </c>
      <c r="B6638" s="21">
        <v>6637</v>
      </c>
      <c r="C6638" s="21">
        <v>7.4001000000000001</v>
      </c>
      <c r="D6638" s="21">
        <v>1.958</v>
      </c>
    </row>
    <row r="6639" spans="1:4" ht="14.25" x14ac:dyDescent="0.2">
      <c r="A6639" s="20">
        <f t="shared" si="103"/>
        <v>50057</v>
      </c>
      <c r="B6639" s="21">
        <v>6638</v>
      </c>
      <c r="C6639" s="21">
        <v>7.4008000000000003</v>
      </c>
      <c r="D6639" s="21">
        <v>1.9581</v>
      </c>
    </row>
    <row r="6640" spans="1:4" ht="14.25" x14ac:dyDescent="0.2">
      <c r="A6640" s="20">
        <f t="shared" si="103"/>
        <v>50058</v>
      </c>
      <c r="B6640" s="21">
        <v>6639</v>
      </c>
      <c r="C6640" s="21">
        <v>7.4016000000000002</v>
      </c>
      <c r="D6640" s="21">
        <v>1.9581999999999999</v>
      </c>
    </row>
    <row r="6641" spans="1:4" ht="14.25" x14ac:dyDescent="0.2">
      <c r="A6641" s="20">
        <f t="shared" si="103"/>
        <v>50059</v>
      </c>
      <c r="B6641" s="21">
        <v>6640</v>
      </c>
      <c r="C6641" s="21">
        <v>7.4023000000000003</v>
      </c>
      <c r="D6641" s="21">
        <v>1.9583999999999999</v>
      </c>
    </row>
    <row r="6642" spans="1:4" ht="14.25" x14ac:dyDescent="0.2">
      <c r="A6642" s="20">
        <f t="shared" si="103"/>
        <v>50060</v>
      </c>
      <c r="B6642" s="21">
        <v>6641</v>
      </c>
      <c r="C6642" s="21">
        <v>7.4031000000000002</v>
      </c>
      <c r="D6642" s="21">
        <v>1.9584999999999999</v>
      </c>
    </row>
    <row r="6643" spans="1:4" ht="14.25" x14ac:dyDescent="0.2">
      <c r="A6643" s="20">
        <f t="shared" si="103"/>
        <v>50061</v>
      </c>
      <c r="B6643" s="21">
        <v>6642</v>
      </c>
      <c r="C6643" s="21">
        <v>7.4038000000000004</v>
      </c>
      <c r="D6643" s="21">
        <v>1.9587000000000001</v>
      </c>
    </row>
    <row r="6644" spans="1:4" ht="14.25" x14ac:dyDescent="0.2">
      <c r="A6644" s="20">
        <f t="shared" si="103"/>
        <v>50062</v>
      </c>
      <c r="B6644" s="21">
        <v>6643</v>
      </c>
      <c r="C6644" s="21">
        <v>7.4046000000000003</v>
      </c>
      <c r="D6644" s="21">
        <v>1.9588000000000001</v>
      </c>
    </row>
    <row r="6645" spans="1:4" ht="14.25" x14ac:dyDescent="0.2">
      <c r="A6645" s="20">
        <f t="shared" si="103"/>
        <v>50063</v>
      </c>
      <c r="B6645" s="21">
        <v>6644</v>
      </c>
      <c r="C6645" s="21">
        <v>7.4053000000000004</v>
      </c>
      <c r="D6645" s="21">
        <v>1.9589000000000001</v>
      </c>
    </row>
    <row r="6646" spans="1:4" ht="14.25" x14ac:dyDescent="0.2">
      <c r="A6646" s="20">
        <f t="shared" si="103"/>
        <v>50064</v>
      </c>
      <c r="B6646" s="21">
        <v>6645</v>
      </c>
      <c r="C6646" s="21">
        <v>7.4059999999999997</v>
      </c>
      <c r="D6646" s="21">
        <v>1.9591000000000001</v>
      </c>
    </row>
    <row r="6647" spans="1:4" ht="14.25" x14ac:dyDescent="0.2">
      <c r="A6647" s="20">
        <f t="shared" si="103"/>
        <v>50065</v>
      </c>
      <c r="B6647" s="21">
        <v>6646</v>
      </c>
      <c r="C6647" s="21">
        <v>7.4067999999999996</v>
      </c>
      <c r="D6647" s="21">
        <v>1.9592000000000001</v>
      </c>
    </row>
    <row r="6648" spans="1:4" ht="14.25" x14ac:dyDescent="0.2">
      <c r="A6648" s="20">
        <f t="shared" si="103"/>
        <v>50066</v>
      </c>
      <c r="B6648" s="21">
        <v>6647</v>
      </c>
      <c r="C6648" s="21">
        <v>7.4074999999999998</v>
      </c>
      <c r="D6648" s="21">
        <v>1.9593</v>
      </c>
    </row>
    <row r="6649" spans="1:4" ht="14.25" x14ac:dyDescent="0.2">
      <c r="A6649" s="20">
        <f t="shared" si="103"/>
        <v>50067</v>
      </c>
      <c r="B6649" s="21">
        <v>6648</v>
      </c>
      <c r="C6649" s="21">
        <v>7.4082999999999997</v>
      </c>
      <c r="D6649" s="21">
        <v>1.9595</v>
      </c>
    </row>
    <row r="6650" spans="1:4" ht="14.25" x14ac:dyDescent="0.2">
      <c r="A6650" s="20">
        <f t="shared" si="103"/>
        <v>50068</v>
      </c>
      <c r="B6650" s="21">
        <v>6649</v>
      </c>
      <c r="C6650" s="21">
        <v>7.4089999999999998</v>
      </c>
      <c r="D6650" s="21">
        <v>1.9596</v>
      </c>
    </row>
    <row r="6651" spans="1:4" ht="14.25" x14ac:dyDescent="0.2">
      <c r="A6651" s="20">
        <f t="shared" si="103"/>
        <v>50069</v>
      </c>
      <c r="B6651" s="21">
        <v>6650</v>
      </c>
      <c r="C6651" s="21">
        <v>7.4097999999999997</v>
      </c>
      <c r="D6651" s="21">
        <v>1.9597</v>
      </c>
    </row>
    <row r="6652" spans="1:4" ht="14.25" x14ac:dyDescent="0.2">
      <c r="A6652" s="20">
        <f t="shared" si="103"/>
        <v>50070</v>
      </c>
      <c r="B6652" s="21">
        <v>6651</v>
      </c>
      <c r="C6652" s="21">
        <v>7.4104999999999999</v>
      </c>
      <c r="D6652" s="21">
        <v>1.9599</v>
      </c>
    </row>
    <row r="6653" spans="1:4" ht="14.25" x14ac:dyDescent="0.2">
      <c r="A6653" s="20">
        <f t="shared" si="103"/>
        <v>50071</v>
      </c>
      <c r="B6653" s="21">
        <v>6652</v>
      </c>
      <c r="C6653" s="21">
        <v>7.4112</v>
      </c>
      <c r="D6653" s="21">
        <v>1.96</v>
      </c>
    </row>
    <row r="6654" spans="1:4" ht="14.25" x14ac:dyDescent="0.2">
      <c r="A6654" s="20">
        <f t="shared" si="103"/>
        <v>50072</v>
      </c>
      <c r="B6654" s="21">
        <v>6653</v>
      </c>
      <c r="C6654" s="21">
        <v>7.4119999999999999</v>
      </c>
      <c r="D6654" s="21">
        <v>1.9601</v>
      </c>
    </row>
    <row r="6655" spans="1:4" ht="14.25" x14ac:dyDescent="0.2">
      <c r="A6655" s="20">
        <f t="shared" si="103"/>
        <v>50073</v>
      </c>
      <c r="B6655" s="21">
        <v>6654</v>
      </c>
      <c r="C6655" s="21">
        <v>7.4127000000000001</v>
      </c>
      <c r="D6655" s="21">
        <v>1.9602999999999999</v>
      </c>
    </row>
    <row r="6656" spans="1:4" ht="14.25" x14ac:dyDescent="0.2">
      <c r="A6656" s="20">
        <f t="shared" si="103"/>
        <v>50074</v>
      </c>
      <c r="B6656" s="21">
        <v>6655</v>
      </c>
      <c r="C6656" s="21">
        <v>7.4135</v>
      </c>
      <c r="D6656" s="21">
        <v>1.9603999999999999</v>
      </c>
    </row>
    <row r="6657" spans="1:4" ht="14.25" x14ac:dyDescent="0.2">
      <c r="A6657" s="20">
        <f t="shared" si="103"/>
        <v>50075</v>
      </c>
      <c r="B6657" s="21">
        <v>6656</v>
      </c>
      <c r="C6657" s="21">
        <v>7.4142000000000001</v>
      </c>
      <c r="D6657" s="21">
        <v>1.9605999999999999</v>
      </c>
    </row>
    <row r="6658" spans="1:4" ht="14.25" x14ac:dyDescent="0.2">
      <c r="A6658" s="20">
        <f t="shared" si="103"/>
        <v>50076</v>
      </c>
      <c r="B6658" s="21">
        <v>6657</v>
      </c>
      <c r="C6658" s="21">
        <v>7.415</v>
      </c>
      <c r="D6658" s="21">
        <v>1.9607000000000001</v>
      </c>
    </row>
    <row r="6659" spans="1:4" ht="14.25" x14ac:dyDescent="0.2">
      <c r="A6659" s="20">
        <f t="shared" si="103"/>
        <v>50077</v>
      </c>
      <c r="B6659" s="21">
        <v>6658</v>
      </c>
      <c r="C6659" s="21">
        <v>7.4157000000000002</v>
      </c>
      <c r="D6659" s="21">
        <v>1.9608000000000001</v>
      </c>
    </row>
    <row r="6660" spans="1:4" ht="14.25" x14ac:dyDescent="0.2">
      <c r="A6660" s="20">
        <f t="shared" ref="A6660:A6723" si="104">+A6659+1</f>
        <v>50078</v>
      </c>
      <c r="B6660" s="21">
        <v>6659</v>
      </c>
      <c r="C6660" s="21">
        <v>7.4165000000000001</v>
      </c>
      <c r="D6660" s="21">
        <v>1.9610000000000001</v>
      </c>
    </row>
    <row r="6661" spans="1:4" ht="14.25" x14ac:dyDescent="0.2">
      <c r="A6661" s="20">
        <f t="shared" si="104"/>
        <v>50079</v>
      </c>
      <c r="B6661" s="21">
        <v>6660</v>
      </c>
      <c r="C6661" s="21">
        <v>7.4172000000000002</v>
      </c>
      <c r="D6661" s="21">
        <v>1.9611000000000001</v>
      </c>
    </row>
    <row r="6662" spans="1:4" ht="14.25" x14ac:dyDescent="0.2">
      <c r="A6662" s="20">
        <f t="shared" si="104"/>
        <v>50080</v>
      </c>
      <c r="B6662" s="21">
        <v>6661</v>
      </c>
      <c r="C6662" s="21">
        <v>7.4179000000000004</v>
      </c>
      <c r="D6662" s="21">
        <v>1.9612000000000001</v>
      </c>
    </row>
    <row r="6663" spans="1:4" ht="14.25" x14ac:dyDescent="0.2">
      <c r="A6663" s="20">
        <f t="shared" si="104"/>
        <v>50081</v>
      </c>
      <c r="B6663" s="21">
        <v>6662</v>
      </c>
      <c r="C6663" s="21">
        <v>7.4187000000000003</v>
      </c>
      <c r="D6663" s="21">
        <v>1.9614</v>
      </c>
    </row>
    <row r="6664" spans="1:4" ht="14.25" x14ac:dyDescent="0.2">
      <c r="A6664" s="20">
        <f t="shared" si="104"/>
        <v>50082</v>
      </c>
      <c r="B6664" s="21">
        <v>6663</v>
      </c>
      <c r="C6664" s="21">
        <v>7.4194000000000004</v>
      </c>
      <c r="D6664" s="21">
        <v>1.9615</v>
      </c>
    </row>
    <row r="6665" spans="1:4" ht="14.25" x14ac:dyDescent="0.2">
      <c r="A6665" s="20">
        <f t="shared" si="104"/>
        <v>50083</v>
      </c>
      <c r="B6665" s="21">
        <v>6664</v>
      </c>
      <c r="C6665" s="21">
        <v>7.4202000000000004</v>
      </c>
      <c r="D6665" s="21">
        <v>1.9616</v>
      </c>
    </row>
    <row r="6666" spans="1:4" ht="14.25" x14ac:dyDescent="0.2">
      <c r="A6666" s="20">
        <f t="shared" si="104"/>
        <v>50084</v>
      </c>
      <c r="B6666" s="21">
        <v>6665</v>
      </c>
      <c r="C6666" s="21">
        <v>7.4208999999999996</v>
      </c>
      <c r="D6666" s="21">
        <v>1.9618</v>
      </c>
    </row>
    <row r="6667" spans="1:4" ht="14.25" x14ac:dyDescent="0.2">
      <c r="A6667" s="20">
        <f t="shared" si="104"/>
        <v>50085</v>
      </c>
      <c r="B6667" s="21">
        <v>6666</v>
      </c>
      <c r="C6667" s="21">
        <v>7.4217000000000004</v>
      </c>
      <c r="D6667" s="21">
        <v>1.9619</v>
      </c>
    </row>
    <row r="6668" spans="1:4" ht="14.25" x14ac:dyDescent="0.2">
      <c r="A6668" s="20">
        <f t="shared" si="104"/>
        <v>50086</v>
      </c>
      <c r="B6668" s="21">
        <v>6667</v>
      </c>
      <c r="C6668" s="21">
        <v>7.4223999999999997</v>
      </c>
      <c r="D6668" s="21">
        <v>1.962</v>
      </c>
    </row>
    <row r="6669" spans="1:4" ht="14.25" x14ac:dyDescent="0.2">
      <c r="A6669" s="20">
        <f t="shared" si="104"/>
        <v>50087</v>
      </c>
      <c r="B6669" s="21">
        <v>6668</v>
      </c>
      <c r="C6669" s="21">
        <v>7.4231999999999996</v>
      </c>
      <c r="D6669" s="21">
        <v>1.9621999999999999</v>
      </c>
    </row>
    <row r="6670" spans="1:4" ht="14.25" x14ac:dyDescent="0.2">
      <c r="A6670" s="20">
        <f t="shared" si="104"/>
        <v>50088</v>
      </c>
      <c r="B6670" s="21">
        <v>6669</v>
      </c>
      <c r="C6670" s="21">
        <v>7.4238999999999997</v>
      </c>
      <c r="D6670" s="21">
        <v>1.9622999999999999</v>
      </c>
    </row>
    <row r="6671" spans="1:4" ht="14.25" x14ac:dyDescent="0.2">
      <c r="A6671" s="20">
        <f t="shared" si="104"/>
        <v>50089</v>
      </c>
      <c r="B6671" s="21">
        <v>6670</v>
      </c>
      <c r="C6671" s="21">
        <v>7.4245999999999999</v>
      </c>
      <c r="D6671" s="21">
        <v>1.9623999999999999</v>
      </c>
    </row>
    <row r="6672" spans="1:4" ht="14.25" x14ac:dyDescent="0.2">
      <c r="A6672" s="20">
        <f t="shared" si="104"/>
        <v>50090</v>
      </c>
      <c r="B6672" s="21">
        <v>6671</v>
      </c>
      <c r="C6672" s="21">
        <v>7.4253999999999998</v>
      </c>
      <c r="D6672" s="21">
        <v>1.9625999999999999</v>
      </c>
    </row>
    <row r="6673" spans="1:4" ht="14.25" x14ac:dyDescent="0.2">
      <c r="A6673" s="20">
        <f t="shared" si="104"/>
        <v>50091</v>
      </c>
      <c r="B6673" s="21">
        <v>6672</v>
      </c>
      <c r="C6673" s="21">
        <v>7.4260999999999999</v>
      </c>
      <c r="D6673" s="21">
        <v>1.9626999999999999</v>
      </c>
    </row>
    <row r="6674" spans="1:4" ht="14.25" x14ac:dyDescent="0.2">
      <c r="A6674" s="20">
        <f t="shared" si="104"/>
        <v>50092</v>
      </c>
      <c r="B6674" s="21">
        <v>6673</v>
      </c>
      <c r="C6674" s="21">
        <v>7.4268999999999998</v>
      </c>
      <c r="D6674" s="21">
        <v>1.9629000000000001</v>
      </c>
    </row>
    <row r="6675" spans="1:4" ht="14.25" x14ac:dyDescent="0.2">
      <c r="A6675" s="20">
        <f t="shared" si="104"/>
        <v>50093</v>
      </c>
      <c r="B6675" s="21">
        <v>6674</v>
      </c>
      <c r="C6675" s="21">
        <v>7.4276</v>
      </c>
      <c r="D6675" s="21">
        <v>1.9630000000000001</v>
      </c>
    </row>
    <row r="6676" spans="1:4" ht="14.25" x14ac:dyDescent="0.2">
      <c r="A6676" s="20">
        <f t="shared" si="104"/>
        <v>50094</v>
      </c>
      <c r="B6676" s="21">
        <v>6675</v>
      </c>
      <c r="C6676" s="21">
        <v>7.4283999999999999</v>
      </c>
      <c r="D6676" s="21">
        <v>1.9631000000000001</v>
      </c>
    </row>
    <row r="6677" spans="1:4" ht="14.25" x14ac:dyDescent="0.2">
      <c r="A6677" s="20">
        <f t="shared" si="104"/>
        <v>50095</v>
      </c>
      <c r="B6677" s="21">
        <v>6676</v>
      </c>
      <c r="C6677" s="21">
        <v>7.4291</v>
      </c>
      <c r="D6677" s="21">
        <v>1.9633</v>
      </c>
    </row>
    <row r="6678" spans="1:4" ht="14.25" x14ac:dyDescent="0.2">
      <c r="A6678" s="20">
        <f t="shared" si="104"/>
        <v>50096</v>
      </c>
      <c r="B6678" s="21">
        <v>6677</v>
      </c>
      <c r="C6678" s="21">
        <v>7.4298000000000002</v>
      </c>
      <c r="D6678" s="21">
        <v>1.9634</v>
      </c>
    </row>
    <row r="6679" spans="1:4" ht="14.25" x14ac:dyDescent="0.2">
      <c r="A6679" s="20">
        <f t="shared" si="104"/>
        <v>50097</v>
      </c>
      <c r="B6679" s="21">
        <v>6678</v>
      </c>
      <c r="C6679" s="21">
        <v>7.4306000000000001</v>
      </c>
      <c r="D6679" s="21">
        <v>1.9635</v>
      </c>
    </row>
    <row r="6680" spans="1:4" ht="14.25" x14ac:dyDescent="0.2">
      <c r="A6680" s="20">
        <f t="shared" si="104"/>
        <v>50098</v>
      </c>
      <c r="B6680" s="21">
        <v>6679</v>
      </c>
      <c r="C6680" s="21">
        <v>7.4313000000000002</v>
      </c>
      <c r="D6680" s="21">
        <v>1.9637</v>
      </c>
    </row>
    <row r="6681" spans="1:4" ht="14.25" x14ac:dyDescent="0.2">
      <c r="A6681" s="20">
        <f t="shared" si="104"/>
        <v>50099</v>
      </c>
      <c r="B6681" s="21">
        <v>6680</v>
      </c>
      <c r="C6681" s="21">
        <v>7.4321000000000002</v>
      </c>
      <c r="D6681" s="21">
        <v>1.9638</v>
      </c>
    </row>
    <row r="6682" spans="1:4" ht="14.25" x14ac:dyDescent="0.2">
      <c r="A6682" s="20">
        <f t="shared" si="104"/>
        <v>50100</v>
      </c>
      <c r="B6682" s="21">
        <v>6681</v>
      </c>
      <c r="C6682" s="21">
        <v>7.4328000000000003</v>
      </c>
      <c r="D6682" s="21">
        <v>1.9639</v>
      </c>
    </row>
    <row r="6683" spans="1:4" ht="14.25" x14ac:dyDescent="0.2">
      <c r="A6683" s="20">
        <f t="shared" si="104"/>
        <v>50101</v>
      </c>
      <c r="B6683" s="21">
        <v>6682</v>
      </c>
      <c r="C6683" s="21">
        <v>7.4336000000000002</v>
      </c>
      <c r="D6683" s="21">
        <v>1.9641</v>
      </c>
    </row>
    <row r="6684" spans="1:4" ht="14.25" x14ac:dyDescent="0.2">
      <c r="A6684" s="20">
        <f t="shared" si="104"/>
        <v>50102</v>
      </c>
      <c r="B6684" s="21">
        <v>6683</v>
      </c>
      <c r="C6684" s="21">
        <v>7.4343000000000004</v>
      </c>
      <c r="D6684" s="21">
        <v>1.9641999999999999</v>
      </c>
    </row>
    <row r="6685" spans="1:4" ht="14.25" x14ac:dyDescent="0.2">
      <c r="A6685" s="20">
        <f t="shared" si="104"/>
        <v>50103</v>
      </c>
      <c r="B6685" s="21">
        <v>6684</v>
      </c>
      <c r="C6685" s="21">
        <v>7.4349999999999996</v>
      </c>
      <c r="D6685" s="21">
        <v>1.9642999999999999</v>
      </c>
    </row>
    <row r="6686" spans="1:4" ht="14.25" x14ac:dyDescent="0.2">
      <c r="A6686" s="20">
        <f t="shared" si="104"/>
        <v>50104</v>
      </c>
      <c r="B6686" s="21">
        <v>6685</v>
      </c>
      <c r="C6686" s="21">
        <v>7.4358000000000004</v>
      </c>
      <c r="D6686" s="21">
        <v>1.9644999999999999</v>
      </c>
    </row>
    <row r="6687" spans="1:4" ht="14.25" x14ac:dyDescent="0.2">
      <c r="A6687" s="20">
        <f t="shared" si="104"/>
        <v>50105</v>
      </c>
      <c r="B6687" s="21">
        <v>6686</v>
      </c>
      <c r="C6687" s="21">
        <v>7.4364999999999997</v>
      </c>
      <c r="D6687" s="21">
        <v>1.9645999999999999</v>
      </c>
    </row>
    <row r="6688" spans="1:4" ht="14.25" x14ac:dyDescent="0.2">
      <c r="A6688" s="20">
        <f t="shared" si="104"/>
        <v>50106</v>
      </c>
      <c r="B6688" s="21">
        <v>6687</v>
      </c>
      <c r="C6688" s="21">
        <v>7.4372999999999996</v>
      </c>
      <c r="D6688" s="21">
        <v>1.9646999999999999</v>
      </c>
    </row>
    <row r="6689" spans="1:4" ht="14.25" x14ac:dyDescent="0.2">
      <c r="A6689" s="20">
        <f t="shared" si="104"/>
        <v>50107</v>
      </c>
      <c r="B6689" s="21">
        <v>6688</v>
      </c>
      <c r="C6689" s="21">
        <v>7.4379999999999997</v>
      </c>
      <c r="D6689" s="21">
        <v>1.9649000000000001</v>
      </c>
    </row>
    <row r="6690" spans="1:4" ht="14.25" x14ac:dyDescent="0.2">
      <c r="A6690" s="20">
        <f t="shared" si="104"/>
        <v>50108</v>
      </c>
      <c r="B6690" s="21">
        <v>6689</v>
      </c>
      <c r="C6690" s="21">
        <v>7.4387999999999996</v>
      </c>
      <c r="D6690" s="21">
        <v>1.9650000000000001</v>
      </c>
    </row>
    <row r="6691" spans="1:4" ht="14.25" x14ac:dyDescent="0.2">
      <c r="A6691" s="20">
        <f t="shared" si="104"/>
        <v>50109</v>
      </c>
      <c r="B6691" s="21">
        <v>6690</v>
      </c>
      <c r="C6691" s="21">
        <v>7.4394999999999998</v>
      </c>
      <c r="D6691" s="21">
        <v>1.9651000000000001</v>
      </c>
    </row>
    <row r="6692" spans="1:4" ht="14.25" x14ac:dyDescent="0.2">
      <c r="A6692" s="20">
        <f t="shared" si="104"/>
        <v>50110</v>
      </c>
      <c r="B6692" s="21">
        <v>6691</v>
      </c>
      <c r="C6692" s="21">
        <v>7.4401999999999999</v>
      </c>
      <c r="D6692" s="21">
        <v>1.9653</v>
      </c>
    </row>
    <row r="6693" spans="1:4" ht="14.25" x14ac:dyDescent="0.2">
      <c r="A6693" s="20">
        <f t="shared" si="104"/>
        <v>50111</v>
      </c>
      <c r="B6693" s="21">
        <v>6692</v>
      </c>
      <c r="C6693" s="21">
        <v>7.4409999999999998</v>
      </c>
      <c r="D6693" s="21">
        <v>1.9654</v>
      </c>
    </row>
    <row r="6694" spans="1:4" ht="14.25" x14ac:dyDescent="0.2">
      <c r="A6694" s="20">
        <f t="shared" si="104"/>
        <v>50112</v>
      </c>
      <c r="B6694" s="21">
        <v>6693</v>
      </c>
      <c r="C6694" s="21">
        <v>7.4417</v>
      </c>
      <c r="D6694" s="21">
        <v>1.9655</v>
      </c>
    </row>
    <row r="6695" spans="1:4" ht="14.25" x14ac:dyDescent="0.2">
      <c r="A6695" s="20">
        <f t="shared" si="104"/>
        <v>50113</v>
      </c>
      <c r="B6695" s="21">
        <v>6694</v>
      </c>
      <c r="C6695" s="21">
        <v>7.4424999999999999</v>
      </c>
      <c r="D6695" s="21">
        <v>1.9657</v>
      </c>
    </row>
    <row r="6696" spans="1:4" ht="14.25" x14ac:dyDescent="0.2">
      <c r="A6696" s="20">
        <f t="shared" si="104"/>
        <v>50114</v>
      </c>
      <c r="B6696" s="21">
        <v>6695</v>
      </c>
      <c r="C6696" s="21">
        <v>7.4432</v>
      </c>
      <c r="D6696" s="21">
        <v>1.9658</v>
      </c>
    </row>
    <row r="6697" spans="1:4" ht="14.25" x14ac:dyDescent="0.2">
      <c r="A6697" s="20">
        <f t="shared" si="104"/>
        <v>50115</v>
      </c>
      <c r="B6697" s="21">
        <v>6696</v>
      </c>
      <c r="C6697" s="21">
        <v>7.444</v>
      </c>
      <c r="D6697" s="21">
        <v>1.9659</v>
      </c>
    </row>
    <row r="6698" spans="1:4" ht="14.25" x14ac:dyDescent="0.2">
      <c r="A6698" s="20">
        <f t="shared" si="104"/>
        <v>50116</v>
      </c>
      <c r="B6698" s="21">
        <v>6697</v>
      </c>
      <c r="C6698" s="21">
        <v>7.4447000000000001</v>
      </c>
      <c r="D6698" s="21">
        <v>1.9661</v>
      </c>
    </row>
    <row r="6699" spans="1:4" ht="14.25" x14ac:dyDescent="0.2">
      <c r="A6699" s="20">
        <f t="shared" si="104"/>
        <v>50117</v>
      </c>
      <c r="B6699" s="21">
        <v>6698</v>
      </c>
      <c r="C6699" s="21">
        <v>7.4454000000000002</v>
      </c>
      <c r="D6699" s="21">
        <v>1.9661999999999999</v>
      </c>
    </row>
    <row r="6700" spans="1:4" ht="14.25" x14ac:dyDescent="0.2">
      <c r="A6700" s="20">
        <f t="shared" si="104"/>
        <v>50118</v>
      </c>
      <c r="B6700" s="21">
        <v>6699</v>
      </c>
      <c r="C6700" s="21">
        <v>7.4462000000000002</v>
      </c>
      <c r="D6700" s="21">
        <v>1.9662999999999999</v>
      </c>
    </row>
    <row r="6701" spans="1:4" ht="14.25" x14ac:dyDescent="0.2">
      <c r="A6701" s="20">
        <f t="shared" si="104"/>
        <v>50119</v>
      </c>
      <c r="B6701" s="21">
        <v>6700</v>
      </c>
      <c r="C6701" s="21">
        <v>7.4469000000000003</v>
      </c>
      <c r="D6701" s="21">
        <v>1.9664999999999999</v>
      </c>
    </row>
    <row r="6702" spans="1:4" ht="14.25" x14ac:dyDescent="0.2">
      <c r="A6702" s="20">
        <f t="shared" si="104"/>
        <v>50120</v>
      </c>
      <c r="B6702" s="21">
        <v>6701</v>
      </c>
      <c r="C6702" s="21">
        <v>7.4477000000000002</v>
      </c>
      <c r="D6702" s="21">
        <v>1.9665999999999999</v>
      </c>
    </row>
    <row r="6703" spans="1:4" ht="14.25" x14ac:dyDescent="0.2">
      <c r="A6703" s="20">
        <f t="shared" si="104"/>
        <v>50121</v>
      </c>
      <c r="B6703" s="21">
        <v>6702</v>
      </c>
      <c r="C6703" s="21">
        <v>7.4484000000000004</v>
      </c>
      <c r="D6703" s="21">
        <v>1.9666999999999999</v>
      </c>
    </row>
    <row r="6704" spans="1:4" ht="14.25" x14ac:dyDescent="0.2">
      <c r="A6704" s="20">
        <f t="shared" si="104"/>
        <v>50122</v>
      </c>
      <c r="B6704" s="21">
        <v>6703</v>
      </c>
      <c r="C6704" s="21">
        <v>7.4492000000000003</v>
      </c>
      <c r="D6704" s="21">
        <v>1.9669000000000001</v>
      </c>
    </row>
    <row r="6705" spans="1:4" ht="14.25" x14ac:dyDescent="0.2">
      <c r="A6705" s="20">
        <f t="shared" si="104"/>
        <v>50123</v>
      </c>
      <c r="B6705" s="21">
        <v>6704</v>
      </c>
      <c r="C6705" s="21">
        <v>7.4499000000000004</v>
      </c>
      <c r="D6705" s="21">
        <v>1.9670000000000001</v>
      </c>
    </row>
    <row r="6706" spans="1:4" ht="14.25" x14ac:dyDescent="0.2">
      <c r="A6706" s="20">
        <f t="shared" si="104"/>
        <v>50124</v>
      </c>
      <c r="B6706" s="21">
        <v>6705</v>
      </c>
      <c r="C6706" s="21">
        <v>7.4505999999999997</v>
      </c>
      <c r="D6706" s="21">
        <v>1.9671000000000001</v>
      </c>
    </row>
    <row r="6707" spans="1:4" ht="14.25" x14ac:dyDescent="0.2">
      <c r="A6707" s="20">
        <f t="shared" si="104"/>
        <v>50125</v>
      </c>
      <c r="B6707" s="21">
        <v>6706</v>
      </c>
      <c r="C6707" s="21">
        <v>7.4513999999999996</v>
      </c>
      <c r="D6707" s="21">
        <v>1.9673</v>
      </c>
    </row>
    <row r="6708" spans="1:4" ht="14.25" x14ac:dyDescent="0.2">
      <c r="A6708" s="20">
        <f t="shared" si="104"/>
        <v>50126</v>
      </c>
      <c r="B6708" s="21">
        <v>6707</v>
      </c>
      <c r="C6708" s="21">
        <v>7.4520999999999997</v>
      </c>
      <c r="D6708" s="21">
        <v>1.9674</v>
      </c>
    </row>
    <row r="6709" spans="1:4" ht="14.25" x14ac:dyDescent="0.2">
      <c r="A6709" s="20">
        <f t="shared" si="104"/>
        <v>50127</v>
      </c>
      <c r="B6709" s="21">
        <v>6708</v>
      </c>
      <c r="C6709" s="21">
        <v>7.4528999999999996</v>
      </c>
      <c r="D6709" s="21">
        <v>1.9675</v>
      </c>
    </row>
    <row r="6710" spans="1:4" ht="14.25" x14ac:dyDescent="0.2">
      <c r="A6710" s="20">
        <f t="shared" si="104"/>
        <v>50128</v>
      </c>
      <c r="B6710" s="21">
        <v>6709</v>
      </c>
      <c r="C6710" s="21">
        <v>7.4535999999999998</v>
      </c>
      <c r="D6710" s="21">
        <v>1.9677</v>
      </c>
    </row>
    <row r="6711" spans="1:4" ht="14.25" x14ac:dyDescent="0.2">
      <c r="A6711" s="20">
        <f t="shared" si="104"/>
        <v>50129</v>
      </c>
      <c r="B6711" s="21">
        <v>6710</v>
      </c>
      <c r="C6711" s="21">
        <v>7.4542999999999999</v>
      </c>
      <c r="D6711" s="21">
        <v>1.9678</v>
      </c>
    </row>
    <row r="6712" spans="1:4" ht="14.25" x14ac:dyDescent="0.2">
      <c r="A6712" s="20">
        <f t="shared" si="104"/>
        <v>50130</v>
      </c>
      <c r="B6712" s="21">
        <v>6711</v>
      </c>
      <c r="C6712" s="21">
        <v>7.4550999999999998</v>
      </c>
      <c r="D6712" s="21">
        <v>1.9679</v>
      </c>
    </row>
    <row r="6713" spans="1:4" ht="14.25" x14ac:dyDescent="0.2">
      <c r="A6713" s="20">
        <f t="shared" si="104"/>
        <v>50131</v>
      </c>
      <c r="B6713" s="21">
        <v>6712</v>
      </c>
      <c r="C6713" s="21">
        <v>7.4558</v>
      </c>
      <c r="D6713" s="21">
        <v>1.9681</v>
      </c>
    </row>
    <row r="6714" spans="1:4" ht="14.25" x14ac:dyDescent="0.2">
      <c r="A6714" s="20">
        <f t="shared" si="104"/>
        <v>50132</v>
      </c>
      <c r="B6714" s="21">
        <v>6713</v>
      </c>
      <c r="C6714" s="21">
        <v>7.4565999999999999</v>
      </c>
      <c r="D6714" s="21">
        <v>1.9681999999999999</v>
      </c>
    </row>
    <row r="6715" spans="1:4" ht="14.25" x14ac:dyDescent="0.2">
      <c r="A6715" s="20">
        <f t="shared" si="104"/>
        <v>50133</v>
      </c>
      <c r="B6715" s="21">
        <v>6714</v>
      </c>
      <c r="C6715" s="21">
        <v>7.4573</v>
      </c>
      <c r="D6715" s="21">
        <v>1.9682999999999999</v>
      </c>
    </row>
    <row r="6716" spans="1:4" ht="14.25" x14ac:dyDescent="0.2">
      <c r="A6716" s="20">
        <f t="shared" si="104"/>
        <v>50134</v>
      </c>
      <c r="B6716" s="21">
        <v>6715</v>
      </c>
      <c r="C6716" s="21">
        <v>7.4581</v>
      </c>
      <c r="D6716" s="21">
        <v>1.9684999999999999</v>
      </c>
    </row>
    <row r="6717" spans="1:4" ht="14.25" x14ac:dyDescent="0.2">
      <c r="A6717" s="20">
        <f t="shared" si="104"/>
        <v>50135</v>
      </c>
      <c r="B6717" s="21">
        <v>6716</v>
      </c>
      <c r="C6717" s="21">
        <v>7.4588000000000001</v>
      </c>
      <c r="D6717" s="21">
        <v>1.9685999999999999</v>
      </c>
    </row>
    <row r="6718" spans="1:4" ht="14.25" x14ac:dyDescent="0.2">
      <c r="A6718" s="20">
        <f t="shared" si="104"/>
        <v>50136</v>
      </c>
      <c r="B6718" s="21">
        <v>6717</v>
      </c>
      <c r="C6718" s="21">
        <v>7.4595000000000002</v>
      </c>
      <c r="D6718" s="21">
        <v>1.9686999999999999</v>
      </c>
    </row>
    <row r="6719" spans="1:4" ht="14.25" x14ac:dyDescent="0.2">
      <c r="A6719" s="20">
        <f t="shared" si="104"/>
        <v>50137</v>
      </c>
      <c r="B6719" s="21">
        <v>6718</v>
      </c>
      <c r="C6719" s="21">
        <v>7.4603000000000002</v>
      </c>
      <c r="D6719" s="21">
        <v>1.9689000000000001</v>
      </c>
    </row>
    <row r="6720" spans="1:4" ht="14.25" x14ac:dyDescent="0.2">
      <c r="A6720" s="20">
        <f t="shared" si="104"/>
        <v>50138</v>
      </c>
      <c r="B6720" s="21">
        <v>6719</v>
      </c>
      <c r="C6720" s="21">
        <v>7.4610000000000003</v>
      </c>
      <c r="D6720" s="21">
        <v>1.9690000000000001</v>
      </c>
    </row>
    <row r="6721" spans="1:4" ht="14.25" x14ac:dyDescent="0.2">
      <c r="A6721" s="20">
        <f t="shared" si="104"/>
        <v>50139</v>
      </c>
      <c r="B6721" s="21">
        <v>6720</v>
      </c>
      <c r="C6721" s="21">
        <v>7.4618000000000002</v>
      </c>
      <c r="D6721" s="21">
        <v>1.9691000000000001</v>
      </c>
    </row>
    <row r="6722" spans="1:4" ht="14.25" x14ac:dyDescent="0.2">
      <c r="A6722" s="20">
        <f t="shared" si="104"/>
        <v>50140</v>
      </c>
      <c r="B6722" s="21">
        <v>6721</v>
      </c>
      <c r="C6722" s="21">
        <v>7.4625000000000004</v>
      </c>
      <c r="D6722" s="21">
        <v>1.9693000000000001</v>
      </c>
    </row>
    <row r="6723" spans="1:4" ht="14.25" x14ac:dyDescent="0.2">
      <c r="A6723" s="20">
        <f t="shared" si="104"/>
        <v>50141</v>
      </c>
      <c r="B6723" s="21">
        <v>6722</v>
      </c>
      <c r="C6723" s="21">
        <v>7.4631999999999996</v>
      </c>
      <c r="D6723" s="21">
        <v>1.9694</v>
      </c>
    </row>
    <row r="6724" spans="1:4" ht="14.25" x14ac:dyDescent="0.2">
      <c r="A6724" s="20">
        <f t="shared" ref="A6724:A6787" si="105">+A6723+1</f>
        <v>50142</v>
      </c>
      <c r="B6724" s="21">
        <v>6723</v>
      </c>
      <c r="C6724" s="21">
        <v>7.4640000000000004</v>
      </c>
      <c r="D6724" s="21">
        <v>1.9695</v>
      </c>
    </row>
    <row r="6725" spans="1:4" ht="14.25" x14ac:dyDescent="0.2">
      <c r="A6725" s="20">
        <f t="shared" si="105"/>
        <v>50143</v>
      </c>
      <c r="B6725" s="21">
        <v>6724</v>
      </c>
      <c r="C6725" s="21">
        <v>7.4646999999999997</v>
      </c>
      <c r="D6725" s="21">
        <v>1.9697</v>
      </c>
    </row>
    <row r="6726" spans="1:4" ht="14.25" x14ac:dyDescent="0.2">
      <c r="A6726" s="20">
        <f t="shared" si="105"/>
        <v>50144</v>
      </c>
      <c r="B6726" s="21">
        <v>6725</v>
      </c>
      <c r="C6726" s="21">
        <v>7.4654999999999996</v>
      </c>
      <c r="D6726" s="21">
        <v>1.9698</v>
      </c>
    </row>
    <row r="6727" spans="1:4" ht="14.25" x14ac:dyDescent="0.2">
      <c r="A6727" s="20">
        <f t="shared" si="105"/>
        <v>50145</v>
      </c>
      <c r="B6727" s="21">
        <v>6726</v>
      </c>
      <c r="C6727" s="21">
        <v>7.4661999999999997</v>
      </c>
      <c r="D6727" s="21">
        <v>1.9699</v>
      </c>
    </row>
    <row r="6728" spans="1:4" ht="14.25" x14ac:dyDescent="0.2">
      <c r="A6728" s="20">
        <f t="shared" si="105"/>
        <v>50146</v>
      </c>
      <c r="B6728" s="21">
        <v>6727</v>
      </c>
      <c r="C6728" s="21">
        <v>7.4668999999999999</v>
      </c>
      <c r="D6728" s="21">
        <v>1.9701</v>
      </c>
    </row>
    <row r="6729" spans="1:4" ht="14.25" x14ac:dyDescent="0.2">
      <c r="A6729" s="20">
        <f t="shared" si="105"/>
        <v>50147</v>
      </c>
      <c r="B6729" s="21">
        <v>6728</v>
      </c>
      <c r="C6729" s="21">
        <v>7.4676999999999998</v>
      </c>
      <c r="D6729" s="21">
        <v>1.9702</v>
      </c>
    </row>
    <row r="6730" spans="1:4" ht="14.25" x14ac:dyDescent="0.2">
      <c r="A6730" s="20">
        <f t="shared" si="105"/>
        <v>50148</v>
      </c>
      <c r="B6730" s="21">
        <v>6729</v>
      </c>
      <c r="C6730" s="21">
        <v>7.4683999999999999</v>
      </c>
      <c r="D6730" s="21">
        <v>1.9702999999999999</v>
      </c>
    </row>
    <row r="6731" spans="1:4" ht="14.25" x14ac:dyDescent="0.2">
      <c r="A6731" s="20">
        <f t="shared" si="105"/>
        <v>50149</v>
      </c>
      <c r="B6731" s="21">
        <v>6730</v>
      </c>
      <c r="C6731" s="21">
        <v>7.4691999999999998</v>
      </c>
      <c r="D6731" s="21">
        <v>1.9704999999999999</v>
      </c>
    </row>
    <row r="6732" spans="1:4" ht="14.25" x14ac:dyDescent="0.2">
      <c r="A6732" s="20">
        <f t="shared" si="105"/>
        <v>50150</v>
      </c>
      <c r="B6732" s="21">
        <v>6731</v>
      </c>
      <c r="C6732" s="21">
        <v>7.4699</v>
      </c>
      <c r="D6732" s="21">
        <v>1.9705999999999999</v>
      </c>
    </row>
    <row r="6733" spans="1:4" ht="14.25" x14ac:dyDescent="0.2">
      <c r="A6733" s="20">
        <f t="shared" si="105"/>
        <v>50151</v>
      </c>
      <c r="B6733" s="21">
        <v>6732</v>
      </c>
      <c r="C6733" s="21">
        <v>7.4706999999999999</v>
      </c>
      <c r="D6733" s="21">
        <v>1.9706999999999999</v>
      </c>
    </row>
    <row r="6734" spans="1:4" ht="14.25" x14ac:dyDescent="0.2">
      <c r="A6734" s="20">
        <f t="shared" si="105"/>
        <v>50152</v>
      </c>
      <c r="B6734" s="21">
        <v>6733</v>
      </c>
      <c r="C6734" s="21">
        <v>7.4714</v>
      </c>
      <c r="D6734" s="21">
        <v>1.9709000000000001</v>
      </c>
    </row>
    <row r="6735" spans="1:4" ht="14.25" x14ac:dyDescent="0.2">
      <c r="A6735" s="20">
        <f t="shared" si="105"/>
        <v>50153</v>
      </c>
      <c r="B6735" s="21">
        <v>6734</v>
      </c>
      <c r="C6735" s="21">
        <v>7.4721000000000002</v>
      </c>
      <c r="D6735" s="21">
        <v>1.9710000000000001</v>
      </c>
    </row>
    <row r="6736" spans="1:4" ht="14.25" x14ac:dyDescent="0.2">
      <c r="A6736" s="20">
        <f t="shared" si="105"/>
        <v>50154</v>
      </c>
      <c r="B6736" s="21">
        <v>6735</v>
      </c>
      <c r="C6736" s="21">
        <v>7.4729000000000001</v>
      </c>
      <c r="D6736" s="21">
        <v>1.9711000000000001</v>
      </c>
    </row>
    <row r="6737" spans="1:4" ht="14.25" x14ac:dyDescent="0.2">
      <c r="A6737" s="20">
        <f t="shared" si="105"/>
        <v>50155</v>
      </c>
      <c r="B6737" s="21">
        <v>6736</v>
      </c>
      <c r="C6737" s="21">
        <v>7.4736000000000002</v>
      </c>
      <c r="D6737" s="21">
        <v>1.9712000000000001</v>
      </c>
    </row>
    <row r="6738" spans="1:4" ht="14.25" x14ac:dyDescent="0.2">
      <c r="A6738" s="20">
        <f t="shared" si="105"/>
        <v>50156</v>
      </c>
      <c r="B6738" s="21">
        <v>6737</v>
      </c>
      <c r="C6738" s="21">
        <v>7.4744000000000002</v>
      </c>
      <c r="D6738" s="21">
        <v>1.9714</v>
      </c>
    </row>
    <row r="6739" spans="1:4" ht="14.25" x14ac:dyDescent="0.2">
      <c r="A6739" s="20">
        <f t="shared" si="105"/>
        <v>50157</v>
      </c>
      <c r="B6739" s="21">
        <v>6738</v>
      </c>
      <c r="C6739" s="21">
        <v>7.4751000000000003</v>
      </c>
      <c r="D6739" s="21">
        <v>1.9715</v>
      </c>
    </row>
    <row r="6740" spans="1:4" ht="14.25" x14ac:dyDescent="0.2">
      <c r="A6740" s="20">
        <f t="shared" si="105"/>
        <v>50158</v>
      </c>
      <c r="B6740" s="21">
        <v>6739</v>
      </c>
      <c r="C6740" s="21">
        <v>7.4757999999999996</v>
      </c>
      <c r="D6740" s="21">
        <v>1.9716</v>
      </c>
    </row>
    <row r="6741" spans="1:4" ht="14.25" x14ac:dyDescent="0.2">
      <c r="A6741" s="20">
        <f t="shared" si="105"/>
        <v>50159</v>
      </c>
      <c r="B6741" s="21">
        <v>6740</v>
      </c>
      <c r="C6741" s="21">
        <v>7.4766000000000004</v>
      </c>
      <c r="D6741" s="21">
        <v>1.9718</v>
      </c>
    </row>
    <row r="6742" spans="1:4" ht="14.25" x14ac:dyDescent="0.2">
      <c r="A6742" s="20">
        <f t="shared" si="105"/>
        <v>50160</v>
      </c>
      <c r="B6742" s="21">
        <v>6741</v>
      </c>
      <c r="C6742" s="21">
        <v>7.4772999999999996</v>
      </c>
      <c r="D6742" s="21">
        <v>1.9719</v>
      </c>
    </row>
    <row r="6743" spans="1:4" ht="14.25" x14ac:dyDescent="0.2">
      <c r="A6743" s="20">
        <f t="shared" si="105"/>
        <v>50161</v>
      </c>
      <c r="B6743" s="21">
        <v>6742</v>
      </c>
      <c r="C6743" s="21">
        <v>7.4781000000000004</v>
      </c>
      <c r="D6743" s="21">
        <v>1.972</v>
      </c>
    </row>
    <row r="6744" spans="1:4" ht="14.25" x14ac:dyDescent="0.2">
      <c r="A6744" s="20">
        <f t="shared" si="105"/>
        <v>50162</v>
      </c>
      <c r="B6744" s="21">
        <v>6743</v>
      </c>
      <c r="C6744" s="21">
        <v>7.4787999999999997</v>
      </c>
      <c r="D6744" s="21">
        <v>1.9722</v>
      </c>
    </row>
    <row r="6745" spans="1:4" ht="14.25" x14ac:dyDescent="0.2">
      <c r="A6745" s="20">
        <f t="shared" si="105"/>
        <v>50163</v>
      </c>
      <c r="B6745" s="21">
        <v>6744</v>
      </c>
      <c r="C6745" s="21">
        <v>7.4794999999999998</v>
      </c>
      <c r="D6745" s="21">
        <v>1.9722999999999999</v>
      </c>
    </row>
    <row r="6746" spans="1:4" ht="14.25" x14ac:dyDescent="0.2">
      <c r="A6746" s="20">
        <f t="shared" si="105"/>
        <v>50164</v>
      </c>
      <c r="B6746" s="21">
        <v>6745</v>
      </c>
      <c r="C6746" s="21">
        <v>7.4802999999999997</v>
      </c>
      <c r="D6746" s="21">
        <v>1.9723999999999999</v>
      </c>
    </row>
    <row r="6747" spans="1:4" ht="14.25" x14ac:dyDescent="0.2">
      <c r="A6747" s="20">
        <f t="shared" si="105"/>
        <v>50165</v>
      </c>
      <c r="B6747" s="21">
        <v>6746</v>
      </c>
      <c r="C6747" s="21">
        <v>7.4809999999999999</v>
      </c>
      <c r="D6747" s="21">
        <v>1.9725999999999999</v>
      </c>
    </row>
    <row r="6748" spans="1:4" ht="14.25" x14ac:dyDescent="0.2">
      <c r="A6748" s="20">
        <f t="shared" si="105"/>
        <v>50166</v>
      </c>
      <c r="B6748" s="21">
        <v>6747</v>
      </c>
      <c r="C6748" s="21">
        <v>7.4817999999999998</v>
      </c>
      <c r="D6748" s="21">
        <v>1.9726999999999999</v>
      </c>
    </row>
    <row r="6749" spans="1:4" ht="14.25" x14ac:dyDescent="0.2">
      <c r="A6749" s="20">
        <f t="shared" si="105"/>
        <v>50167</v>
      </c>
      <c r="B6749" s="21">
        <v>6748</v>
      </c>
      <c r="C6749" s="21">
        <v>7.4824999999999999</v>
      </c>
      <c r="D6749" s="21">
        <v>1.9728000000000001</v>
      </c>
    </row>
    <row r="6750" spans="1:4" ht="14.25" x14ac:dyDescent="0.2">
      <c r="A6750" s="20">
        <f t="shared" si="105"/>
        <v>50168</v>
      </c>
      <c r="B6750" s="21">
        <v>6749</v>
      </c>
      <c r="C6750" s="21">
        <v>7.4832000000000001</v>
      </c>
      <c r="D6750" s="21">
        <v>1.9730000000000001</v>
      </c>
    </row>
    <row r="6751" spans="1:4" ht="14.25" x14ac:dyDescent="0.2">
      <c r="A6751" s="20">
        <f t="shared" si="105"/>
        <v>50169</v>
      </c>
      <c r="B6751" s="21">
        <v>6750</v>
      </c>
      <c r="C6751" s="21">
        <v>7.484</v>
      </c>
      <c r="D6751" s="21">
        <v>1.9731000000000001</v>
      </c>
    </row>
    <row r="6752" spans="1:4" ht="14.25" x14ac:dyDescent="0.2">
      <c r="A6752" s="20">
        <f t="shared" si="105"/>
        <v>50170</v>
      </c>
      <c r="B6752" s="21">
        <v>6751</v>
      </c>
      <c r="C6752" s="21">
        <v>7.4847000000000001</v>
      </c>
      <c r="D6752" s="21">
        <v>1.9732000000000001</v>
      </c>
    </row>
    <row r="6753" spans="1:4" ht="14.25" x14ac:dyDescent="0.2">
      <c r="A6753" s="20">
        <f t="shared" si="105"/>
        <v>50171</v>
      </c>
      <c r="B6753" s="21">
        <v>6752</v>
      </c>
      <c r="C6753" s="21">
        <v>7.4855</v>
      </c>
      <c r="D6753" s="21">
        <v>1.9734</v>
      </c>
    </row>
    <row r="6754" spans="1:4" ht="14.25" x14ac:dyDescent="0.2">
      <c r="A6754" s="20">
        <f t="shared" si="105"/>
        <v>50172</v>
      </c>
      <c r="B6754" s="21">
        <v>6753</v>
      </c>
      <c r="C6754" s="21">
        <v>7.4862000000000002</v>
      </c>
      <c r="D6754" s="21">
        <v>1.9735</v>
      </c>
    </row>
    <row r="6755" spans="1:4" ht="14.25" x14ac:dyDescent="0.2">
      <c r="A6755" s="20">
        <f t="shared" si="105"/>
        <v>50173</v>
      </c>
      <c r="B6755" s="21">
        <v>6754</v>
      </c>
      <c r="C6755" s="21">
        <v>7.4869000000000003</v>
      </c>
      <c r="D6755" s="21">
        <v>1.9736</v>
      </c>
    </row>
    <row r="6756" spans="1:4" ht="14.25" x14ac:dyDescent="0.2">
      <c r="A6756" s="20">
        <f t="shared" si="105"/>
        <v>50174</v>
      </c>
      <c r="B6756" s="21">
        <v>6755</v>
      </c>
      <c r="C6756" s="21">
        <v>7.4877000000000002</v>
      </c>
      <c r="D6756" s="21">
        <v>1.9737</v>
      </c>
    </row>
    <row r="6757" spans="1:4" ht="14.25" x14ac:dyDescent="0.2">
      <c r="A6757" s="20">
        <f t="shared" si="105"/>
        <v>50175</v>
      </c>
      <c r="B6757" s="21">
        <v>6756</v>
      </c>
      <c r="C6757" s="21">
        <v>7.4884000000000004</v>
      </c>
      <c r="D6757" s="21">
        <v>1.9739</v>
      </c>
    </row>
    <row r="6758" spans="1:4" ht="14.25" x14ac:dyDescent="0.2">
      <c r="A6758" s="20">
        <f t="shared" si="105"/>
        <v>50176</v>
      </c>
      <c r="B6758" s="21">
        <v>6757</v>
      </c>
      <c r="C6758" s="21">
        <v>7.4892000000000003</v>
      </c>
      <c r="D6758" s="21">
        <v>1.974</v>
      </c>
    </row>
    <row r="6759" spans="1:4" ht="14.25" x14ac:dyDescent="0.2">
      <c r="A6759" s="20">
        <f t="shared" si="105"/>
        <v>50177</v>
      </c>
      <c r="B6759" s="21">
        <v>6758</v>
      </c>
      <c r="C6759" s="21">
        <v>7.4898999999999996</v>
      </c>
      <c r="D6759" s="21">
        <v>1.9741</v>
      </c>
    </row>
    <row r="6760" spans="1:4" ht="14.25" x14ac:dyDescent="0.2">
      <c r="A6760" s="20">
        <f t="shared" si="105"/>
        <v>50178</v>
      </c>
      <c r="B6760" s="21">
        <v>6759</v>
      </c>
      <c r="C6760" s="21">
        <v>7.4905999999999997</v>
      </c>
      <c r="D6760" s="21">
        <v>1.9742999999999999</v>
      </c>
    </row>
    <row r="6761" spans="1:4" ht="14.25" x14ac:dyDescent="0.2">
      <c r="A6761" s="20">
        <f t="shared" si="105"/>
        <v>50179</v>
      </c>
      <c r="B6761" s="21">
        <v>6760</v>
      </c>
      <c r="C6761" s="21">
        <v>7.4913999999999996</v>
      </c>
      <c r="D6761" s="21">
        <v>1.9743999999999999</v>
      </c>
    </row>
    <row r="6762" spans="1:4" ht="14.25" x14ac:dyDescent="0.2">
      <c r="A6762" s="20">
        <f t="shared" si="105"/>
        <v>50180</v>
      </c>
      <c r="B6762" s="21">
        <v>6761</v>
      </c>
      <c r="C6762" s="21">
        <v>7.4920999999999998</v>
      </c>
      <c r="D6762" s="21">
        <v>1.9744999999999999</v>
      </c>
    </row>
    <row r="6763" spans="1:4" ht="14.25" x14ac:dyDescent="0.2">
      <c r="A6763" s="20">
        <f t="shared" si="105"/>
        <v>50181</v>
      </c>
      <c r="B6763" s="21">
        <v>6762</v>
      </c>
      <c r="C6763" s="21">
        <v>7.4928999999999997</v>
      </c>
      <c r="D6763" s="21">
        <v>1.9746999999999999</v>
      </c>
    </row>
    <row r="6764" spans="1:4" ht="14.25" x14ac:dyDescent="0.2">
      <c r="A6764" s="20">
        <f t="shared" si="105"/>
        <v>50182</v>
      </c>
      <c r="B6764" s="21">
        <v>6763</v>
      </c>
      <c r="C6764" s="21">
        <v>7.4935999999999998</v>
      </c>
      <c r="D6764" s="21">
        <v>1.9748000000000001</v>
      </c>
    </row>
    <row r="6765" spans="1:4" ht="14.25" x14ac:dyDescent="0.2">
      <c r="A6765" s="20">
        <f t="shared" si="105"/>
        <v>50183</v>
      </c>
      <c r="B6765" s="21">
        <v>6764</v>
      </c>
      <c r="C6765" s="21">
        <v>7.4943</v>
      </c>
      <c r="D6765" s="21">
        <v>1.9749000000000001</v>
      </c>
    </row>
    <row r="6766" spans="1:4" ht="14.25" x14ac:dyDescent="0.2">
      <c r="A6766" s="20">
        <f t="shared" si="105"/>
        <v>50184</v>
      </c>
      <c r="B6766" s="21">
        <v>6765</v>
      </c>
      <c r="C6766" s="21">
        <v>7.4950999999999999</v>
      </c>
      <c r="D6766" s="21">
        <v>1.9751000000000001</v>
      </c>
    </row>
    <row r="6767" spans="1:4" ht="14.25" x14ac:dyDescent="0.2">
      <c r="A6767" s="20">
        <f t="shared" si="105"/>
        <v>50185</v>
      </c>
      <c r="B6767" s="21">
        <v>6766</v>
      </c>
      <c r="C6767" s="21">
        <v>7.4958</v>
      </c>
      <c r="D6767" s="21">
        <v>1.9752000000000001</v>
      </c>
    </row>
    <row r="6768" spans="1:4" ht="14.25" x14ac:dyDescent="0.2">
      <c r="A6768" s="20">
        <f t="shared" si="105"/>
        <v>50186</v>
      </c>
      <c r="B6768" s="21">
        <v>6767</v>
      </c>
      <c r="C6768" s="21">
        <v>7.4965999999999999</v>
      </c>
      <c r="D6768" s="21">
        <v>1.9753000000000001</v>
      </c>
    </row>
    <row r="6769" spans="1:4" ht="14.25" x14ac:dyDescent="0.2">
      <c r="A6769" s="20">
        <f t="shared" si="105"/>
        <v>50187</v>
      </c>
      <c r="B6769" s="21">
        <v>6768</v>
      </c>
      <c r="C6769" s="21">
        <v>7.4973000000000001</v>
      </c>
      <c r="D6769" s="21">
        <v>1.9754</v>
      </c>
    </row>
    <row r="6770" spans="1:4" ht="14.25" x14ac:dyDescent="0.2">
      <c r="A6770" s="20">
        <f t="shared" si="105"/>
        <v>50188</v>
      </c>
      <c r="B6770" s="21">
        <v>6769</v>
      </c>
      <c r="C6770" s="21">
        <v>7.4980000000000002</v>
      </c>
      <c r="D6770" s="21">
        <v>1.9756</v>
      </c>
    </row>
    <row r="6771" spans="1:4" ht="14.25" x14ac:dyDescent="0.2">
      <c r="A6771" s="20">
        <f t="shared" si="105"/>
        <v>50189</v>
      </c>
      <c r="B6771" s="21">
        <v>6770</v>
      </c>
      <c r="C6771" s="21">
        <v>7.4988000000000001</v>
      </c>
      <c r="D6771" s="21">
        <v>1.9757</v>
      </c>
    </row>
    <row r="6772" spans="1:4" ht="14.25" x14ac:dyDescent="0.2">
      <c r="A6772" s="20">
        <f t="shared" si="105"/>
        <v>50190</v>
      </c>
      <c r="B6772" s="21">
        <v>6771</v>
      </c>
      <c r="C6772" s="21">
        <v>7.4995000000000003</v>
      </c>
      <c r="D6772" s="21">
        <v>1.9758</v>
      </c>
    </row>
    <row r="6773" spans="1:4" ht="14.25" x14ac:dyDescent="0.2">
      <c r="A6773" s="20">
        <f t="shared" si="105"/>
        <v>50191</v>
      </c>
      <c r="B6773" s="21">
        <v>6772</v>
      </c>
      <c r="C6773" s="21">
        <v>7.5002000000000004</v>
      </c>
      <c r="D6773" s="21">
        <v>1.976</v>
      </c>
    </row>
    <row r="6774" spans="1:4" ht="14.25" x14ac:dyDescent="0.2">
      <c r="A6774" s="20">
        <f t="shared" si="105"/>
        <v>50192</v>
      </c>
      <c r="B6774" s="21">
        <v>6773</v>
      </c>
      <c r="C6774" s="21">
        <v>7.5010000000000003</v>
      </c>
      <c r="D6774" s="21">
        <v>1.9761</v>
      </c>
    </row>
    <row r="6775" spans="1:4" ht="14.25" x14ac:dyDescent="0.2">
      <c r="A6775" s="20">
        <f t="shared" si="105"/>
        <v>50193</v>
      </c>
      <c r="B6775" s="21">
        <v>6774</v>
      </c>
      <c r="C6775" s="21">
        <v>7.5016999999999996</v>
      </c>
      <c r="D6775" s="21">
        <v>1.9762</v>
      </c>
    </row>
    <row r="6776" spans="1:4" ht="14.25" x14ac:dyDescent="0.2">
      <c r="A6776" s="20">
        <f t="shared" si="105"/>
        <v>50194</v>
      </c>
      <c r="B6776" s="21">
        <v>6775</v>
      </c>
      <c r="C6776" s="21">
        <v>7.5025000000000004</v>
      </c>
      <c r="D6776" s="21">
        <v>1.9763999999999999</v>
      </c>
    </row>
    <row r="6777" spans="1:4" ht="14.25" x14ac:dyDescent="0.2">
      <c r="A6777" s="20">
        <f t="shared" si="105"/>
        <v>50195</v>
      </c>
      <c r="B6777" s="21">
        <v>6776</v>
      </c>
      <c r="C6777" s="21">
        <v>7.5031999999999996</v>
      </c>
      <c r="D6777" s="21">
        <v>1.9764999999999999</v>
      </c>
    </row>
    <row r="6778" spans="1:4" ht="14.25" x14ac:dyDescent="0.2">
      <c r="A6778" s="20">
        <f t="shared" si="105"/>
        <v>50196</v>
      </c>
      <c r="B6778" s="21">
        <v>6777</v>
      </c>
      <c r="C6778" s="21">
        <v>7.5038999999999998</v>
      </c>
      <c r="D6778" s="21">
        <v>1.9765999999999999</v>
      </c>
    </row>
    <row r="6779" spans="1:4" ht="14.25" x14ac:dyDescent="0.2">
      <c r="A6779" s="20">
        <f t="shared" si="105"/>
        <v>50197</v>
      </c>
      <c r="B6779" s="21">
        <v>6778</v>
      </c>
      <c r="C6779" s="21">
        <v>7.5046999999999997</v>
      </c>
      <c r="D6779" s="21">
        <v>1.9766999999999999</v>
      </c>
    </row>
    <row r="6780" spans="1:4" ht="14.25" x14ac:dyDescent="0.2">
      <c r="A6780" s="20">
        <f t="shared" si="105"/>
        <v>50198</v>
      </c>
      <c r="B6780" s="21">
        <v>6779</v>
      </c>
      <c r="C6780" s="21">
        <v>7.5053999999999998</v>
      </c>
      <c r="D6780" s="21">
        <v>1.9769000000000001</v>
      </c>
    </row>
    <row r="6781" spans="1:4" ht="14.25" x14ac:dyDescent="0.2">
      <c r="A6781" s="20">
        <f t="shared" si="105"/>
        <v>50199</v>
      </c>
      <c r="B6781" s="21">
        <v>6780</v>
      </c>
      <c r="C6781" s="21">
        <v>7.5061999999999998</v>
      </c>
      <c r="D6781" s="21">
        <v>1.9770000000000001</v>
      </c>
    </row>
    <row r="6782" spans="1:4" ht="14.25" x14ac:dyDescent="0.2">
      <c r="A6782" s="20">
        <f t="shared" si="105"/>
        <v>50200</v>
      </c>
      <c r="B6782" s="21">
        <v>6781</v>
      </c>
      <c r="C6782" s="21">
        <v>7.5068999999999999</v>
      </c>
      <c r="D6782" s="21">
        <v>1.9771000000000001</v>
      </c>
    </row>
    <row r="6783" spans="1:4" ht="14.25" x14ac:dyDescent="0.2">
      <c r="A6783" s="20">
        <f t="shared" si="105"/>
        <v>50201</v>
      </c>
      <c r="B6783" s="21">
        <v>6782</v>
      </c>
      <c r="C6783" s="21">
        <v>7.5076000000000001</v>
      </c>
      <c r="D6783" s="21">
        <v>1.9773000000000001</v>
      </c>
    </row>
    <row r="6784" spans="1:4" ht="14.25" x14ac:dyDescent="0.2">
      <c r="A6784" s="20">
        <f t="shared" si="105"/>
        <v>50202</v>
      </c>
      <c r="B6784" s="21">
        <v>6783</v>
      </c>
      <c r="C6784" s="21">
        <v>7.5084</v>
      </c>
      <c r="D6784" s="21">
        <v>1.9774</v>
      </c>
    </row>
    <row r="6785" spans="1:4" ht="14.25" x14ac:dyDescent="0.2">
      <c r="A6785" s="20">
        <f t="shared" si="105"/>
        <v>50203</v>
      </c>
      <c r="B6785" s="21">
        <v>6784</v>
      </c>
      <c r="C6785" s="21">
        <v>7.5091000000000001</v>
      </c>
      <c r="D6785" s="21">
        <v>1.9775</v>
      </c>
    </row>
    <row r="6786" spans="1:4" ht="14.25" x14ac:dyDescent="0.2">
      <c r="A6786" s="20">
        <f t="shared" si="105"/>
        <v>50204</v>
      </c>
      <c r="B6786" s="21">
        <v>6785</v>
      </c>
      <c r="C6786" s="21">
        <v>7.5098000000000003</v>
      </c>
      <c r="D6786" s="21">
        <v>1.9777</v>
      </c>
    </row>
    <row r="6787" spans="1:4" ht="14.25" x14ac:dyDescent="0.2">
      <c r="A6787" s="20">
        <f t="shared" si="105"/>
        <v>50205</v>
      </c>
      <c r="B6787" s="21">
        <v>6786</v>
      </c>
      <c r="C6787" s="21">
        <v>7.5106000000000002</v>
      </c>
      <c r="D6787" s="21">
        <v>1.9778</v>
      </c>
    </row>
    <row r="6788" spans="1:4" ht="14.25" x14ac:dyDescent="0.2">
      <c r="A6788" s="20">
        <f t="shared" ref="A6788:A6851" si="106">+A6787+1</f>
        <v>50206</v>
      </c>
      <c r="B6788" s="21">
        <v>6787</v>
      </c>
      <c r="C6788" s="21">
        <v>7.5113000000000003</v>
      </c>
      <c r="D6788" s="21">
        <v>1.9779</v>
      </c>
    </row>
    <row r="6789" spans="1:4" ht="14.25" x14ac:dyDescent="0.2">
      <c r="A6789" s="20">
        <f t="shared" si="106"/>
        <v>50207</v>
      </c>
      <c r="B6789" s="21">
        <v>6788</v>
      </c>
      <c r="C6789" s="21">
        <v>7.5121000000000002</v>
      </c>
      <c r="D6789" s="21">
        <v>1.978</v>
      </c>
    </row>
    <row r="6790" spans="1:4" ht="14.25" x14ac:dyDescent="0.2">
      <c r="A6790" s="20">
        <f t="shared" si="106"/>
        <v>50208</v>
      </c>
      <c r="B6790" s="21">
        <v>6789</v>
      </c>
      <c r="C6790" s="21">
        <v>7.5128000000000004</v>
      </c>
      <c r="D6790" s="21">
        <v>1.9782</v>
      </c>
    </row>
    <row r="6791" spans="1:4" ht="14.25" x14ac:dyDescent="0.2">
      <c r="A6791" s="20">
        <f t="shared" si="106"/>
        <v>50209</v>
      </c>
      <c r="B6791" s="21">
        <v>6790</v>
      </c>
      <c r="C6791" s="21">
        <v>7.5134999999999996</v>
      </c>
      <c r="D6791" s="21">
        <v>1.9782999999999999</v>
      </c>
    </row>
    <row r="6792" spans="1:4" ht="14.25" x14ac:dyDescent="0.2">
      <c r="A6792" s="20">
        <f t="shared" si="106"/>
        <v>50210</v>
      </c>
      <c r="B6792" s="21">
        <v>6791</v>
      </c>
      <c r="C6792" s="21">
        <v>7.5143000000000004</v>
      </c>
      <c r="D6792" s="21">
        <v>1.9783999999999999</v>
      </c>
    </row>
    <row r="6793" spans="1:4" ht="14.25" x14ac:dyDescent="0.2">
      <c r="A6793" s="20">
        <f t="shared" si="106"/>
        <v>50211</v>
      </c>
      <c r="B6793" s="21">
        <v>6792</v>
      </c>
      <c r="C6793" s="21">
        <v>7.5149999999999997</v>
      </c>
      <c r="D6793" s="21">
        <v>1.9785999999999999</v>
      </c>
    </row>
    <row r="6794" spans="1:4" ht="14.25" x14ac:dyDescent="0.2">
      <c r="A6794" s="20">
        <f t="shared" si="106"/>
        <v>50212</v>
      </c>
      <c r="B6794" s="21">
        <v>6793</v>
      </c>
      <c r="C6794" s="21">
        <v>7.5156999999999998</v>
      </c>
      <c r="D6794" s="21">
        <v>1.9786999999999999</v>
      </c>
    </row>
    <row r="6795" spans="1:4" ht="14.25" x14ac:dyDescent="0.2">
      <c r="A6795" s="20">
        <f t="shared" si="106"/>
        <v>50213</v>
      </c>
      <c r="B6795" s="21">
        <v>6794</v>
      </c>
      <c r="C6795" s="21">
        <v>7.5164999999999997</v>
      </c>
      <c r="D6795" s="21">
        <v>1.9787999999999999</v>
      </c>
    </row>
    <row r="6796" spans="1:4" ht="14.25" x14ac:dyDescent="0.2">
      <c r="A6796" s="20">
        <f t="shared" si="106"/>
        <v>50214</v>
      </c>
      <c r="B6796" s="21">
        <v>6795</v>
      </c>
      <c r="C6796" s="21">
        <v>7.5171999999999999</v>
      </c>
      <c r="D6796" s="21">
        <v>1.9790000000000001</v>
      </c>
    </row>
    <row r="6797" spans="1:4" ht="14.25" x14ac:dyDescent="0.2">
      <c r="A6797" s="20">
        <f t="shared" si="106"/>
        <v>50215</v>
      </c>
      <c r="B6797" s="21">
        <v>6796</v>
      </c>
      <c r="C6797" s="21">
        <v>7.5179999999999998</v>
      </c>
      <c r="D6797" s="21">
        <v>1.9791000000000001</v>
      </c>
    </row>
    <row r="6798" spans="1:4" ht="14.25" x14ac:dyDescent="0.2">
      <c r="A6798" s="20">
        <f t="shared" si="106"/>
        <v>50216</v>
      </c>
      <c r="B6798" s="21">
        <v>6797</v>
      </c>
      <c r="C6798" s="21">
        <v>7.5186999999999999</v>
      </c>
      <c r="D6798" s="21">
        <v>1.9792000000000001</v>
      </c>
    </row>
    <row r="6799" spans="1:4" ht="14.25" x14ac:dyDescent="0.2">
      <c r="A6799" s="20">
        <f t="shared" si="106"/>
        <v>50217</v>
      </c>
      <c r="B6799" s="21">
        <v>6798</v>
      </c>
      <c r="C6799" s="21">
        <v>7.5194000000000001</v>
      </c>
      <c r="D6799" s="21">
        <v>1.9793000000000001</v>
      </c>
    </row>
    <row r="6800" spans="1:4" ht="14.25" x14ac:dyDescent="0.2">
      <c r="A6800" s="20">
        <f t="shared" si="106"/>
        <v>50218</v>
      </c>
      <c r="B6800" s="21">
        <v>6799</v>
      </c>
      <c r="C6800" s="21">
        <v>7.5202</v>
      </c>
      <c r="D6800" s="21">
        <v>1.9795</v>
      </c>
    </row>
    <row r="6801" spans="1:4" ht="14.25" x14ac:dyDescent="0.2">
      <c r="A6801" s="20">
        <f t="shared" si="106"/>
        <v>50219</v>
      </c>
      <c r="B6801" s="21">
        <v>6800</v>
      </c>
      <c r="C6801" s="21">
        <v>7.5209000000000001</v>
      </c>
      <c r="D6801" s="21">
        <v>1.9796</v>
      </c>
    </row>
    <row r="6802" spans="1:4" ht="14.25" x14ac:dyDescent="0.2">
      <c r="A6802" s="20">
        <f t="shared" si="106"/>
        <v>50220</v>
      </c>
      <c r="B6802" s="21">
        <v>6801</v>
      </c>
      <c r="C6802" s="21">
        <v>7.5216000000000003</v>
      </c>
      <c r="D6802" s="21">
        <v>1.9797</v>
      </c>
    </row>
    <row r="6803" spans="1:4" ht="14.25" x14ac:dyDescent="0.2">
      <c r="A6803" s="20">
        <f t="shared" si="106"/>
        <v>50221</v>
      </c>
      <c r="B6803" s="21">
        <v>6802</v>
      </c>
      <c r="C6803" s="21">
        <v>7.5224000000000002</v>
      </c>
      <c r="D6803" s="21">
        <v>1.9799</v>
      </c>
    </row>
    <row r="6804" spans="1:4" ht="14.25" x14ac:dyDescent="0.2">
      <c r="A6804" s="20">
        <f t="shared" si="106"/>
        <v>50222</v>
      </c>
      <c r="B6804" s="21">
        <v>6803</v>
      </c>
      <c r="C6804" s="21">
        <v>7.5231000000000003</v>
      </c>
      <c r="D6804" s="21">
        <v>1.98</v>
      </c>
    </row>
    <row r="6805" spans="1:4" ht="14.25" x14ac:dyDescent="0.2">
      <c r="A6805" s="20">
        <f t="shared" si="106"/>
        <v>50223</v>
      </c>
      <c r="B6805" s="21">
        <v>6804</v>
      </c>
      <c r="C6805" s="21">
        <v>7.5239000000000003</v>
      </c>
      <c r="D6805" s="21">
        <v>1.9801</v>
      </c>
    </row>
    <row r="6806" spans="1:4" ht="14.25" x14ac:dyDescent="0.2">
      <c r="A6806" s="20">
        <f t="shared" si="106"/>
        <v>50224</v>
      </c>
      <c r="B6806" s="21">
        <v>6805</v>
      </c>
      <c r="C6806" s="21">
        <v>7.5246000000000004</v>
      </c>
      <c r="D6806" s="21">
        <v>1.9802</v>
      </c>
    </row>
    <row r="6807" spans="1:4" ht="14.25" x14ac:dyDescent="0.2">
      <c r="A6807" s="20">
        <f t="shared" si="106"/>
        <v>50225</v>
      </c>
      <c r="B6807" s="21">
        <v>6806</v>
      </c>
      <c r="C6807" s="21">
        <v>7.5252999999999997</v>
      </c>
      <c r="D6807" s="21">
        <v>1.9803999999999999</v>
      </c>
    </row>
    <row r="6808" spans="1:4" ht="14.25" x14ac:dyDescent="0.2">
      <c r="A6808" s="20">
        <f t="shared" si="106"/>
        <v>50226</v>
      </c>
      <c r="B6808" s="21">
        <v>6807</v>
      </c>
      <c r="C6808" s="21">
        <v>7.5260999999999996</v>
      </c>
      <c r="D6808" s="21">
        <v>1.9804999999999999</v>
      </c>
    </row>
    <row r="6809" spans="1:4" ht="14.25" x14ac:dyDescent="0.2">
      <c r="A6809" s="20">
        <f t="shared" si="106"/>
        <v>50227</v>
      </c>
      <c r="B6809" s="21">
        <v>6808</v>
      </c>
      <c r="C6809" s="21">
        <v>7.5267999999999997</v>
      </c>
      <c r="D6809" s="21">
        <v>1.9805999999999999</v>
      </c>
    </row>
    <row r="6810" spans="1:4" ht="14.25" x14ac:dyDescent="0.2">
      <c r="A6810" s="20">
        <f t="shared" si="106"/>
        <v>50228</v>
      </c>
      <c r="B6810" s="21">
        <v>6809</v>
      </c>
      <c r="C6810" s="21">
        <v>7.5274999999999999</v>
      </c>
      <c r="D6810" s="21">
        <v>1.9807999999999999</v>
      </c>
    </row>
    <row r="6811" spans="1:4" ht="14.25" x14ac:dyDescent="0.2">
      <c r="A6811" s="20">
        <f t="shared" si="106"/>
        <v>50229</v>
      </c>
      <c r="B6811" s="21">
        <v>6810</v>
      </c>
      <c r="C6811" s="21">
        <v>7.5282999999999998</v>
      </c>
      <c r="D6811" s="21">
        <v>1.9809000000000001</v>
      </c>
    </row>
    <row r="6812" spans="1:4" ht="14.25" x14ac:dyDescent="0.2">
      <c r="A6812" s="20">
        <f t="shared" si="106"/>
        <v>50230</v>
      </c>
      <c r="B6812" s="21">
        <v>6811</v>
      </c>
      <c r="C6812" s="21">
        <v>7.5289999999999999</v>
      </c>
      <c r="D6812" s="21">
        <v>1.9810000000000001</v>
      </c>
    </row>
    <row r="6813" spans="1:4" ht="14.25" x14ac:dyDescent="0.2">
      <c r="A6813" s="20">
        <f t="shared" si="106"/>
        <v>50231</v>
      </c>
      <c r="B6813" s="21">
        <v>6812</v>
      </c>
      <c r="C6813" s="21">
        <v>7.5297000000000001</v>
      </c>
      <c r="D6813" s="21">
        <v>1.9811000000000001</v>
      </c>
    </row>
    <row r="6814" spans="1:4" ht="14.25" x14ac:dyDescent="0.2">
      <c r="A6814" s="20">
        <f t="shared" si="106"/>
        <v>50232</v>
      </c>
      <c r="B6814" s="21">
        <v>6813</v>
      </c>
      <c r="C6814" s="21">
        <v>7.5305</v>
      </c>
      <c r="D6814" s="21">
        <v>1.9813000000000001</v>
      </c>
    </row>
    <row r="6815" spans="1:4" ht="14.25" x14ac:dyDescent="0.2">
      <c r="A6815" s="20">
        <f t="shared" si="106"/>
        <v>50233</v>
      </c>
      <c r="B6815" s="21">
        <v>6814</v>
      </c>
      <c r="C6815" s="21">
        <v>7.5312000000000001</v>
      </c>
      <c r="D6815" s="21">
        <v>1.9814000000000001</v>
      </c>
    </row>
    <row r="6816" spans="1:4" ht="14.25" x14ac:dyDescent="0.2">
      <c r="A6816" s="20">
        <f t="shared" si="106"/>
        <v>50234</v>
      </c>
      <c r="B6816" s="21">
        <v>6815</v>
      </c>
      <c r="C6816" s="21">
        <v>7.532</v>
      </c>
      <c r="D6816" s="21">
        <v>1.9815</v>
      </c>
    </row>
    <row r="6817" spans="1:4" ht="14.25" x14ac:dyDescent="0.2">
      <c r="A6817" s="20">
        <f t="shared" si="106"/>
        <v>50235</v>
      </c>
      <c r="B6817" s="21">
        <v>6816</v>
      </c>
      <c r="C6817" s="21">
        <v>7.5327000000000002</v>
      </c>
      <c r="D6817" s="21">
        <v>1.9817</v>
      </c>
    </row>
    <row r="6818" spans="1:4" ht="14.25" x14ac:dyDescent="0.2">
      <c r="A6818" s="20">
        <f t="shared" si="106"/>
        <v>50236</v>
      </c>
      <c r="B6818" s="21">
        <v>6817</v>
      </c>
      <c r="C6818" s="21">
        <v>7.5334000000000003</v>
      </c>
      <c r="D6818" s="21">
        <v>1.9818</v>
      </c>
    </row>
    <row r="6819" spans="1:4" ht="14.25" x14ac:dyDescent="0.2">
      <c r="A6819" s="20">
        <f t="shared" si="106"/>
        <v>50237</v>
      </c>
      <c r="B6819" s="21">
        <v>6818</v>
      </c>
      <c r="C6819" s="21">
        <v>7.5342000000000002</v>
      </c>
      <c r="D6819" s="21">
        <v>1.9819</v>
      </c>
    </row>
    <row r="6820" spans="1:4" ht="14.25" x14ac:dyDescent="0.2">
      <c r="A6820" s="20">
        <f t="shared" si="106"/>
        <v>50238</v>
      </c>
      <c r="B6820" s="21">
        <v>6819</v>
      </c>
      <c r="C6820" s="21">
        <v>7.5349000000000004</v>
      </c>
      <c r="D6820" s="21">
        <v>1.982</v>
      </c>
    </row>
    <row r="6821" spans="1:4" ht="14.25" x14ac:dyDescent="0.2">
      <c r="A6821" s="20">
        <f t="shared" si="106"/>
        <v>50239</v>
      </c>
      <c r="B6821" s="21">
        <v>6820</v>
      </c>
      <c r="C6821" s="21">
        <v>7.5355999999999996</v>
      </c>
      <c r="D6821" s="21">
        <v>1.9822</v>
      </c>
    </row>
    <row r="6822" spans="1:4" ht="14.25" x14ac:dyDescent="0.2">
      <c r="A6822" s="20">
        <f t="shared" si="106"/>
        <v>50240</v>
      </c>
      <c r="B6822" s="21">
        <v>6821</v>
      </c>
      <c r="C6822" s="21">
        <v>7.5364000000000004</v>
      </c>
      <c r="D6822" s="21">
        <v>1.9823</v>
      </c>
    </row>
    <row r="6823" spans="1:4" ht="14.25" x14ac:dyDescent="0.2">
      <c r="A6823" s="20">
        <f t="shared" si="106"/>
        <v>50241</v>
      </c>
      <c r="B6823" s="21">
        <v>6822</v>
      </c>
      <c r="C6823" s="21">
        <v>7.5370999999999997</v>
      </c>
      <c r="D6823" s="21">
        <v>1.9823999999999999</v>
      </c>
    </row>
    <row r="6824" spans="1:4" ht="14.25" x14ac:dyDescent="0.2">
      <c r="A6824" s="20">
        <f t="shared" si="106"/>
        <v>50242</v>
      </c>
      <c r="B6824" s="21">
        <v>6823</v>
      </c>
      <c r="C6824" s="21">
        <v>7.5377999999999998</v>
      </c>
      <c r="D6824" s="21">
        <v>1.9825999999999999</v>
      </c>
    </row>
    <row r="6825" spans="1:4" ht="14.25" x14ac:dyDescent="0.2">
      <c r="A6825" s="20">
        <f t="shared" si="106"/>
        <v>50243</v>
      </c>
      <c r="B6825" s="21">
        <v>6824</v>
      </c>
      <c r="C6825" s="21">
        <v>7.5385999999999997</v>
      </c>
      <c r="D6825" s="21">
        <v>1.9826999999999999</v>
      </c>
    </row>
    <row r="6826" spans="1:4" ht="14.25" x14ac:dyDescent="0.2">
      <c r="A6826" s="20">
        <f t="shared" si="106"/>
        <v>50244</v>
      </c>
      <c r="B6826" s="21">
        <v>6825</v>
      </c>
      <c r="C6826" s="21">
        <v>7.5392999999999999</v>
      </c>
      <c r="D6826" s="21">
        <v>1.9827999999999999</v>
      </c>
    </row>
    <row r="6827" spans="1:4" ht="14.25" x14ac:dyDescent="0.2">
      <c r="A6827" s="20">
        <f t="shared" si="106"/>
        <v>50245</v>
      </c>
      <c r="B6827" s="21">
        <v>6826</v>
      </c>
      <c r="C6827" s="21">
        <v>7.54</v>
      </c>
      <c r="D6827" s="21">
        <v>1.9829000000000001</v>
      </c>
    </row>
    <row r="6828" spans="1:4" ht="14.25" x14ac:dyDescent="0.2">
      <c r="A6828" s="20">
        <f t="shared" si="106"/>
        <v>50246</v>
      </c>
      <c r="B6828" s="21">
        <v>6827</v>
      </c>
      <c r="C6828" s="21">
        <v>7.5407999999999999</v>
      </c>
      <c r="D6828" s="21">
        <v>1.9831000000000001</v>
      </c>
    </row>
    <row r="6829" spans="1:4" ht="14.25" x14ac:dyDescent="0.2">
      <c r="A6829" s="20">
        <f t="shared" si="106"/>
        <v>50247</v>
      </c>
      <c r="B6829" s="21">
        <v>6828</v>
      </c>
      <c r="C6829" s="21">
        <v>7.5415000000000001</v>
      </c>
      <c r="D6829" s="21">
        <v>1.9832000000000001</v>
      </c>
    </row>
    <row r="6830" spans="1:4" ht="14.25" x14ac:dyDescent="0.2">
      <c r="A6830" s="20">
        <f t="shared" si="106"/>
        <v>50248</v>
      </c>
      <c r="B6830" s="21">
        <v>6829</v>
      </c>
      <c r="C6830" s="21">
        <v>7.5423</v>
      </c>
      <c r="D6830" s="21">
        <v>1.9833000000000001</v>
      </c>
    </row>
    <row r="6831" spans="1:4" ht="14.25" x14ac:dyDescent="0.2">
      <c r="A6831" s="20">
        <f t="shared" si="106"/>
        <v>50249</v>
      </c>
      <c r="B6831" s="21">
        <v>6830</v>
      </c>
      <c r="C6831" s="21">
        <v>7.5430000000000001</v>
      </c>
      <c r="D6831" s="21">
        <v>1.9834000000000001</v>
      </c>
    </row>
    <row r="6832" spans="1:4" ht="14.25" x14ac:dyDescent="0.2">
      <c r="A6832" s="20">
        <f t="shared" si="106"/>
        <v>50250</v>
      </c>
      <c r="B6832" s="21">
        <v>6831</v>
      </c>
      <c r="C6832" s="21">
        <v>7.5437000000000003</v>
      </c>
      <c r="D6832" s="21">
        <v>1.9836</v>
      </c>
    </row>
    <row r="6833" spans="1:4" ht="14.25" x14ac:dyDescent="0.2">
      <c r="A6833" s="20">
        <f t="shared" si="106"/>
        <v>50251</v>
      </c>
      <c r="B6833" s="21">
        <v>6832</v>
      </c>
      <c r="C6833" s="21">
        <v>7.5445000000000002</v>
      </c>
      <c r="D6833" s="21">
        <v>1.9837</v>
      </c>
    </row>
    <row r="6834" spans="1:4" ht="14.25" x14ac:dyDescent="0.2">
      <c r="A6834" s="20">
        <f t="shared" si="106"/>
        <v>50252</v>
      </c>
      <c r="B6834" s="21">
        <v>6833</v>
      </c>
      <c r="C6834" s="21">
        <v>7.5452000000000004</v>
      </c>
      <c r="D6834" s="21">
        <v>1.9838</v>
      </c>
    </row>
    <row r="6835" spans="1:4" ht="14.25" x14ac:dyDescent="0.2">
      <c r="A6835" s="20">
        <f t="shared" si="106"/>
        <v>50253</v>
      </c>
      <c r="B6835" s="21">
        <v>6834</v>
      </c>
      <c r="C6835" s="21">
        <v>7.5458999999999996</v>
      </c>
      <c r="D6835" s="21">
        <v>1.984</v>
      </c>
    </row>
    <row r="6836" spans="1:4" ht="14.25" x14ac:dyDescent="0.2">
      <c r="A6836" s="20">
        <f t="shared" si="106"/>
        <v>50254</v>
      </c>
      <c r="B6836" s="21">
        <v>6835</v>
      </c>
      <c r="C6836" s="21">
        <v>7.5467000000000004</v>
      </c>
      <c r="D6836" s="21">
        <v>1.9841</v>
      </c>
    </row>
    <row r="6837" spans="1:4" ht="14.25" x14ac:dyDescent="0.2">
      <c r="A6837" s="20">
        <f t="shared" si="106"/>
        <v>50255</v>
      </c>
      <c r="B6837" s="21">
        <v>6836</v>
      </c>
      <c r="C6837" s="21">
        <v>7.5473999999999997</v>
      </c>
      <c r="D6837" s="21">
        <v>1.9842</v>
      </c>
    </row>
    <row r="6838" spans="1:4" ht="14.25" x14ac:dyDescent="0.2">
      <c r="A6838" s="20">
        <f t="shared" si="106"/>
        <v>50256</v>
      </c>
      <c r="B6838" s="21">
        <v>6837</v>
      </c>
      <c r="C6838" s="21">
        <v>7.5480999999999998</v>
      </c>
      <c r="D6838" s="21">
        <v>1.9843</v>
      </c>
    </row>
    <row r="6839" spans="1:4" ht="14.25" x14ac:dyDescent="0.2">
      <c r="A6839" s="20">
        <f t="shared" si="106"/>
        <v>50257</v>
      </c>
      <c r="B6839" s="21">
        <v>6838</v>
      </c>
      <c r="C6839" s="21">
        <v>7.5488999999999997</v>
      </c>
      <c r="D6839" s="21">
        <v>1.9844999999999999</v>
      </c>
    </row>
    <row r="6840" spans="1:4" ht="14.25" x14ac:dyDescent="0.2">
      <c r="A6840" s="20">
        <f t="shared" si="106"/>
        <v>50258</v>
      </c>
      <c r="B6840" s="21">
        <v>6839</v>
      </c>
      <c r="C6840" s="21">
        <v>7.5495999999999999</v>
      </c>
      <c r="D6840" s="21">
        <v>1.9845999999999999</v>
      </c>
    </row>
    <row r="6841" spans="1:4" ht="14.25" x14ac:dyDescent="0.2">
      <c r="A6841" s="20">
        <f t="shared" si="106"/>
        <v>50259</v>
      </c>
      <c r="B6841" s="21">
        <v>6840</v>
      </c>
      <c r="C6841" s="21">
        <v>7.5503</v>
      </c>
      <c r="D6841" s="21">
        <v>1.9846999999999999</v>
      </c>
    </row>
    <row r="6842" spans="1:4" ht="14.25" x14ac:dyDescent="0.2">
      <c r="A6842" s="20">
        <f t="shared" si="106"/>
        <v>50260</v>
      </c>
      <c r="B6842" s="21">
        <v>6841</v>
      </c>
      <c r="C6842" s="21">
        <v>7.5510999999999999</v>
      </c>
      <c r="D6842" s="21">
        <v>1.9847999999999999</v>
      </c>
    </row>
    <row r="6843" spans="1:4" ht="14.25" x14ac:dyDescent="0.2">
      <c r="A6843" s="20">
        <f t="shared" si="106"/>
        <v>50261</v>
      </c>
      <c r="B6843" s="21">
        <v>6842</v>
      </c>
      <c r="C6843" s="21">
        <v>7.5518000000000001</v>
      </c>
      <c r="D6843" s="21">
        <v>1.9850000000000001</v>
      </c>
    </row>
    <row r="6844" spans="1:4" ht="14.25" x14ac:dyDescent="0.2">
      <c r="A6844" s="20">
        <f t="shared" si="106"/>
        <v>50262</v>
      </c>
      <c r="B6844" s="21">
        <v>6843</v>
      </c>
      <c r="C6844" s="21">
        <v>7.5525000000000002</v>
      </c>
      <c r="D6844" s="21">
        <v>1.9851000000000001</v>
      </c>
    </row>
    <row r="6845" spans="1:4" ht="14.25" x14ac:dyDescent="0.2">
      <c r="A6845" s="20">
        <f t="shared" si="106"/>
        <v>50263</v>
      </c>
      <c r="B6845" s="21">
        <v>6844</v>
      </c>
      <c r="C6845" s="21">
        <v>7.5533000000000001</v>
      </c>
      <c r="D6845" s="21">
        <v>1.9852000000000001</v>
      </c>
    </row>
    <row r="6846" spans="1:4" ht="14.25" x14ac:dyDescent="0.2">
      <c r="A6846" s="20">
        <f t="shared" si="106"/>
        <v>50264</v>
      </c>
      <c r="B6846" s="21">
        <v>6845</v>
      </c>
      <c r="C6846" s="21">
        <v>7.5540000000000003</v>
      </c>
      <c r="D6846" s="21">
        <v>1.9854000000000001</v>
      </c>
    </row>
    <row r="6847" spans="1:4" ht="14.25" x14ac:dyDescent="0.2">
      <c r="A6847" s="20">
        <f t="shared" si="106"/>
        <v>50265</v>
      </c>
      <c r="B6847" s="21">
        <v>6846</v>
      </c>
      <c r="C6847" s="21">
        <v>7.5547000000000004</v>
      </c>
      <c r="D6847" s="21">
        <v>1.9855</v>
      </c>
    </row>
    <row r="6848" spans="1:4" ht="14.25" x14ac:dyDescent="0.2">
      <c r="A6848" s="20">
        <f t="shared" si="106"/>
        <v>50266</v>
      </c>
      <c r="B6848" s="21">
        <v>6847</v>
      </c>
      <c r="C6848" s="21">
        <v>7.5555000000000003</v>
      </c>
      <c r="D6848" s="21">
        <v>1.9856</v>
      </c>
    </row>
    <row r="6849" spans="1:4" ht="14.25" x14ac:dyDescent="0.2">
      <c r="A6849" s="20">
        <f t="shared" si="106"/>
        <v>50267</v>
      </c>
      <c r="B6849" s="21">
        <v>6848</v>
      </c>
      <c r="C6849" s="21">
        <v>7.5561999999999996</v>
      </c>
      <c r="D6849" s="21">
        <v>1.9857</v>
      </c>
    </row>
    <row r="6850" spans="1:4" ht="14.25" x14ac:dyDescent="0.2">
      <c r="A6850" s="20">
        <f t="shared" si="106"/>
        <v>50268</v>
      </c>
      <c r="B6850" s="21">
        <v>6849</v>
      </c>
      <c r="C6850" s="21">
        <v>7.5568999999999997</v>
      </c>
      <c r="D6850" s="21">
        <v>1.9859</v>
      </c>
    </row>
    <row r="6851" spans="1:4" ht="14.25" x14ac:dyDescent="0.2">
      <c r="A6851" s="20">
        <f t="shared" si="106"/>
        <v>50269</v>
      </c>
      <c r="B6851" s="21">
        <v>6850</v>
      </c>
      <c r="C6851" s="21">
        <v>7.5576999999999996</v>
      </c>
      <c r="D6851" s="21">
        <v>1.986</v>
      </c>
    </row>
    <row r="6852" spans="1:4" ht="14.25" x14ac:dyDescent="0.2">
      <c r="A6852" s="20">
        <f t="shared" ref="A6852:A6915" si="107">+A6851+1</f>
        <v>50270</v>
      </c>
      <c r="B6852" s="21">
        <v>6851</v>
      </c>
      <c r="C6852" s="21">
        <v>7.5583999999999998</v>
      </c>
      <c r="D6852" s="21">
        <v>1.9861</v>
      </c>
    </row>
    <row r="6853" spans="1:4" ht="14.25" x14ac:dyDescent="0.2">
      <c r="A6853" s="20">
        <f t="shared" si="107"/>
        <v>50271</v>
      </c>
      <c r="B6853" s="21">
        <v>6852</v>
      </c>
      <c r="C6853" s="21">
        <v>7.5590999999999999</v>
      </c>
      <c r="D6853" s="21">
        <v>1.9862</v>
      </c>
    </row>
    <row r="6854" spans="1:4" ht="14.25" x14ac:dyDescent="0.2">
      <c r="A6854" s="20">
        <f t="shared" si="107"/>
        <v>50272</v>
      </c>
      <c r="B6854" s="21">
        <v>6853</v>
      </c>
      <c r="C6854" s="21">
        <v>7.5598999999999998</v>
      </c>
      <c r="D6854" s="21">
        <v>1.9863999999999999</v>
      </c>
    </row>
    <row r="6855" spans="1:4" ht="14.25" x14ac:dyDescent="0.2">
      <c r="A6855" s="20">
        <f t="shared" si="107"/>
        <v>50273</v>
      </c>
      <c r="B6855" s="21">
        <v>6854</v>
      </c>
      <c r="C6855" s="21">
        <v>7.5606</v>
      </c>
      <c r="D6855" s="21">
        <v>1.9864999999999999</v>
      </c>
    </row>
    <row r="6856" spans="1:4" ht="14.25" x14ac:dyDescent="0.2">
      <c r="A6856" s="20">
        <f t="shared" si="107"/>
        <v>50274</v>
      </c>
      <c r="B6856" s="21">
        <v>6855</v>
      </c>
      <c r="C6856" s="21">
        <v>7.5613000000000001</v>
      </c>
      <c r="D6856" s="21">
        <v>1.9865999999999999</v>
      </c>
    </row>
    <row r="6857" spans="1:4" ht="14.25" x14ac:dyDescent="0.2">
      <c r="A6857" s="20">
        <f t="shared" si="107"/>
        <v>50275</v>
      </c>
      <c r="B6857" s="21">
        <v>6856</v>
      </c>
      <c r="C6857" s="21">
        <v>7.5621</v>
      </c>
      <c r="D6857" s="21">
        <v>1.9866999999999999</v>
      </c>
    </row>
    <row r="6858" spans="1:4" ht="14.25" x14ac:dyDescent="0.2">
      <c r="A6858" s="20">
        <f t="shared" si="107"/>
        <v>50276</v>
      </c>
      <c r="B6858" s="21">
        <v>6857</v>
      </c>
      <c r="C6858" s="21">
        <v>7.5628000000000002</v>
      </c>
      <c r="D6858" s="21">
        <v>1.9869000000000001</v>
      </c>
    </row>
    <row r="6859" spans="1:4" ht="14.25" x14ac:dyDescent="0.2">
      <c r="A6859" s="20">
        <f t="shared" si="107"/>
        <v>50277</v>
      </c>
      <c r="B6859" s="21">
        <v>6858</v>
      </c>
      <c r="C6859" s="21">
        <v>7.5635000000000003</v>
      </c>
      <c r="D6859" s="21">
        <v>1.9870000000000001</v>
      </c>
    </row>
    <row r="6860" spans="1:4" ht="14.25" x14ac:dyDescent="0.2">
      <c r="A6860" s="20">
        <f t="shared" si="107"/>
        <v>50278</v>
      </c>
      <c r="B6860" s="21">
        <v>6859</v>
      </c>
      <c r="C6860" s="21">
        <v>7.5643000000000002</v>
      </c>
      <c r="D6860" s="21">
        <v>1.9871000000000001</v>
      </c>
    </row>
    <row r="6861" spans="1:4" ht="14.25" x14ac:dyDescent="0.2">
      <c r="A6861" s="20">
        <f t="shared" si="107"/>
        <v>50279</v>
      </c>
      <c r="B6861" s="21">
        <v>6860</v>
      </c>
      <c r="C6861" s="21">
        <v>7.5650000000000004</v>
      </c>
      <c r="D6861" s="21">
        <v>1.9873000000000001</v>
      </c>
    </row>
    <row r="6862" spans="1:4" ht="14.25" x14ac:dyDescent="0.2">
      <c r="A6862" s="20">
        <f t="shared" si="107"/>
        <v>50280</v>
      </c>
      <c r="B6862" s="21">
        <v>6861</v>
      </c>
      <c r="C6862" s="21">
        <v>7.5656999999999996</v>
      </c>
      <c r="D6862" s="21">
        <v>1.9874000000000001</v>
      </c>
    </row>
    <row r="6863" spans="1:4" ht="14.25" x14ac:dyDescent="0.2">
      <c r="A6863" s="20">
        <f t="shared" si="107"/>
        <v>50281</v>
      </c>
      <c r="B6863" s="21">
        <v>6862</v>
      </c>
      <c r="C6863" s="21">
        <v>7.5664999999999996</v>
      </c>
      <c r="D6863" s="21">
        <v>1.9875</v>
      </c>
    </row>
    <row r="6864" spans="1:4" ht="14.25" x14ac:dyDescent="0.2">
      <c r="A6864" s="20">
        <f t="shared" si="107"/>
        <v>50282</v>
      </c>
      <c r="B6864" s="21">
        <v>6863</v>
      </c>
      <c r="C6864" s="21">
        <v>7.5671999999999997</v>
      </c>
      <c r="D6864" s="21">
        <v>1.9876</v>
      </c>
    </row>
    <row r="6865" spans="1:4" ht="14.25" x14ac:dyDescent="0.2">
      <c r="A6865" s="20">
        <f t="shared" si="107"/>
        <v>50283</v>
      </c>
      <c r="B6865" s="21">
        <v>6864</v>
      </c>
      <c r="C6865" s="21">
        <v>7.5678999999999998</v>
      </c>
      <c r="D6865" s="21">
        <v>1.9878</v>
      </c>
    </row>
    <row r="6866" spans="1:4" ht="14.25" x14ac:dyDescent="0.2">
      <c r="A6866" s="20">
        <f t="shared" si="107"/>
        <v>50284</v>
      </c>
      <c r="B6866" s="21">
        <v>6865</v>
      </c>
      <c r="C6866" s="21">
        <v>7.5686999999999998</v>
      </c>
      <c r="D6866" s="21">
        <v>1.9879</v>
      </c>
    </row>
    <row r="6867" spans="1:4" ht="14.25" x14ac:dyDescent="0.2">
      <c r="A6867" s="20">
        <f t="shared" si="107"/>
        <v>50285</v>
      </c>
      <c r="B6867" s="21">
        <v>6866</v>
      </c>
      <c r="C6867" s="21">
        <v>7.5693999999999999</v>
      </c>
      <c r="D6867" s="21">
        <v>1.988</v>
      </c>
    </row>
    <row r="6868" spans="1:4" ht="14.25" x14ac:dyDescent="0.2">
      <c r="A6868" s="20">
        <f t="shared" si="107"/>
        <v>50286</v>
      </c>
      <c r="B6868" s="21">
        <v>6867</v>
      </c>
      <c r="C6868" s="21">
        <v>7.5701000000000001</v>
      </c>
      <c r="D6868" s="21">
        <v>1.9881</v>
      </c>
    </row>
    <row r="6869" spans="1:4" ht="14.25" x14ac:dyDescent="0.2">
      <c r="A6869" s="20">
        <f t="shared" si="107"/>
        <v>50287</v>
      </c>
      <c r="B6869" s="21">
        <v>6868</v>
      </c>
      <c r="C6869" s="21">
        <v>7.5709</v>
      </c>
      <c r="D6869" s="21">
        <v>1.9883</v>
      </c>
    </row>
    <row r="6870" spans="1:4" ht="14.25" x14ac:dyDescent="0.2">
      <c r="A6870" s="20">
        <f t="shared" si="107"/>
        <v>50288</v>
      </c>
      <c r="B6870" s="21">
        <v>6869</v>
      </c>
      <c r="C6870" s="21">
        <v>7.5716000000000001</v>
      </c>
      <c r="D6870" s="21">
        <v>1.9883999999999999</v>
      </c>
    </row>
    <row r="6871" spans="1:4" ht="14.25" x14ac:dyDescent="0.2">
      <c r="A6871" s="20">
        <f t="shared" si="107"/>
        <v>50289</v>
      </c>
      <c r="B6871" s="21">
        <v>6870</v>
      </c>
      <c r="C6871" s="21">
        <v>7.5723000000000003</v>
      </c>
      <c r="D6871" s="21">
        <v>1.9884999999999999</v>
      </c>
    </row>
    <row r="6872" spans="1:4" ht="14.25" x14ac:dyDescent="0.2">
      <c r="A6872" s="20">
        <f t="shared" si="107"/>
        <v>50290</v>
      </c>
      <c r="B6872" s="21">
        <v>6871</v>
      </c>
      <c r="C6872" s="21">
        <v>7.5731000000000002</v>
      </c>
      <c r="D6872" s="21">
        <v>1.9885999999999999</v>
      </c>
    </row>
    <row r="6873" spans="1:4" ht="14.25" x14ac:dyDescent="0.2">
      <c r="A6873" s="20">
        <f t="shared" si="107"/>
        <v>50291</v>
      </c>
      <c r="B6873" s="21">
        <v>6872</v>
      </c>
      <c r="C6873" s="21">
        <v>7.5738000000000003</v>
      </c>
      <c r="D6873" s="21">
        <v>1.9887999999999999</v>
      </c>
    </row>
    <row r="6874" spans="1:4" ht="14.25" x14ac:dyDescent="0.2">
      <c r="A6874" s="20">
        <f t="shared" si="107"/>
        <v>50292</v>
      </c>
      <c r="B6874" s="21">
        <v>6873</v>
      </c>
      <c r="C6874" s="21">
        <v>7.5744999999999996</v>
      </c>
      <c r="D6874" s="21">
        <v>1.9888999999999999</v>
      </c>
    </row>
    <row r="6875" spans="1:4" ht="14.25" x14ac:dyDescent="0.2">
      <c r="A6875" s="20">
        <f t="shared" si="107"/>
        <v>50293</v>
      </c>
      <c r="B6875" s="21">
        <v>6874</v>
      </c>
      <c r="C6875" s="21">
        <v>7.5753000000000004</v>
      </c>
      <c r="D6875" s="21">
        <v>1.9890000000000001</v>
      </c>
    </row>
    <row r="6876" spans="1:4" ht="14.25" x14ac:dyDescent="0.2">
      <c r="A6876" s="20">
        <f t="shared" si="107"/>
        <v>50294</v>
      </c>
      <c r="B6876" s="21">
        <v>6875</v>
      </c>
      <c r="C6876" s="21">
        <v>7.5759999999999996</v>
      </c>
      <c r="D6876" s="21">
        <v>1.9891000000000001</v>
      </c>
    </row>
    <row r="6877" spans="1:4" ht="14.25" x14ac:dyDescent="0.2">
      <c r="A6877" s="20">
        <f t="shared" si="107"/>
        <v>50295</v>
      </c>
      <c r="B6877" s="21">
        <v>6876</v>
      </c>
      <c r="C6877" s="21">
        <v>7.5766999999999998</v>
      </c>
      <c r="D6877" s="21">
        <v>1.9893000000000001</v>
      </c>
    </row>
    <row r="6878" spans="1:4" ht="14.25" x14ac:dyDescent="0.2">
      <c r="A6878" s="20">
        <f t="shared" si="107"/>
        <v>50296</v>
      </c>
      <c r="B6878" s="21">
        <v>6877</v>
      </c>
      <c r="C6878" s="21">
        <v>7.5774999999999997</v>
      </c>
      <c r="D6878" s="21">
        <v>1.9894000000000001</v>
      </c>
    </row>
    <row r="6879" spans="1:4" ht="14.25" x14ac:dyDescent="0.2">
      <c r="A6879" s="20">
        <f t="shared" si="107"/>
        <v>50297</v>
      </c>
      <c r="B6879" s="21">
        <v>6878</v>
      </c>
      <c r="C6879" s="21">
        <v>7.5781999999999998</v>
      </c>
      <c r="D6879" s="21">
        <v>1.9895</v>
      </c>
    </row>
    <row r="6880" spans="1:4" ht="14.25" x14ac:dyDescent="0.2">
      <c r="A6880" s="20">
        <f t="shared" si="107"/>
        <v>50298</v>
      </c>
      <c r="B6880" s="21">
        <v>6879</v>
      </c>
      <c r="C6880" s="21">
        <v>7.5789</v>
      </c>
      <c r="D6880" s="21">
        <v>1.9896</v>
      </c>
    </row>
    <row r="6881" spans="1:4" ht="14.25" x14ac:dyDescent="0.2">
      <c r="A6881" s="20">
        <f t="shared" si="107"/>
        <v>50299</v>
      </c>
      <c r="B6881" s="21">
        <v>6880</v>
      </c>
      <c r="C6881" s="21">
        <v>7.5796999999999999</v>
      </c>
      <c r="D6881" s="21">
        <v>1.9898</v>
      </c>
    </row>
    <row r="6882" spans="1:4" ht="14.25" x14ac:dyDescent="0.2">
      <c r="A6882" s="20">
        <f t="shared" si="107"/>
        <v>50300</v>
      </c>
      <c r="B6882" s="21">
        <v>6881</v>
      </c>
      <c r="C6882" s="21">
        <v>7.5804</v>
      </c>
      <c r="D6882" s="21">
        <v>1.9899</v>
      </c>
    </row>
    <row r="6883" spans="1:4" ht="14.25" x14ac:dyDescent="0.2">
      <c r="A6883" s="20">
        <f t="shared" si="107"/>
        <v>50301</v>
      </c>
      <c r="B6883" s="21">
        <v>6882</v>
      </c>
      <c r="C6883" s="21">
        <v>7.5811000000000002</v>
      </c>
      <c r="D6883" s="21">
        <v>1.99</v>
      </c>
    </row>
    <row r="6884" spans="1:4" ht="14.25" x14ac:dyDescent="0.2">
      <c r="A6884" s="20">
        <f t="shared" si="107"/>
        <v>50302</v>
      </c>
      <c r="B6884" s="21">
        <v>6883</v>
      </c>
      <c r="C6884" s="21">
        <v>7.5819000000000001</v>
      </c>
      <c r="D6884" s="21">
        <v>1.9901</v>
      </c>
    </row>
    <row r="6885" spans="1:4" ht="14.25" x14ac:dyDescent="0.2">
      <c r="A6885" s="20">
        <f t="shared" si="107"/>
        <v>50303</v>
      </c>
      <c r="B6885" s="21">
        <v>6884</v>
      </c>
      <c r="C6885" s="21">
        <v>7.5826000000000002</v>
      </c>
      <c r="D6885" s="21">
        <v>1.9903</v>
      </c>
    </row>
    <row r="6886" spans="1:4" ht="14.25" x14ac:dyDescent="0.2">
      <c r="A6886" s="20">
        <f t="shared" si="107"/>
        <v>50304</v>
      </c>
      <c r="B6886" s="21">
        <v>6885</v>
      </c>
      <c r="C6886" s="21">
        <v>7.5833000000000004</v>
      </c>
      <c r="D6886" s="21">
        <v>1.9903999999999999</v>
      </c>
    </row>
    <row r="6887" spans="1:4" ht="14.25" x14ac:dyDescent="0.2">
      <c r="A6887" s="20">
        <f t="shared" si="107"/>
        <v>50305</v>
      </c>
      <c r="B6887" s="21">
        <v>6886</v>
      </c>
      <c r="C6887" s="21">
        <v>7.5839999999999996</v>
      </c>
      <c r="D6887" s="21">
        <v>1.9904999999999999</v>
      </c>
    </row>
    <row r="6888" spans="1:4" ht="14.25" x14ac:dyDescent="0.2">
      <c r="A6888" s="20">
        <f t="shared" si="107"/>
        <v>50306</v>
      </c>
      <c r="B6888" s="21">
        <v>6887</v>
      </c>
      <c r="C6888" s="21">
        <v>7.5848000000000004</v>
      </c>
      <c r="D6888" s="21">
        <v>1.9905999999999999</v>
      </c>
    </row>
    <row r="6889" spans="1:4" ht="14.25" x14ac:dyDescent="0.2">
      <c r="A6889" s="20">
        <f t="shared" si="107"/>
        <v>50307</v>
      </c>
      <c r="B6889" s="21">
        <v>6888</v>
      </c>
      <c r="C6889" s="21">
        <v>7.5854999999999997</v>
      </c>
      <c r="D6889" s="21">
        <v>1.9907999999999999</v>
      </c>
    </row>
    <row r="6890" spans="1:4" ht="14.25" x14ac:dyDescent="0.2">
      <c r="A6890" s="20">
        <f t="shared" si="107"/>
        <v>50308</v>
      </c>
      <c r="B6890" s="21">
        <v>6889</v>
      </c>
      <c r="C6890" s="21">
        <v>7.5861999999999998</v>
      </c>
      <c r="D6890" s="21">
        <v>1.9908999999999999</v>
      </c>
    </row>
    <row r="6891" spans="1:4" ht="14.25" x14ac:dyDescent="0.2">
      <c r="A6891" s="20">
        <f t="shared" si="107"/>
        <v>50309</v>
      </c>
      <c r="B6891" s="21">
        <v>6890</v>
      </c>
      <c r="C6891" s="21">
        <v>7.5869999999999997</v>
      </c>
      <c r="D6891" s="21">
        <v>1.9910000000000001</v>
      </c>
    </row>
    <row r="6892" spans="1:4" ht="14.25" x14ac:dyDescent="0.2">
      <c r="A6892" s="20">
        <f t="shared" si="107"/>
        <v>50310</v>
      </c>
      <c r="B6892" s="21">
        <v>6891</v>
      </c>
      <c r="C6892" s="21">
        <v>7.5876999999999999</v>
      </c>
      <c r="D6892" s="21">
        <v>1.9911000000000001</v>
      </c>
    </row>
    <row r="6893" spans="1:4" ht="14.25" x14ac:dyDescent="0.2">
      <c r="A6893" s="20">
        <f t="shared" si="107"/>
        <v>50311</v>
      </c>
      <c r="B6893" s="21">
        <v>6892</v>
      </c>
      <c r="C6893" s="21">
        <v>7.5884</v>
      </c>
      <c r="D6893" s="21">
        <v>1.9913000000000001</v>
      </c>
    </row>
    <row r="6894" spans="1:4" ht="14.25" x14ac:dyDescent="0.2">
      <c r="A6894" s="20">
        <f t="shared" si="107"/>
        <v>50312</v>
      </c>
      <c r="B6894" s="21">
        <v>6893</v>
      </c>
      <c r="C6894" s="21">
        <v>7.5891999999999999</v>
      </c>
      <c r="D6894" s="21">
        <v>1.9914000000000001</v>
      </c>
    </row>
    <row r="6895" spans="1:4" ht="14.25" x14ac:dyDescent="0.2">
      <c r="A6895" s="20">
        <f t="shared" si="107"/>
        <v>50313</v>
      </c>
      <c r="B6895" s="21">
        <v>6894</v>
      </c>
      <c r="C6895" s="21">
        <v>7.5899000000000001</v>
      </c>
      <c r="D6895" s="21">
        <v>1.9915</v>
      </c>
    </row>
    <row r="6896" spans="1:4" ht="14.25" x14ac:dyDescent="0.2">
      <c r="A6896" s="20">
        <f t="shared" si="107"/>
        <v>50314</v>
      </c>
      <c r="B6896" s="21">
        <v>6895</v>
      </c>
      <c r="C6896" s="21">
        <v>7.5906000000000002</v>
      </c>
      <c r="D6896" s="21">
        <v>1.9916</v>
      </c>
    </row>
    <row r="6897" spans="1:4" ht="14.25" x14ac:dyDescent="0.2">
      <c r="A6897" s="20">
        <f t="shared" si="107"/>
        <v>50315</v>
      </c>
      <c r="B6897" s="21">
        <v>6896</v>
      </c>
      <c r="C6897" s="21">
        <v>7.5914000000000001</v>
      </c>
      <c r="D6897" s="21">
        <v>1.9918</v>
      </c>
    </row>
    <row r="6898" spans="1:4" ht="14.25" x14ac:dyDescent="0.2">
      <c r="A6898" s="20">
        <f t="shared" si="107"/>
        <v>50316</v>
      </c>
      <c r="B6898" s="21">
        <v>6897</v>
      </c>
      <c r="C6898" s="21">
        <v>7.5921000000000003</v>
      </c>
      <c r="D6898" s="21">
        <v>1.9919</v>
      </c>
    </row>
    <row r="6899" spans="1:4" ht="14.25" x14ac:dyDescent="0.2">
      <c r="A6899" s="20">
        <f t="shared" si="107"/>
        <v>50317</v>
      </c>
      <c r="B6899" s="21">
        <v>6898</v>
      </c>
      <c r="C6899" s="21">
        <v>7.5928000000000004</v>
      </c>
      <c r="D6899" s="21">
        <v>1.992</v>
      </c>
    </row>
    <row r="6900" spans="1:4" ht="14.25" x14ac:dyDescent="0.2">
      <c r="A6900" s="20">
        <f t="shared" si="107"/>
        <v>50318</v>
      </c>
      <c r="B6900" s="21">
        <v>6899</v>
      </c>
      <c r="C6900" s="21">
        <v>7.5934999999999997</v>
      </c>
      <c r="D6900" s="21">
        <v>1.9921</v>
      </c>
    </row>
    <row r="6901" spans="1:4" ht="14.25" x14ac:dyDescent="0.2">
      <c r="A6901" s="20">
        <f t="shared" si="107"/>
        <v>50319</v>
      </c>
      <c r="B6901" s="21">
        <v>6900</v>
      </c>
      <c r="C6901" s="21">
        <v>7.5942999999999996</v>
      </c>
      <c r="D6901" s="21">
        <v>1.9923</v>
      </c>
    </row>
    <row r="6902" spans="1:4" ht="14.25" x14ac:dyDescent="0.2">
      <c r="A6902" s="20">
        <f t="shared" si="107"/>
        <v>50320</v>
      </c>
      <c r="B6902" s="21">
        <v>6901</v>
      </c>
      <c r="C6902" s="21">
        <v>7.5949999999999998</v>
      </c>
      <c r="D6902" s="21">
        <v>1.9923999999999999</v>
      </c>
    </row>
    <row r="6903" spans="1:4" ht="14.25" x14ac:dyDescent="0.2">
      <c r="A6903" s="20">
        <f t="shared" si="107"/>
        <v>50321</v>
      </c>
      <c r="B6903" s="21">
        <v>6902</v>
      </c>
      <c r="C6903" s="21">
        <v>7.5956999999999999</v>
      </c>
      <c r="D6903" s="21">
        <v>1.9924999999999999</v>
      </c>
    </row>
    <row r="6904" spans="1:4" ht="14.25" x14ac:dyDescent="0.2">
      <c r="A6904" s="20">
        <f t="shared" si="107"/>
        <v>50322</v>
      </c>
      <c r="B6904" s="21">
        <v>6903</v>
      </c>
      <c r="C6904" s="21">
        <v>7.5964999999999998</v>
      </c>
      <c r="D6904" s="21">
        <v>1.9925999999999999</v>
      </c>
    </row>
    <row r="6905" spans="1:4" ht="14.25" x14ac:dyDescent="0.2">
      <c r="A6905" s="20">
        <f t="shared" si="107"/>
        <v>50323</v>
      </c>
      <c r="B6905" s="21">
        <v>6904</v>
      </c>
      <c r="C6905" s="21">
        <v>7.5972</v>
      </c>
      <c r="D6905" s="21">
        <v>1.9927999999999999</v>
      </c>
    </row>
    <row r="6906" spans="1:4" ht="14.25" x14ac:dyDescent="0.2">
      <c r="A6906" s="20">
        <f t="shared" si="107"/>
        <v>50324</v>
      </c>
      <c r="B6906" s="21">
        <v>6905</v>
      </c>
      <c r="C6906" s="21">
        <v>7.5979000000000001</v>
      </c>
      <c r="D6906" s="21">
        <v>1.9928999999999999</v>
      </c>
    </row>
    <row r="6907" spans="1:4" ht="14.25" x14ac:dyDescent="0.2">
      <c r="A6907" s="20">
        <f t="shared" si="107"/>
        <v>50325</v>
      </c>
      <c r="B6907" s="21">
        <v>6906</v>
      </c>
      <c r="C6907" s="21">
        <v>7.5987</v>
      </c>
      <c r="D6907" s="21">
        <v>1.9930000000000001</v>
      </c>
    </row>
    <row r="6908" spans="1:4" ht="14.25" x14ac:dyDescent="0.2">
      <c r="A6908" s="20">
        <f t="shared" si="107"/>
        <v>50326</v>
      </c>
      <c r="B6908" s="21">
        <v>6907</v>
      </c>
      <c r="C6908" s="21">
        <v>7.5994000000000002</v>
      </c>
      <c r="D6908" s="21">
        <v>1.9931000000000001</v>
      </c>
    </row>
    <row r="6909" spans="1:4" ht="14.25" x14ac:dyDescent="0.2">
      <c r="A6909" s="20">
        <f t="shared" si="107"/>
        <v>50327</v>
      </c>
      <c r="B6909" s="21">
        <v>6908</v>
      </c>
      <c r="C6909" s="21">
        <v>7.6001000000000003</v>
      </c>
      <c r="D6909" s="21">
        <v>1.9932000000000001</v>
      </c>
    </row>
    <row r="6910" spans="1:4" ht="14.25" x14ac:dyDescent="0.2">
      <c r="A6910" s="20">
        <f t="shared" si="107"/>
        <v>50328</v>
      </c>
      <c r="B6910" s="21">
        <v>6909</v>
      </c>
      <c r="C6910" s="21">
        <v>7.6007999999999996</v>
      </c>
      <c r="D6910" s="21">
        <v>1.9934000000000001</v>
      </c>
    </row>
    <row r="6911" spans="1:4" ht="14.25" x14ac:dyDescent="0.2">
      <c r="A6911" s="20">
        <f t="shared" si="107"/>
        <v>50329</v>
      </c>
      <c r="B6911" s="21">
        <v>6910</v>
      </c>
      <c r="C6911" s="21">
        <v>7.6016000000000004</v>
      </c>
      <c r="D6911" s="21">
        <v>1.9935</v>
      </c>
    </row>
    <row r="6912" spans="1:4" ht="14.25" x14ac:dyDescent="0.2">
      <c r="A6912" s="20">
        <f t="shared" si="107"/>
        <v>50330</v>
      </c>
      <c r="B6912" s="21">
        <v>6911</v>
      </c>
      <c r="C6912" s="21">
        <v>7.6022999999999996</v>
      </c>
      <c r="D6912" s="21">
        <v>1.9936</v>
      </c>
    </row>
    <row r="6913" spans="1:4" ht="14.25" x14ac:dyDescent="0.2">
      <c r="A6913" s="20">
        <f t="shared" si="107"/>
        <v>50331</v>
      </c>
      <c r="B6913" s="21">
        <v>6912</v>
      </c>
      <c r="C6913" s="21">
        <v>7.6029999999999998</v>
      </c>
      <c r="D6913" s="21">
        <v>1.9937</v>
      </c>
    </row>
    <row r="6914" spans="1:4" ht="14.25" x14ac:dyDescent="0.2">
      <c r="A6914" s="20">
        <f t="shared" si="107"/>
        <v>50332</v>
      </c>
      <c r="B6914" s="21">
        <v>6913</v>
      </c>
      <c r="C6914" s="21">
        <v>7.6037999999999997</v>
      </c>
      <c r="D6914" s="21">
        <v>1.9939</v>
      </c>
    </row>
    <row r="6915" spans="1:4" ht="14.25" x14ac:dyDescent="0.2">
      <c r="A6915" s="20">
        <f t="shared" si="107"/>
        <v>50333</v>
      </c>
      <c r="B6915" s="21">
        <v>6914</v>
      </c>
      <c r="C6915" s="21">
        <v>7.6044999999999998</v>
      </c>
      <c r="D6915" s="21">
        <v>1.994</v>
      </c>
    </row>
    <row r="6916" spans="1:4" ht="14.25" x14ac:dyDescent="0.2">
      <c r="A6916" s="20">
        <f t="shared" ref="A6916:A6979" si="108">+A6915+1</f>
        <v>50334</v>
      </c>
      <c r="B6916" s="21">
        <v>6915</v>
      </c>
      <c r="C6916" s="21">
        <v>7.6052</v>
      </c>
      <c r="D6916" s="21">
        <v>1.9941</v>
      </c>
    </row>
    <row r="6917" spans="1:4" ht="14.25" x14ac:dyDescent="0.2">
      <c r="A6917" s="20">
        <f t="shared" si="108"/>
        <v>50335</v>
      </c>
      <c r="B6917" s="21">
        <v>6916</v>
      </c>
      <c r="C6917" s="21">
        <v>7.6059000000000001</v>
      </c>
      <c r="D6917" s="21">
        <v>1.9942</v>
      </c>
    </row>
    <row r="6918" spans="1:4" ht="14.25" x14ac:dyDescent="0.2">
      <c r="A6918" s="20">
        <f t="shared" si="108"/>
        <v>50336</v>
      </c>
      <c r="B6918" s="21">
        <v>6917</v>
      </c>
      <c r="C6918" s="21">
        <v>7.6067</v>
      </c>
      <c r="D6918" s="21">
        <v>1.9944</v>
      </c>
    </row>
    <row r="6919" spans="1:4" ht="14.25" x14ac:dyDescent="0.2">
      <c r="A6919" s="20">
        <f t="shared" si="108"/>
        <v>50337</v>
      </c>
      <c r="B6919" s="21">
        <v>6918</v>
      </c>
      <c r="C6919" s="21">
        <v>7.6074000000000002</v>
      </c>
      <c r="D6919" s="21">
        <v>1.9944999999999999</v>
      </c>
    </row>
    <row r="6920" spans="1:4" ht="14.25" x14ac:dyDescent="0.2">
      <c r="A6920" s="20">
        <f t="shared" si="108"/>
        <v>50338</v>
      </c>
      <c r="B6920" s="21">
        <v>6919</v>
      </c>
      <c r="C6920" s="21">
        <v>7.6081000000000003</v>
      </c>
      <c r="D6920" s="21">
        <v>1.9945999999999999</v>
      </c>
    </row>
    <row r="6921" spans="1:4" ht="14.25" x14ac:dyDescent="0.2">
      <c r="A6921" s="20">
        <f t="shared" si="108"/>
        <v>50339</v>
      </c>
      <c r="B6921" s="21">
        <v>6920</v>
      </c>
      <c r="C6921" s="21">
        <v>7.6089000000000002</v>
      </c>
      <c r="D6921" s="21">
        <v>1.9946999999999999</v>
      </c>
    </row>
    <row r="6922" spans="1:4" ht="14.25" x14ac:dyDescent="0.2">
      <c r="A6922" s="20">
        <f t="shared" si="108"/>
        <v>50340</v>
      </c>
      <c r="B6922" s="21">
        <v>6921</v>
      </c>
      <c r="C6922" s="21">
        <v>7.6096000000000004</v>
      </c>
      <c r="D6922" s="21">
        <v>1.9948999999999999</v>
      </c>
    </row>
    <row r="6923" spans="1:4" ht="14.25" x14ac:dyDescent="0.2">
      <c r="A6923" s="20">
        <f t="shared" si="108"/>
        <v>50341</v>
      </c>
      <c r="B6923" s="21">
        <v>6922</v>
      </c>
      <c r="C6923" s="21">
        <v>7.6102999999999996</v>
      </c>
      <c r="D6923" s="21">
        <v>1.9950000000000001</v>
      </c>
    </row>
    <row r="6924" spans="1:4" ht="14.25" x14ac:dyDescent="0.2">
      <c r="A6924" s="20">
        <f t="shared" si="108"/>
        <v>50342</v>
      </c>
      <c r="B6924" s="21">
        <v>6923</v>
      </c>
      <c r="C6924" s="21">
        <v>7.6109999999999998</v>
      </c>
      <c r="D6924" s="21">
        <v>1.9951000000000001</v>
      </c>
    </row>
    <row r="6925" spans="1:4" ht="14.25" x14ac:dyDescent="0.2">
      <c r="A6925" s="20">
        <f t="shared" si="108"/>
        <v>50343</v>
      </c>
      <c r="B6925" s="21">
        <v>6924</v>
      </c>
      <c r="C6925" s="21">
        <v>7.6117999999999997</v>
      </c>
      <c r="D6925" s="21">
        <v>1.9952000000000001</v>
      </c>
    </row>
    <row r="6926" spans="1:4" ht="14.25" x14ac:dyDescent="0.2">
      <c r="A6926" s="20">
        <f t="shared" si="108"/>
        <v>50344</v>
      </c>
      <c r="B6926" s="21">
        <v>6925</v>
      </c>
      <c r="C6926" s="21">
        <v>7.6124999999999998</v>
      </c>
      <c r="D6926" s="21">
        <v>1.9953000000000001</v>
      </c>
    </row>
    <row r="6927" spans="1:4" ht="14.25" x14ac:dyDescent="0.2">
      <c r="A6927" s="20">
        <f t="shared" si="108"/>
        <v>50345</v>
      </c>
      <c r="B6927" s="21">
        <v>6926</v>
      </c>
      <c r="C6927" s="21">
        <v>7.6132</v>
      </c>
      <c r="D6927" s="21">
        <v>1.9955000000000001</v>
      </c>
    </row>
    <row r="6928" spans="1:4" ht="14.25" x14ac:dyDescent="0.2">
      <c r="A6928" s="20">
        <f t="shared" si="108"/>
        <v>50346</v>
      </c>
      <c r="B6928" s="21">
        <v>6927</v>
      </c>
      <c r="C6928" s="21">
        <v>7.6139999999999999</v>
      </c>
      <c r="D6928" s="21">
        <v>1.9956</v>
      </c>
    </row>
    <row r="6929" spans="1:4" ht="14.25" x14ac:dyDescent="0.2">
      <c r="A6929" s="20">
        <f t="shared" si="108"/>
        <v>50347</v>
      </c>
      <c r="B6929" s="21">
        <v>6928</v>
      </c>
      <c r="C6929" s="21">
        <v>7.6147</v>
      </c>
      <c r="D6929" s="21">
        <v>1.9957</v>
      </c>
    </row>
    <row r="6930" spans="1:4" ht="14.25" x14ac:dyDescent="0.2">
      <c r="A6930" s="20">
        <f t="shared" si="108"/>
        <v>50348</v>
      </c>
      <c r="B6930" s="21">
        <v>6929</v>
      </c>
      <c r="C6930" s="21">
        <v>7.6154000000000002</v>
      </c>
      <c r="D6930" s="21">
        <v>1.9958</v>
      </c>
    </row>
    <row r="6931" spans="1:4" ht="14.25" x14ac:dyDescent="0.2">
      <c r="A6931" s="20">
        <f t="shared" si="108"/>
        <v>50349</v>
      </c>
      <c r="B6931" s="21">
        <v>6930</v>
      </c>
      <c r="C6931" s="21">
        <v>7.6161000000000003</v>
      </c>
      <c r="D6931" s="21">
        <v>1.996</v>
      </c>
    </row>
    <row r="6932" spans="1:4" ht="14.25" x14ac:dyDescent="0.2">
      <c r="A6932" s="20">
        <f t="shared" si="108"/>
        <v>50350</v>
      </c>
      <c r="B6932" s="21">
        <v>6931</v>
      </c>
      <c r="C6932" s="21">
        <v>7.6169000000000002</v>
      </c>
      <c r="D6932" s="21">
        <v>1.9961</v>
      </c>
    </row>
    <row r="6933" spans="1:4" ht="14.25" x14ac:dyDescent="0.2">
      <c r="A6933" s="20">
        <f t="shared" si="108"/>
        <v>50351</v>
      </c>
      <c r="B6933" s="21">
        <v>6932</v>
      </c>
      <c r="C6933" s="21">
        <v>7.6176000000000004</v>
      </c>
      <c r="D6933" s="21">
        <v>1.9962</v>
      </c>
    </row>
    <row r="6934" spans="1:4" ht="14.25" x14ac:dyDescent="0.2">
      <c r="A6934" s="20">
        <f t="shared" si="108"/>
        <v>50352</v>
      </c>
      <c r="B6934" s="21">
        <v>6933</v>
      </c>
      <c r="C6934" s="21">
        <v>7.6182999999999996</v>
      </c>
      <c r="D6934" s="21">
        <v>1.9963</v>
      </c>
    </row>
    <row r="6935" spans="1:4" ht="14.25" x14ac:dyDescent="0.2">
      <c r="A6935" s="20">
        <f t="shared" si="108"/>
        <v>50353</v>
      </c>
      <c r="B6935" s="21">
        <v>6934</v>
      </c>
      <c r="C6935" s="21">
        <v>7.6189999999999998</v>
      </c>
      <c r="D6935" s="21">
        <v>1.9964</v>
      </c>
    </row>
    <row r="6936" spans="1:4" ht="14.25" x14ac:dyDescent="0.2">
      <c r="A6936" s="20">
        <f t="shared" si="108"/>
        <v>50354</v>
      </c>
      <c r="B6936" s="21">
        <v>6935</v>
      </c>
      <c r="C6936" s="21">
        <v>7.6197999999999997</v>
      </c>
      <c r="D6936" s="21">
        <v>1.9965999999999999</v>
      </c>
    </row>
    <row r="6937" spans="1:4" ht="14.25" x14ac:dyDescent="0.2">
      <c r="A6937" s="20">
        <f t="shared" si="108"/>
        <v>50355</v>
      </c>
      <c r="B6937" s="21">
        <v>6936</v>
      </c>
      <c r="C6937" s="21">
        <v>7.6204999999999998</v>
      </c>
      <c r="D6937" s="21">
        <v>1.9966999999999999</v>
      </c>
    </row>
    <row r="6938" spans="1:4" ht="14.25" x14ac:dyDescent="0.2">
      <c r="A6938" s="20">
        <f t="shared" si="108"/>
        <v>50356</v>
      </c>
      <c r="B6938" s="21">
        <v>6937</v>
      </c>
      <c r="C6938" s="21">
        <v>7.6212</v>
      </c>
      <c r="D6938" s="21">
        <v>1.9967999999999999</v>
      </c>
    </row>
    <row r="6939" spans="1:4" ht="14.25" x14ac:dyDescent="0.2">
      <c r="A6939" s="20">
        <f t="shared" si="108"/>
        <v>50357</v>
      </c>
      <c r="B6939" s="21">
        <v>6938</v>
      </c>
      <c r="C6939" s="21">
        <v>7.6219999999999999</v>
      </c>
      <c r="D6939" s="21">
        <v>1.9968999999999999</v>
      </c>
    </row>
    <row r="6940" spans="1:4" ht="14.25" x14ac:dyDescent="0.2">
      <c r="A6940" s="20">
        <f t="shared" si="108"/>
        <v>50358</v>
      </c>
      <c r="B6940" s="21">
        <v>6939</v>
      </c>
      <c r="C6940" s="21">
        <v>7.6227</v>
      </c>
      <c r="D6940" s="21">
        <v>1.9971000000000001</v>
      </c>
    </row>
    <row r="6941" spans="1:4" ht="14.25" x14ac:dyDescent="0.2">
      <c r="A6941" s="20">
        <f t="shared" si="108"/>
        <v>50359</v>
      </c>
      <c r="B6941" s="21">
        <v>6940</v>
      </c>
      <c r="C6941" s="21">
        <v>7.6234000000000002</v>
      </c>
      <c r="D6941" s="21">
        <v>1.9972000000000001</v>
      </c>
    </row>
    <row r="6942" spans="1:4" ht="14.25" x14ac:dyDescent="0.2">
      <c r="A6942" s="20">
        <f t="shared" si="108"/>
        <v>50360</v>
      </c>
      <c r="B6942" s="21">
        <v>6941</v>
      </c>
      <c r="C6942" s="21">
        <v>7.6241000000000003</v>
      </c>
      <c r="D6942" s="21">
        <v>1.9973000000000001</v>
      </c>
    </row>
    <row r="6943" spans="1:4" ht="14.25" x14ac:dyDescent="0.2">
      <c r="A6943" s="20">
        <f t="shared" si="108"/>
        <v>50361</v>
      </c>
      <c r="B6943" s="21">
        <v>6942</v>
      </c>
      <c r="C6943" s="21">
        <v>7.6249000000000002</v>
      </c>
      <c r="D6943" s="21">
        <v>1.9974000000000001</v>
      </c>
    </row>
    <row r="6944" spans="1:4" ht="14.25" x14ac:dyDescent="0.2">
      <c r="A6944" s="20">
        <f t="shared" si="108"/>
        <v>50362</v>
      </c>
      <c r="B6944" s="21">
        <v>6943</v>
      </c>
      <c r="C6944" s="21">
        <v>7.6256000000000004</v>
      </c>
      <c r="D6944" s="21">
        <v>1.9975000000000001</v>
      </c>
    </row>
    <row r="6945" spans="1:4" ht="14.25" x14ac:dyDescent="0.2">
      <c r="A6945" s="20">
        <f t="shared" si="108"/>
        <v>50363</v>
      </c>
      <c r="B6945" s="21">
        <v>6944</v>
      </c>
      <c r="C6945" s="21">
        <v>7.6262999999999996</v>
      </c>
      <c r="D6945" s="21">
        <v>1.9977</v>
      </c>
    </row>
    <row r="6946" spans="1:4" ht="14.25" x14ac:dyDescent="0.2">
      <c r="A6946" s="20">
        <f t="shared" si="108"/>
        <v>50364</v>
      </c>
      <c r="B6946" s="21">
        <v>6945</v>
      </c>
      <c r="C6946" s="21">
        <v>7.6269999999999998</v>
      </c>
      <c r="D6946" s="21">
        <v>1.9978</v>
      </c>
    </row>
    <row r="6947" spans="1:4" ht="14.25" x14ac:dyDescent="0.2">
      <c r="A6947" s="20">
        <f t="shared" si="108"/>
        <v>50365</v>
      </c>
      <c r="B6947" s="21">
        <v>6946</v>
      </c>
      <c r="C6947" s="21">
        <v>7.6277999999999997</v>
      </c>
      <c r="D6947" s="21">
        <v>1.9979</v>
      </c>
    </row>
    <row r="6948" spans="1:4" ht="14.25" x14ac:dyDescent="0.2">
      <c r="A6948" s="20">
        <f t="shared" si="108"/>
        <v>50366</v>
      </c>
      <c r="B6948" s="21">
        <v>6947</v>
      </c>
      <c r="C6948" s="21">
        <v>7.6284999999999998</v>
      </c>
      <c r="D6948" s="21">
        <v>1.998</v>
      </c>
    </row>
    <row r="6949" spans="1:4" ht="14.25" x14ac:dyDescent="0.2">
      <c r="A6949" s="20">
        <f t="shared" si="108"/>
        <v>50367</v>
      </c>
      <c r="B6949" s="21">
        <v>6948</v>
      </c>
      <c r="C6949" s="21">
        <v>7.6292</v>
      </c>
      <c r="D6949" s="21">
        <v>1.9982</v>
      </c>
    </row>
    <row r="6950" spans="1:4" ht="14.25" x14ac:dyDescent="0.2">
      <c r="A6950" s="20">
        <f t="shared" si="108"/>
        <v>50368</v>
      </c>
      <c r="B6950" s="21">
        <v>6949</v>
      </c>
      <c r="C6950" s="21">
        <v>7.6299000000000001</v>
      </c>
      <c r="D6950" s="21">
        <v>1.9983</v>
      </c>
    </row>
    <row r="6951" spans="1:4" ht="14.25" x14ac:dyDescent="0.2">
      <c r="A6951" s="20">
        <f t="shared" si="108"/>
        <v>50369</v>
      </c>
      <c r="B6951" s="21">
        <v>6950</v>
      </c>
      <c r="C6951" s="21">
        <v>7.6307</v>
      </c>
      <c r="D6951" s="21">
        <v>1.9984</v>
      </c>
    </row>
    <row r="6952" spans="1:4" ht="14.25" x14ac:dyDescent="0.2">
      <c r="A6952" s="20">
        <f t="shared" si="108"/>
        <v>50370</v>
      </c>
      <c r="B6952" s="21">
        <v>6951</v>
      </c>
      <c r="C6952" s="21">
        <v>7.6314000000000002</v>
      </c>
      <c r="D6952" s="21">
        <v>1.9984999999999999</v>
      </c>
    </row>
    <row r="6953" spans="1:4" ht="14.25" x14ac:dyDescent="0.2">
      <c r="A6953" s="20">
        <f t="shared" si="108"/>
        <v>50371</v>
      </c>
      <c r="B6953" s="21">
        <v>6952</v>
      </c>
      <c r="C6953" s="21">
        <v>7.6321000000000003</v>
      </c>
      <c r="D6953" s="21">
        <v>1.9985999999999999</v>
      </c>
    </row>
    <row r="6954" spans="1:4" ht="14.25" x14ac:dyDescent="0.2">
      <c r="A6954" s="20">
        <f t="shared" si="108"/>
        <v>50372</v>
      </c>
      <c r="B6954" s="21">
        <v>6953</v>
      </c>
      <c r="C6954" s="21">
        <v>7.6327999999999996</v>
      </c>
      <c r="D6954" s="21">
        <v>1.9987999999999999</v>
      </c>
    </row>
    <row r="6955" spans="1:4" ht="14.25" x14ac:dyDescent="0.2">
      <c r="A6955" s="20">
        <f t="shared" si="108"/>
        <v>50373</v>
      </c>
      <c r="B6955" s="21">
        <v>6954</v>
      </c>
      <c r="C6955" s="21">
        <v>7.6336000000000004</v>
      </c>
      <c r="D6955" s="21">
        <v>1.9988999999999999</v>
      </c>
    </row>
    <row r="6956" spans="1:4" ht="14.25" x14ac:dyDescent="0.2">
      <c r="A6956" s="20">
        <f t="shared" si="108"/>
        <v>50374</v>
      </c>
      <c r="B6956" s="21">
        <v>6955</v>
      </c>
      <c r="C6956" s="21">
        <v>7.6342999999999996</v>
      </c>
      <c r="D6956" s="21">
        <v>1.9990000000000001</v>
      </c>
    </row>
    <row r="6957" spans="1:4" ht="14.25" x14ac:dyDescent="0.2">
      <c r="A6957" s="20">
        <f t="shared" si="108"/>
        <v>50375</v>
      </c>
      <c r="B6957" s="21">
        <v>6956</v>
      </c>
      <c r="C6957" s="21">
        <v>7.6349999999999998</v>
      </c>
      <c r="D6957" s="21">
        <v>1.9991000000000001</v>
      </c>
    </row>
    <row r="6958" spans="1:4" ht="14.25" x14ac:dyDescent="0.2">
      <c r="A6958" s="20">
        <f t="shared" si="108"/>
        <v>50376</v>
      </c>
      <c r="B6958" s="21">
        <v>6957</v>
      </c>
      <c r="C6958" s="21">
        <v>7.6356999999999999</v>
      </c>
      <c r="D6958" s="21">
        <v>1.9993000000000001</v>
      </c>
    </row>
    <row r="6959" spans="1:4" ht="14.25" x14ac:dyDescent="0.2">
      <c r="A6959" s="20">
        <f t="shared" si="108"/>
        <v>50377</v>
      </c>
      <c r="B6959" s="21">
        <v>6958</v>
      </c>
      <c r="C6959" s="21">
        <v>7.6364999999999998</v>
      </c>
      <c r="D6959" s="21">
        <v>1.9994000000000001</v>
      </c>
    </row>
    <row r="6960" spans="1:4" ht="14.25" x14ac:dyDescent="0.2">
      <c r="A6960" s="20">
        <f t="shared" si="108"/>
        <v>50378</v>
      </c>
      <c r="B6960" s="21">
        <v>6959</v>
      </c>
      <c r="C6960" s="21">
        <v>7.6372</v>
      </c>
      <c r="D6960" s="21">
        <v>1.9995000000000001</v>
      </c>
    </row>
    <row r="6961" spans="1:4" ht="14.25" x14ac:dyDescent="0.2">
      <c r="A6961" s="20">
        <f t="shared" si="108"/>
        <v>50379</v>
      </c>
      <c r="B6961" s="21">
        <v>6960</v>
      </c>
      <c r="C6961" s="21">
        <v>7.6379000000000001</v>
      </c>
      <c r="D6961" s="21">
        <v>1.9996</v>
      </c>
    </row>
    <row r="6962" spans="1:4" ht="14.25" x14ac:dyDescent="0.2">
      <c r="A6962" s="20">
        <f t="shared" si="108"/>
        <v>50380</v>
      </c>
      <c r="B6962" s="21">
        <v>6961</v>
      </c>
      <c r="C6962" s="21">
        <v>7.6386000000000003</v>
      </c>
      <c r="D6962" s="21">
        <v>1.9997</v>
      </c>
    </row>
    <row r="6963" spans="1:4" ht="14.25" x14ac:dyDescent="0.2">
      <c r="A6963" s="20">
        <f t="shared" si="108"/>
        <v>50381</v>
      </c>
      <c r="B6963" s="21">
        <v>6962</v>
      </c>
      <c r="C6963" s="21">
        <v>7.6394000000000002</v>
      </c>
      <c r="D6963" s="21">
        <v>1.9999</v>
      </c>
    </row>
    <row r="6964" spans="1:4" ht="14.25" x14ac:dyDescent="0.2">
      <c r="A6964" s="20">
        <f t="shared" si="108"/>
        <v>50382</v>
      </c>
      <c r="B6964" s="21">
        <v>6963</v>
      </c>
      <c r="C6964" s="21">
        <v>7.6401000000000003</v>
      </c>
      <c r="D6964" s="21">
        <v>2</v>
      </c>
    </row>
    <row r="6965" spans="1:4" ht="14.25" x14ac:dyDescent="0.2">
      <c r="A6965" s="20">
        <f t="shared" si="108"/>
        <v>50383</v>
      </c>
      <c r="B6965" s="21">
        <v>6964</v>
      </c>
      <c r="C6965" s="21">
        <v>7.6407999999999996</v>
      </c>
      <c r="D6965" s="21">
        <v>2.0001000000000002</v>
      </c>
    </row>
    <row r="6966" spans="1:4" ht="14.25" x14ac:dyDescent="0.2">
      <c r="A6966" s="20">
        <f t="shared" si="108"/>
        <v>50384</v>
      </c>
      <c r="B6966" s="21">
        <v>6965</v>
      </c>
      <c r="C6966" s="21">
        <v>7.6414999999999997</v>
      </c>
      <c r="D6966" s="21">
        <v>2.0002</v>
      </c>
    </row>
    <row r="6967" spans="1:4" ht="14.25" x14ac:dyDescent="0.2">
      <c r="A6967" s="20">
        <f t="shared" si="108"/>
        <v>50385</v>
      </c>
      <c r="B6967" s="21">
        <v>6966</v>
      </c>
      <c r="C6967" s="21">
        <v>7.6422999999999996</v>
      </c>
      <c r="D6967" s="21">
        <v>2.0003000000000002</v>
      </c>
    </row>
    <row r="6968" spans="1:4" ht="14.25" x14ac:dyDescent="0.2">
      <c r="A6968" s="20">
        <f t="shared" si="108"/>
        <v>50386</v>
      </c>
      <c r="B6968" s="21">
        <v>6967</v>
      </c>
      <c r="C6968" s="21">
        <v>7.6429999999999998</v>
      </c>
      <c r="D6968" s="21">
        <v>2.0005000000000002</v>
      </c>
    </row>
    <row r="6969" spans="1:4" ht="14.25" x14ac:dyDescent="0.2">
      <c r="A6969" s="20">
        <f t="shared" si="108"/>
        <v>50387</v>
      </c>
      <c r="B6969" s="21">
        <v>6968</v>
      </c>
      <c r="C6969" s="21">
        <v>7.6436999999999999</v>
      </c>
      <c r="D6969" s="21">
        <v>2.0005999999999999</v>
      </c>
    </row>
    <row r="6970" spans="1:4" ht="14.25" x14ac:dyDescent="0.2">
      <c r="A6970" s="20">
        <f t="shared" si="108"/>
        <v>50388</v>
      </c>
      <c r="B6970" s="21">
        <v>6969</v>
      </c>
      <c r="C6970" s="21">
        <v>7.6444000000000001</v>
      </c>
      <c r="D6970" s="21">
        <v>2.0007000000000001</v>
      </c>
    </row>
    <row r="6971" spans="1:4" ht="14.25" x14ac:dyDescent="0.2">
      <c r="A6971" s="20">
        <f t="shared" si="108"/>
        <v>50389</v>
      </c>
      <c r="B6971" s="21">
        <v>6970</v>
      </c>
      <c r="C6971" s="21">
        <v>7.6452</v>
      </c>
      <c r="D6971" s="21">
        <v>2.0007999999999999</v>
      </c>
    </row>
    <row r="6972" spans="1:4" ht="14.25" x14ac:dyDescent="0.2">
      <c r="A6972" s="20">
        <f t="shared" si="108"/>
        <v>50390</v>
      </c>
      <c r="B6972" s="21">
        <v>6971</v>
      </c>
      <c r="C6972" s="21">
        <v>7.6459000000000001</v>
      </c>
      <c r="D6972" s="21">
        <v>2.0009000000000001</v>
      </c>
    </row>
    <row r="6973" spans="1:4" ht="14.25" x14ac:dyDescent="0.2">
      <c r="A6973" s="20">
        <f t="shared" si="108"/>
        <v>50391</v>
      </c>
      <c r="B6973" s="21">
        <v>6972</v>
      </c>
      <c r="C6973" s="21">
        <v>7.6466000000000003</v>
      </c>
      <c r="D6973" s="21">
        <v>2.0011000000000001</v>
      </c>
    </row>
    <row r="6974" spans="1:4" ht="14.25" x14ac:dyDescent="0.2">
      <c r="A6974" s="20">
        <f t="shared" si="108"/>
        <v>50392</v>
      </c>
      <c r="B6974" s="21">
        <v>6973</v>
      </c>
      <c r="C6974" s="21">
        <v>7.6473000000000004</v>
      </c>
      <c r="D6974" s="21">
        <v>2.0011999999999999</v>
      </c>
    </row>
    <row r="6975" spans="1:4" ht="14.25" x14ac:dyDescent="0.2">
      <c r="A6975" s="20">
        <f t="shared" si="108"/>
        <v>50393</v>
      </c>
      <c r="B6975" s="21">
        <v>6974</v>
      </c>
      <c r="C6975" s="21">
        <v>7.6481000000000003</v>
      </c>
      <c r="D6975" s="21">
        <v>2.0013000000000001</v>
      </c>
    </row>
    <row r="6976" spans="1:4" ht="14.25" x14ac:dyDescent="0.2">
      <c r="A6976" s="20">
        <f t="shared" si="108"/>
        <v>50394</v>
      </c>
      <c r="B6976" s="21">
        <v>6975</v>
      </c>
      <c r="C6976" s="21">
        <v>7.6487999999999996</v>
      </c>
      <c r="D6976" s="21">
        <v>2.0013999999999998</v>
      </c>
    </row>
    <row r="6977" spans="1:4" ht="14.25" x14ac:dyDescent="0.2">
      <c r="A6977" s="20">
        <f t="shared" si="108"/>
        <v>50395</v>
      </c>
      <c r="B6977" s="21">
        <v>6976</v>
      </c>
      <c r="C6977" s="21">
        <v>7.6494999999999997</v>
      </c>
      <c r="D6977" s="21">
        <v>2.0015000000000001</v>
      </c>
    </row>
    <row r="6978" spans="1:4" ht="14.25" x14ac:dyDescent="0.2">
      <c r="A6978" s="20">
        <f t="shared" si="108"/>
        <v>50396</v>
      </c>
      <c r="B6978" s="21">
        <v>6977</v>
      </c>
      <c r="C6978" s="21">
        <v>7.6501999999999999</v>
      </c>
      <c r="D6978" s="21">
        <v>2.0017</v>
      </c>
    </row>
    <row r="6979" spans="1:4" ht="14.25" x14ac:dyDescent="0.2">
      <c r="A6979" s="20">
        <f t="shared" si="108"/>
        <v>50397</v>
      </c>
      <c r="B6979" s="21">
        <v>6978</v>
      </c>
      <c r="C6979" s="21">
        <v>7.6509999999999998</v>
      </c>
      <c r="D6979" s="21">
        <v>2.0017999999999998</v>
      </c>
    </row>
    <row r="6980" spans="1:4" ht="14.25" x14ac:dyDescent="0.2">
      <c r="A6980" s="20">
        <f t="shared" ref="A6980:A7043" si="109">+A6979+1</f>
        <v>50398</v>
      </c>
      <c r="B6980" s="21">
        <v>6979</v>
      </c>
      <c r="C6980" s="21">
        <v>7.6516999999999999</v>
      </c>
      <c r="D6980" s="21">
        <v>2.0019</v>
      </c>
    </row>
    <row r="6981" spans="1:4" ht="14.25" x14ac:dyDescent="0.2">
      <c r="A6981" s="20">
        <f t="shared" si="109"/>
        <v>50399</v>
      </c>
      <c r="B6981" s="21">
        <v>6980</v>
      </c>
      <c r="C6981" s="21">
        <v>7.6524000000000001</v>
      </c>
      <c r="D6981" s="21">
        <v>2.0019999999999998</v>
      </c>
    </row>
    <row r="6982" spans="1:4" ht="14.25" x14ac:dyDescent="0.2">
      <c r="A6982" s="20">
        <f t="shared" si="109"/>
        <v>50400</v>
      </c>
      <c r="B6982" s="21">
        <v>6981</v>
      </c>
      <c r="C6982" s="21">
        <v>7.6531000000000002</v>
      </c>
      <c r="D6982" s="21">
        <v>2.0021</v>
      </c>
    </row>
    <row r="6983" spans="1:4" ht="14.25" x14ac:dyDescent="0.2">
      <c r="A6983" s="20">
        <f t="shared" si="109"/>
        <v>50401</v>
      </c>
      <c r="B6983" s="21">
        <v>6982</v>
      </c>
      <c r="C6983" s="21">
        <v>7.6538000000000004</v>
      </c>
      <c r="D6983" s="21">
        <v>2.0023</v>
      </c>
    </row>
    <row r="6984" spans="1:4" ht="14.25" x14ac:dyDescent="0.2">
      <c r="A6984" s="20">
        <f t="shared" si="109"/>
        <v>50402</v>
      </c>
      <c r="B6984" s="21">
        <v>6983</v>
      </c>
      <c r="C6984" s="21">
        <v>7.6546000000000003</v>
      </c>
      <c r="D6984" s="21">
        <v>2.0024000000000002</v>
      </c>
    </row>
    <row r="6985" spans="1:4" ht="14.25" x14ac:dyDescent="0.2">
      <c r="A6985" s="20">
        <f t="shared" si="109"/>
        <v>50403</v>
      </c>
      <c r="B6985" s="21">
        <v>6984</v>
      </c>
      <c r="C6985" s="21">
        <v>7.6553000000000004</v>
      </c>
      <c r="D6985" s="21">
        <v>2.0024999999999999</v>
      </c>
    </row>
    <row r="6986" spans="1:4" ht="14.25" x14ac:dyDescent="0.2">
      <c r="A6986" s="20">
        <f t="shared" si="109"/>
        <v>50404</v>
      </c>
      <c r="B6986" s="21">
        <v>6985</v>
      </c>
      <c r="C6986" s="21">
        <v>7.6559999999999997</v>
      </c>
      <c r="D6986" s="21">
        <v>2.0026000000000002</v>
      </c>
    </row>
    <row r="6987" spans="1:4" ht="14.25" x14ac:dyDescent="0.2">
      <c r="A6987" s="20">
        <f t="shared" si="109"/>
        <v>50405</v>
      </c>
      <c r="B6987" s="21">
        <v>6986</v>
      </c>
      <c r="C6987" s="21">
        <v>7.6566999999999998</v>
      </c>
      <c r="D6987" s="21">
        <v>2.0026999999999999</v>
      </c>
    </row>
    <row r="6988" spans="1:4" ht="14.25" x14ac:dyDescent="0.2">
      <c r="A6988" s="20">
        <f t="shared" si="109"/>
        <v>50406</v>
      </c>
      <c r="B6988" s="21">
        <v>6987</v>
      </c>
      <c r="C6988" s="21">
        <v>7.6574999999999998</v>
      </c>
      <c r="D6988" s="21">
        <v>2.0028999999999999</v>
      </c>
    </row>
    <row r="6989" spans="1:4" ht="14.25" x14ac:dyDescent="0.2">
      <c r="A6989" s="20">
        <f t="shared" si="109"/>
        <v>50407</v>
      </c>
      <c r="B6989" s="21">
        <v>6988</v>
      </c>
      <c r="C6989" s="21">
        <v>7.6581999999999999</v>
      </c>
      <c r="D6989" s="21">
        <v>2.0030000000000001</v>
      </c>
    </row>
    <row r="6990" spans="1:4" ht="14.25" x14ac:dyDescent="0.2">
      <c r="A6990" s="20">
        <f t="shared" si="109"/>
        <v>50408</v>
      </c>
      <c r="B6990" s="21">
        <v>6989</v>
      </c>
      <c r="C6990" s="21">
        <v>7.6589</v>
      </c>
      <c r="D6990" s="21">
        <v>2.0030999999999999</v>
      </c>
    </row>
    <row r="6991" spans="1:4" ht="14.25" x14ac:dyDescent="0.2">
      <c r="A6991" s="20">
        <f t="shared" si="109"/>
        <v>50409</v>
      </c>
      <c r="B6991" s="21">
        <v>6990</v>
      </c>
      <c r="C6991" s="21">
        <v>7.6596000000000002</v>
      </c>
      <c r="D6991" s="21">
        <v>2.0032000000000001</v>
      </c>
    </row>
    <row r="6992" spans="1:4" ht="14.25" x14ac:dyDescent="0.2">
      <c r="A6992" s="20">
        <f t="shared" si="109"/>
        <v>50410</v>
      </c>
      <c r="B6992" s="21">
        <v>6991</v>
      </c>
      <c r="C6992" s="21">
        <v>7.6603000000000003</v>
      </c>
      <c r="D6992" s="21">
        <v>2.0032999999999999</v>
      </c>
    </row>
    <row r="6993" spans="1:4" ht="14.25" x14ac:dyDescent="0.2">
      <c r="A6993" s="20">
        <f t="shared" si="109"/>
        <v>50411</v>
      </c>
      <c r="B6993" s="21">
        <v>6992</v>
      </c>
      <c r="C6993" s="21">
        <v>7.6611000000000002</v>
      </c>
      <c r="D6993" s="21">
        <v>2.0034999999999998</v>
      </c>
    </row>
    <row r="6994" spans="1:4" ht="14.25" x14ac:dyDescent="0.2">
      <c r="A6994" s="20">
        <f t="shared" si="109"/>
        <v>50412</v>
      </c>
      <c r="B6994" s="21">
        <v>6993</v>
      </c>
      <c r="C6994" s="21">
        <v>7.6618000000000004</v>
      </c>
      <c r="D6994" s="21">
        <v>2.0036</v>
      </c>
    </row>
    <row r="6995" spans="1:4" ht="14.25" x14ac:dyDescent="0.2">
      <c r="A6995" s="20">
        <f t="shared" si="109"/>
        <v>50413</v>
      </c>
      <c r="B6995" s="21">
        <v>6994</v>
      </c>
      <c r="C6995" s="21">
        <v>7.6624999999999996</v>
      </c>
      <c r="D6995" s="21">
        <v>2.0036999999999998</v>
      </c>
    </row>
    <row r="6996" spans="1:4" ht="14.25" x14ac:dyDescent="0.2">
      <c r="A6996" s="20">
        <f t="shared" si="109"/>
        <v>50414</v>
      </c>
      <c r="B6996" s="21">
        <v>6995</v>
      </c>
      <c r="C6996" s="21">
        <v>7.6631999999999998</v>
      </c>
      <c r="D6996" s="21">
        <v>2.0038</v>
      </c>
    </row>
    <row r="6997" spans="1:4" ht="14.25" x14ac:dyDescent="0.2">
      <c r="A6997" s="20">
        <f t="shared" si="109"/>
        <v>50415</v>
      </c>
      <c r="B6997" s="21">
        <v>6996</v>
      </c>
      <c r="C6997" s="21">
        <v>7.6639999999999997</v>
      </c>
      <c r="D6997" s="21">
        <v>2.0038999999999998</v>
      </c>
    </row>
    <row r="6998" spans="1:4" ht="14.25" x14ac:dyDescent="0.2">
      <c r="A6998" s="20">
        <f t="shared" si="109"/>
        <v>50416</v>
      </c>
      <c r="B6998" s="21">
        <v>6997</v>
      </c>
      <c r="C6998" s="21">
        <v>7.6646999999999998</v>
      </c>
      <c r="D6998" s="21">
        <v>2.0041000000000002</v>
      </c>
    </row>
    <row r="6999" spans="1:4" ht="14.25" x14ac:dyDescent="0.2">
      <c r="A6999" s="20">
        <f t="shared" si="109"/>
        <v>50417</v>
      </c>
      <c r="B6999" s="21">
        <v>6998</v>
      </c>
      <c r="C6999" s="21">
        <v>7.6654</v>
      </c>
      <c r="D6999" s="21">
        <v>2.0042</v>
      </c>
    </row>
    <row r="7000" spans="1:4" ht="14.25" x14ac:dyDescent="0.2">
      <c r="A7000" s="20">
        <f t="shared" si="109"/>
        <v>50418</v>
      </c>
      <c r="B7000" s="21">
        <v>6999</v>
      </c>
      <c r="C7000" s="21">
        <v>7.6661000000000001</v>
      </c>
      <c r="D7000" s="21">
        <v>2.0043000000000002</v>
      </c>
    </row>
    <row r="7001" spans="1:4" ht="14.25" x14ac:dyDescent="0.2">
      <c r="A7001" s="20">
        <f t="shared" si="109"/>
        <v>50419</v>
      </c>
      <c r="B7001" s="21">
        <v>7000</v>
      </c>
      <c r="C7001" s="21">
        <v>7.6668000000000003</v>
      </c>
      <c r="D7001" s="21">
        <v>2.0044</v>
      </c>
    </row>
    <row r="7002" spans="1:4" ht="14.25" x14ac:dyDescent="0.2">
      <c r="A7002" s="20">
        <f t="shared" si="109"/>
        <v>50420</v>
      </c>
      <c r="B7002" s="21">
        <v>7001</v>
      </c>
      <c r="C7002" s="21">
        <v>7.6676000000000002</v>
      </c>
      <c r="D7002" s="21">
        <v>2.0045000000000002</v>
      </c>
    </row>
    <row r="7003" spans="1:4" ht="14.25" x14ac:dyDescent="0.2">
      <c r="A7003" s="20">
        <f t="shared" si="109"/>
        <v>50421</v>
      </c>
      <c r="B7003" s="21">
        <v>7002</v>
      </c>
      <c r="C7003" s="21">
        <v>7.6683000000000003</v>
      </c>
      <c r="D7003" s="21">
        <v>2.0047000000000001</v>
      </c>
    </row>
    <row r="7004" spans="1:4" ht="14.25" x14ac:dyDescent="0.2">
      <c r="A7004" s="20">
        <f t="shared" si="109"/>
        <v>50422</v>
      </c>
      <c r="B7004" s="21">
        <v>7003</v>
      </c>
      <c r="C7004" s="21">
        <v>7.6689999999999996</v>
      </c>
      <c r="D7004" s="21">
        <v>2.0047999999999999</v>
      </c>
    </row>
    <row r="7005" spans="1:4" ht="14.25" x14ac:dyDescent="0.2">
      <c r="A7005" s="20">
        <f t="shared" si="109"/>
        <v>50423</v>
      </c>
      <c r="B7005" s="21">
        <v>7004</v>
      </c>
      <c r="C7005" s="21">
        <v>7.6696999999999997</v>
      </c>
      <c r="D7005" s="21">
        <v>2.0049000000000001</v>
      </c>
    </row>
    <row r="7006" spans="1:4" ht="14.25" x14ac:dyDescent="0.2">
      <c r="A7006" s="20">
        <f t="shared" si="109"/>
        <v>50424</v>
      </c>
      <c r="B7006" s="21">
        <v>7005</v>
      </c>
      <c r="C7006" s="21">
        <v>7.6703999999999999</v>
      </c>
      <c r="D7006" s="21">
        <v>2.0049999999999999</v>
      </c>
    </row>
    <row r="7007" spans="1:4" ht="14.25" x14ac:dyDescent="0.2">
      <c r="A7007" s="20">
        <f t="shared" si="109"/>
        <v>50425</v>
      </c>
      <c r="B7007" s="21">
        <v>7006</v>
      </c>
      <c r="C7007" s="21">
        <v>7.6711999999999998</v>
      </c>
      <c r="D7007" s="21">
        <v>2.0051000000000001</v>
      </c>
    </row>
    <row r="7008" spans="1:4" ht="14.25" x14ac:dyDescent="0.2">
      <c r="A7008" s="20">
        <f t="shared" si="109"/>
        <v>50426</v>
      </c>
      <c r="B7008" s="21">
        <v>7007</v>
      </c>
      <c r="C7008" s="21">
        <v>7.6718999999999999</v>
      </c>
      <c r="D7008" s="21">
        <v>2.0051999999999999</v>
      </c>
    </row>
    <row r="7009" spans="1:4" ht="14.25" x14ac:dyDescent="0.2">
      <c r="A7009" s="20">
        <f t="shared" si="109"/>
        <v>50427</v>
      </c>
      <c r="B7009" s="21">
        <v>7008</v>
      </c>
      <c r="C7009" s="21">
        <v>7.6726000000000001</v>
      </c>
      <c r="D7009" s="21">
        <v>2.0053999999999998</v>
      </c>
    </row>
    <row r="7010" spans="1:4" ht="14.25" x14ac:dyDescent="0.2">
      <c r="A7010" s="20">
        <f t="shared" si="109"/>
        <v>50428</v>
      </c>
      <c r="B7010" s="21">
        <v>7009</v>
      </c>
      <c r="C7010" s="21">
        <v>7.6733000000000002</v>
      </c>
      <c r="D7010" s="21">
        <v>2.0055000000000001</v>
      </c>
    </row>
    <row r="7011" spans="1:4" ht="14.25" x14ac:dyDescent="0.2">
      <c r="A7011" s="20">
        <f t="shared" si="109"/>
        <v>50429</v>
      </c>
      <c r="B7011" s="21">
        <v>7010</v>
      </c>
      <c r="C7011" s="21">
        <v>7.6740000000000004</v>
      </c>
      <c r="D7011" s="21">
        <v>2.0055999999999998</v>
      </c>
    </row>
    <row r="7012" spans="1:4" ht="14.25" x14ac:dyDescent="0.2">
      <c r="A7012" s="20">
        <f t="shared" si="109"/>
        <v>50430</v>
      </c>
      <c r="B7012" s="21">
        <v>7011</v>
      </c>
      <c r="C7012" s="21">
        <v>7.6748000000000003</v>
      </c>
      <c r="D7012" s="21">
        <v>2.0057</v>
      </c>
    </row>
    <row r="7013" spans="1:4" ht="14.25" x14ac:dyDescent="0.2">
      <c r="A7013" s="20">
        <f t="shared" si="109"/>
        <v>50431</v>
      </c>
      <c r="B7013" s="21">
        <v>7012</v>
      </c>
      <c r="C7013" s="21">
        <v>7.6755000000000004</v>
      </c>
      <c r="D7013" s="21">
        <v>2.0057999999999998</v>
      </c>
    </row>
    <row r="7014" spans="1:4" ht="14.25" x14ac:dyDescent="0.2">
      <c r="A7014" s="20">
        <f t="shared" si="109"/>
        <v>50432</v>
      </c>
      <c r="B7014" s="21">
        <v>7013</v>
      </c>
      <c r="C7014" s="21">
        <v>7.6761999999999997</v>
      </c>
      <c r="D7014" s="21">
        <v>2.0059999999999998</v>
      </c>
    </row>
    <row r="7015" spans="1:4" ht="14.25" x14ac:dyDescent="0.2">
      <c r="A7015" s="20">
        <f t="shared" si="109"/>
        <v>50433</v>
      </c>
      <c r="B7015" s="21">
        <v>7014</v>
      </c>
      <c r="C7015" s="21">
        <v>7.6768999999999998</v>
      </c>
      <c r="D7015" s="21">
        <v>2.0061</v>
      </c>
    </row>
    <row r="7016" spans="1:4" ht="14.25" x14ac:dyDescent="0.2">
      <c r="A7016" s="20">
        <f t="shared" si="109"/>
        <v>50434</v>
      </c>
      <c r="B7016" s="21">
        <v>7015</v>
      </c>
      <c r="C7016" s="21">
        <v>7.6776</v>
      </c>
      <c r="D7016" s="21">
        <v>2.0062000000000002</v>
      </c>
    </row>
    <row r="7017" spans="1:4" ht="14.25" x14ac:dyDescent="0.2">
      <c r="A7017" s="20">
        <f t="shared" si="109"/>
        <v>50435</v>
      </c>
      <c r="B7017" s="21">
        <v>7016</v>
      </c>
      <c r="C7017" s="21">
        <v>7.6783999999999999</v>
      </c>
      <c r="D7017" s="21">
        <v>2.0063</v>
      </c>
    </row>
    <row r="7018" spans="1:4" ht="14.25" x14ac:dyDescent="0.2">
      <c r="A7018" s="20">
        <f t="shared" si="109"/>
        <v>50436</v>
      </c>
      <c r="B7018" s="21">
        <v>7017</v>
      </c>
      <c r="C7018" s="21">
        <v>7.6791</v>
      </c>
      <c r="D7018" s="21">
        <v>2.0064000000000002</v>
      </c>
    </row>
    <row r="7019" spans="1:4" ht="14.25" x14ac:dyDescent="0.2">
      <c r="A7019" s="20">
        <f t="shared" si="109"/>
        <v>50437</v>
      </c>
      <c r="B7019" s="21">
        <v>7018</v>
      </c>
      <c r="C7019" s="21">
        <v>7.6798000000000002</v>
      </c>
      <c r="D7019" s="21">
        <v>2.0065</v>
      </c>
    </row>
    <row r="7020" spans="1:4" ht="14.25" x14ac:dyDescent="0.2">
      <c r="A7020" s="20">
        <f t="shared" si="109"/>
        <v>50438</v>
      </c>
      <c r="B7020" s="21">
        <v>7019</v>
      </c>
      <c r="C7020" s="21">
        <v>7.6805000000000003</v>
      </c>
      <c r="D7020" s="21">
        <v>2.0066999999999999</v>
      </c>
    </row>
    <row r="7021" spans="1:4" ht="14.25" x14ac:dyDescent="0.2">
      <c r="A7021" s="20">
        <f t="shared" si="109"/>
        <v>50439</v>
      </c>
      <c r="B7021" s="21">
        <v>7020</v>
      </c>
      <c r="C7021" s="21">
        <v>7.6811999999999996</v>
      </c>
      <c r="D7021" s="21">
        <v>2.0068000000000001</v>
      </c>
    </row>
    <row r="7022" spans="1:4" ht="14.25" x14ac:dyDescent="0.2">
      <c r="A7022" s="20">
        <f t="shared" si="109"/>
        <v>50440</v>
      </c>
      <c r="B7022" s="21">
        <v>7021</v>
      </c>
      <c r="C7022" s="21">
        <v>7.6820000000000004</v>
      </c>
      <c r="D7022" s="21">
        <v>2.0068999999999999</v>
      </c>
    </row>
    <row r="7023" spans="1:4" ht="14.25" x14ac:dyDescent="0.2">
      <c r="A7023" s="20">
        <f t="shared" si="109"/>
        <v>50441</v>
      </c>
      <c r="B7023" s="21">
        <v>7022</v>
      </c>
      <c r="C7023" s="21">
        <v>7.6826999999999996</v>
      </c>
      <c r="D7023" s="21">
        <v>2.0070000000000001</v>
      </c>
    </row>
    <row r="7024" spans="1:4" ht="14.25" x14ac:dyDescent="0.2">
      <c r="A7024" s="20">
        <f t="shared" si="109"/>
        <v>50442</v>
      </c>
      <c r="B7024" s="21">
        <v>7023</v>
      </c>
      <c r="C7024" s="21">
        <v>7.6833999999999998</v>
      </c>
      <c r="D7024" s="21">
        <v>2.0070999999999999</v>
      </c>
    </row>
    <row r="7025" spans="1:4" ht="14.25" x14ac:dyDescent="0.2">
      <c r="A7025" s="20">
        <f t="shared" si="109"/>
        <v>50443</v>
      </c>
      <c r="B7025" s="21">
        <v>7024</v>
      </c>
      <c r="C7025" s="21">
        <v>7.6840999999999999</v>
      </c>
      <c r="D7025" s="21">
        <v>2.0072999999999999</v>
      </c>
    </row>
    <row r="7026" spans="1:4" ht="14.25" x14ac:dyDescent="0.2">
      <c r="A7026" s="20">
        <f t="shared" si="109"/>
        <v>50444</v>
      </c>
      <c r="B7026" s="21">
        <v>7025</v>
      </c>
      <c r="C7026" s="21">
        <v>7.6848000000000001</v>
      </c>
      <c r="D7026" s="21">
        <v>2.0074000000000001</v>
      </c>
    </row>
    <row r="7027" spans="1:4" ht="14.25" x14ac:dyDescent="0.2">
      <c r="A7027" s="20">
        <f t="shared" si="109"/>
        <v>50445</v>
      </c>
      <c r="B7027" s="21">
        <v>7026</v>
      </c>
      <c r="C7027" s="21">
        <v>7.6856</v>
      </c>
      <c r="D7027" s="21">
        <v>2.0074999999999998</v>
      </c>
    </row>
    <row r="7028" spans="1:4" ht="14.25" x14ac:dyDescent="0.2">
      <c r="A7028" s="20">
        <f t="shared" si="109"/>
        <v>50446</v>
      </c>
      <c r="B7028" s="21">
        <v>7027</v>
      </c>
      <c r="C7028" s="21">
        <v>7.6863000000000001</v>
      </c>
      <c r="D7028" s="21">
        <v>2.0076000000000001</v>
      </c>
    </row>
    <row r="7029" spans="1:4" ht="14.25" x14ac:dyDescent="0.2">
      <c r="A7029" s="20">
        <f t="shared" si="109"/>
        <v>50447</v>
      </c>
      <c r="B7029" s="21">
        <v>7028</v>
      </c>
      <c r="C7029" s="21">
        <v>7.6870000000000003</v>
      </c>
      <c r="D7029" s="21">
        <v>2.0076999999999998</v>
      </c>
    </row>
    <row r="7030" spans="1:4" ht="14.25" x14ac:dyDescent="0.2">
      <c r="A7030" s="20">
        <f t="shared" si="109"/>
        <v>50448</v>
      </c>
      <c r="B7030" s="21">
        <v>7029</v>
      </c>
      <c r="C7030" s="21">
        <v>7.6877000000000004</v>
      </c>
      <c r="D7030" s="21">
        <v>2.0078</v>
      </c>
    </row>
    <row r="7031" spans="1:4" ht="14.25" x14ac:dyDescent="0.2">
      <c r="A7031" s="20">
        <f t="shared" si="109"/>
        <v>50449</v>
      </c>
      <c r="B7031" s="21">
        <v>7030</v>
      </c>
      <c r="C7031" s="21">
        <v>7.6883999999999997</v>
      </c>
      <c r="D7031" s="21">
        <v>2.008</v>
      </c>
    </row>
    <row r="7032" spans="1:4" ht="14.25" x14ac:dyDescent="0.2">
      <c r="A7032" s="20">
        <f t="shared" si="109"/>
        <v>50450</v>
      </c>
      <c r="B7032" s="21">
        <v>7031</v>
      </c>
      <c r="C7032" s="21">
        <v>7.6890999999999998</v>
      </c>
      <c r="D7032" s="21">
        <v>2.0081000000000002</v>
      </c>
    </row>
    <row r="7033" spans="1:4" ht="14.25" x14ac:dyDescent="0.2">
      <c r="A7033" s="20">
        <f t="shared" si="109"/>
        <v>50451</v>
      </c>
      <c r="B7033" s="21">
        <v>7032</v>
      </c>
      <c r="C7033" s="21">
        <v>7.6898999999999997</v>
      </c>
      <c r="D7033" s="21">
        <v>2.0082</v>
      </c>
    </row>
    <row r="7034" spans="1:4" ht="14.25" x14ac:dyDescent="0.2">
      <c r="A7034" s="20">
        <f t="shared" si="109"/>
        <v>50452</v>
      </c>
      <c r="B7034" s="21">
        <v>7033</v>
      </c>
      <c r="C7034" s="21">
        <v>7.6905999999999999</v>
      </c>
      <c r="D7034" s="21">
        <v>2.0083000000000002</v>
      </c>
    </row>
    <row r="7035" spans="1:4" ht="14.25" x14ac:dyDescent="0.2">
      <c r="A7035" s="20">
        <f t="shared" si="109"/>
        <v>50453</v>
      </c>
      <c r="B7035" s="21">
        <v>7034</v>
      </c>
      <c r="C7035" s="21">
        <v>7.6913</v>
      </c>
      <c r="D7035" s="21">
        <v>2.0084</v>
      </c>
    </row>
    <row r="7036" spans="1:4" ht="14.25" x14ac:dyDescent="0.2">
      <c r="A7036" s="20">
        <f t="shared" si="109"/>
        <v>50454</v>
      </c>
      <c r="B7036" s="21">
        <v>7035</v>
      </c>
      <c r="C7036" s="21">
        <v>7.6920000000000002</v>
      </c>
      <c r="D7036" s="21">
        <v>2.0085000000000002</v>
      </c>
    </row>
    <row r="7037" spans="1:4" ht="14.25" x14ac:dyDescent="0.2">
      <c r="A7037" s="20">
        <f t="shared" si="109"/>
        <v>50455</v>
      </c>
      <c r="B7037" s="21">
        <v>7036</v>
      </c>
      <c r="C7037" s="21">
        <v>7.6927000000000003</v>
      </c>
      <c r="D7037" s="21">
        <v>2.0087000000000002</v>
      </c>
    </row>
    <row r="7038" spans="1:4" ht="14.25" x14ac:dyDescent="0.2">
      <c r="A7038" s="20">
        <f t="shared" si="109"/>
        <v>50456</v>
      </c>
      <c r="B7038" s="21">
        <v>7037</v>
      </c>
      <c r="C7038" s="21">
        <v>7.6933999999999996</v>
      </c>
      <c r="D7038" s="21">
        <v>2.0087999999999999</v>
      </c>
    </row>
    <row r="7039" spans="1:4" ht="14.25" x14ac:dyDescent="0.2">
      <c r="A7039" s="20">
        <f t="shared" si="109"/>
        <v>50457</v>
      </c>
      <c r="B7039" s="21">
        <v>7038</v>
      </c>
      <c r="C7039" s="21">
        <v>7.6942000000000004</v>
      </c>
      <c r="D7039" s="21">
        <v>2.0089000000000001</v>
      </c>
    </row>
    <row r="7040" spans="1:4" ht="14.25" x14ac:dyDescent="0.2">
      <c r="A7040" s="20">
        <f t="shared" si="109"/>
        <v>50458</v>
      </c>
      <c r="B7040" s="21">
        <v>7039</v>
      </c>
      <c r="C7040" s="21">
        <v>7.6948999999999996</v>
      </c>
      <c r="D7040" s="21">
        <v>2.0089999999999999</v>
      </c>
    </row>
    <row r="7041" spans="1:4" ht="14.25" x14ac:dyDescent="0.2">
      <c r="A7041" s="20">
        <f t="shared" si="109"/>
        <v>50459</v>
      </c>
      <c r="B7041" s="21">
        <v>7040</v>
      </c>
      <c r="C7041" s="21">
        <v>7.6955999999999998</v>
      </c>
      <c r="D7041" s="21">
        <v>2.0091000000000001</v>
      </c>
    </row>
    <row r="7042" spans="1:4" ht="14.25" x14ac:dyDescent="0.2">
      <c r="A7042" s="20">
        <f t="shared" si="109"/>
        <v>50460</v>
      </c>
      <c r="B7042" s="21">
        <v>7041</v>
      </c>
      <c r="C7042" s="21">
        <v>7.6962999999999999</v>
      </c>
      <c r="D7042" s="21">
        <v>2.0091999999999999</v>
      </c>
    </row>
    <row r="7043" spans="1:4" ht="14.25" x14ac:dyDescent="0.2">
      <c r="A7043" s="20">
        <f t="shared" si="109"/>
        <v>50461</v>
      </c>
      <c r="B7043" s="21">
        <v>7042</v>
      </c>
      <c r="C7043" s="21">
        <v>7.6970000000000001</v>
      </c>
      <c r="D7043" s="21">
        <v>2.0093999999999999</v>
      </c>
    </row>
    <row r="7044" spans="1:4" ht="14.25" x14ac:dyDescent="0.2">
      <c r="A7044" s="20">
        <f t="shared" ref="A7044:A7107" si="110">+A7043+1</f>
        <v>50462</v>
      </c>
      <c r="B7044" s="21">
        <v>7043</v>
      </c>
      <c r="C7044" s="21">
        <v>7.6977000000000002</v>
      </c>
      <c r="D7044" s="21">
        <v>2.0095000000000001</v>
      </c>
    </row>
    <row r="7045" spans="1:4" ht="14.25" x14ac:dyDescent="0.2">
      <c r="A7045" s="20">
        <f t="shared" si="110"/>
        <v>50463</v>
      </c>
      <c r="B7045" s="21">
        <v>7044</v>
      </c>
      <c r="C7045" s="21">
        <v>7.6985000000000001</v>
      </c>
      <c r="D7045" s="21">
        <v>2.0095999999999998</v>
      </c>
    </row>
    <row r="7046" spans="1:4" ht="14.25" x14ac:dyDescent="0.2">
      <c r="A7046" s="20">
        <f t="shared" si="110"/>
        <v>50464</v>
      </c>
      <c r="B7046" s="21">
        <v>7045</v>
      </c>
      <c r="C7046" s="21">
        <v>7.6992000000000003</v>
      </c>
      <c r="D7046" s="21">
        <v>2.0097</v>
      </c>
    </row>
    <row r="7047" spans="1:4" ht="14.25" x14ac:dyDescent="0.2">
      <c r="A7047" s="20">
        <f t="shared" si="110"/>
        <v>50465</v>
      </c>
      <c r="B7047" s="21">
        <v>7046</v>
      </c>
      <c r="C7047" s="21">
        <v>7.6999000000000004</v>
      </c>
      <c r="D7047" s="21">
        <v>2.0097999999999998</v>
      </c>
    </row>
    <row r="7048" spans="1:4" ht="14.25" x14ac:dyDescent="0.2">
      <c r="A7048" s="20">
        <f t="shared" si="110"/>
        <v>50466</v>
      </c>
      <c r="B7048" s="21">
        <v>7047</v>
      </c>
      <c r="C7048" s="21">
        <v>7.7005999999999997</v>
      </c>
      <c r="D7048" s="21">
        <v>2.0099</v>
      </c>
    </row>
    <row r="7049" spans="1:4" ht="14.25" x14ac:dyDescent="0.2">
      <c r="A7049" s="20">
        <f t="shared" si="110"/>
        <v>50467</v>
      </c>
      <c r="B7049" s="21">
        <v>7048</v>
      </c>
      <c r="C7049" s="21">
        <v>7.7012999999999998</v>
      </c>
      <c r="D7049" s="21">
        <v>2.0101</v>
      </c>
    </row>
    <row r="7050" spans="1:4" ht="14.25" x14ac:dyDescent="0.2">
      <c r="A7050" s="20">
        <f t="shared" si="110"/>
        <v>50468</v>
      </c>
      <c r="B7050" s="21">
        <v>7049</v>
      </c>
      <c r="C7050" s="21">
        <v>7.702</v>
      </c>
      <c r="D7050" s="21">
        <v>2.0102000000000002</v>
      </c>
    </row>
    <row r="7051" spans="1:4" ht="14.25" x14ac:dyDescent="0.2">
      <c r="A7051" s="20">
        <f t="shared" si="110"/>
        <v>50469</v>
      </c>
      <c r="B7051" s="21">
        <v>7050</v>
      </c>
      <c r="C7051" s="21">
        <v>7.7027999999999999</v>
      </c>
      <c r="D7051" s="21">
        <v>2.0103</v>
      </c>
    </row>
    <row r="7052" spans="1:4" ht="14.25" x14ac:dyDescent="0.2">
      <c r="A7052" s="20">
        <f t="shared" si="110"/>
        <v>50470</v>
      </c>
      <c r="B7052" s="21">
        <v>7051</v>
      </c>
      <c r="C7052" s="21">
        <v>7.7035</v>
      </c>
      <c r="D7052" s="21">
        <v>2.0104000000000002</v>
      </c>
    </row>
    <row r="7053" spans="1:4" ht="14.25" x14ac:dyDescent="0.2">
      <c r="A7053" s="20">
        <f t="shared" si="110"/>
        <v>50471</v>
      </c>
      <c r="B7053" s="21">
        <v>7052</v>
      </c>
      <c r="C7053" s="21">
        <v>7.7042000000000002</v>
      </c>
      <c r="D7053" s="21">
        <v>2.0105</v>
      </c>
    </row>
    <row r="7054" spans="1:4" ht="14.25" x14ac:dyDescent="0.2">
      <c r="A7054" s="20">
        <f t="shared" si="110"/>
        <v>50472</v>
      </c>
      <c r="B7054" s="21">
        <v>7053</v>
      </c>
      <c r="C7054" s="21">
        <v>7.7049000000000003</v>
      </c>
      <c r="D7054" s="21">
        <v>2.0106000000000002</v>
      </c>
    </row>
    <row r="7055" spans="1:4" ht="14.25" x14ac:dyDescent="0.2">
      <c r="A7055" s="20">
        <f t="shared" si="110"/>
        <v>50473</v>
      </c>
      <c r="B7055" s="21">
        <v>7054</v>
      </c>
      <c r="C7055" s="21">
        <v>7.7055999999999996</v>
      </c>
      <c r="D7055" s="21">
        <v>2.0108000000000001</v>
      </c>
    </row>
    <row r="7056" spans="1:4" ht="14.25" x14ac:dyDescent="0.2">
      <c r="A7056" s="20">
        <f t="shared" si="110"/>
        <v>50474</v>
      </c>
      <c r="B7056" s="21">
        <v>7055</v>
      </c>
      <c r="C7056" s="21">
        <v>7.7062999999999997</v>
      </c>
      <c r="D7056" s="21">
        <v>2.0108999999999999</v>
      </c>
    </row>
    <row r="7057" spans="1:4" ht="14.25" x14ac:dyDescent="0.2">
      <c r="A7057" s="20">
        <f t="shared" si="110"/>
        <v>50475</v>
      </c>
      <c r="B7057" s="21">
        <v>7056</v>
      </c>
      <c r="C7057" s="21">
        <v>7.7070999999999996</v>
      </c>
      <c r="D7057" s="21">
        <v>2.0110000000000001</v>
      </c>
    </row>
    <row r="7058" spans="1:4" ht="14.25" x14ac:dyDescent="0.2">
      <c r="A7058" s="20">
        <f t="shared" si="110"/>
        <v>50476</v>
      </c>
      <c r="B7058" s="21">
        <v>7057</v>
      </c>
      <c r="C7058" s="21">
        <v>7.7077999999999998</v>
      </c>
      <c r="D7058" s="21">
        <v>2.0110999999999999</v>
      </c>
    </row>
    <row r="7059" spans="1:4" ht="14.25" x14ac:dyDescent="0.2">
      <c r="A7059" s="20">
        <f t="shared" si="110"/>
        <v>50477</v>
      </c>
      <c r="B7059" s="21">
        <v>7058</v>
      </c>
      <c r="C7059" s="21">
        <v>7.7084999999999999</v>
      </c>
      <c r="D7059" s="21">
        <v>2.0112000000000001</v>
      </c>
    </row>
    <row r="7060" spans="1:4" ht="14.25" x14ac:dyDescent="0.2">
      <c r="A7060" s="20">
        <f t="shared" si="110"/>
        <v>50478</v>
      </c>
      <c r="B7060" s="21">
        <v>7059</v>
      </c>
      <c r="C7060" s="21">
        <v>7.7092000000000001</v>
      </c>
      <c r="D7060" s="21">
        <v>2.0112999999999999</v>
      </c>
    </row>
    <row r="7061" spans="1:4" ht="14.25" x14ac:dyDescent="0.2">
      <c r="A7061" s="20">
        <f t="shared" si="110"/>
        <v>50479</v>
      </c>
      <c r="B7061" s="21">
        <v>7060</v>
      </c>
      <c r="C7061" s="21">
        <v>7.7099000000000002</v>
      </c>
      <c r="D7061" s="21">
        <v>2.0114999999999998</v>
      </c>
    </row>
    <row r="7062" spans="1:4" ht="14.25" x14ac:dyDescent="0.2">
      <c r="A7062" s="20">
        <f t="shared" si="110"/>
        <v>50480</v>
      </c>
      <c r="B7062" s="21">
        <v>7061</v>
      </c>
      <c r="C7062" s="21">
        <v>7.7106000000000003</v>
      </c>
      <c r="D7062" s="21">
        <v>2.0116000000000001</v>
      </c>
    </row>
    <row r="7063" spans="1:4" ht="14.25" x14ac:dyDescent="0.2">
      <c r="A7063" s="20">
        <f t="shared" si="110"/>
        <v>50481</v>
      </c>
      <c r="B7063" s="21">
        <v>7062</v>
      </c>
      <c r="C7063" s="21">
        <v>7.7112999999999996</v>
      </c>
      <c r="D7063" s="21">
        <v>2.0116999999999998</v>
      </c>
    </row>
    <row r="7064" spans="1:4" ht="14.25" x14ac:dyDescent="0.2">
      <c r="A7064" s="20">
        <f t="shared" si="110"/>
        <v>50482</v>
      </c>
      <c r="B7064" s="21">
        <v>7063</v>
      </c>
      <c r="C7064" s="21">
        <v>7.7121000000000004</v>
      </c>
      <c r="D7064" s="21">
        <v>2.0118</v>
      </c>
    </row>
    <row r="7065" spans="1:4" ht="14.25" x14ac:dyDescent="0.2">
      <c r="A7065" s="20">
        <f t="shared" si="110"/>
        <v>50483</v>
      </c>
      <c r="B7065" s="21">
        <v>7064</v>
      </c>
      <c r="C7065" s="21">
        <v>7.7127999999999997</v>
      </c>
      <c r="D7065" s="21">
        <v>2.0118999999999998</v>
      </c>
    </row>
    <row r="7066" spans="1:4" ht="14.25" x14ac:dyDescent="0.2">
      <c r="A7066" s="20">
        <f t="shared" si="110"/>
        <v>50484</v>
      </c>
      <c r="B7066" s="21">
        <v>7065</v>
      </c>
      <c r="C7066" s="21">
        <v>7.7134999999999998</v>
      </c>
      <c r="D7066" s="21">
        <v>2.012</v>
      </c>
    </row>
    <row r="7067" spans="1:4" ht="14.25" x14ac:dyDescent="0.2">
      <c r="A7067" s="20">
        <f t="shared" si="110"/>
        <v>50485</v>
      </c>
      <c r="B7067" s="21">
        <v>7066</v>
      </c>
      <c r="C7067" s="21">
        <v>7.7141999999999999</v>
      </c>
      <c r="D7067" s="21">
        <v>2.0122</v>
      </c>
    </row>
    <row r="7068" spans="1:4" ht="14.25" x14ac:dyDescent="0.2">
      <c r="A7068" s="20">
        <f t="shared" si="110"/>
        <v>50486</v>
      </c>
      <c r="B7068" s="21">
        <v>7067</v>
      </c>
      <c r="C7068" s="21">
        <v>7.7149000000000001</v>
      </c>
      <c r="D7068" s="21">
        <v>2.0123000000000002</v>
      </c>
    </row>
    <row r="7069" spans="1:4" ht="14.25" x14ac:dyDescent="0.2">
      <c r="A7069" s="20">
        <f t="shared" si="110"/>
        <v>50487</v>
      </c>
      <c r="B7069" s="21">
        <v>7068</v>
      </c>
      <c r="C7069" s="21">
        <v>7.7156000000000002</v>
      </c>
      <c r="D7069" s="21">
        <v>2.0124</v>
      </c>
    </row>
    <row r="7070" spans="1:4" ht="14.25" x14ac:dyDescent="0.2">
      <c r="A7070" s="20">
        <f t="shared" si="110"/>
        <v>50488</v>
      </c>
      <c r="B7070" s="21">
        <v>7069</v>
      </c>
      <c r="C7070" s="21">
        <v>7.7163000000000004</v>
      </c>
      <c r="D7070" s="21">
        <v>2.0125000000000002</v>
      </c>
    </row>
    <row r="7071" spans="1:4" ht="14.25" x14ac:dyDescent="0.2">
      <c r="A7071" s="20">
        <f t="shared" si="110"/>
        <v>50489</v>
      </c>
      <c r="B7071" s="21">
        <v>7070</v>
      </c>
      <c r="C7071" s="21">
        <v>7.7171000000000003</v>
      </c>
      <c r="D7071" s="21">
        <v>2.0125999999999999</v>
      </c>
    </row>
    <row r="7072" spans="1:4" ht="14.25" x14ac:dyDescent="0.2">
      <c r="A7072" s="20">
        <f t="shared" si="110"/>
        <v>50490</v>
      </c>
      <c r="B7072" s="21">
        <v>7071</v>
      </c>
      <c r="C7072" s="21">
        <v>7.7178000000000004</v>
      </c>
      <c r="D7072" s="21">
        <v>2.0127000000000002</v>
      </c>
    </row>
    <row r="7073" spans="1:4" ht="14.25" x14ac:dyDescent="0.2">
      <c r="A7073" s="20">
        <f t="shared" si="110"/>
        <v>50491</v>
      </c>
      <c r="B7073" s="21">
        <v>7072</v>
      </c>
      <c r="C7073" s="21">
        <v>7.7184999999999997</v>
      </c>
      <c r="D7073" s="21">
        <v>2.0127999999999999</v>
      </c>
    </row>
    <row r="7074" spans="1:4" ht="14.25" x14ac:dyDescent="0.2">
      <c r="A7074" s="20">
        <f t="shared" si="110"/>
        <v>50492</v>
      </c>
      <c r="B7074" s="21">
        <v>7073</v>
      </c>
      <c r="C7074" s="21">
        <v>7.7191999999999998</v>
      </c>
      <c r="D7074" s="21">
        <v>2.0129999999999999</v>
      </c>
    </row>
    <row r="7075" spans="1:4" ht="14.25" x14ac:dyDescent="0.2">
      <c r="A7075" s="20">
        <f t="shared" si="110"/>
        <v>50493</v>
      </c>
      <c r="B7075" s="21">
        <v>7074</v>
      </c>
      <c r="C7075" s="21">
        <v>7.7199</v>
      </c>
      <c r="D7075" s="21">
        <v>2.0131000000000001</v>
      </c>
    </row>
    <row r="7076" spans="1:4" ht="14.25" x14ac:dyDescent="0.2">
      <c r="A7076" s="20">
        <f t="shared" si="110"/>
        <v>50494</v>
      </c>
      <c r="B7076" s="21">
        <v>7075</v>
      </c>
      <c r="C7076" s="21">
        <v>7.7206000000000001</v>
      </c>
      <c r="D7076" s="21">
        <v>2.0131999999999999</v>
      </c>
    </row>
    <row r="7077" spans="1:4" ht="14.25" x14ac:dyDescent="0.2">
      <c r="A7077" s="20">
        <f t="shared" si="110"/>
        <v>50495</v>
      </c>
      <c r="B7077" s="21">
        <v>7076</v>
      </c>
      <c r="C7077" s="21">
        <v>7.7213000000000003</v>
      </c>
      <c r="D7077" s="21">
        <v>2.0133000000000001</v>
      </c>
    </row>
    <row r="7078" spans="1:4" ht="14.25" x14ac:dyDescent="0.2">
      <c r="A7078" s="20">
        <f t="shared" si="110"/>
        <v>50496</v>
      </c>
      <c r="B7078" s="21">
        <v>7077</v>
      </c>
      <c r="C7078" s="21">
        <v>7.7220000000000004</v>
      </c>
      <c r="D7078" s="21">
        <v>2.0133999999999999</v>
      </c>
    </row>
    <row r="7079" spans="1:4" ht="14.25" x14ac:dyDescent="0.2">
      <c r="A7079" s="20">
        <f t="shared" si="110"/>
        <v>50497</v>
      </c>
      <c r="B7079" s="21">
        <v>7078</v>
      </c>
      <c r="C7079" s="21">
        <v>7.7228000000000003</v>
      </c>
      <c r="D7079" s="21">
        <v>2.0135000000000001</v>
      </c>
    </row>
    <row r="7080" spans="1:4" ht="14.25" x14ac:dyDescent="0.2">
      <c r="A7080" s="20">
        <f t="shared" si="110"/>
        <v>50498</v>
      </c>
      <c r="B7080" s="21">
        <v>7079</v>
      </c>
      <c r="C7080" s="21">
        <v>7.7234999999999996</v>
      </c>
      <c r="D7080" s="21">
        <v>2.0135999999999998</v>
      </c>
    </row>
    <row r="7081" spans="1:4" ht="14.25" x14ac:dyDescent="0.2">
      <c r="A7081" s="20">
        <f t="shared" si="110"/>
        <v>50499</v>
      </c>
      <c r="B7081" s="21">
        <v>7080</v>
      </c>
      <c r="C7081" s="21">
        <v>7.7241999999999997</v>
      </c>
      <c r="D7081" s="21">
        <v>2.0137999999999998</v>
      </c>
    </row>
    <row r="7082" spans="1:4" ht="14.25" x14ac:dyDescent="0.2">
      <c r="A7082" s="20">
        <f t="shared" si="110"/>
        <v>50500</v>
      </c>
      <c r="B7082" s="21">
        <v>7081</v>
      </c>
      <c r="C7082" s="21">
        <v>7.7248999999999999</v>
      </c>
      <c r="D7082" s="21">
        <v>2.0139</v>
      </c>
    </row>
    <row r="7083" spans="1:4" ht="14.25" x14ac:dyDescent="0.2">
      <c r="A7083" s="20">
        <f t="shared" si="110"/>
        <v>50501</v>
      </c>
      <c r="B7083" s="21">
        <v>7082</v>
      </c>
      <c r="C7083" s="21">
        <v>7.7256</v>
      </c>
      <c r="D7083" s="21">
        <v>2.0139999999999998</v>
      </c>
    </row>
    <row r="7084" spans="1:4" ht="14.25" x14ac:dyDescent="0.2">
      <c r="A7084" s="20">
        <f t="shared" si="110"/>
        <v>50502</v>
      </c>
      <c r="B7084" s="21">
        <v>7083</v>
      </c>
      <c r="C7084" s="21">
        <v>7.7263000000000002</v>
      </c>
      <c r="D7084" s="21">
        <v>2.0141</v>
      </c>
    </row>
    <row r="7085" spans="1:4" ht="14.25" x14ac:dyDescent="0.2">
      <c r="A7085" s="20">
        <f t="shared" si="110"/>
        <v>50503</v>
      </c>
      <c r="B7085" s="21">
        <v>7084</v>
      </c>
      <c r="C7085" s="21">
        <v>7.7270000000000003</v>
      </c>
      <c r="D7085" s="21">
        <v>2.0142000000000002</v>
      </c>
    </row>
    <row r="7086" spans="1:4" ht="14.25" x14ac:dyDescent="0.2">
      <c r="A7086" s="20">
        <f t="shared" si="110"/>
        <v>50504</v>
      </c>
      <c r="B7086" s="21">
        <v>7085</v>
      </c>
      <c r="C7086" s="21">
        <v>7.7276999999999996</v>
      </c>
      <c r="D7086" s="21">
        <v>2.0143</v>
      </c>
    </row>
    <row r="7087" spans="1:4" ht="14.25" x14ac:dyDescent="0.2">
      <c r="A7087" s="20">
        <f t="shared" si="110"/>
        <v>50505</v>
      </c>
      <c r="B7087" s="21">
        <v>7086</v>
      </c>
      <c r="C7087" s="21">
        <v>7.7285000000000004</v>
      </c>
      <c r="D7087" s="21">
        <v>2.0144000000000002</v>
      </c>
    </row>
    <row r="7088" spans="1:4" ht="14.25" x14ac:dyDescent="0.2">
      <c r="A7088" s="20">
        <f t="shared" si="110"/>
        <v>50506</v>
      </c>
      <c r="B7088" s="21">
        <v>7087</v>
      </c>
      <c r="C7088" s="21">
        <v>7.7291999999999996</v>
      </c>
      <c r="D7088" s="21">
        <v>2.0146000000000002</v>
      </c>
    </row>
    <row r="7089" spans="1:4" ht="14.25" x14ac:dyDescent="0.2">
      <c r="A7089" s="20">
        <f t="shared" si="110"/>
        <v>50507</v>
      </c>
      <c r="B7089" s="21">
        <v>7088</v>
      </c>
      <c r="C7089" s="21">
        <v>7.7298999999999998</v>
      </c>
      <c r="D7089" s="21">
        <v>2.0146999999999999</v>
      </c>
    </row>
    <row r="7090" spans="1:4" ht="14.25" x14ac:dyDescent="0.2">
      <c r="A7090" s="20">
        <f t="shared" si="110"/>
        <v>50508</v>
      </c>
      <c r="B7090" s="21">
        <v>7089</v>
      </c>
      <c r="C7090" s="21">
        <v>7.7305999999999999</v>
      </c>
      <c r="D7090" s="21">
        <v>2.0148000000000001</v>
      </c>
    </row>
    <row r="7091" spans="1:4" ht="14.25" x14ac:dyDescent="0.2">
      <c r="A7091" s="20">
        <f t="shared" si="110"/>
        <v>50509</v>
      </c>
      <c r="B7091" s="21">
        <v>7090</v>
      </c>
      <c r="C7091" s="21">
        <v>7.7313000000000001</v>
      </c>
      <c r="D7091" s="21">
        <v>2.0148999999999999</v>
      </c>
    </row>
    <row r="7092" spans="1:4" ht="14.25" x14ac:dyDescent="0.2">
      <c r="A7092" s="20">
        <f t="shared" si="110"/>
        <v>50510</v>
      </c>
      <c r="B7092" s="21">
        <v>7091</v>
      </c>
      <c r="C7092" s="21">
        <v>7.7320000000000002</v>
      </c>
      <c r="D7092" s="21">
        <v>2.0150000000000001</v>
      </c>
    </row>
    <row r="7093" spans="1:4" ht="14.25" x14ac:dyDescent="0.2">
      <c r="A7093" s="20">
        <f t="shared" si="110"/>
        <v>50511</v>
      </c>
      <c r="B7093" s="21">
        <v>7092</v>
      </c>
      <c r="C7093" s="21">
        <v>7.7327000000000004</v>
      </c>
      <c r="D7093" s="21">
        <v>2.0150999999999999</v>
      </c>
    </row>
    <row r="7094" spans="1:4" ht="14.25" x14ac:dyDescent="0.2">
      <c r="A7094" s="20">
        <f t="shared" si="110"/>
        <v>50512</v>
      </c>
      <c r="B7094" s="21">
        <v>7093</v>
      </c>
      <c r="C7094" s="21">
        <v>7.7333999999999996</v>
      </c>
      <c r="D7094" s="21">
        <v>2.0152000000000001</v>
      </c>
    </row>
    <row r="7095" spans="1:4" ht="14.25" x14ac:dyDescent="0.2">
      <c r="A7095" s="20">
        <f t="shared" si="110"/>
        <v>50513</v>
      </c>
      <c r="B7095" s="21">
        <v>7094</v>
      </c>
      <c r="C7095" s="21">
        <v>7.7340999999999998</v>
      </c>
      <c r="D7095" s="21">
        <v>2.0154000000000001</v>
      </c>
    </row>
    <row r="7096" spans="1:4" ht="14.25" x14ac:dyDescent="0.2">
      <c r="A7096" s="20">
        <f t="shared" si="110"/>
        <v>50514</v>
      </c>
      <c r="B7096" s="21">
        <v>7095</v>
      </c>
      <c r="C7096" s="21">
        <v>7.7348999999999997</v>
      </c>
      <c r="D7096" s="21">
        <v>2.0154999999999998</v>
      </c>
    </row>
    <row r="7097" spans="1:4" ht="14.25" x14ac:dyDescent="0.2">
      <c r="A7097" s="20">
        <f t="shared" si="110"/>
        <v>50515</v>
      </c>
      <c r="B7097" s="21">
        <v>7096</v>
      </c>
      <c r="C7097" s="21">
        <v>7.7355999999999998</v>
      </c>
      <c r="D7097" s="21">
        <v>2.0156000000000001</v>
      </c>
    </row>
    <row r="7098" spans="1:4" ht="14.25" x14ac:dyDescent="0.2">
      <c r="A7098" s="20">
        <f t="shared" si="110"/>
        <v>50516</v>
      </c>
      <c r="B7098" s="21">
        <v>7097</v>
      </c>
      <c r="C7098" s="21">
        <v>7.7363</v>
      </c>
      <c r="D7098" s="21">
        <v>2.0156999999999998</v>
      </c>
    </row>
    <row r="7099" spans="1:4" ht="14.25" x14ac:dyDescent="0.2">
      <c r="A7099" s="20">
        <f t="shared" si="110"/>
        <v>50517</v>
      </c>
      <c r="B7099" s="21">
        <v>7098</v>
      </c>
      <c r="C7099" s="21">
        <v>7.7370000000000001</v>
      </c>
      <c r="D7099" s="21">
        <v>2.0158</v>
      </c>
    </row>
    <row r="7100" spans="1:4" ht="14.25" x14ac:dyDescent="0.2">
      <c r="A7100" s="20">
        <f t="shared" si="110"/>
        <v>50518</v>
      </c>
      <c r="B7100" s="21">
        <v>7099</v>
      </c>
      <c r="C7100" s="21">
        <v>7.7377000000000002</v>
      </c>
      <c r="D7100" s="21">
        <v>2.0158999999999998</v>
      </c>
    </row>
    <row r="7101" spans="1:4" ht="14.25" x14ac:dyDescent="0.2">
      <c r="A7101" s="20">
        <f t="shared" si="110"/>
        <v>50519</v>
      </c>
      <c r="B7101" s="21">
        <v>7100</v>
      </c>
      <c r="C7101" s="21">
        <v>7.7384000000000004</v>
      </c>
      <c r="D7101" s="21">
        <v>2.016</v>
      </c>
    </row>
    <row r="7102" spans="1:4" ht="14.25" x14ac:dyDescent="0.2">
      <c r="A7102" s="20">
        <f t="shared" si="110"/>
        <v>50520</v>
      </c>
      <c r="B7102" s="21">
        <v>7101</v>
      </c>
      <c r="C7102" s="21">
        <v>7.7390999999999996</v>
      </c>
      <c r="D7102" s="21">
        <v>2.0162</v>
      </c>
    </row>
    <row r="7103" spans="1:4" ht="14.25" x14ac:dyDescent="0.2">
      <c r="A7103" s="20">
        <f t="shared" si="110"/>
        <v>50521</v>
      </c>
      <c r="B7103" s="21">
        <v>7102</v>
      </c>
      <c r="C7103" s="21">
        <v>7.7397999999999998</v>
      </c>
      <c r="D7103" s="21">
        <v>2.0163000000000002</v>
      </c>
    </row>
    <row r="7104" spans="1:4" ht="14.25" x14ac:dyDescent="0.2">
      <c r="A7104" s="20">
        <f t="shared" si="110"/>
        <v>50522</v>
      </c>
      <c r="B7104" s="21">
        <v>7103</v>
      </c>
      <c r="C7104" s="21">
        <v>7.7404999999999999</v>
      </c>
      <c r="D7104" s="21">
        <v>2.0164</v>
      </c>
    </row>
    <row r="7105" spans="1:4" ht="14.25" x14ac:dyDescent="0.2">
      <c r="A7105" s="20">
        <f t="shared" si="110"/>
        <v>50523</v>
      </c>
      <c r="B7105" s="21">
        <v>7104</v>
      </c>
      <c r="C7105" s="21">
        <v>7.7412000000000001</v>
      </c>
      <c r="D7105" s="21">
        <v>2.0165000000000002</v>
      </c>
    </row>
    <row r="7106" spans="1:4" ht="14.25" x14ac:dyDescent="0.2">
      <c r="A7106" s="20">
        <f t="shared" si="110"/>
        <v>50524</v>
      </c>
      <c r="B7106" s="21">
        <v>7105</v>
      </c>
      <c r="C7106" s="21">
        <v>7.742</v>
      </c>
      <c r="D7106" s="21">
        <v>2.0165999999999999</v>
      </c>
    </row>
    <row r="7107" spans="1:4" ht="14.25" x14ac:dyDescent="0.2">
      <c r="A7107" s="20">
        <f t="shared" si="110"/>
        <v>50525</v>
      </c>
      <c r="B7107" s="21">
        <v>7106</v>
      </c>
      <c r="C7107" s="21">
        <v>7.7427000000000001</v>
      </c>
      <c r="D7107" s="21">
        <v>2.0167000000000002</v>
      </c>
    </row>
    <row r="7108" spans="1:4" ht="14.25" x14ac:dyDescent="0.2">
      <c r="A7108" s="20">
        <f t="shared" ref="A7108:A7171" si="111">+A7107+1</f>
        <v>50526</v>
      </c>
      <c r="B7108" s="21">
        <v>7107</v>
      </c>
      <c r="C7108" s="21">
        <v>7.7434000000000003</v>
      </c>
      <c r="D7108" s="21">
        <v>2.0167999999999999</v>
      </c>
    </row>
    <row r="7109" spans="1:4" ht="14.25" x14ac:dyDescent="0.2">
      <c r="A7109" s="20">
        <f t="shared" si="111"/>
        <v>50527</v>
      </c>
      <c r="B7109" s="21">
        <v>7108</v>
      </c>
      <c r="C7109" s="21">
        <v>7.7441000000000004</v>
      </c>
      <c r="D7109" s="21">
        <v>2.0169999999999999</v>
      </c>
    </row>
    <row r="7110" spans="1:4" ht="14.25" x14ac:dyDescent="0.2">
      <c r="A7110" s="20">
        <f t="shared" si="111"/>
        <v>50528</v>
      </c>
      <c r="B7110" s="21">
        <v>7109</v>
      </c>
      <c r="C7110" s="21">
        <v>7.7447999999999997</v>
      </c>
      <c r="D7110" s="21">
        <v>2.0171000000000001</v>
      </c>
    </row>
    <row r="7111" spans="1:4" ht="14.25" x14ac:dyDescent="0.2">
      <c r="A7111" s="20">
        <f t="shared" si="111"/>
        <v>50529</v>
      </c>
      <c r="B7111" s="21">
        <v>7110</v>
      </c>
      <c r="C7111" s="21">
        <v>7.7454999999999998</v>
      </c>
      <c r="D7111" s="21">
        <v>2.0171999999999999</v>
      </c>
    </row>
    <row r="7112" spans="1:4" ht="14.25" x14ac:dyDescent="0.2">
      <c r="A7112" s="20">
        <f t="shared" si="111"/>
        <v>50530</v>
      </c>
      <c r="B7112" s="21">
        <v>7111</v>
      </c>
      <c r="C7112" s="21">
        <v>7.7462</v>
      </c>
      <c r="D7112" s="21">
        <v>2.0173000000000001</v>
      </c>
    </row>
    <row r="7113" spans="1:4" ht="14.25" x14ac:dyDescent="0.2">
      <c r="A7113" s="20">
        <f t="shared" si="111"/>
        <v>50531</v>
      </c>
      <c r="B7113" s="21">
        <v>7112</v>
      </c>
      <c r="C7113" s="21">
        <v>7.7469000000000001</v>
      </c>
      <c r="D7113" s="21">
        <v>2.0173999999999999</v>
      </c>
    </row>
    <row r="7114" spans="1:4" ht="14.25" x14ac:dyDescent="0.2">
      <c r="A7114" s="20">
        <f t="shared" si="111"/>
        <v>50532</v>
      </c>
      <c r="B7114" s="21">
        <v>7113</v>
      </c>
      <c r="C7114" s="21">
        <v>7.7476000000000003</v>
      </c>
      <c r="D7114" s="21">
        <v>2.0175000000000001</v>
      </c>
    </row>
    <row r="7115" spans="1:4" ht="14.25" x14ac:dyDescent="0.2">
      <c r="A7115" s="20">
        <f t="shared" si="111"/>
        <v>50533</v>
      </c>
      <c r="B7115" s="21">
        <v>7114</v>
      </c>
      <c r="C7115" s="21">
        <v>7.7483000000000004</v>
      </c>
      <c r="D7115" s="21">
        <v>2.0175999999999998</v>
      </c>
    </row>
    <row r="7116" spans="1:4" ht="14.25" x14ac:dyDescent="0.2">
      <c r="A7116" s="20">
        <f t="shared" si="111"/>
        <v>50534</v>
      </c>
      <c r="B7116" s="21">
        <v>7115</v>
      </c>
      <c r="C7116" s="21">
        <v>7.7489999999999997</v>
      </c>
      <c r="D7116" s="21">
        <v>2.0177</v>
      </c>
    </row>
    <row r="7117" spans="1:4" ht="14.25" x14ac:dyDescent="0.2">
      <c r="A7117" s="20">
        <f t="shared" si="111"/>
        <v>50535</v>
      </c>
      <c r="B7117" s="21">
        <v>7116</v>
      </c>
      <c r="C7117" s="21">
        <v>7.7496999999999998</v>
      </c>
      <c r="D7117" s="21">
        <v>2.0179</v>
      </c>
    </row>
    <row r="7118" spans="1:4" ht="14.25" x14ac:dyDescent="0.2">
      <c r="A7118" s="20">
        <f t="shared" si="111"/>
        <v>50536</v>
      </c>
      <c r="B7118" s="21">
        <v>7117</v>
      </c>
      <c r="C7118" s="21">
        <v>7.7504999999999997</v>
      </c>
      <c r="D7118" s="21">
        <v>2.0179999999999998</v>
      </c>
    </row>
    <row r="7119" spans="1:4" ht="14.25" x14ac:dyDescent="0.2">
      <c r="A7119" s="20">
        <f t="shared" si="111"/>
        <v>50537</v>
      </c>
      <c r="B7119" s="21">
        <v>7118</v>
      </c>
      <c r="C7119" s="21">
        <v>7.7511999999999999</v>
      </c>
      <c r="D7119" s="21">
        <v>2.0181</v>
      </c>
    </row>
    <row r="7120" spans="1:4" ht="14.25" x14ac:dyDescent="0.2">
      <c r="A7120" s="20">
        <f t="shared" si="111"/>
        <v>50538</v>
      </c>
      <c r="B7120" s="21">
        <v>7119</v>
      </c>
      <c r="C7120" s="21">
        <v>7.7519</v>
      </c>
      <c r="D7120" s="21">
        <v>2.0182000000000002</v>
      </c>
    </row>
    <row r="7121" spans="1:4" ht="14.25" x14ac:dyDescent="0.2">
      <c r="A7121" s="20">
        <f t="shared" si="111"/>
        <v>50539</v>
      </c>
      <c r="B7121" s="21">
        <v>7120</v>
      </c>
      <c r="C7121" s="21">
        <v>7.7526000000000002</v>
      </c>
      <c r="D7121" s="21">
        <v>2.0183</v>
      </c>
    </row>
    <row r="7122" spans="1:4" ht="14.25" x14ac:dyDescent="0.2">
      <c r="A7122" s="20">
        <f t="shared" si="111"/>
        <v>50540</v>
      </c>
      <c r="B7122" s="21">
        <v>7121</v>
      </c>
      <c r="C7122" s="21">
        <v>7.7533000000000003</v>
      </c>
      <c r="D7122" s="21">
        <v>2.0184000000000002</v>
      </c>
    </row>
    <row r="7123" spans="1:4" ht="14.25" x14ac:dyDescent="0.2">
      <c r="A7123" s="20">
        <f t="shared" si="111"/>
        <v>50541</v>
      </c>
      <c r="B7123" s="21">
        <v>7122</v>
      </c>
      <c r="C7123" s="21">
        <v>7.7539999999999996</v>
      </c>
      <c r="D7123" s="21">
        <v>2.0185</v>
      </c>
    </row>
    <row r="7124" spans="1:4" ht="14.25" x14ac:dyDescent="0.2">
      <c r="A7124" s="20">
        <f t="shared" si="111"/>
        <v>50542</v>
      </c>
      <c r="B7124" s="21">
        <v>7123</v>
      </c>
      <c r="C7124" s="21">
        <v>7.7546999999999997</v>
      </c>
      <c r="D7124" s="21">
        <v>2.0186000000000002</v>
      </c>
    </row>
    <row r="7125" spans="1:4" ht="14.25" x14ac:dyDescent="0.2">
      <c r="A7125" s="20">
        <f t="shared" si="111"/>
        <v>50543</v>
      </c>
      <c r="B7125" s="21">
        <v>7124</v>
      </c>
      <c r="C7125" s="21">
        <v>7.7553999999999998</v>
      </c>
      <c r="D7125" s="21">
        <v>2.0188000000000001</v>
      </c>
    </row>
    <row r="7126" spans="1:4" ht="14.25" x14ac:dyDescent="0.2">
      <c r="A7126" s="20">
        <f t="shared" si="111"/>
        <v>50544</v>
      </c>
      <c r="B7126" s="21">
        <v>7125</v>
      </c>
      <c r="C7126" s="21">
        <v>7.7561</v>
      </c>
      <c r="D7126" s="21">
        <v>2.0188999999999999</v>
      </c>
    </row>
    <row r="7127" spans="1:4" ht="14.25" x14ac:dyDescent="0.2">
      <c r="A7127" s="20">
        <f t="shared" si="111"/>
        <v>50545</v>
      </c>
      <c r="B7127" s="21">
        <v>7126</v>
      </c>
      <c r="C7127" s="21">
        <v>7.7568000000000001</v>
      </c>
      <c r="D7127" s="21">
        <v>2.0190000000000001</v>
      </c>
    </row>
    <row r="7128" spans="1:4" ht="14.25" x14ac:dyDescent="0.2">
      <c r="A7128" s="20">
        <f t="shared" si="111"/>
        <v>50546</v>
      </c>
      <c r="B7128" s="21">
        <v>7127</v>
      </c>
      <c r="C7128" s="21">
        <v>7.7575000000000003</v>
      </c>
      <c r="D7128" s="21">
        <v>2.0190999999999999</v>
      </c>
    </row>
    <row r="7129" spans="1:4" ht="14.25" x14ac:dyDescent="0.2">
      <c r="A7129" s="20">
        <f t="shared" si="111"/>
        <v>50547</v>
      </c>
      <c r="B7129" s="21">
        <v>7128</v>
      </c>
      <c r="C7129" s="21">
        <v>7.7582000000000004</v>
      </c>
      <c r="D7129" s="21">
        <v>2.0192000000000001</v>
      </c>
    </row>
    <row r="7130" spans="1:4" ht="14.25" x14ac:dyDescent="0.2">
      <c r="A7130" s="20">
        <f t="shared" si="111"/>
        <v>50548</v>
      </c>
      <c r="B7130" s="21">
        <v>7129</v>
      </c>
      <c r="C7130" s="21">
        <v>7.7588999999999997</v>
      </c>
      <c r="D7130" s="21">
        <v>2.0192999999999999</v>
      </c>
    </row>
    <row r="7131" spans="1:4" ht="14.25" x14ac:dyDescent="0.2">
      <c r="A7131" s="20">
        <f t="shared" si="111"/>
        <v>50549</v>
      </c>
      <c r="B7131" s="21">
        <v>7130</v>
      </c>
      <c r="C7131" s="21">
        <v>7.7595999999999998</v>
      </c>
      <c r="D7131" s="21">
        <v>2.0194000000000001</v>
      </c>
    </row>
    <row r="7132" spans="1:4" ht="14.25" x14ac:dyDescent="0.2">
      <c r="A7132" s="20">
        <f t="shared" si="111"/>
        <v>50550</v>
      </c>
      <c r="B7132" s="21">
        <v>7131</v>
      </c>
      <c r="C7132" s="21">
        <v>7.7603999999999997</v>
      </c>
      <c r="D7132" s="21">
        <v>2.0194999999999999</v>
      </c>
    </row>
    <row r="7133" spans="1:4" ht="14.25" x14ac:dyDescent="0.2">
      <c r="A7133" s="20">
        <f t="shared" si="111"/>
        <v>50551</v>
      </c>
      <c r="B7133" s="21">
        <v>7132</v>
      </c>
      <c r="C7133" s="21">
        <v>7.7610999999999999</v>
      </c>
      <c r="D7133" s="21">
        <v>2.0196000000000001</v>
      </c>
    </row>
    <row r="7134" spans="1:4" ht="14.25" x14ac:dyDescent="0.2">
      <c r="A7134" s="20">
        <f t="shared" si="111"/>
        <v>50552</v>
      </c>
      <c r="B7134" s="21">
        <v>7133</v>
      </c>
      <c r="C7134" s="21">
        <v>7.7618</v>
      </c>
      <c r="D7134" s="21">
        <v>2.0198</v>
      </c>
    </row>
    <row r="7135" spans="1:4" ht="14.25" x14ac:dyDescent="0.2">
      <c r="A7135" s="20">
        <f t="shared" si="111"/>
        <v>50553</v>
      </c>
      <c r="B7135" s="21">
        <v>7134</v>
      </c>
      <c r="C7135" s="21">
        <v>7.7625000000000002</v>
      </c>
      <c r="D7135" s="21">
        <v>2.0198999999999998</v>
      </c>
    </row>
    <row r="7136" spans="1:4" ht="14.25" x14ac:dyDescent="0.2">
      <c r="A7136" s="20">
        <f t="shared" si="111"/>
        <v>50554</v>
      </c>
      <c r="B7136" s="21">
        <v>7135</v>
      </c>
      <c r="C7136" s="21">
        <v>7.7632000000000003</v>
      </c>
      <c r="D7136" s="21">
        <v>2.02</v>
      </c>
    </row>
    <row r="7137" spans="1:4" ht="14.25" x14ac:dyDescent="0.2">
      <c r="A7137" s="20">
        <f t="shared" si="111"/>
        <v>50555</v>
      </c>
      <c r="B7137" s="21">
        <v>7136</v>
      </c>
      <c r="C7137" s="21">
        <v>7.7638999999999996</v>
      </c>
      <c r="D7137" s="21">
        <v>2.0200999999999998</v>
      </c>
    </row>
    <row r="7138" spans="1:4" ht="14.25" x14ac:dyDescent="0.2">
      <c r="A7138" s="20">
        <f t="shared" si="111"/>
        <v>50556</v>
      </c>
      <c r="B7138" s="21">
        <v>7137</v>
      </c>
      <c r="C7138" s="21">
        <v>7.7645999999999997</v>
      </c>
      <c r="D7138" s="21">
        <v>2.0202</v>
      </c>
    </row>
    <row r="7139" spans="1:4" ht="14.25" x14ac:dyDescent="0.2">
      <c r="A7139" s="20">
        <f t="shared" si="111"/>
        <v>50557</v>
      </c>
      <c r="B7139" s="21">
        <v>7138</v>
      </c>
      <c r="C7139" s="21">
        <v>7.7652999999999999</v>
      </c>
      <c r="D7139" s="21">
        <v>2.0203000000000002</v>
      </c>
    </row>
    <row r="7140" spans="1:4" ht="14.25" x14ac:dyDescent="0.2">
      <c r="A7140" s="20">
        <f t="shared" si="111"/>
        <v>50558</v>
      </c>
      <c r="B7140" s="21">
        <v>7139</v>
      </c>
      <c r="C7140" s="21">
        <v>7.766</v>
      </c>
      <c r="D7140" s="21">
        <v>2.0204</v>
      </c>
    </row>
    <row r="7141" spans="1:4" ht="14.25" x14ac:dyDescent="0.2">
      <c r="A7141" s="20">
        <f t="shared" si="111"/>
        <v>50559</v>
      </c>
      <c r="B7141" s="21">
        <v>7140</v>
      </c>
      <c r="C7141" s="21">
        <v>7.7667000000000002</v>
      </c>
      <c r="D7141" s="21">
        <v>2.0205000000000002</v>
      </c>
    </row>
    <row r="7142" spans="1:4" ht="14.25" x14ac:dyDescent="0.2">
      <c r="A7142" s="20">
        <f t="shared" si="111"/>
        <v>50560</v>
      </c>
      <c r="B7142" s="21">
        <v>7141</v>
      </c>
      <c r="C7142" s="21">
        <v>7.7674000000000003</v>
      </c>
      <c r="D7142" s="21">
        <v>2.0207000000000002</v>
      </c>
    </row>
    <row r="7143" spans="1:4" ht="14.25" x14ac:dyDescent="0.2">
      <c r="A7143" s="20">
        <f t="shared" si="111"/>
        <v>50561</v>
      </c>
      <c r="B7143" s="21">
        <v>7142</v>
      </c>
      <c r="C7143" s="21">
        <v>7.7680999999999996</v>
      </c>
      <c r="D7143" s="21">
        <v>2.0207999999999999</v>
      </c>
    </row>
    <row r="7144" spans="1:4" ht="14.25" x14ac:dyDescent="0.2">
      <c r="A7144" s="20">
        <f t="shared" si="111"/>
        <v>50562</v>
      </c>
      <c r="B7144" s="21">
        <v>7143</v>
      </c>
      <c r="C7144" s="21">
        <v>7.7687999999999997</v>
      </c>
      <c r="D7144" s="21">
        <v>2.0209000000000001</v>
      </c>
    </row>
    <row r="7145" spans="1:4" ht="14.25" x14ac:dyDescent="0.2">
      <c r="A7145" s="20">
        <f t="shared" si="111"/>
        <v>50563</v>
      </c>
      <c r="B7145" s="21">
        <v>7144</v>
      </c>
      <c r="C7145" s="21">
        <v>7.7694999999999999</v>
      </c>
      <c r="D7145" s="21">
        <v>2.0209999999999999</v>
      </c>
    </row>
    <row r="7146" spans="1:4" ht="14.25" x14ac:dyDescent="0.2">
      <c r="A7146" s="20">
        <f t="shared" si="111"/>
        <v>50564</v>
      </c>
      <c r="B7146" s="21">
        <v>7145</v>
      </c>
      <c r="C7146" s="21">
        <v>7.7702</v>
      </c>
      <c r="D7146" s="21">
        <v>2.0211000000000001</v>
      </c>
    </row>
    <row r="7147" spans="1:4" ht="14.25" x14ac:dyDescent="0.2">
      <c r="A7147" s="20">
        <f t="shared" si="111"/>
        <v>50565</v>
      </c>
      <c r="B7147" s="21">
        <v>7146</v>
      </c>
      <c r="C7147" s="21">
        <v>7.7709000000000001</v>
      </c>
      <c r="D7147" s="21">
        <v>2.0211999999999999</v>
      </c>
    </row>
    <row r="7148" spans="1:4" ht="14.25" x14ac:dyDescent="0.2">
      <c r="A7148" s="20">
        <f t="shared" si="111"/>
        <v>50566</v>
      </c>
      <c r="B7148" s="21">
        <v>7147</v>
      </c>
      <c r="C7148" s="21">
        <v>7.7716000000000003</v>
      </c>
      <c r="D7148" s="21">
        <v>2.0213000000000001</v>
      </c>
    </row>
    <row r="7149" spans="1:4" ht="14.25" x14ac:dyDescent="0.2">
      <c r="A7149" s="20">
        <f t="shared" si="111"/>
        <v>50567</v>
      </c>
      <c r="B7149" s="21">
        <v>7148</v>
      </c>
      <c r="C7149" s="21">
        <v>7.7723000000000004</v>
      </c>
      <c r="D7149" s="21">
        <v>2.0213999999999999</v>
      </c>
    </row>
    <row r="7150" spans="1:4" ht="14.25" x14ac:dyDescent="0.2">
      <c r="A7150" s="20">
        <f t="shared" si="111"/>
        <v>50568</v>
      </c>
      <c r="B7150" s="21">
        <v>7149</v>
      </c>
      <c r="C7150" s="21">
        <v>7.7729999999999997</v>
      </c>
      <c r="D7150" s="21">
        <v>2.0215000000000001</v>
      </c>
    </row>
    <row r="7151" spans="1:4" ht="14.25" x14ac:dyDescent="0.2">
      <c r="A7151" s="20">
        <f t="shared" si="111"/>
        <v>50569</v>
      </c>
      <c r="B7151" s="21">
        <v>7150</v>
      </c>
      <c r="C7151" s="21">
        <v>7.7736999999999998</v>
      </c>
      <c r="D7151" s="21">
        <v>2.0217000000000001</v>
      </c>
    </row>
    <row r="7152" spans="1:4" ht="14.25" x14ac:dyDescent="0.2">
      <c r="A7152" s="20">
        <f t="shared" si="111"/>
        <v>50570</v>
      </c>
      <c r="B7152" s="21">
        <v>7151</v>
      </c>
      <c r="C7152" s="21">
        <v>7.7744999999999997</v>
      </c>
      <c r="D7152" s="21">
        <v>2.0217999999999998</v>
      </c>
    </row>
    <row r="7153" spans="1:4" ht="14.25" x14ac:dyDescent="0.2">
      <c r="A7153" s="20">
        <f t="shared" si="111"/>
        <v>50571</v>
      </c>
      <c r="B7153" s="21">
        <v>7152</v>
      </c>
      <c r="C7153" s="21">
        <v>7.7751999999999999</v>
      </c>
      <c r="D7153" s="21">
        <v>2.0219</v>
      </c>
    </row>
    <row r="7154" spans="1:4" ht="14.25" x14ac:dyDescent="0.2">
      <c r="A7154" s="20">
        <f t="shared" si="111"/>
        <v>50572</v>
      </c>
      <c r="B7154" s="21">
        <v>7153</v>
      </c>
      <c r="C7154" s="21">
        <v>7.7759</v>
      </c>
      <c r="D7154" s="21">
        <v>2.0219999999999998</v>
      </c>
    </row>
    <row r="7155" spans="1:4" ht="14.25" x14ac:dyDescent="0.2">
      <c r="A7155" s="20">
        <f t="shared" si="111"/>
        <v>50573</v>
      </c>
      <c r="B7155" s="21">
        <v>7154</v>
      </c>
      <c r="C7155" s="21">
        <v>7.7766000000000002</v>
      </c>
      <c r="D7155" s="21">
        <v>2.0221</v>
      </c>
    </row>
    <row r="7156" spans="1:4" ht="14.25" x14ac:dyDescent="0.2">
      <c r="A7156" s="20">
        <f t="shared" si="111"/>
        <v>50574</v>
      </c>
      <c r="B7156" s="21">
        <v>7155</v>
      </c>
      <c r="C7156" s="21">
        <v>7.7773000000000003</v>
      </c>
      <c r="D7156" s="21">
        <v>2.0222000000000002</v>
      </c>
    </row>
    <row r="7157" spans="1:4" ht="14.25" x14ac:dyDescent="0.2">
      <c r="A7157" s="20">
        <f t="shared" si="111"/>
        <v>50575</v>
      </c>
      <c r="B7157" s="21">
        <v>7156</v>
      </c>
      <c r="C7157" s="21">
        <v>7.7779999999999996</v>
      </c>
      <c r="D7157" s="21">
        <v>2.0223</v>
      </c>
    </row>
    <row r="7158" spans="1:4" ht="14.25" x14ac:dyDescent="0.2">
      <c r="A7158" s="20">
        <f t="shared" si="111"/>
        <v>50576</v>
      </c>
      <c r="B7158" s="21">
        <v>7157</v>
      </c>
      <c r="C7158" s="21">
        <v>7.7786999999999997</v>
      </c>
      <c r="D7158" s="21">
        <v>2.0224000000000002</v>
      </c>
    </row>
    <row r="7159" spans="1:4" ht="14.25" x14ac:dyDescent="0.2">
      <c r="A7159" s="20">
        <f t="shared" si="111"/>
        <v>50577</v>
      </c>
      <c r="B7159" s="21">
        <v>7158</v>
      </c>
      <c r="C7159" s="21">
        <v>7.7793999999999999</v>
      </c>
      <c r="D7159" s="21">
        <v>2.0225</v>
      </c>
    </row>
    <row r="7160" spans="1:4" ht="14.25" x14ac:dyDescent="0.2">
      <c r="A7160" s="20">
        <f t="shared" si="111"/>
        <v>50578</v>
      </c>
      <c r="B7160" s="21">
        <v>7159</v>
      </c>
      <c r="C7160" s="21">
        <v>7.7801</v>
      </c>
      <c r="D7160" s="21">
        <v>2.0226000000000002</v>
      </c>
    </row>
    <row r="7161" spans="1:4" ht="14.25" x14ac:dyDescent="0.2">
      <c r="A7161" s="20">
        <f t="shared" si="111"/>
        <v>50579</v>
      </c>
      <c r="B7161" s="21">
        <v>7160</v>
      </c>
      <c r="C7161" s="21">
        <v>7.7808000000000002</v>
      </c>
      <c r="D7161" s="21">
        <v>2.0228000000000002</v>
      </c>
    </row>
    <row r="7162" spans="1:4" ht="14.25" x14ac:dyDescent="0.2">
      <c r="A7162" s="20">
        <f t="shared" si="111"/>
        <v>50580</v>
      </c>
      <c r="B7162" s="21">
        <v>7161</v>
      </c>
      <c r="C7162" s="21">
        <v>7.7815000000000003</v>
      </c>
      <c r="D7162" s="21">
        <v>2.0228999999999999</v>
      </c>
    </row>
    <row r="7163" spans="1:4" ht="14.25" x14ac:dyDescent="0.2">
      <c r="A7163" s="20">
        <f t="shared" si="111"/>
        <v>50581</v>
      </c>
      <c r="B7163" s="21">
        <v>7162</v>
      </c>
      <c r="C7163" s="21">
        <v>7.7821999999999996</v>
      </c>
      <c r="D7163" s="21">
        <v>2.0230000000000001</v>
      </c>
    </row>
    <row r="7164" spans="1:4" ht="14.25" x14ac:dyDescent="0.2">
      <c r="A7164" s="20">
        <f t="shared" si="111"/>
        <v>50582</v>
      </c>
      <c r="B7164" s="21">
        <v>7163</v>
      </c>
      <c r="C7164" s="21">
        <v>7.7828999999999997</v>
      </c>
      <c r="D7164" s="21">
        <v>2.0230999999999999</v>
      </c>
    </row>
    <row r="7165" spans="1:4" ht="14.25" x14ac:dyDescent="0.2">
      <c r="A7165" s="20">
        <f t="shared" si="111"/>
        <v>50583</v>
      </c>
      <c r="B7165" s="21">
        <v>7164</v>
      </c>
      <c r="C7165" s="21">
        <v>7.7835999999999999</v>
      </c>
      <c r="D7165" s="21">
        <v>2.0232000000000001</v>
      </c>
    </row>
    <row r="7166" spans="1:4" ht="14.25" x14ac:dyDescent="0.2">
      <c r="A7166" s="20">
        <f t="shared" si="111"/>
        <v>50584</v>
      </c>
      <c r="B7166" s="21">
        <v>7165</v>
      </c>
      <c r="C7166" s="21">
        <v>7.7843</v>
      </c>
      <c r="D7166" s="21">
        <v>2.0232999999999999</v>
      </c>
    </row>
    <row r="7167" spans="1:4" ht="14.25" x14ac:dyDescent="0.2">
      <c r="A7167" s="20">
        <f t="shared" si="111"/>
        <v>50585</v>
      </c>
      <c r="B7167" s="21">
        <v>7166</v>
      </c>
      <c r="C7167" s="21">
        <v>7.7850000000000001</v>
      </c>
      <c r="D7167" s="21">
        <v>2.0234000000000001</v>
      </c>
    </row>
    <row r="7168" spans="1:4" ht="14.25" x14ac:dyDescent="0.2">
      <c r="A7168" s="20">
        <f t="shared" si="111"/>
        <v>50586</v>
      </c>
      <c r="B7168" s="21">
        <v>7167</v>
      </c>
      <c r="C7168" s="21">
        <v>7.7857000000000003</v>
      </c>
      <c r="D7168" s="21">
        <v>2.0234999999999999</v>
      </c>
    </row>
    <row r="7169" spans="1:4" ht="14.25" x14ac:dyDescent="0.2">
      <c r="A7169" s="20">
        <f t="shared" si="111"/>
        <v>50587</v>
      </c>
      <c r="B7169" s="21">
        <v>7168</v>
      </c>
      <c r="C7169" s="21">
        <v>7.7864000000000004</v>
      </c>
      <c r="D7169" s="21">
        <v>2.0236000000000001</v>
      </c>
    </row>
    <row r="7170" spans="1:4" ht="14.25" x14ac:dyDescent="0.2">
      <c r="A7170" s="20">
        <f t="shared" si="111"/>
        <v>50588</v>
      </c>
      <c r="B7170" s="21">
        <v>7169</v>
      </c>
      <c r="C7170" s="21">
        <v>7.7870999999999997</v>
      </c>
      <c r="D7170" s="21">
        <v>2.0236999999999998</v>
      </c>
    </row>
    <row r="7171" spans="1:4" ht="14.25" x14ac:dyDescent="0.2">
      <c r="A7171" s="20">
        <f t="shared" si="111"/>
        <v>50589</v>
      </c>
      <c r="B7171" s="21">
        <v>7170</v>
      </c>
      <c r="C7171" s="21">
        <v>7.7877999999999998</v>
      </c>
      <c r="D7171" s="21">
        <v>2.0238999999999998</v>
      </c>
    </row>
    <row r="7172" spans="1:4" ht="14.25" x14ac:dyDescent="0.2">
      <c r="A7172" s="20">
        <f t="shared" ref="A7172:A7235" si="112">+A7171+1</f>
        <v>50590</v>
      </c>
      <c r="B7172" s="21">
        <v>7171</v>
      </c>
      <c r="C7172" s="21">
        <v>7.7885</v>
      </c>
      <c r="D7172" s="21">
        <v>2.024</v>
      </c>
    </row>
    <row r="7173" spans="1:4" ht="14.25" x14ac:dyDescent="0.2">
      <c r="A7173" s="20">
        <f t="shared" si="112"/>
        <v>50591</v>
      </c>
      <c r="B7173" s="21">
        <v>7172</v>
      </c>
      <c r="C7173" s="21">
        <v>7.7892000000000001</v>
      </c>
      <c r="D7173" s="21">
        <v>2.0240999999999998</v>
      </c>
    </row>
    <row r="7174" spans="1:4" ht="14.25" x14ac:dyDescent="0.2">
      <c r="A7174" s="20">
        <f t="shared" si="112"/>
        <v>50592</v>
      </c>
      <c r="B7174" s="21">
        <v>7173</v>
      </c>
      <c r="C7174" s="21">
        <v>7.7899000000000003</v>
      </c>
      <c r="D7174" s="21">
        <v>2.0242</v>
      </c>
    </row>
    <row r="7175" spans="1:4" ht="14.25" x14ac:dyDescent="0.2">
      <c r="A7175" s="20">
        <f t="shared" si="112"/>
        <v>50593</v>
      </c>
      <c r="B7175" s="21">
        <v>7174</v>
      </c>
      <c r="C7175" s="21">
        <v>7.7906000000000004</v>
      </c>
      <c r="D7175" s="21">
        <v>2.0243000000000002</v>
      </c>
    </row>
    <row r="7176" spans="1:4" ht="14.25" x14ac:dyDescent="0.2">
      <c r="A7176" s="20">
        <f t="shared" si="112"/>
        <v>50594</v>
      </c>
      <c r="B7176" s="21">
        <v>7175</v>
      </c>
      <c r="C7176" s="21">
        <v>7.7912999999999997</v>
      </c>
      <c r="D7176" s="21">
        <v>2.0244</v>
      </c>
    </row>
    <row r="7177" spans="1:4" ht="14.25" x14ac:dyDescent="0.2">
      <c r="A7177" s="20">
        <f t="shared" si="112"/>
        <v>50595</v>
      </c>
      <c r="B7177" s="21">
        <v>7176</v>
      </c>
      <c r="C7177" s="21">
        <v>7.7919999999999998</v>
      </c>
      <c r="D7177" s="21">
        <v>2.0245000000000002</v>
      </c>
    </row>
    <row r="7178" spans="1:4" ht="14.25" x14ac:dyDescent="0.2">
      <c r="A7178" s="20">
        <f t="shared" si="112"/>
        <v>50596</v>
      </c>
      <c r="B7178" s="21">
        <v>7177</v>
      </c>
      <c r="C7178" s="21">
        <v>7.7927</v>
      </c>
      <c r="D7178" s="21">
        <v>2.0246</v>
      </c>
    </row>
    <row r="7179" spans="1:4" ht="14.25" x14ac:dyDescent="0.2">
      <c r="A7179" s="20">
        <f t="shared" si="112"/>
        <v>50597</v>
      </c>
      <c r="B7179" s="21">
        <v>7178</v>
      </c>
      <c r="C7179" s="21">
        <v>7.7934000000000001</v>
      </c>
      <c r="D7179" s="21">
        <v>2.0247000000000002</v>
      </c>
    </row>
    <row r="7180" spans="1:4" ht="14.25" x14ac:dyDescent="0.2">
      <c r="A7180" s="20">
        <f t="shared" si="112"/>
        <v>50598</v>
      </c>
      <c r="B7180" s="21">
        <v>7179</v>
      </c>
      <c r="C7180" s="21">
        <v>7.7941000000000003</v>
      </c>
      <c r="D7180" s="21">
        <v>2.0247999999999999</v>
      </c>
    </row>
    <row r="7181" spans="1:4" ht="14.25" x14ac:dyDescent="0.2">
      <c r="A7181" s="20">
        <f t="shared" si="112"/>
        <v>50599</v>
      </c>
      <c r="B7181" s="21">
        <v>7180</v>
      </c>
      <c r="C7181" s="21">
        <v>7.7948000000000004</v>
      </c>
      <c r="D7181" s="21">
        <v>2.0249000000000001</v>
      </c>
    </row>
    <row r="7182" spans="1:4" ht="14.25" x14ac:dyDescent="0.2">
      <c r="A7182" s="20">
        <f t="shared" si="112"/>
        <v>50600</v>
      </c>
      <c r="B7182" s="21">
        <v>7181</v>
      </c>
      <c r="C7182" s="21">
        <v>7.7954999999999997</v>
      </c>
      <c r="D7182" s="21">
        <v>2.0251000000000001</v>
      </c>
    </row>
    <row r="7183" spans="1:4" ht="14.25" x14ac:dyDescent="0.2">
      <c r="A7183" s="20">
        <f t="shared" si="112"/>
        <v>50601</v>
      </c>
      <c r="B7183" s="21">
        <v>7182</v>
      </c>
      <c r="C7183" s="21">
        <v>7.7961999999999998</v>
      </c>
      <c r="D7183" s="21">
        <v>2.0251999999999999</v>
      </c>
    </row>
    <row r="7184" spans="1:4" ht="14.25" x14ac:dyDescent="0.2">
      <c r="A7184" s="20">
        <f t="shared" si="112"/>
        <v>50602</v>
      </c>
      <c r="B7184" s="21">
        <v>7183</v>
      </c>
      <c r="C7184" s="21">
        <v>7.7968999999999999</v>
      </c>
      <c r="D7184" s="21">
        <v>2.0253000000000001</v>
      </c>
    </row>
    <row r="7185" spans="1:4" ht="14.25" x14ac:dyDescent="0.2">
      <c r="A7185" s="20">
        <f t="shared" si="112"/>
        <v>50603</v>
      </c>
      <c r="B7185" s="21">
        <v>7184</v>
      </c>
      <c r="C7185" s="21">
        <v>7.7976000000000001</v>
      </c>
      <c r="D7185" s="21">
        <v>2.0253999999999999</v>
      </c>
    </row>
    <row r="7186" spans="1:4" ht="14.25" x14ac:dyDescent="0.2">
      <c r="A7186" s="20">
        <f t="shared" si="112"/>
        <v>50604</v>
      </c>
      <c r="B7186" s="21">
        <v>7185</v>
      </c>
      <c r="C7186" s="21">
        <v>7.7983000000000002</v>
      </c>
      <c r="D7186" s="21">
        <v>2.0255000000000001</v>
      </c>
    </row>
    <row r="7187" spans="1:4" ht="14.25" x14ac:dyDescent="0.2">
      <c r="A7187" s="20">
        <f t="shared" si="112"/>
        <v>50605</v>
      </c>
      <c r="B7187" s="21">
        <v>7186</v>
      </c>
      <c r="C7187" s="21">
        <v>7.7990000000000004</v>
      </c>
      <c r="D7187" s="21">
        <v>2.0255999999999998</v>
      </c>
    </row>
    <row r="7188" spans="1:4" ht="14.25" x14ac:dyDescent="0.2">
      <c r="A7188" s="20">
        <f t="shared" si="112"/>
        <v>50606</v>
      </c>
      <c r="B7188" s="21">
        <v>7187</v>
      </c>
      <c r="C7188" s="21">
        <v>7.7996999999999996</v>
      </c>
      <c r="D7188" s="21">
        <v>2.0257000000000001</v>
      </c>
    </row>
    <row r="7189" spans="1:4" ht="14.25" x14ac:dyDescent="0.2">
      <c r="A7189" s="20">
        <f t="shared" si="112"/>
        <v>50607</v>
      </c>
      <c r="B7189" s="21">
        <v>7188</v>
      </c>
      <c r="C7189" s="21">
        <v>7.8003999999999998</v>
      </c>
      <c r="D7189" s="21">
        <v>2.0257999999999998</v>
      </c>
    </row>
    <row r="7190" spans="1:4" ht="14.25" x14ac:dyDescent="0.2">
      <c r="A7190" s="20">
        <f t="shared" si="112"/>
        <v>50608</v>
      </c>
      <c r="B7190" s="21">
        <v>7189</v>
      </c>
      <c r="C7190" s="21">
        <v>7.8010999999999999</v>
      </c>
      <c r="D7190" s="21">
        <v>2.0259</v>
      </c>
    </row>
    <row r="7191" spans="1:4" ht="14.25" x14ac:dyDescent="0.2">
      <c r="A7191" s="20">
        <f t="shared" si="112"/>
        <v>50609</v>
      </c>
      <c r="B7191" s="21">
        <v>7190</v>
      </c>
      <c r="C7191" s="21">
        <v>7.8018000000000001</v>
      </c>
      <c r="D7191" s="21">
        <v>2.0259999999999998</v>
      </c>
    </row>
    <row r="7192" spans="1:4" ht="14.25" x14ac:dyDescent="0.2">
      <c r="A7192" s="20">
        <f t="shared" si="112"/>
        <v>50610</v>
      </c>
      <c r="B7192" s="21">
        <v>7191</v>
      </c>
      <c r="C7192" s="21">
        <v>7.8025000000000002</v>
      </c>
      <c r="D7192" s="21">
        <v>2.0261</v>
      </c>
    </row>
    <row r="7193" spans="1:4" ht="14.25" x14ac:dyDescent="0.2">
      <c r="A7193" s="20">
        <f t="shared" si="112"/>
        <v>50611</v>
      </c>
      <c r="B7193" s="21">
        <v>7192</v>
      </c>
      <c r="C7193" s="21">
        <v>7.8032000000000004</v>
      </c>
      <c r="D7193" s="21">
        <v>2.0261999999999998</v>
      </c>
    </row>
    <row r="7194" spans="1:4" ht="14.25" x14ac:dyDescent="0.2">
      <c r="A7194" s="20">
        <f t="shared" si="112"/>
        <v>50612</v>
      </c>
      <c r="B7194" s="21">
        <v>7193</v>
      </c>
      <c r="C7194" s="21">
        <v>7.8038999999999996</v>
      </c>
      <c r="D7194" s="21">
        <v>2.0264000000000002</v>
      </c>
    </row>
    <row r="7195" spans="1:4" ht="14.25" x14ac:dyDescent="0.2">
      <c r="A7195" s="20">
        <f t="shared" si="112"/>
        <v>50613</v>
      </c>
      <c r="B7195" s="21">
        <v>7194</v>
      </c>
      <c r="C7195" s="21">
        <v>7.8045999999999998</v>
      </c>
      <c r="D7195" s="21">
        <v>2.0265</v>
      </c>
    </row>
    <row r="7196" spans="1:4" ht="14.25" x14ac:dyDescent="0.2">
      <c r="A7196" s="20">
        <f t="shared" si="112"/>
        <v>50614</v>
      </c>
      <c r="B7196" s="21">
        <v>7195</v>
      </c>
      <c r="C7196" s="21">
        <v>7.8052999999999999</v>
      </c>
      <c r="D7196" s="21">
        <v>2.0266000000000002</v>
      </c>
    </row>
    <row r="7197" spans="1:4" ht="14.25" x14ac:dyDescent="0.2">
      <c r="A7197" s="20">
        <f t="shared" si="112"/>
        <v>50615</v>
      </c>
      <c r="B7197" s="21">
        <v>7196</v>
      </c>
      <c r="C7197" s="21">
        <v>7.806</v>
      </c>
      <c r="D7197" s="21">
        <v>2.0266999999999999</v>
      </c>
    </row>
    <row r="7198" spans="1:4" ht="14.25" x14ac:dyDescent="0.2">
      <c r="A7198" s="20">
        <f t="shared" si="112"/>
        <v>50616</v>
      </c>
      <c r="B7198" s="21">
        <v>7197</v>
      </c>
      <c r="C7198" s="21">
        <v>7.8067000000000002</v>
      </c>
      <c r="D7198" s="21">
        <v>2.0268000000000002</v>
      </c>
    </row>
    <row r="7199" spans="1:4" ht="14.25" x14ac:dyDescent="0.2">
      <c r="A7199" s="20">
        <f t="shared" si="112"/>
        <v>50617</v>
      </c>
      <c r="B7199" s="21">
        <v>7198</v>
      </c>
      <c r="C7199" s="21">
        <v>7.8074000000000003</v>
      </c>
      <c r="D7199" s="21">
        <v>2.0268999999999999</v>
      </c>
    </row>
    <row r="7200" spans="1:4" ht="14.25" x14ac:dyDescent="0.2">
      <c r="A7200" s="20">
        <f t="shared" si="112"/>
        <v>50618</v>
      </c>
      <c r="B7200" s="21">
        <v>7199</v>
      </c>
      <c r="C7200" s="21">
        <v>7.8080999999999996</v>
      </c>
      <c r="D7200" s="21">
        <v>2.0270000000000001</v>
      </c>
    </row>
    <row r="7201" spans="1:4" ht="14.25" x14ac:dyDescent="0.2">
      <c r="A7201" s="20">
        <f t="shared" si="112"/>
        <v>50619</v>
      </c>
      <c r="B7201" s="21">
        <v>7200</v>
      </c>
      <c r="C7201" s="21">
        <v>7.8087999999999997</v>
      </c>
      <c r="D7201" s="21">
        <v>2.0270999999999999</v>
      </c>
    </row>
    <row r="7202" spans="1:4" ht="14.25" x14ac:dyDescent="0.2">
      <c r="A7202" s="20">
        <f t="shared" si="112"/>
        <v>50620</v>
      </c>
      <c r="B7202" s="21">
        <v>7201</v>
      </c>
      <c r="C7202" s="21">
        <v>7.8094999999999999</v>
      </c>
      <c r="D7202" s="21">
        <v>2.0272000000000001</v>
      </c>
    </row>
    <row r="7203" spans="1:4" ht="14.25" x14ac:dyDescent="0.2">
      <c r="A7203" s="20">
        <f t="shared" si="112"/>
        <v>50621</v>
      </c>
      <c r="B7203" s="21">
        <v>7202</v>
      </c>
      <c r="C7203" s="21">
        <v>7.8102</v>
      </c>
      <c r="D7203" s="21">
        <v>2.0272999999999999</v>
      </c>
    </row>
    <row r="7204" spans="1:4" ht="14.25" x14ac:dyDescent="0.2">
      <c r="A7204" s="20">
        <f t="shared" si="112"/>
        <v>50622</v>
      </c>
      <c r="B7204" s="21">
        <v>7203</v>
      </c>
      <c r="C7204" s="21">
        <v>7.8108000000000004</v>
      </c>
      <c r="D7204" s="21">
        <v>2.0274000000000001</v>
      </c>
    </row>
    <row r="7205" spans="1:4" ht="14.25" x14ac:dyDescent="0.2">
      <c r="A7205" s="20">
        <f t="shared" si="112"/>
        <v>50623</v>
      </c>
      <c r="B7205" s="21">
        <v>7204</v>
      </c>
      <c r="C7205" s="21">
        <v>7.8114999999999997</v>
      </c>
      <c r="D7205" s="21">
        <v>2.0274999999999999</v>
      </c>
    </row>
    <row r="7206" spans="1:4" ht="14.25" x14ac:dyDescent="0.2">
      <c r="A7206" s="20">
        <f t="shared" si="112"/>
        <v>50624</v>
      </c>
      <c r="B7206" s="21">
        <v>7205</v>
      </c>
      <c r="C7206" s="21">
        <v>7.8121999999999998</v>
      </c>
      <c r="D7206" s="21">
        <v>2.0276999999999998</v>
      </c>
    </row>
    <row r="7207" spans="1:4" ht="14.25" x14ac:dyDescent="0.2">
      <c r="A7207" s="20">
        <f t="shared" si="112"/>
        <v>50625</v>
      </c>
      <c r="B7207" s="21">
        <v>7206</v>
      </c>
      <c r="C7207" s="21">
        <v>7.8129</v>
      </c>
      <c r="D7207" s="21">
        <v>2.0278</v>
      </c>
    </row>
    <row r="7208" spans="1:4" ht="14.25" x14ac:dyDescent="0.2">
      <c r="A7208" s="20">
        <f t="shared" si="112"/>
        <v>50626</v>
      </c>
      <c r="B7208" s="21">
        <v>7207</v>
      </c>
      <c r="C7208" s="21">
        <v>7.8136000000000001</v>
      </c>
      <c r="D7208" s="21">
        <v>2.0278999999999998</v>
      </c>
    </row>
    <row r="7209" spans="1:4" ht="14.25" x14ac:dyDescent="0.2">
      <c r="A7209" s="20">
        <f t="shared" si="112"/>
        <v>50627</v>
      </c>
      <c r="B7209" s="21">
        <v>7208</v>
      </c>
      <c r="C7209" s="21">
        <v>7.8143000000000002</v>
      </c>
      <c r="D7209" s="21">
        <v>2.028</v>
      </c>
    </row>
    <row r="7210" spans="1:4" ht="14.25" x14ac:dyDescent="0.2">
      <c r="A7210" s="20">
        <f t="shared" si="112"/>
        <v>50628</v>
      </c>
      <c r="B7210" s="21">
        <v>7209</v>
      </c>
      <c r="C7210" s="21">
        <v>7.8150000000000004</v>
      </c>
      <c r="D7210" s="21">
        <v>2.0280999999999998</v>
      </c>
    </row>
    <row r="7211" spans="1:4" ht="14.25" x14ac:dyDescent="0.2">
      <c r="A7211" s="20">
        <f t="shared" si="112"/>
        <v>50629</v>
      </c>
      <c r="B7211" s="21">
        <v>7210</v>
      </c>
      <c r="C7211" s="21">
        <v>7.8156999999999996</v>
      </c>
      <c r="D7211" s="21">
        <v>2.0282</v>
      </c>
    </row>
    <row r="7212" spans="1:4" ht="14.25" x14ac:dyDescent="0.2">
      <c r="A7212" s="20">
        <f t="shared" si="112"/>
        <v>50630</v>
      </c>
      <c r="B7212" s="21">
        <v>7211</v>
      </c>
      <c r="C7212" s="21">
        <v>7.8163999999999998</v>
      </c>
      <c r="D7212" s="21">
        <v>2.0283000000000002</v>
      </c>
    </row>
    <row r="7213" spans="1:4" ht="14.25" x14ac:dyDescent="0.2">
      <c r="A7213" s="20">
        <f t="shared" si="112"/>
        <v>50631</v>
      </c>
      <c r="B7213" s="21">
        <v>7212</v>
      </c>
      <c r="C7213" s="21">
        <v>7.8170999999999999</v>
      </c>
      <c r="D7213" s="21">
        <v>2.0284</v>
      </c>
    </row>
    <row r="7214" spans="1:4" ht="14.25" x14ac:dyDescent="0.2">
      <c r="A7214" s="20">
        <f t="shared" si="112"/>
        <v>50632</v>
      </c>
      <c r="B7214" s="21">
        <v>7213</v>
      </c>
      <c r="C7214" s="21">
        <v>7.8178000000000001</v>
      </c>
      <c r="D7214" s="21">
        <v>2.0285000000000002</v>
      </c>
    </row>
    <row r="7215" spans="1:4" ht="14.25" x14ac:dyDescent="0.2">
      <c r="A7215" s="20">
        <f t="shared" si="112"/>
        <v>50633</v>
      </c>
      <c r="B7215" s="21">
        <v>7214</v>
      </c>
      <c r="C7215" s="21">
        <v>7.8185000000000002</v>
      </c>
      <c r="D7215" s="21">
        <v>2.0286</v>
      </c>
    </row>
    <row r="7216" spans="1:4" ht="14.25" x14ac:dyDescent="0.2">
      <c r="A7216" s="20">
        <f t="shared" si="112"/>
        <v>50634</v>
      </c>
      <c r="B7216" s="21">
        <v>7215</v>
      </c>
      <c r="C7216" s="21">
        <v>7.8192000000000004</v>
      </c>
      <c r="D7216" s="21">
        <v>2.0287000000000002</v>
      </c>
    </row>
    <row r="7217" spans="1:4" ht="14.25" x14ac:dyDescent="0.2">
      <c r="A7217" s="20">
        <f t="shared" si="112"/>
        <v>50635</v>
      </c>
      <c r="B7217" s="21">
        <v>7216</v>
      </c>
      <c r="C7217" s="21">
        <v>7.8198999999999996</v>
      </c>
      <c r="D7217" s="21">
        <v>2.0287999999999999</v>
      </c>
    </row>
    <row r="7218" spans="1:4" ht="14.25" x14ac:dyDescent="0.2">
      <c r="A7218" s="20">
        <f t="shared" si="112"/>
        <v>50636</v>
      </c>
      <c r="B7218" s="21">
        <v>7217</v>
      </c>
      <c r="C7218" s="21">
        <v>7.8205999999999998</v>
      </c>
      <c r="D7218" s="21">
        <v>2.0289000000000001</v>
      </c>
    </row>
    <row r="7219" spans="1:4" ht="14.25" x14ac:dyDescent="0.2">
      <c r="A7219" s="20">
        <f t="shared" si="112"/>
        <v>50637</v>
      </c>
      <c r="B7219" s="21">
        <v>7218</v>
      </c>
      <c r="C7219" s="21">
        <v>7.8212999999999999</v>
      </c>
      <c r="D7219" s="21">
        <v>2.0289999999999999</v>
      </c>
    </row>
    <row r="7220" spans="1:4" ht="14.25" x14ac:dyDescent="0.2">
      <c r="A7220" s="20">
        <f t="shared" si="112"/>
        <v>50638</v>
      </c>
      <c r="B7220" s="21">
        <v>7219</v>
      </c>
      <c r="C7220" s="21">
        <v>7.8220000000000001</v>
      </c>
      <c r="D7220" s="21">
        <v>2.0291000000000001</v>
      </c>
    </row>
    <row r="7221" spans="1:4" ht="14.25" x14ac:dyDescent="0.2">
      <c r="A7221" s="20">
        <f t="shared" si="112"/>
        <v>50639</v>
      </c>
      <c r="B7221" s="21">
        <v>7220</v>
      </c>
      <c r="C7221" s="21">
        <v>7.8227000000000002</v>
      </c>
      <c r="D7221" s="21">
        <v>2.0293000000000001</v>
      </c>
    </row>
    <row r="7222" spans="1:4" ht="14.25" x14ac:dyDescent="0.2">
      <c r="A7222" s="20">
        <f t="shared" si="112"/>
        <v>50640</v>
      </c>
      <c r="B7222" s="21">
        <v>7221</v>
      </c>
      <c r="C7222" s="21">
        <v>7.8234000000000004</v>
      </c>
      <c r="D7222" s="21">
        <v>2.0293999999999999</v>
      </c>
    </row>
    <row r="7223" spans="1:4" ht="14.25" x14ac:dyDescent="0.2">
      <c r="A7223" s="20">
        <f t="shared" si="112"/>
        <v>50641</v>
      </c>
      <c r="B7223" s="21">
        <v>7222</v>
      </c>
      <c r="C7223" s="21">
        <v>7.8240999999999996</v>
      </c>
      <c r="D7223" s="21">
        <v>2.0295000000000001</v>
      </c>
    </row>
    <row r="7224" spans="1:4" ht="14.25" x14ac:dyDescent="0.2">
      <c r="A7224" s="20">
        <f t="shared" si="112"/>
        <v>50642</v>
      </c>
      <c r="B7224" s="21">
        <v>7223</v>
      </c>
      <c r="C7224" s="21">
        <v>7.8247</v>
      </c>
      <c r="D7224" s="21">
        <v>2.0295999999999998</v>
      </c>
    </row>
    <row r="7225" spans="1:4" ht="14.25" x14ac:dyDescent="0.2">
      <c r="A7225" s="20">
        <f t="shared" si="112"/>
        <v>50643</v>
      </c>
      <c r="B7225" s="21">
        <v>7224</v>
      </c>
      <c r="C7225" s="21">
        <v>7.8254000000000001</v>
      </c>
      <c r="D7225" s="21">
        <v>2.0297000000000001</v>
      </c>
    </row>
    <row r="7226" spans="1:4" ht="14.25" x14ac:dyDescent="0.2">
      <c r="A7226" s="20">
        <f t="shared" si="112"/>
        <v>50644</v>
      </c>
      <c r="B7226" s="21">
        <v>7225</v>
      </c>
      <c r="C7226" s="21">
        <v>7.8261000000000003</v>
      </c>
      <c r="D7226" s="21">
        <v>2.0297999999999998</v>
      </c>
    </row>
    <row r="7227" spans="1:4" ht="14.25" x14ac:dyDescent="0.2">
      <c r="A7227" s="20">
        <f t="shared" si="112"/>
        <v>50645</v>
      </c>
      <c r="B7227" s="21">
        <v>7226</v>
      </c>
      <c r="C7227" s="21">
        <v>7.8268000000000004</v>
      </c>
      <c r="D7227" s="21">
        <v>2.0299</v>
      </c>
    </row>
    <row r="7228" spans="1:4" ht="14.25" x14ac:dyDescent="0.2">
      <c r="A7228" s="20">
        <f t="shared" si="112"/>
        <v>50646</v>
      </c>
      <c r="B7228" s="21">
        <v>7227</v>
      </c>
      <c r="C7228" s="21">
        <v>7.8274999999999997</v>
      </c>
      <c r="D7228" s="21">
        <v>2.0299999999999998</v>
      </c>
    </row>
    <row r="7229" spans="1:4" ht="14.25" x14ac:dyDescent="0.2">
      <c r="A7229" s="20">
        <f t="shared" si="112"/>
        <v>50647</v>
      </c>
      <c r="B7229" s="21">
        <v>7228</v>
      </c>
      <c r="C7229" s="21">
        <v>7.8281999999999998</v>
      </c>
      <c r="D7229" s="21">
        <v>2.0301</v>
      </c>
    </row>
    <row r="7230" spans="1:4" ht="14.25" x14ac:dyDescent="0.2">
      <c r="A7230" s="20">
        <f t="shared" si="112"/>
        <v>50648</v>
      </c>
      <c r="B7230" s="21">
        <v>7229</v>
      </c>
      <c r="C7230" s="21">
        <v>7.8289</v>
      </c>
      <c r="D7230" s="21">
        <v>2.0301999999999998</v>
      </c>
    </row>
    <row r="7231" spans="1:4" ht="14.25" x14ac:dyDescent="0.2">
      <c r="A7231" s="20">
        <f t="shared" si="112"/>
        <v>50649</v>
      </c>
      <c r="B7231" s="21">
        <v>7230</v>
      </c>
      <c r="C7231" s="21">
        <v>7.8296000000000001</v>
      </c>
      <c r="D7231" s="21">
        <v>2.0303</v>
      </c>
    </row>
    <row r="7232" spans="1:4" ht="14.25" x14ac:dyDescent="0.2">
      <c r="A7232" s="20">
        <f t="shared" si="112"/>
        <v>50650</v>
      </c>
      <c r="B7232" s="21">
        <v>7231</v>
      </c>
      <c r="C7232" s="21">
        <v>7.8303000000000003</v>
      </c>
      <c r="D7232" s="21">
        <v>2.0304000000000002</v>
      </c>
    </row>
    <row r="7233" spans="1:4" ht="14.25" x14ac:dyDescent="0.2">
      <c r="A7233" s="20">
        <f t="shared" si="112"/>
        <v>50651</v>
      </c>
      <c r="B7233" s="21">
        <v>7232</v>
      </c>
      <c r="C7233" s="21">
        <v>7.8310000000000004</v>
      </c>
      <c r="D7233" s="21">
        <v>2.0305</v>
      </c>
    </row>
    <row r="7234" spans="1:4" ht="14.25" x14ac:dyDescent="0.2">
      <c r="A7234" s="20">
        <f t="shared" si="112"/>
        <v>50652</v>
      </c>
      <c r="B7234" s="21">
        <v>7233</v>
      </c>
      <c r="C7234" s="21">
        <v>7.8316999999999997</v>
      </c>
      <c r="D7234" s="21">
        <v>2.0306000000000002</v>
      </c>
    </row>
    <row r="7235" spans="1:4" ht="14.25" x14ac:dyDescent="0.2">
      <c r="A7235" s="20">
        <f t="shared" si="112"/>
        <v>50653</v>
      </c>
      <c r="B7235" s="21">
        <v>7234</v>
      </c>
      <c r="C7235" s="21">
        <v>7.8323999999999998</v>
      </c>
      <c r="D7235" s="21">
        <v>2.0306999999999999</v>
      </c>
    </row>
    <row r="7236" spans="1:4" ht="14.25" x14ac:dyDescent="0.2">
      <c r="A7236" s="20">
        <f t="shared" ref="A7236:A7299" si="113">+A7235+1</f>
        <v>50654</v>
      </c>
      <c r="B7236" s="21">
        <v>7235</v>
      </c>
      <c r="C7236" s="21">
        <v>7.8331</v>
      </c>
      <c r="D7236" s="21">
        <v>2.0308000000000002</v>
      </c>
    </row>
    <row r="7237" spans="1:4" ht="14.25" x14ac:dyDescent="0.2">
      <c r="A7237" s="20">
        <f t="shared" si="113"/>
        <v>50655</v>
      </c>
      <c r="B7237" s="21">
        <v>7236</v>
      </c>
      <c r="C7237" s="21">
        <v>7.8337000000000003</v>
      </c>
      <c r="D7237" s="21">
        <v>2.0310000000000001</v>
      </c>
    </row>
    <row r="7238" spans="1:4" ht="14.25" x14ac:dyDescent="0.2">
      <c r="A7238" s="20">
        <f t="shared" si="113"/>
        <v>50656</v>
      </c>
      <c r="B7238" s="21">
        <v>7237</v>
      </c>
      <c r="C7238" s="21">
        <v>7.8343999999999996</v>
      </c>
      <c r="D7238" s="21">
        <v>2.0310999999999999</v>
      </c>
    </row>
    <row r="7239" spans="1:4" ht="14.25" x14ac:dyDescent="0.2">
      <c r="A7239" s="20">
        <f t="shared" si="113"/>
        <v>50657</v>
      </c>
      <c r="B7239" s="21">
        <v>7238</v>
      </c>
      <c r="C7239" s="21">
        <v>7.8350999999999997</v>
      </c>
      <c r="D7239" s="21">
        <v>2.0312000000000001</v>
      </c>
    </row>
    <row r="7240" spans="1:4" ht="14.25" x14ac:dyDescent="0.2">
      <c r="A7240" s="20">
        <f t="shared" si="113"/>
        <v>50658</v>
      </c>
      <c r="B7240" s="21">
        <v>7239</v>
      </c>
      <c r="C7240" s="21">
        <v>7.8357999999999999</v>
      </c>
      <c r="D7240" s="21">
        <v>2.0312999999999999</v>
      </c>
    </row>
    <row r="7241" spans="1:4" ht="14.25" x14ac:dyDescent="0.2">
      <c r="A7241" s="20">
        <f t="shared" si="113"/>
        <v>50659</v>
      </c>
      <c r="B7241" s="21">
        <v>7240</v>
      </c>
      <c r="C7241" s="21">
        <v>7.8365</v>
      </c>
      <c r="D7241" s="21">
        <v>2.0314000000000001</v>
      </c>
    </row>
    <row r="7242" spans="1:4" ht="14.25" x14ac:dyDescent="0.2">
      <c r="A7242" s="20">
        <f t="shared" si="113"/>
        <v>50660</v>
      </c>
      <c r="B7242" s="21">
        <v>7241</v>
      </c>
      <c r="C7242" s="21">
        <v>7.8372000000000002</v>
      </c>
      <c r="D7242" s="21">
        <v>2.0314999999999999</v>
      </c>
    </row>
    <row r="7243" spans="1:4" ht="14.25" x14ac:dyDescent="0.2">
      <c r="A7243" s="20">
        <f t="shared" si="113"/>
        <v>50661</v>
      </c>
      <c r="B7243" s="21">
        <v>7242</v>
      </c>
      <c r="C7243" s="21">
        <v>7.8379000000000003</v>
      </c>
      <c r="D7243" s="21">
        <v>2.0316000000000001</v>
      </c>
    </row>
    <row r="7244" spans="1:4" ht="14.25" x14ac:dyDescent="0.2">
      <c r="A7244" s="20">
        <f t="shared" si="113"/>
        <v>50662</v>
      </c>
      <c r="B7244" s="21">
        <v>7243</v>
      </c>
      <c r="C7244" s="21">
        <v>7.8385999999999996</v>
      </c>
      <c r="D7244" s="21">
        <v>2.0316999999999998</v>
      </c>
    </row>
    <row r="7245" spans="1:4" ht="14.25" x14ac:dyDescent="0.2">
      <c r="A7245" s="20">
        <f t="shared" si="113"/>
        <v>50663</v>
      </c>
      <c r="B7245" s="21">
        <v>7244</v>
      </c>
      <c r="C7245" s="21">
        <v>7.8392999999999997</v>
      </c>
      <c r="D7245" s="21">
        <v>2.0318000000000001</v>
      </c>
    </row>
    <row r="7246" spans="1:4" ht="14.25" x14ac:dyDescent="0.2">
      <c r="A7246" s="20">
        <f t="shared" si="113"/>
        <v>50664</v>
      </c>
      <c r="B7246" s="21">
        <v>7245</v>
      </c>
      <c r="C7246" s="21">
        <v>7.84</v>
      </c>
      <c r="D7246" s="21">
        <v>2.0318999999999998</v>
      </c>
    </row>
    <row r="7247" spans="1:4" ht="14.25" x14ac:dyDescent="0.2">
      <c r="A7247" s="20">
        <f t="shared" si="113"/>
        <v>50665</v>
      </c>
      <c r="B7247" s="21">
        <v>7246</v>
      </c>
      <c r="C7247" s="21">
        <v>7.8407</v>
      </c>
      <c r="D7247" s="21">
        <v>2.032</v>
      </c>
    </row>
    <row r="7248" spans="1:4" ht="14.25" x14ac:dyDescent="0.2">
      <c r="A7248" s="20">
        <f t="shared" si="113"/>
        <v>50666</v>
      </c>
      <c r="B7248" s="21">
        <v>7247</v>
      </c>
      <c r="C7248" s="21">
        <v>7.8413000000000004</v>
      </c>
      <c r="D7248" s="21">
        <v>2.0320999999999998</v>
      </c>
    </row>
    <row r="7249" spans="1:4" ht="14.25" x14ac:dyDescent="0.2">
      <c r="A7249" s="20">
        <f t="shared" si="113"/>
        <v>50667</v>
      </c>
      <c r="B7249" s="21">
        <v>7248</v>
      </c>
      <c r="C7249" s="21">
        <v>7.8419999999999996</v>
      </c>
      <c r="D7249" s="21">
        <v>2.0322</v>
      </c>
    </row>
    <row r="7250" spans="1:4" ht="14.25" x14ac:dyDescent="0.2">
      <c r="A7250" s="20">
        <f t="shared" si="113"/>
        <v>50668</v>
      </c>
      <c r="B7250" s="21">
        <v>7249</v>
      </c>
      <c r="C7250" s="21">
        <v>7.8426999999999998</v>
      </c>
      <c r="D7250" s="21">
        <v>2.0323000000000002</v>
      </c>
    </row>
    <row r="7251" spans="1:4" ht="14.25" x14ac:dyDescent="0.2">
      <c r="A7251" s="20">
        <f t="shared" si="113"/>
        <v>50669</v>
      </c>
      <c r="B7251" s="21">
        <v>7250</v>
      </c>
      <c r="C7251" s="21">
        <v>7.8433999999999999</v>
      </c>
      <c r="D7251" s="21">
        <v>2.0324</v>
      </c>
    </row>
    <row r="7252" spans="1:4" ht="14.25" x14ac:dyDescent="0.2">
      <c r="A7252" s="20">
        <f t="shared" si="113"/>
        <v>50670</v>
      </c>
      <c r="B7252" s="21">
        <v>7251</v>
      </c>
      <c r="C7252" s="21">
        <v>7.8441000000000001</v>
      </c>
      <c r="D7252" s="21">
        <v>2.0325000000000002</v>
      </c>
    </row>
    <row r="7253" spans="1:4" ht="14.25" x14ac:dyDescent="0.2">
      <c r="A7253" s="20">
        <f t="shared" si="113"/>
        <v>50671</v>
      </c>
      <c r="B7253" s="21">
        <v>7252</v>
      </c>
      <c r="C7253" s="21">
        <v>7.8448000000000002</v>
      </c>
      <c r="D7253" s="21">
        <v>2.0326</v>
      </c>
    </row>
    <row r="7254" spans="1:4" ht="14.25" x14ac:dyDescent="0.2">
      <c r="A7254" s="20">
        <f t="shared" si="113"/>
        <v>50672</v>
      </c>
      <c r="B7254" s="21">
        <v>7253</v>
      </c>
      <c r="C7254" s="21">
        <v>7.8455000000000004</v>
      </c>
      <c r="D7254" s="21">
        <v>2.0327000000000002</v>
      </c>
    </row>
    <row r="7255" spans="1:4" ht="14.25" x14ac:dyDescent="0.2">
      <c r="A7255" s="20">
        <f t="shared" si="113"/>
        <v>50673</v>
      </c>
      <c r="B7255" s="21">
        <v>7254</v>
      </c>
      <c r="C7255" s="21">
        <v>7.8461999999999996</v>
      </c>
      <c r="D7255" s="21">
        <v>2.0327999999999999</v>
      </c>
    </row>
    <row r="7256" spans="1:4" ht="14.25" x14ac:dyDescent="0.2">
      <c r="A7256" s="20">
        <f t="shared" si="113"/>
        <v>50674</v>
      </c>
      <c r="B7256" s="21">
        <v>7255</v>
      </c>
      <c r="C7256" s="21">
        <v>7.8468999999999998</v>
      </c>
      <c r="D7256" s="21">
        <v>2.0329000000000002</v>
      </c>
    </row>
    <row r="7257" spans="1:4" ht="14.25" x14ac:dyDescent="0.2">
      <c r="A7257" s="20">
        <f t="shared" si="113"/>
        <v>50675</v>
      </c>
      <c r="B7257" s="21">
        <v>7256</v>
      </c>
      <c r="C7257" s="21">
        <v>7.8475000000000001</v>
      </c>
      <c r="D7257" s="21">
        <v>2.0331000000000001</v>
      </c>
    </row>
    <row r="7258" spans="1:4" ht="14.25" x14ac:dyDescent="0.2">
      <c r="A7258" s="20">
        <f t="shared" si="113"/>
        <v>50676</v>
      </c>
      <c r="B7258" s="21">
        <v>7257</v>
      </c>
      <c r="C7258" s="21">
        <v>7.8482000000000003</v>
      </c>
      <c r="D7258" s="21">
        <v>2.0331999999999999</v>
      </c>
    </row>
    <row r="7259" spans="1:4" ht="14.25" x14ac:dyDescent="0.2">
      <c r="A7259" s="20">
        <f t="shared" si="113"/>
        <v>50677</v>
      </c>
      <c r="B7259" s="21">
        <v>7258</v>
      </c>
      <c r="C7259" s="21">
        <v>7.8489000000000004</v>
      </c>
      <c r="D7259" s="21">
        <v>2.0333000000000001</v>
      </c>
    </row>
    <row r="7260" spans="1:4" ht="14.25" x14ac:dyDescent="0.2">
      <c r="A7260" s="20">
        <f t="shared" si="113"/>
        <v>50678</v>
      </c>
      <c r="B7260" s="21">
        <v>7259</v>
      </c>
      <c r="C7260" s="21">
        <v>7.8495999999999997</v>
      </c>
      <c r="D7260" s="21">
        <v>2.0333999999999999</v>
      </c>
    </row>
    <row r="7261" spans="1:4" ht="14.25" x14ac:dyDescent="0.2">
      <c r="A7261" s="20">
        <f t="shared" si="113"/>
        <v>50679</v>
      </c>
      <c r="B7261" s="21">
        <v>7260</v>
      </c>
      <c r="C7261" s="21">
        <v>7.8502999999999998</v>
      </c>
      <c r="D7261" s="21">
        <v>2.0335000000000001</v>
      </c>
    </row>
    <row r="7262" spans="1:4" ht="14.25" x14ac:dyDescent="0.2">
      <c r="A7262" s="20">
        <f t="shared" si="113"/>
        <v>50680</v>
      </c>
      <c r="B7262" s="21">
        <v>7261</v>
      </c>
      <c r="C7262" s="21">
        <v>7.851</v>
      </c>
      <c r="D7262" s="21">
        <v>2.0335999999999999</v>
      </c>
    </row>
    <row r="7263" spans="1:4" ht="14.25" x14ac:dyDescent="0.2">
      <c r="A7263" s="20">
        <f t="shared" si="113"/>
        <v>50681</v>
      </c>
      <c r="B7263" s="21">
        <v>7262</v>
      </c>
      <c r="C7263" s="21">
        <v>7.8517000000000001</v>
      </c>
      <c r="D7263" s="21">
        <v>2.0337000000000001</v>
      </c>
    </row>
    <row r="7264" spans="1:4" ht="14.25" x14ac:dyDescent="0.2">
      <c r="A7264" s="20">
        <f t="shared" si="113"/>
        <v>50682</v>
      </c>
      <c r="B7264" s="21">
        <v>7263</v>
      </c>
      <c r="C7264" s="21">
        <v>7.8524000000000003</v>
      </c>
      <c r="D7264" s="21">
        <v>2.0337999999999998</v>
      </c>
    </row>
    <row r="7265" spans="1:4" ht="14.25" x14ac:dyDescent="0.2">
      <c r="A7265" s="20">
        <f t="shared" si="113"/>
        <v>50683</v>
      </c>
      <c r="B7265" s="21">
        <v>7264</v>
      </c>
      <c r="C7265" s="21">
        <v>7.8531000000000004</v>
      </c>
      <c r="D7265" s="21">
        <v>2.0339</v>
      </c>
    </row>
    <row r="7266" spans="1:4" ht="14.25" x14ac:dyDescent="0.2">
      <c r="A7266" s="20">
        <f t="shared" si="113"/>
        <v>50684</v>
      </c>
      <c r="B7266" s="21">
        <v>7265</v>
      </c>
      <c r="C7266" s="21">
        <v>7.8536999999999999</v>
      </c>
      <c r="D7266" s="21">
        <v>2.0339999999999998</v>
      </c>
    </row>
    <row r="7267" spans="1:4" ht="14.25" x14ac:dyDescent="0.2">
      <c r="A7267" s="20">
        <f t="shared" si="113"/>
        <v>50685</v>
      </c>
      <c r="B7267" s="21">
        <v>7266</v>
      </c>
      <c r="C7267" s="21">
        <v>7.8544</v>
      </c>
      <c r="D7267" s="21">
        <v>2.0341</v>
      </c>
    </row>
    <row r="7268" spans="1:4" ht="14.25" x14ac:dyDescent="0.2">
      <c r="A7268" s="20">
        <f t="shared" si="113"/>
        <v>50686</v>
      </c>
      <c r="B7268" s="21">
        <v>7267</v>
      </c>
      <c r="C7268" s="21">
        <v>7.8551000000000002</v>
      </c>
      <c r="D7268" s="21">
        <v>2.0341999999999998</v>
      </c>
    </row>
    <row r="7269" spans="1:4" ht="14.25" x14ac:dyDescent="0.2">
      <c r="A7269" s="20">
        <f t="shared" si="113"/>
        <v>50687</v>
      </c>
      <c r="B7269" s="21">
        <v>7268</v>
      </c>
      <c r="C7269" s="21">
        <v>7.8558000000000003</v>
      </c>
      <c r="D7269" s="21">
        <v>2.0343</v>
      </c>
    </row>
    <row r="7270" spans="1:4" ht="14.25" x14ac:dyDescent="0.2">
      <c r="A7270" s="20">
        <f t="shared" si="113"/>
        <v>50688</v>
      </c>
      <c r="B7270" s="21">
        <v>7269</v>
      </c>
      <c r="C7270" s="21">
        <v>7.8564999999999996</v>
      </c>
      <c r="D7270" s="21">
        <v>2.0344000000000002</v>
      </c>
    </row>
    <row r="7271" spans="1:4" ht="14.25" x14ac:dyDescent="0.2">
      <c r="A7271" s="20">
        <f t="shared" si="113"/>
        <v>50689</v>
      </c>
      <c r="B7271" s="21">
        <v>7270</v>
      </c>
      <c r="C7271" s="21">
        <v>7.8571999999999997</v>
      </c>
      <c r="D7271" s="21">
        <v>2.0345</v>
      </c>
    </row>
    <row r="7272" spans="1:4" ht="14.25" x14ac:dyDescent="0.2">
      <c r="A7272" s="20">
        <f t="shared" si="113"/>
        <v>50690</v>
      </c>
      <c r="B7272" s="21">
        <v>7271</v>
      </c>
      <c r="C7272" s="21">
        <v>7.8578999999999999</v>
      </c>
      <c r="D7272" s="21">
        <v>2.0346000000000002</v>
      </c>
    </row>
    <row r="7273" spans="1:4" ht="14.25" x14ac:dyDescent="0.2">
      <c r="A7273" s="20">
        <f t="shared" si="113"/>
        <v>50691</v>
      </c>
      <c r="B7273" s="21">
        <v>7272</v>
      </c>
      <c r="C7273" s="21">
        <v>7.8585000000000003</v>
      </c>
      <c r="D7273" s="21">
        <v>2.0347</v>
      </c>
    </row>
    <row r="7274" spans="1:4" ht="14.25" x14ac:dyDescent="0.2">
      <c r="A7274" s="20">
        <f t="shared" si="113"/>
        <v>50692</v>
      </c>
      <c r="B7274" s="21">
        <v>7273</v>
      </c>
      <c r="C7274" s="21">
        <v>7.8592000000000004</v>
      </c>
      <c r="D7274" s="21">
        <v>2.0348000000000002</v>
      </c>
    </row>
    <row r="7275" spans="1:4" ht="14.25" x14ac:dyDescent="0.2">
      <c r="A7275" s="20">
        <f t="shared" si="113"/>
        <v>50693</v>
      </c>
      <c r="B7275" s="21">
        <v>7274</v>
      </c>
      <c r="C7275" s="21">
        <v>7.8598999999999997</v>
      </c>
      <c r="D7275" s="21">
        <v>2.0348999999999999</v>
      </c>
    </row>
    <row r="7276" spans="1:4" ht="14.25" x14ac:dyDescent="0.2">
      <c r="A7276" s="20">
        <f t="shared" si="113"/>
        <v>50694</v>
      </c>
      <c r="B7276" s="21">
        <v>7275</v>
      </c>
      <c r="C7276" s="21">
        <v>7.8605999999999998</v>
      </c>
      <c r="D7276" s="21">
        <v>2.0350000000000001</v>
      </c>
    </row>
    <row r="7277" spans="1:4" ht="14.25" x14ac:dyDescent="0.2">
      <c r="A7277" s="20">
        <f t="shared" si="113"/>
        <v>50695</v>
      </c>
      <c r="B7277" s="21">
        <v>7276</v>
      </c>
      <c r="C7277" s="21">
        <v>7.8613</v>
      </c>
      <c r="D7277" s="21">
        <v>2.0350999999999999</v>
      </c>
    </row>
    <row r="7278" spans="1:4" ht="14.25" x14ac:dyDescent="0.2">
      <c r="A7278" s="20">
        <f t="shared" si="113"/>
        <v>50696</v>
      </c>
      <c r="B7278" s="21">
        <v>7277</v>
      </c>
      <c r="C7278" s="21">
        <v>7.8620000000000001</v>
      </c>
      <c r="D7278" s="21">
        <v>2.0352000000000001</v>
      </c>
    </row>
    <row r="7279" spans="1:4" ht="14.25" x14ac:dyDescent="0.2">
      <c r="A7279" s="20">
        <f t="shared" si="113"/>
        <v>50697</v>
      </c>
      <c r="B7279" s="21">
        <v>7278</v>
      </c>
      <c r="C7279" s="21">
        <v>7.8627000000000002</v>
      </c>
      <c r="D7279" s="21">
        <v>2.0352999999999999</v>
      </c>
    </row>
    <row r="7280" spans="1:4" ht="14.25" x14ac:dyDescent="0.2">
      <c r="A7280" s="20">
        <f t="shared" si="113"/>
        <v>50698</v>
      </c>
      <c r="B7280" s="21">
        <v>7279</v>
      </c>
      <c r="C7280" s="21">
        <v>7.8632999999999997</v>
      </c>
      <c r="D7280" s="21">
        <v>2.0354000000000001</v>
      </c>
    </row>
    <row r="7281" spans="1:4" ht="14.25" x14ac:dyDescent="0.2">
      <c r="A7281" s="20">
        <f t="shared" si="113"/>
        <v>50699</v>
      </c>
      <c r="B7281" s="21">
        <v>7280</v>
      </c>
      <c r="C7281" s="21">
        <v>7.8639999999999999</v>
      </c>
      <c r="D7281" s="21">
        <v>2.0354999999999999</v>
      </c>
    </row>
    <row r="7282" spans="1:4" ht="14.25" x14ac:dyDescent="0.2">
      <c r="A7282" s="20">
        <f t="shared" si="113"/>
        <v>50700</v>
      </c>
      <c r="B7282" s="21">
        <v>7281</v>
      </c>
      <c r="C7282" s="21">
        <v>7.8647</v>
      </c>
      <c r="D7282" s="21">
        <v>2.0356000000000001</v>
      </c>
    </row>
    <row r="7283" spans="1:4" ht="14.25" x14ac:dyDescent="0.2">
      <c r="A7283" s="20">
        <f t="shared" si="113"/>
        <v>50701</v>
      </c>
      <c r="B7283" s="21">
        <v>7282</v>
      </c>
      <c r="C7283" s="21">
        <v>7.8654000000000002</v>
      </c>
      <c r="D7283" s="21">
        <v>2.0356999999999998</v>
      </c>
    </row>
    <row r="7284" spans="1:4" ht="14.25" x14ac:dyDescent="0.2">
      <c r="A7284" s="20">
        <f t="shared" si="113"/>
        <v>50702</v>
      </c>
      <c r="B7284" s="21">
        <v>7283</v>
      </c>
      <c r="C7284" s="21">
        <v>7.8661000000000003</v>
      </c>
      <c r="D7284" s="21">
        <v>2.0358000000000001</v>
      </c>
    </row>
    <row r="7285" spans="1:4" ht="14.25" x14ac:dyDescent="0.2">
      <c r="A7285" s="20">
        <f t="shared" si="113"/>
        <v>50703</v>
      </c>
      <c r="B7285" s="21">
        <v>7284</v>
      </c>
      <c r="C7285" s="21">
        <v>7.8667999999999996</v>
      </c>
      <c r="D7285" s="21">
        <v>2.036</v>
      </c>
    </row>
    <row r="7286" spans="1:4" ht="14.25" x14ac:dyDescent="0.2">
      <c r="A7286" s="20">
        <f t="shared" si="113"/>
        <v>50704</v>
      </c>
      <c r="B7286" s="21">
        <v>7285</v>
      </c>
      <c r="C7286" s="21">
        <v>7.8673999999999999</v>
      </c>
      <c r="D7286" s="21">
        <v>2.0360999999999998</v>
      </c>
    </row>
    <row r="7287" spans="1:4" ht="14.25" x14ac:dyDescent="0.2">
      <c r="A7287" s="20">
        <f t="shared" si="113"/>
        <v>50705</v>
      </c>
      <c r="B7287" s="21">
        <v>7286</v>
      </c>
      <c r="C7287" s="21">
        <v>7.8681000000000001</v>
      </c>
      <c r="D7287" s="21">
        <v>2.0362</v>
      </c>
    </row>
    <row r="7288" spans="1:4" ht="14.25" x14ac:dyDescent="0.2">
      <c r="A7288" s="20">
        <f t="shared" si="113"/>
        <v>50706</v>
      </c>
      <c r="B7288" s="21">
        <v>7287</v>
      </c>
      <c r="C7288" s="21">
        <v>7.8688000000000002</v>
      </c>
      <c r="D7288" s="21">
        <v>2.0363000000000002</v>
      </c>
    </row>
    <row r="7289" spans="1:4" ht="14.25" x14ac:dyDescent="0.2">
      <c r="A7289" s="20">
        <f t="shared" si="113"/>
        <v>50707</v>
      </c>
      <c r="B7289" s="21">
        <v>7288</v>
      </c>
      <c r="C7289" s="21">
        <v>7.8695000000000004</v>
      </c>
      <c r="D7289" s="21">
        <v>2.0364</v>
      </c>
    </row>
    <row r="7290" spans="1:4" ht="14.25" x14ac:dyDescent="0.2">
      <c r="A7290" s="20">
        <f t="shared" si="113"/>
        <v>50708</v>
      </c>
      <c r="B7290" s="21">
        <v>7289</v>
      </c>
      <c r="C7290" s="21">
        <v>7.8701999999999996</v>
      </c>
      <c r="D7290" s="21">
        <v>2.0365000000000002</v>
      </c>
    </row>
    <row r="7291" spans="1:4" ht="14.25" x14ac:dyDescent="0.2">
      <c r="A7291" s="20">
        <f t="shared" si="113"/>
        <v>50709</v>
      </c>
      <c r="B7291" s="21">
        <v>7290</v>
      </c>
      <c r="C7291" s="21">
        <v>7.8708999999999998</v>
      </c>
      <c r="D7291" s="21">
        <v>2.0366</v>
      </c>
    </row>
    <row r="7292" spans="1:4" ht="14.25" x14ac:dyDescent="0.2">
      <c r="A7292" s="20">
        <f t="shared" si="113"/>
        <v>50710</v>
      </c>
      <c r="B7292" s="21">
        <v>7291</v>
      </c>
      <c r="C7292" s="21">
        <v>7.8715000000000002</v>
      </c>
      <c r="D7292" s="21">
        <v>2.0367000000000002</v>
      </c>
    </row>
    <row r="7293" spans="1:4" ht="14.25" x14ac:dyDescent="0.2">
      <c r="A7293" s="20">
        <f t="shared" si="113"/>
        <v>50711</v>
      </c>
      <c r="B7293" s="21">
        <v>7292</v>
      </c>
      <c r="C7293" s="21">
        <v>7.8722000000000003</v>
      </c>
      <c r="D7293" s="21">
        <v>2.0367999999999999</v>
      </c>
    </row>
    <row r="7294" spans="1:4" ht="14.25" x14ac:dyDescent="0.2">
      <c r="A7294" s="20">
        <f t="shared" si="113"/>
        <v>50712</v>
      </c>
      <c r="B7294" s="21">
        <v>7293</v>
      </c>
      <c r="C7294" s="21">
        <v>7.8728999999999996</v>
      </c>
      <c r="D7294" s="21">
        <v>2.0369000000000002</v>
      </c>
    </row>
    <row r="7295" spans="1:4" ht="14.25" x14ac:dyDescent="0.2">
      <c r="A7295" s="20">
        <f t="shared" si="113"/>
        <v>50713</v>
      </c>
      <c r="B7295" s="21">
        <v>7294</v>
      </c>
      <c r="C7295" s="21">
        <v>7.8735999999999997</v>
      </c>
      <c r="D7295" s="21">
        <v>2.0369999999999999</v>
      </c>
    </row>
    <row r="7296" spans="1:4" ht="14.25" x14ac:dyDescent="0.2">
      <c r="A7296" s="20">
        <f t="shared" si="113"/>
        <v>50714</v>
      </c>
      <c r="B7296" s="21">
        <v>7295</v>
      </c>
      <c r="C7296" s="21">
        <v>7.8742999999999999</v>
      </c>
      <c r="D7296" s="21">
        <v>2.0371000000000001</v>
      </c>
    </row>
    <row r="7297" spans="1:4" ht="14.25" x14ac:dyDescent="0.2">
      <c r="A7297" s="20">
        <f t="shared" si="113"/>
        <v>50715</v>
      </c>
      <c r="B7297" s="21">
        <v>7296</v>
      </c>
      <c r="C7297" s="21">
        <v>7.875</v>
      </c>
      <c r="D7297" s="21">
        <v>2.0371999999999999</v>
      </c>
    </row>
    <row r="7298" spans="1:4" ht="14.25" x14ac:dyDescent="0.2">
      <c r="A7298" s="20">
        <f t="shared" si="113"/>
        <v>50716</v>
      </c>
      <c r="B7298" s="21">
        <v>7297</v>
      </c>
      <c r="C7298" s="21">
        <v>7.8756000000000004</v>
      </c>
      <c r="D7298" s="21">
        <v>2.0373000000000001</v>
      </c>
    </row>
    <row r="7299" spans="1:4" ht="14.25" x14ac:dyDescent="0.2">
      <c r="A7299" s="20">
        <f t="shared" si="113"/>
        <v>50717</v>
      </c>
      <c r="B7299" s="21">
        <v>7298</v>
      </c>
      <c r="C7299" s="21">
        <v>7.8762999999999996</v>
      </c>
      <c r="D7299" s="21">
        <v>2.0373999999999999</v>
      </c>
    </row>
    <row r="7300" spans="1:4" ht="14.25" x14ac:dyDescent="0.2">
      <c r="A7300" s="20">
        <f t="shared" ref="A7300:A7301" si="114">+A7299+1</f>
        <v>50718</v>
      </c>
      <c r="B7300" s="21">
        <v>7299</v>
      </c>
      <c r="C7300" s="21">
        <v>7.8769999999999998</v>
      </c>
      <c r="D7300" s="21">
        <v>2.0375000000000001</v>
      </c>
    </row>
    <row r="7301" spans="1:4" ht="14.25" x14ac:dyDescent="0.2">
      <c r="A7301" s="20">
        <f t="shared" si="114"/>
        <v>50719</v>
      </c>
      <c r="B7301" s="21">
        <v>7300</v>
      </c>
      <c r="C7301" s="21">
        <v>7.8776999999999999</v>
      </c>
      <c r="D7301" s="21">
        <v>2.0375999999999999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4D740-5CC1-47A8-8901-B721492AF02B}">
  <dimension ref="A1:B2171"/>
  <sheetViews>
    <sheetView workbookViewId="0">
      <selection activeCell="B7" sqref="B7"/>
    </sheetView>
  </sheetViews>
  <sheetFormatPr baseColWidth="10" defaultRowHeight="15" x14ac:dyDescent="0.2"/>
  <cols>
    <col min="1" max="1" width="11.75" customWidth="1"/>
  </cols>
  <sheetData>
    <row r="1" spans="1:2" ht="14.25" x14ac:dyDescent="0.2">
      <c r="B1" t="s">
        <v>0</v>
      </c>
    </row>
    <row r="2" spans="1:2" ht="14.25" x14ac:dyDescent="0.2">
      <c r="A2" s="2">
        <v>43443</v>
      </c>
      <c r="B2">
        <v>27565.79</v>
      </c>
    </row>
    <row r="3" spans="1:2" ht="14.25" x14ac:dyDescent="0.2">
      <c r="A3" s="2">
        <v>43442</v>
      </c>
      <c r="B3">
        <v>27562.13</v>
      </c>
    </row>
    <row r="4" spans="1:2" ht="14.25" x14ac:dyDescent="0.2">
      <c r="A4" s="2">
        <v>43441</v>
      </c>
      <c r="B4">
        <v>27558.46</v>
      </c>
    </row>
    <row r="5" spans="1:2" ht="14.25" x14ac:dyDescent="0.2">
      <c r="A5" s="2">
        <v>43440</v>
      </c>
      <c r="B5">
        <v>27554.79</v>
      </c>
    </row>
    <row r="6" spans="1:2" ht="14.25" x14ac:dyDescent="0.2">
      <c r="A6" s="2">
        <v>43439</v>
      </c>
      <c r="B6">
        <v>27551.13</v>
      </c>
    </row>
    <row r="7" spans="1:2" ht="14.25" x14ac:dyDescent="0.2">
      <c r="A7" s="2">
        <v>43438</v>
      </c>
      <c r="B7">
        <v>27547.46</v>
      </c>
    </row>
    <row r="8" spans="1:2" ht="14.25" x14ac:dyDescent="0.2">
      <c r="A8" s="2">
        <v>43437</v>
      </c>
      <c r="B8">
        <v>27543.79</v>
      </c>
    </row>
    <row r="9" spans="1:2" ht="14.25" x14ac:dyDescent="0.2">
      <c r="A9" s="2">
        <v>43436</v>
      </c>
      <c r="B9">
        <v>27540.13</v>
      </c>
    </row>
    <row r="10" spans="1:2" ht="14.25" x14ac:dyDescent="0.2">
      <c r="A10" s="2">
        <v>43435</v>
      </c>
      <c r="B10">
        <v>27536.46</v>
      </c>
    </row>
    <row r="11" spans="1:2" ht="14.25" x14ac:dyDescent="0.2">
      <c r="A11" s="2">
        <v>43434</v>
      </c>
      <c r="B11">
        <v>27532.799999999999</v>
      </c>
    </row>
    <row r="12" spans="1:2" ht="14.25" x14ac:dyDescent="0.2">
      <c r="A12" s="2">
        <v>43433</v>
      </c>
      <c r="B12">
        <v>27529.14</v>
      </c>
    </row>
    <row r="13" spans="1:2" ht="14.25" x14ac:dyDescent="0.2">
      <c r="A13" s="2">
        <v>43432</v>
      </c>
      <c r="B13">
        <v>27525.47</v>
      </c>
    </row>
    <row r="14" spans="1:2" ht="14.25" x14ac:dyDescent="0.2">
      <c r="A14" s="2">
        <v>43431</v>
      </c>
      <c r="B14">
        <v>27521.81</v>
      </c>
    </row>
    <row r="15" spans="1:2" ht="14.25" x14ac:dyDescent="0.2">
      <c r="A15" s="2">
        <v>43430</v>
      </c>
      <c r="B15">
        <v>27518.15</v>
      </c>
    </row>
    <row r="16" spans="1:2" ht="14.25" x14ac:dyDescent="0.2">
      <c r="A16" s="2">
        <v>43429</v>
      </c>
      <c r="B16">
        <v>27514.49</v>
      </c>
    </row>
    <row r="17" spans="1:2" ht="14.25" x14ac:dyDescent="0.2">
      <c r="A17" s="2">
        <v>43428</v>
      </c>
      <c r="B17">
        <v>27510.83</v>
      </c>
    </row>
    <row r="18" spans="1:2" ht="14.25" x14ac:dyDescent="0.2">
      <c r="A18" s="2">
        <v>43427</v>
      </c>
      <c r="B18">
        <v>27507.17</v>
      </c>
    </row>
    <row r="19" spans="1:2" ht="14.25" x14ac:dyDescent="0.2">
      <c r="A19" s="2">
        <v>43426</v>
      </c>
      <c r="B19">
        <v>27503.51</v>
      </c>
    </row>
    <row r="20" spans="1:2" ht="14.25" x14ac:dyDescent="0.2">
      <c r="A20" s="2">
        <v>43425</v>
      </c>
      <c r="B20">
        <v>27499.85</v>
      </c>
    </row>
    <row r="21" spans="1:2" ht="14.25" x14ac:dyDescent="0.2">
      <c r="A21" s="2">
        <v>43424</v>
      </c>
      <c r="B21">
        <v>27496.19</v>
      </c>
    </row>
    <row r="22" spans="1:2" ht="14.25" x14ac:dyDescent="0.2">
      <c r="A22" s="2">
        <v>43423</v>
      </c>
      <c r="B22">
        <v>27492.53</v>
      </c>
    </row>
    <row r="23" spans="1:2" ht="14.25" x14ac:dyDescent="0.2">
      <c r="A23" s="2">
        <v>43422</v>
      </c>
      <c r="B23">
        <v>27488.87</v>
      </c>
    </row>
    <row r="24" spans="1:2" ht="14.25" x14ac:dyDescent="0.2">
      <c r="A24" s="2">
        <v>43421</v>
      </c>
      <c r="B24">
        <v>27485.21</v>
      </c>
    </row>
    <row r="25" spans="1:2" ht="14.25" x14ac:dyDescent="0.2">
      <c r="A25" s="2">
        <v>43420</v>
      </c>
      <c r="B25">
        <v>27481.56</v>
      </c>
    </row>
    <row r="26" spans="1:2" ht="14.25" x14ac:dyDescent="0.2">
      <c r="A26" s="2">
        <v>43419</v>
      </c>
      <c r="B26">
        <v>27477.9</v>
      </c>
    </row>
    <row r="27" spans="1:2" ht="14.25" x14ac:dyDescent="0.2">
      <c r="A27" s="2">
        <v>43418</v>
      </c>
      <c r="B27">
        <v>27474.240000000002</v>
      </c>
    </row>
    <row r="28" spans="1:2" ht="14.25" x14ac:dyDescent="0.2">
      <c r="A28" s="2">
        <v>43417</v>
      </c>
      <c r="B28">
        <v>27470.59</v>
      </c>
    </row>
    <row r="29" spans="1:2" ht="14.25" x14ac:dyDescent="0.2">
      <c r="A29" s="2">
        <v>43416</v>
      </c>
      <c r="B29">
        <v>27466.93</v>
      </c>
    </row>
    <row r="30" spans="1:2" ht="14.25" x14ac:dyDescent="0.2">
      <c r="A30" s="2">
        <v>43415</v>
      </c>
      <c r="B30">
        <v>27463.279999999999</v>
      </c>
    </row>
    <row r="31" spans="1:2" ht="14.25" x14ac:dyDescent="0.2">
      <c r="A31" s="2">
        <v>43414</v>
      </c>
      <c r="B31">
        <v>27459.62</v>
      </c>
    </row>
    <row r="32" spans="1:2" ht="14.25" x14ac:dyDescent="0.2">
      <c r="A32" s="2">
        <v>43413</v>
      </c>
      <c r="B32">
        <v>27455.97</v>
      </c>
    </row>
    <row r="33" spans="1:2" ht="14.25" x14ac:dyDescent="0.2">
      <c r="A33" s="2">
        <v>43412</v>
      </c>
      <c r="B33">
        <v>27453.32</v>
      </c>
    </row>
    <row r="34" spans="1:2" ht="14.25" x14ac:dyDescent="0.2">
      <c r="A34" s="2">
        <v>43411</v>
      </c>
      <c r="B34">
        <v>27450.67</v>
      </c>
    </row>
    <row r="35" spans="1:2" ht="14.25" x14ac:dyDescent="0.2">
      <c r="A35" s="2">
        <v>43410</v>
      </c>
      <c r="B35">
        <v>27448.01</v>
      </c>
    </row>
    <row r="36" spans="1:2" ht="14.25" x14ac:dyDescent="0.2">
      <c r="A36" s="2">
        <v>43409</v>
      </c>
      <c r="B36">
        <v>27445.360000000001</v>
      </c>
    </row>
    <row r="37" spans="1:2" ht="14.25" x14ac:dyDescent="0.2">
      <c r="A37" s="2">
        <v>43408</v>
      </c>
      <c r="B37">
        <v>27442.71</v>
      </c>
    </row>
    <row r="38" spans="1:2" ht="14.25" x14ac:dyDescent="0.2">
      <c r="A38" s="2">
        <v>43407</v>
      </c>
      <c r="B38">
        <v>27440.06</v>
      </c>
    </row>
    <row r="39" spans="1:2" ht="14.25" x14ac:dyDescent="0.2">
      <c r="A39" s="2">
        <v>43406</v>
      </c>
      <c r="B39">
        <v>27437.41</v>
      </c>
    </row>
    <row r="40" spans="1:2" ht="14.25" x14ac:dyDescent="0.2">
      <c r="A40" s="2">
        <v>43405</v>
      </c>
      <c r="B40">
        <v>27434.76</v>
      </c>
    </row>
    <row r="41" spans="1:2" ht="14.25" x14ac:dyDescent="0.2">
      <c r="A41" s="2">
        <v>43404</v>
      </c>
      <c r="B41">
        <v>27432.1</v>
      </c>
    </row>
    <row r="42" spans="1:2" ht="14.25" x14ac:dyDescent="0.2">
      <c r="A42" s="2">
        <v>43403</v>
      </c>
      <c r="B42">
        <v>27429.45</v>
      </c>
    </row>
    <row r="43" spans="1:2" ht="14.25" x14ac:dyDescent="0.2">
      <c r="A43" s="2">
        <v>43402</v>
      </c>
      <c r="B43">
        <v>27426.799999999999</v>
      </c>
    </row>
    <row r="44" spans="1:2" ht="14.25" x14ac:dyDescent="0.2">
      <c r="A44" s="2">
        <v>43401</v>
      </c>
      <c r="B44">
        <v>27424.15</v>
      </c>
    </row>
    <row r="45" spans="1:2" ht="14.25" x14ac:dyDescent="0.2">
      <c r="A45" s="2">
        <v>43400</v>
      </c>
      <c r="B45">
        <v>27421.5</v>
      </c>
    </row>
    <row r="46" spans="1:2" ht="14.25" x14ac:dyDescent="0.2">
      <c r="A46" s="2">
        <v>43399</v>
      </c>
      <c r="B46">
        <v>27418.85</v>
      </c>
    </row>
    <row r="47" spans="1:2" ht="14.25" x14ac:dyDescent="0.2">
      <c r="A47" s="2">
        <v>43398</v>
      </c>
      <c r="B47">
        <v>27416.2</v>
      </c>
    </row>
    <row r="48" spans="1:2" ht="14.25" x14ac:dyDescent="0.2">
      <c r="A48" s="2">
        <v>43397</v>
      </c>
      <c r="B48">
        <v>27413.56</v>
      </c>
    </row>
    <row r="49" spans="1:2" ht="14.25" x14ac:dyDescent="0.2">
      <c r="A49" s="2">
        <v>43396</v>
      </c>
      <c r="B49">
        <v>27410.91</v>
      </c>
    </row>
    <row r="50" spans="1:2" ht="14.25" x14ac:dyDescent="0.2">
      <c r="A50" s="2">
        <v>43395</v>
      </c>
      <c r="B50">
        <v>27408.26</v>
      </c>
    </row>
    <row r="51" spans="1:2" ht="14.25" x14ac:dyDescent="0.2">
      <c r="A51" s="2">
        <v>43394</v>
      </c>
      <c r="B51">
        <v>27405.61</v>
      </c>
    </row>
    <row r="52" spans="1:2" ht="14.25" x14ac:dyDescent="0.2">
      <c r="A52" s="2">
        <v>43393</v>
      </c>
      <c r="B52">
        <v>27402.959999999999</v>
      </c>
    </row>
    <row r="53" spans="1:2" ht="14.25" x14ac:dyDescent="0.2">
      <c r="A53" s="2">
        <v>43392</v>
      </c>
      <c r="B53">
        <v>27400.31</v>
      </c>
    </row>
    <row r="54" spans="1:2" ht="14.25" x14ac:dyDescent="0.2">
      <c r="A54" s="2">
        <v>43391</v>
      </c>
      <c r="B54">
        <v>27397.67</v>
      </c>
    </row>
    <row r="55" spans="1:2" ht="14.25" x14ac:dyDescent="0.2">
      <c r="A55" s="2">
        <v>43390</v>
      </c>
      <c r="B55">
        <v>27395.02</v>
      </c>
    </row>
    <row r="56" spans="1:2" ht="14.25" x14ac:dyDescent="0.2">
      <c r="A56" s="2">
        <v>43389</v>
      </c>
      <c r="B56">
        <v>27392.37</v>
      </c>
    </row>
    <row r="57" spans="1:2" ht="14.25" x14ac:dyDescent="0.2">
      <c r="A57" s="2">
        <v>43388</v>
      </c>
      <c r="B57">
        <v>27389.73</v>
      </c>
    </row>
    <row r="58" spans="1:2" ht="14.25" x14ac:dyDescent="0.2">
      <c r="A58" s="2">
        <v>43387</v>
      </c>
      <c r="B58">
        <v>27387.08</v>
      </c>
    </row>
    <row r="59" spans="1:2" ht="14.25" x14ac:dyDescent="0.2">
      <c r="A59" s="2">
        <v>43386</v>
      </c>
      <c r="B59">
        <v>27384.43</v>
      </c>
    </row>
    <row r="60" spans="1:2" ht="14.25" x14ac:dyDescent="0.2">
      <c r="A60" s="2">
        <v>43385</v>
      </c>
      <c r="B60">
        <v>27381.79</v>
      </c>
    </row>
    <row r="61" spans="1:2" ht="14.25" x14ac:dyDescent="0.2">
      <c r="A61" s="2">
        <v>43384</v>
      </c>
      <c r="B61">
        <v>27379.14</v>
      </c>
    </row>
    <row r="62" spans="1:2" ht="14.25" x14ac:dyDescent="0.2">
      <c r="A62" s="2">
        <v>43383</v>
      </c>
      <c r="B62">
        <v>27376.5</v>
      </c>
    </row>
    <row r="63" spans="1:2" ht="14.25" x14ac:dyDescent="0.2">
      <c r="A63" s="2">
        <v>43382</v>
      </c>
      <c r="B63">
        <v>27373.85</v>
      </c>
    </row>
    <row r="64" spans="1:2" ht="14.25" x14ac:dyDescent="0.2">
      <c r="A64" s="2">
        <v>43381</v>
      </c>
      <c r="B64">
        <v>27372.03</v>
      </c>
    </row>
    <row r="65" spans="1:2" ht="14.25" x14ac:dyDescent="0.2">
      <c r="A65" s="2">
        <v>43380</v>
      </c>
      <c r="B65">
        <v>27370.2</v>
      </c>
    </row>
    <row r="66" spans="1:2" ht="14.25" x14ac:dyDescent="0.2">
      <c r="A66" s="2">
        <v>43379</v>
      </c>
      <c r="B66">
        <v>27368.38</v>
      </c>
    </row>
    <row r="67" spans="1:2" ht="14.25" x14ac:dyDescent="0.2">
      <c r="A67" s="2">
        <v>43378</v>
      </c>
      <c r="B67">
        <v>27366.560000000001</v>
      </c>
    </row>
    <row r="68" spans="1:2" ht="14.25" x14ac:dyDescent="0.2">
      <c r="A68" s="2">
        <v>43377</v>
      </c>
      <c r="B68">
        <v>27364.73</v>
      </c>
    </row>
    <row r="69" spans="1:2" ht="14.25" x14ac:dyDescent="0.2">
      <c r="A69" s="2">
        <v>43376</v>
      </c>
      <c r="B69">
        <v>27362.91</v>
      </c>
    </row>
    <row r="70" spans="1:2" ht="14.25" x14ac:dyDescent="0.2">
      <c r="A70" s="2">
        <v>43375</v>
      </c>
      <c r="B70">
        <v>27361.09</v>
      </c>
    </row>
    <row r="71" spans="1:2" ht="14.25" x14ac:dyDescent="0.2">
      <c r="A71" s="2">
        <v>43374</v>
      </c>
      <c r="B71">
        <v>27359.27</v>
      </c>
    </row>
    <row r="72" spans="1:2" ht="14.25" x14ac:dyDescent="0.2">
      <c r="A72" s="2">
        <v>43373</v>
      </c>
      <c r="B72">
        <v>27357.45</v>
      </c>
    </row>
    <row r="73" spans="1:2" ht="14.25" x14ac:dyDescent="0.2">
      <c r="A73" s="2">
        <v>43372</v>
      </c>
      <c r="B73">
        <v>27355.62</v>
      </c>
    </row>
    <row r="74" spans="1:2" ht="14.25" x14ac:dyDescent="0.2">
      <c r="A74" s="2">
        <v>43371</v>
      </c>
      <c r="B74">
        <v>27353.8</v>
      </c>
    </row>
    <row r="75" spans="1:2" ht="14.25" x14ac:dyDescent="0.2">
      <c r="A75" s="2">
        <v>43370</v>
      </c>
      <c r="B75">
        <v>27351.98</v>
      </c>
    </row>
    <row r="76" spans="1:2" ht="14.25" x14ac:dyDescent="0.2">
      <c r="A76" s="2">
        <v>43369</v>
      </c>
      <c r="B76">
        <v>27350.16</v>
      </c>
    </row>
    <row r="77" spans="1:2" ht="14.25" x14ac:dyDescent="0.2">
      <c r="A77" s="2">
        <v>43368</v>
      </c>
      <c r="B77">
        <v>27348.34</v>
      </c>
    </row>
    <row r="78" spans="1:2" ht="14.25" x14ac:dyDescent="0.2">
      <c r="A78" s="2">
        <v>43367</v>
      </c>
      <c r="B78">
        <v>27346.52</v>
      </c>
    </row>
    <row r="79" spans="1:2" ht="14.25" x14ac:dyDescent="0.2">
      <c r="A79" s="2">
        <v>43366</v>
      </c>
      <c r="B79">
        <v>27344.69</v>
      </c>
    </row>
    <row r="80" spans="1:2" ht="14.25" x14ac:dyDescent="0.2">
      <c r="A80" s="2">
        <v>43365</v>
      </c>
      <c r="B80">
        <v>27342.87</v>
      </c>
    </row>
    <row r="81" spans="1:2" ht="14.25" x14ac:dyDescent="0.2">
      <c r="A81" s="2">
        <v>43364</v>
      </c>
      <c r="B81">
        <v>27341.05</v>
      </c>
    </row>
    <row r="82" spans="1:2" ht="14.25" x14ac:dyDescent="0.2">
      <c r="A82" s="2">
        <v>43363</v>
      </c>
      <c r="B82">
        <v>27339.23</v>
      </c>
    </row>
    <row r="83" spans="1:2" ht="14.25" x14ac:dyDescent="0.2">
      <c r="A83" s="2">
        <v>43362</v>
      </c>
      <c r="B83">
        <v>27337.41</v>
      </c>
    </row>
    <row r="84" spans="1:2" ht="14.25" x14ac:dyDescent="0.2">
      <c r="A84" s="2">
        <v>43361</v>
      </c>
      <c r="B84">
        <v>27335.59</v>
      </c>
    </row>
    <row r="85" spans="1:2" ht="14.25" x14ac:dyDescent="0.2">
      <c r="A85" s="2">
        <v>43360</v>
      </c>
      <c r="B85">
        <v>27333.77</v>
      </c>
    </row>
    <row r="86" spans="1:2" ht="14.25" x14ac:dyDescent="0.2">
      <c r="A86" s="2">
        <v>43359</v>
      </c>
      <c r="B86">
        <v>27331.95</v>
      </c>
    </row>
    <row r="87" spans="1:2" ht="14.25" x14ac:dyDescent="0.2">
      <c r="A87" s="2">
        <v>43358</v>
      </c>
      <c r="B87">
        <v>27330.13</v>
      </c>
    </row>
    <row r="88" spans="1:2" ht="14.25" x14ac:dyDescent="0.2">
      <c r="A88" s="2">
        <v>43357</v>
      </c>
      <c r="B88">
        <v>27328.31</v>
      </c>
    </row>
    <row r="89" spans="1:2" ht="14.25" x14ac:dyDescent="0.2">
      <c r="A89" s="2">
        <v>43356</v>
      </c>
      <c r="B89">
        <v>27326.49</v>
      </c>
    </row>
    <row r="90" spans="1:2" ht="14.25" x14ac:dyDescent="0.2">
      <c r="A90" s="2">
        <v>43355</v>
      </c>
      <c r="B90">
        <v>27324.67</v>
      </c>
    </row>
    <row r="91" spans="1:2" ht="14.25" x14ac:dyDescent="0.2">
      <c r="A91" s="2">
        <v>43354</v>
      </c>
      <c r="B91">
        <v>27322.85</v>
      </c>
    </row>
    <row r="92" spans="1:2" ht="14.25" x14ac:dyDescent="0.2">
      <c r="A92" s="2">
        <v>43353</v>
      </c>
      <c r="B92">
        <v>27321.03</v>
      </c>
    </row>
    <row r="93" spans="1:2" ht="14.25" x14ac:dyDescent="0.2">
      <c r="A93" s="2">
        <v>43352</v>
      </c>
      <c r="B93">
        <v>27319.21</v>
      </c>
    </row>
    <row r="94" spans="1:2" ht="14.25" x14ac:dyDescent="0.2">
      <c r="A94" s="2">
        <v>43351</v>
      </c>
      <c r="B94">
        <v>27315.69</v>
      </c>
    </row>
    <row r="95" spans="1:2" ht="14.25" x14ac:dyDescent="0.2">
      <c r="A95" s="2">
        <v>43350</v>
      </c>
      <c r="B95">
        <v>27312.18</v>
      </c>
    </row>
    <row r="96" spans="1:2" ht="14.25" x14ac:dyDescent="0.2">
      <c r="A96" s="2">
        <v>43349</v>
      </c>
      <c r="B96">
        <v>27308.66</v>
      </c>
    </row>
    <row r="97" spans="1:2" ht="14.25" x14ac:dyDescent="0.2">
      <c r="A97" s="2">
        <v>43348</v>
      </c>
      <c r="B97">
        <v>27305.14</v>
      </c>
    </row>
    <row r="98" spans="1:2" ht="14.25" x14ac:dyDescent="0.2">
      <c r="A98" s="2">
        <v>43347</v>
      </c>
      <c r="B98">
        <v>27301.63</v>
      </c>
    </row>
    <row r="99" spans="1:2" ht="14.25" x14ac:dyDescent="0.2">
      <c r="A99" s="2">
        <v>43346</v>
      </c>
      <c r="B99">
        <v>27298.11</v>
      </c>
    </row>
    <row r="100" spans="1:2" ht="14.25" x14ac:dyDescent="0.2">
      <c r="A100" s="2">
        <v>43345</v>
      </c>
      <c r="B100">
        <v>27294.6</v>
      </c>
    </row>
    <row r="101" spans="1:2" ht="14.25" x14ac:dyDescent="0.2">
      <c r="A101" s="2">
        <v>43344</v>
      </c>
      <c r="B101">
        <v>27291.08</v>
      </c>
    </row>
    <row r="102" spans="1:2" ht="14.25" x14ac:dyDescent="0.2">
      <c r="A102" s="2">
        <v>43343</v>
      </c>
      <c r="B102">
        <v>27287.57</v>
      </c>
    </row>
    <row r="103" spans="1:2" ht="14.25" x14ac:dyDescent="0.2">
      <c r="A103" s="2">
        <v>43342</v>
      </c>
      <c r="B103">
        <v>27284.05</v>
      </c>
    </row>
    <row r="104" spans="1:2" ht="14.25" x14ac:dyDescent="0.2">
      <c r="A104" s="2">
        <v>43341</v>
      </c>
      <c r="B104">
        <v>27280.54</v>
      </c>
    </row>
    <row r="105" spans="1:2" ht="14.25" x14ac:dyDescent="0.2">
      <c r="A105" s="2">
        <v>43340</v>
      </c>
      <c r="B105">
        <v>27277.03</v>
      </c>
    </row>
    <row r="106" spans="1:2" ht="14.25" x14ac:dyDescent="0.2">
      <c r="A106" s="2">
        <v>43339</v>
      </c>
      <c r="B106">
        <v>27273.52</v>
      </c>
    </row>
    <row r="107" spans="1:2" ht="14.25" x14ac:dyDescent="0.2">
      <c r="A107" s="2">
        <v>43338</v>
      </c>
      <c r="B107">
        <v>27270</v>
      </c>
    </row>
    <row r="108" spans="1:2" ht="14.25" x14ac:dyDescent="0.2">
      <c r="A108" s="2">
        <v>43337</v>
      </c>
      <c r="B108">
        <v>27266.49</v>
      </c>
    </row>
    <row r="109" spans="1:2" ht="14.25" x14ac:dyDescent="0.2">
      <c r="A109" s="2">
        <v>43336</v>
      </c>
      <c r="B109">
        <v>27262.98</v>
      </c>
    </row>
    <row r="110" spans="1:2" ht="14.25" x14ac:dyDescent="0.2">
      <c r="A110" s="2">
        <v>43335</v>
      </c>
      <c r="B110">
        <v>27259.47</v>
      </c>
    </row>
    <row r="111" spans="1:2" ht="14.25" x14ac:dyDescent="0.2">
      <c r="A111" s="2">
        <v>43334</v>
      </c>
      <c r="B111">
        <v>27255.96</v>
      </c>
    </row>
    <row r="112" spans="1:2" ht="14.25" x14ac:dyDescent="0.2">
      <c r="A112" s="2">
        <v>43333</v>
      </c>
      <c r="B112">
        <v>27252.45</v>
      </c>
    </row>
    <row r="113" spans="1:2" ht="14.25" x14ac:dyDescent="0.2">
      <c r="A113" s="2">
        <v>43332</v>
      </c>
      <c r="B113">
        <v>27248.94</v>
      </c>
    </row>
    <row r="114" spans="1:2" ht="14.25" x14ac:dyDescent="0.2">
      <c r="A114" s="2">
        <v>43331</v>
      </c>
      <c r="B114">
        <v>27245.43</v>
      </c>
    </row>
    <row r="115" spans="1:2" ht="14.25" x14ac:dyDescent="0.2">
      <c r="A115" s="2">
        <v>43330</v>
      </c>
      <c r="B115">
        <v>27241.919999999998</v>
      </c>
    </row>
    <row r="116" spans="1:2" ht="14.25" x14ac:dyDescent="0.2">
      <c r="A116" s="2">
        <v>43329</v>
      </c>
      <c r="B116">
        <v>27238.42</v>
      </c>
    </row>
    <row r="117" spans="1:2" ht="14.25" x14ac:dyDescent="0.2">
      <c r="A117" s="2">
        <v>43328</v>
      </c>
      <c r="B117">
        <v>27234.91</v>
      </c>
    </row>
    <row r="118" spans="1:2" ht="14.25" x14ac:dyDescent="0.2">
      <c r="A118" s="2">
        <v>43327</v>
      </c>
      <c r="B118">
        <v>27231.4</v>
      </c>
    </row>
    <row r="119" spans="1:2" ht="14.25" x14ac:dyDescent="0.2">
      <c r="A119" s="2">
        <v>43326</v>
      </c>
      <c r="B119">
        <v>27227.9</v>
      </c>
    </row>
    <row r="120" spans="1:2" ht="14.25" x14ac:dyDescent="0.2">
      <c r="A120" s="2">
        <v>43325</v>
      </c>
      <c r="B120">
        <v>27224.39</v>
      </c>
    </row>
    <row r="121" spans="1:2" ht="14.25" x14ac:dyDescent="0.2">
      <c r="A121" s="2">
        <v>43324</v>
      </c>
      <c r="B121">
        <v>27220.880000000001</v>
      </c>
    </row>
    <row r="122" spans="1:2" ht="14.25" x14ac:dyDescent="0.2">
      <c r="A122" s="2">
        <v>43323</v>
      </c>
      <c r="B122">
        <v>27217.38</v>
      </c>
    </row>
    <row r="123" spans="1:2" ht="14.25" x14ac:dyDescent="0.2">
      <c r="A123" s="2">
        <v>43322</v>
      </c>
      <c r="B123">
        <v>27213.87</v>
      </c>
    </row>
    <row r="124" spans="1:2" ht="14.25" x14ac:dyDescent="0.2">
      <c r="A124" s="2">
        <v>43321</v>
      </c>
      <c r="B124">
        <v>27210.37</v>
      </c>
    </row>
    <row r="125" spans="1:2" ht="14.25" x14ac:dyDescent="0.2">
      <c r="A125" s="2">
        <v>43320</v>
      </c>
      <c r="B125">
        <v>27209.5</v>
      </c>
    </row>
    <row r="126" spans="1:2" ht="14.25" x14ac:dyDescent="0.2">
      <c r="A126" s="2">
        <v>43319</v>
      </c>
      <c r="B126">
        <v>27208.62</v>
      </c>
    </row>
    <row r="127" spans="1:2" ht="14.25" x14ac:dyDescent="0.2">
      <c r="A127" s="2">
        <v>43318</v>
      </c>
      <c r="B127">
        <v>27207.74</v>
      </c>
    </row>
    <row r="128" spans="1:2" ht="14.25" x14ac:dyDescent="0.2">
      <c r="A128" s="2">
        <v>43317</v>
      </c>
      <c r="B128">
        <v>27206.86</v>
      </c>
    </row>
    <row r="129" spans="1:2" ht="14.25" x14ac:dyDescent="0.2">
      <c r="A129" s="2">
        <v>43316</v>
      </c>
      <c r="B129">
        <v>27205.99</v>
      </c>
    </row>
    <row r="130" spans="1:2" ht="14.25" x14ac:dyDescent="0.2">
      <c r="A130" s="2">
        <v>43315</v>
      </c>
      <c r="B130">
        <v>27205.11</v>
      </c>
    </row>
    <row r="131" spans="1:2" ht="14.25" x14ac:dyDescent="0.2">
      <c r="A131" s="2">
        <v>43314</v>
      </c>
      <c r="B131">
        <v>27204.23</v>
      </c>
    </row>
    <row r="132" spans="1:2" ht="14.25" x14ac:dyDescent="0.2">
      <c r="A132" s="2">
        <v>43313</v>
      </c>
      <c r="B132">
        <v>27203.360000000001</v>
      </c>
    </row>
    <row r="133" spans="1:2" ht="14.25" x14ac:dyDescent="0.2">
      <c r="A133" s="2">
        <v>43312</v>
      </c>
      <c r="B133">
        <v>27202.48</v>
      </c>
    </row>
    <row r="134" spans="1:2" ht="14.25" x14ac:dyDescent="0.2">
      <c r="A134" s="2">
        <v>43311</v>
      </c>
      <c r="B134">
        <v>27201.599999999999</v>
      </c>
    </row>
    <row r="135" spans="1:2" ht="14.25" x14ac:dyDescent="0.2">
      <c r="A135" s="2">
        <v>43310</v>
      </c>
      <c r="B135">
        <v>27200.720000000001</v>
      </c>
    </row>
    <row r="136" spans="1:2" ht="14.25" x14ac:dyDescent="0.2">
      <c r="A136" s="2">
        <v>43309</v>
      </c>
      <c r="B136">
        <v>27199.85</v>
      </c>
    </row>
    <row r="137" spans="1:2" ht="14.25" x14ac:dyDescent="0.2">
      <c r="A137" s="2">
        <v>43308</v>
      </c>
      <c r="B137">
        <v>27198.97</v>
      </c>
    </row>
    <row r="138" spans="1:2" ht="14.25" x14ac:dyDescent="0.2">
      <c r="A138" s="2">
        <v>43307</v>
      </c>
      <c r="B138">
        <v>27198.09</v>
      </c>
    </row>
    <row r="139" spans="1:2" ht="14.25" x14ac:dyDescent="0.2">
      <c r="A139" s="2">
        <v>43306</v>
      </c>
      <c r="B139">
        <v>27197.22</v>
      </c>
    </row>
    <row r="140" spans="1:2" ht="14.25" x14ac:dyDescent="0.2">
      <c r="A140" s="2">
        <v>43305</v>
      </c>
      <c r="B140">
        <v>27196.34</v>
      </c>
    </row>
    <row r="141" spans="1:2" ht="14.25" x14ac:dyDescent="0.2">
      <c r="A141" s="2">
        <v>43304</v>
      </c>
      <c r="B141">
        <v>27195.46</v>
      </c>
    </row>
    <row r="142" spans="1:2" ht="14.25" x14ac:dyDescent="0.2">
      <c r="A142" s="2">
        <v>43303</v>
      </c>
      <c r="B142">
        <v>27194.59</v>
      </c>
    </row>
    <row r="143" spans="1:2" ht="14.25" x14ac:dyDescent="0.2">
      <c r="A143" s="2">
        <v>43302</v>
      </c>
      <c r="B143">
        <v>27193.71</v>
      </c>
    </row>
    <row r="144" spans="1:2" ht="14.25" x14ac:dyDescent="0.2">
      <c r="A144" s="2">
        <v>43301</v>
      </c>
      <c r="B144">
        <v>27192.83</v>
      </c>
    </row>
    <row r="145" spans="1:2" ht="14.25" x14ac:dyDescent="0.2">
      <c r="A145" s="2">
        <v>43300</v>
      </c>
      <c r="B145">
        <v>27191.96</v>
      </c>
    </row>
    <row r="146" spans="1:2" ht="14.25" x14ac:dyDescent="0.2">
      <c r="A146" s="2">
        <v>43299</v>
      </c>
      <c r="B146">
        <v>27191.08</v>
      </c>
    </row>
    <row r="147" spans="1:2" ht="14.25" x14ac:dyDescent="0.2">
      <c r="A147" s="2">
        <v>43298</v>
      </c>
      <c r="B147">
        <v>27190.2</v>
      </c>
    </row>
    <row r="148" spans="1:2" ht="14.25" x14ac:dyDescent="0.2">
      <c r="A148" s="2">
        <v>43297</v>
      </c>
      <c r="B148">
        <v>27189.33</v>
      </c>
    </row>
    <row r="149" spans="1:2" ht="14.25" x14ac:dyDescent="0.2">
      <c r="A149" s="2">
        <v>43296</v>
      </c>
      <c r="B149">
        <v>27188.45</v>
      </c>
    </row>
    <row r="150" spans="1:2" ht="14.25" x14ac:dyDescent="0.2">
      <c r="A150" s="2">
        <v>43295</v>
      </c>
      <c r="B150">
        <v>27187.57</v>
      </c>
    </row>
    <row r="151" spans="1:2" ht="14.25" x14ac:dyDescent="0.2">
      <c r="A151" s="2">
        <v>43294</v>
      </c>
      <c r="B151">
        <v>27186.7</v>
      </c>
    </row>
    <row r="152" spans="1:2" ht="14.25" x14ac:dyDescent="0.2">
      <c r="A152" s="2">
        <v>43293</v>
      </c>
      <c r="B152">
        <v>27185.82</v>
      </c>
    </row>
    <row r="153" spans="1:2" ht="14.25" x14ac:dyDescent="0.2">
      <c r="A153" s="2">
        <v>43292</v>
      </c>
      <c r="B153">
        <v>27184.94</v>
      </c>
    </row>
    <row r="154" spans="1:2" ht="14.25" x14ac:dyDescent="0.2">
      <c r="A154" s="2">
        <v>43291</v>
      </c>
      <c r="B154">
        <v>27184.07</v>
      </c>
    </row>
    <row r="155" spans="1:2" ht="14.25" x14ac:dyDescent="0.2">
      <c r="A155" s="2">
        <v>43290</v>
      </c>
      <c r="B155">
        <v>27183.19</v>
      </c>
    </row>
    <row r="156" spans="1:2" ht="14.25" x14ac:dyDescent="0.2">
      <c r="A156" s="2">
        <v>43289</v>
      </c>
      <c r="B156">
        <v>27180.47</v>
      </c>
    </row>
    <row r="157" spans="1:2" ht="14.25" x14ac:dyDescent="0.2">
      <c r="A157" s="2">
        <v>43288</v>
      </c>
      <c r="B157">
        <v>27177.759999999998</v>
      </c>
    </row>
    <row r="158" spans="1:2" ht="14.25" x14ac:dyDescent="0.2">
      <c r="A158" s="2">
        <v>43287</v>
      </c>
      <c r="B158">
        <v>27175.040000000001</v>
      </c>
    </row>
    <row r="159" spans="1:2" ht="14.25" x14ac:dyDescent="0.2">
      <c r="A159" s="2">
        <v>43286</v>
      </c>
      <c r="B159">
        <v>27172.33</v>
      </c>
    </row>
    <row r="160" spans="1:2" ht="14.25" x14ac:dyDescent="0.2">
      <c r="A160" s="2">
        <v>43285</v>
      </c>
      <c r="B160">
        <v>27169.62</v>
      </c>
    </row>
    <row r="161" spans="1:2" ht="14.25" x14ac:dyDescent="0.2">
      <c r="A161" s="2">
        <v>43284</v>
      </c>
      <c r="B161">
        <v>27166.91</v>
      </c>
    </row>
    <row r="162" spans="1:2" ht="14.25" x14ac:dyDescent="0.2">
      <c r="A162" s="2">
        <v>43283</v>
      </c>
      <c r="B162">
        <v>27164.19</v>
      </c>
    </row>
    <row r="163" spans="1:2" ht="14.25" x14ac:dyDescent="0.2">
      <c r="A163" s="2">
        <v>43282</v>
      </c>
      <c r="B163">
        <v>27161.48</v>
      </c>
    </row>
    <row r="164" spans="1:2" ht="14.25" x14ac:dyDescent="0.2">
      <c r="A164" s="2">
        <v>43281</v>
      </c>
      <c r="B164">
        <v>27158.77</v>
      </c>
    </row>
    <row r="165" spans="1:2" ht="14.25" x14ac:dyDescent="0.2">
      <c r="A165" s="2">
        <v>43280</v>
      </c>
      <c r="B165">
        <v>27156.06</v>
      </c>
    </row>
    <row r="166" spans="1:2" ht="14.25" x14ac:dyDescent="0.2">
      <c r="A166" s="2">
        <v>43279</v>
      </c>
      <c r="B166">
        <v>27153.35</v>
      </c>
    </row>
    <row r="167" spans="1:2" ht="14.25" x14ac:dyDescent="0.2">
      <c r="A167" s="2">
        <v>43278</v>
      </c>
      <c r="B167">
        <v>27150.63</v>
      </c>
    </row>
    <row r="168" spans="1:2" ht="14.25" x14ac:dyDescent="0.2">
      <c r="A168" s="2">
        <v>43277</v>
      </c>
      <c r="B168">
        <v>27147.919999999998</v>
      </c>
    </row>
    <row r="169" spans="1:2" ht="14.25" x14ac:dyDescent="0.2">
      <c r="A169" s="2">
        <v>43276</v>
      </c>
      <c r="B169">
        <v>27145.21</v>
      </c>
    </row>
    <row r="170" spans="1:2" ht="14.25" x14ac:dyDescent="0.2">
      <c r="A170" s="2">
        <v>43275</v>
      </c>
      <c r="B170">
        <v>27142.5</v>
      </c>
    </row>
    <row r="171" spans="1:2" ht="14.25" x14ac:dyDescent="0.2">
      <c r="A171" s="2">
        <v>43274</v>
      </c>
      <c r="B171">
        <v>27139.79</v>
      </c>
    </row>
    <row r="172" spans="1:2" ht="14.25" x14ac:dyDescent="0.2">
      <c r="A172" s="2">
        <v>43273</v>
      </c>
      <c r="B172">
        <v>27137.08</v>
      </c>
    </row>
    <row r="173" spans="1:2" ht="14.25" x14ac:dyDescent="0.2">
      <c r="A173" s="2">
        <v>43272</v>
      </c>
      <c r="B173">
        <v>27134.37</v>
      </c>
    </row>
    <row r="174" spans="1:2" ht="14.25" x14ac:dyDescent="0.2">
      <c r="A174" s="2">
        <v>43271</v>
      </c>
      <c r="B174">
        <v>27131.66</v>
      </c>
    </row>
    <row r="175" spans="1:2" ht="14.25" x14ac:dyDescent="0.2">
      <c r="A175" s="2">
        <v>43270</v>
      </c>
      <c r="B175">
        <v>27128.95</v>
      </c>
    </row>
    <row r="176" spans="1:2" ht="14.25" x14ac:dyDescent="0.2">
      <c r="A176" s="2">
        <v>43269</v>
      </c>
      <c r="B176">
        <v>27126.25</v>
      </c>
    </row>
    <row r="177" spans="1:2" ht="14.25" x14ac:dyDescent="0.2">
      <c r="A177" s="2">
        <v>43268</v>
      </c>
      <c r="B177">
        <v>27123.54</v>
      </c>
    </row>
    <row r="178" spans="1:2" ht="14.25" x14ac:dyDescent="0.2">
      <c r="A178" s="2">
        <v>43267</v>
      </c>
      <c r="B178">
        <v>27120.83</v>
      </c>
    </row>
    <row r="179" spans="1:2" ht="14.25" x14ac:dyDescent="0.2">
      <c r="A179" s="2">
        <v>43266</v>
      </c>
      <c r="B179">
        <v>27118.12</v>
      </c>
    </row>
    <row r="180" spans="1:2" ht="14.25" x14ac:dyDescent="0.2">
      <c r="A180" s="2">
        <v>43265</v>
      </c>
      <c r="B180">
        <v>27115.41</v>
      </c>
    </row>
    <row r="181" spans="1:2" ht="14.25" x14ac:dyDescent="0.2">
      <c r="A181" s="2">
        <v>43264</v>
      </c>
      <c r="B181">
        <v>27112.71</v>
      </c>
    </row>
    <row r="182" spans="1:2" ht="14.25" x14ac:dyDescent="0.2">
      <c r="A182" s="2">
        <v>43263</v>
      </c>
      <c r="B182">
        <v>27110</v>
      </c>
    </row>
    <row r="183" spans="1:2" ht="14.25" x14ac:dyDescent="0.2">
      <c r="A183" s="2">
        <v>43262</v>
      </c>
      <c r="B183">
        <v>27107.29</v>
      </c>
    </row>
    <row r="184" spans="1:2" ht="14.25" x14ac:dyDescent="0.2">
      <c r="A184" s="2">
        <v>43261</v>
      </c>
      <c r="B184">
        <v>27104.59</v>
      </c>
    </row>
    <row r="185" spans="1:2" ht="14.25" x14ac:dyDescent="0.2">
      <c r="A185" s="2">
        <v>43260</v>
      </c>
      <c r="B185">
        <v>27101.88</v>
      </c>
    </row>
    <row r="186" spans="1:2" ht="14.25" x14ac:dyDescent="0.2">
      <c r="A186" s="2">
        <v>43259</v>
      </c>
      <c r="B186">
        <v>27099.26</v>
      </c>
    </row>
    <row r="187" spans="1:2" ht="14.25" x14ac:dyDescent="0.2">
      <c r="A187" s="2">
        <v>43258</v>
      </c>
      <c r="B187">
        <v>27096.65</v>
      </c>
    </row>
    <row r="188" spans="1:2" ht="14.25" x14ac:dyDescent="0.2">
      <c r="A188" s="2">
        <v>43257</v>
      </c>
      <c r="B188">
        <v>27094.03</v>
      </c>
    </row>
    <row r="189" spans="1:2" ht="14.25" x14ac:dyDescent="0.2">
      <c r="A189" s="2">
        <v>43256</v>
      </c>
      <c r="B189">
        <v>27091.41</v>
      </c>
    </row>
    <row r="190" spans="1:2" ht="14.25" x14ac:dyDescent="0.2">
      <c r="A190" s="2">
        <v>43255</v>
      </c>
      <c r="B190">
        <v>27088.79</v>
      </c>
    </row>
    <row r="191" spans="1:2" ht="14.25" x14ac:dyDescent="0.2">
      <c r="A191" s="2">
        <v>43254</v>
      </c>
      <c r="B191">
        <v>27086.17</v>
      </c>
    </row>
    <row r="192" spans="1:2" ht="14.25" x14ac:dyDescent="0.2">
      <c r="A192" s="2">
        <v>43253</v>
      </c>
      <c r="B192">
        <v>27083.56</v>
      </c>
    </row>
    <row r="193" spans="1:2" ht="14.25" x14ac:dyDescent="0.2">
      <c r="A193" s="2">
        <v>43252</v>
      </c>
      <c r="B193">
        <v>27080.94</v>
      </c>
    </row>
    <row r="194" spans="1:2" ht="14.25" x14ac:dyDescent="0.2">
      <c r="A194" s="2">
        <v>43251</v>
      </c>
      <c r="B194">
        <v>27078.32</v>
      </c>
    </row>
    <row r="195" spans="1:2" ht="14.25" x14ac:dyDescent="0.2">
      <c r="A195" s="2">
        <v>43250</v>
      </c>
      <c r="B195">
        <v>27075.71</v>
      </c>
    </row>
    <row r="196" spans="1:2" ht="14.25" x14ac:dyDescent="0.2">
      <c r="A196" s="2">
        <v>43249</v>
      </c>
      <c r="B196">
        <v>27073.09</v>
      </c>
    </row>
    <row r="197" spans="1:2" ht="14.25" x14ac:dyDescent="0.2">
      <c r="A197" s="2">
        <v>43248</v>
      </c>
      <c r="B197">
        <v>27070.47</v>
      </c>
    </row>
    <row r="198" spans="1:2" ht="14.25" x14ac:dyDescent="0.2">
      <c r="A198" s="2">
        <v>43247</v>
      </c>
      <c r="B198">
        <v>27067.86</v>
      </c>
    </row>
    <row r="199" spans="1:2" ht="14.25" x14ac:dyDescent="0.2">
      <c r="A199" s="2">
        <v>43246</v>
      </c>
      <c r="B199">
        <v>27065.24</v>
      </c>
    </row>
    <row r="200" spans="1:2" ht="14.25" x14ac:dyDescent="0.2">
      <c r="A200" s="2">
        <v>43245</v>
      </c>
      <c r="B200">
        <v>27062.63</v>
      </c>
    </row>
    <row r="201" spans="1:2" ht="14.25" x14ac:dyDescent="0.2">
      <c r="A201" s="2">
        <v>43244</v>
      </c>
      <c r="B201">
        <v>27060.01</v>
      </c>
    </row>
    <row r="202" spans="1:2" ht="14.25" x14ac:dyDescent="0.2">
      <c r="A202" s="2">
        <v>43243</v>
      </c>
      <c r="B202">
        <v>27057.4</v>
      </c>
    </row>
    <row r="203" spans="1:2" ht="14.25" x14ac:dyDescent="0.2">
      <c r="A203" s="2">
        <v>43242</v>
      </c>
      <c r="B203">
        <v>27054.78</v>
      </c>
    </row>
    <row r="204" spans="1:2" ht="14.25" x14ac:dyDescent="0.2">
      <c r="A204" s="2">
        <v>43241</v>
      </c>
      <c r="B204">
        <v>27052.17</v>
      </c>
    </row>
    <row r="205" spans="1:2" ht="14.25" x14ac:dyDescent="0.2">
      <c r="A205" s="2">
        <v>43240</v>
      </c>
      <c r="B205">
        <v>27049.56</v>
      </c>
    </row>
    <row r="206" spans="1:2" ht="14.25" x14ac:dyDescent="0.2">
      <c r="A206" s="2">
        <v>43239</v>
      </c>
      <c r="B206">
        <v>27046.94</v>
      </c>
    </row>
    <row r="207" spans="1:2" ht="14.25" x14ac:dyDescent="0.2">
      <c r="A207" s="2">
        <v>43238</v>
      </c>
      <c r="B207">
        <v>27044.33</v>
      </c>
    </row>
    <row r="208" spans="1:2" ht="14.25" x14ac:dyDescent="0.2">
      <c r="A208" s="2">
        <v>43237</v>
      </c>
      <c r="B208">
        <v>27041.72</v>
      </c>
    </row>
    <row r="209" spans="1:2" ht="14.25" x14ac:dyDescent="0.2">
      <c r="A209" s="2">
        <v>43236</v>
      </c>
      <c r="B209">
        <v>27039.1</v>
      </c>
    </row>
    <row r="210" spans="1:2" ht="14.25" x14ac:dyDescent="0.2">
      <c r="A210" s="2">
        <v>43235</v>
      </c>
      <c r="B210">
        <v>27036.49</v>
      </c>
    </row>
    <row r="211" spans="1:2" ht="14.25" x14ac:dyDescent="0.2">
      <c r="A211" s="2">
        <v>43234</v>
      </c>
      <c r="B211">
        <v>27033.88</v>
      </c>
    </row>
    <row r="212" spans="1:2" ht="14.25" x14ac:dyDescent="0.2">
      <c r="A212" s="2">
        <v>43233</v>
      </c>
      <c r="B212">
        <v>27031.27</v>
      </c>
    </row>
    <row r="213" spans="1:2" ht="14.25" x14ac:dyDescent="0.2">
      <c r="A213" s="2">
        <v>43232</v>
      </c>
      <c r="B213">
        <v>27028.65</v>
      </c>
    </row>
    <row r="214" spans="1:2" ht="14.25" x14ac:dyDescent="0.2">
      <c r="A214" s="2">
        <v>43231</v>
      </c>
      <c r="B214">
        <v>27026.04</v>
      </c>
    </row>
    <row r="215" spans="1:2" ht="14.25" x14ac:dyDescent="0.2">
      <c r="A215" s="2">
        <v>43230</v>
      </c>
      <c r="B215">
        <v>27023.43</v>
      </c>
    </row>
    <row r="216" spans="1:2" ht="14.25" x14ac:dyDescent="0.2">
      <c r="A216" s="2">
        <v>43229</v>
      </c>
      <c r="B216">
        <v>27020.82</v>
      </c>
    </row>
    <row r="217" spans="1:2" ht="14.25" x14ac:dyDescent="0.2">
      <c r="A217" s="2">
        <v>43228</v>
      </c>
      <c r="B217">
        <v>27019.02</v>
      </c>
    </row>
    <row r="218" spans="1:2" ht="14.25" x14ac:dyDescent="0.2">
      <c r="A218" s="2">
        <v>43227</v>
      </c>
      <c r="B218">
        <v>27017.22</v>
      </c>
    </row>
    <row r="219" spans="1:2" ht="14.25" x14ac:dyDescent="0.2">
      <c r="A219" s="2">
        <v>43226</v>
      </c>
      <c r="B219">
        <v>27015.43</v>
      </c>
    </row>
    <row r="220" spans="1:2" ht="14.25" x14ac:dyDescent="0.2">
      <c r="A220" s="2">
        <v>43225</v>
      </c>
      <c r="B220">
        <v>27013.63</v>
      </c>
    </row>
    <row r="221" spans="1:2" ht="14.25" x14ac:dyDescent="0.2">
      <c r="A221" s="2">
        <v>43224</v>
      </c>
      <c r="B221">
        <v>27011.83</v>
      </c>
    </row>
    <row r="222" spans="1:2" ht="14.25" x14ac:dyDescent="0.2">
      <c r="A222" s="2">
        <v>43223</v>
      </c>
      <c r="B222">
        <v>27010.03</v>
      </c>
    </row>
    <row r="223" spans="1:2" ht="14.25" x14ac:dyDescent="0.2">
      <c r="A223" s="2">
        <v>43222</v>
      </c>
      <c r="B223">
        <v>27008.23</v>
      </c>
    </row>
    <row r="224" spans="1:2" ht="14.25" x14ac:dyDescent="0.2">
      <c r="A224" s="2">
        <v>43221</v>
      </c>
      <c r="B224">
        <v>27006.43</v>
      </c>
    </row>
    <row r="225" spans="1:2" ht="14.25" x14ac:dyDescent="0.2">
      <c r="A225" s="2">
        <v>43220</v>
      </c>
      <c r="B225">
        <v>27004.63</v>
      </c>
    </row>
    <row r="226" spans="1:2" ht="14.25" x14ac:dyDescent="0.2">
      <c r="A226" s="2">
        <v>43219</v>
      </c>
      <c r="B226">
        <v>27002.83</v>
      </c>
    </row>
    <row r="227" spans="1:2" ht="14.25" x14ac:dyDescent="0.2">
      <c r="A227" s="2">
        <v>43218</v>
      </c>
      <c r="B227">
        <v>27001.040000000001</v>
      </c>
    </row>
    <row r="228" spans="1:2" ht="14.25" x14ac:dyDescent="0.2">
      <c r="A228" s="2">
        <v>43217</v>
      </c>
      <c r="B228">
        <v>26999.24</v>
      </c>
    </row>
    <row r="229" spans="1:2" ht="14.25" x14ac:dyDescent="0.2">
      <c r="A229" s="2">
        <v>43216</v>
      </c>
      <c r="B229">
        <v>26997.439999999999</v>
      </c>
    </row>
    <row r="230" spans="1:2" ht="14.25" x14ac:dyDescent="0.2">
      <c r="A230" s="2">
        <v>43215</v>
      </c>
      <c r="B230">
        <v>26995.64</v>
      </c>
    </row>
    <row r="231" spans="1:2" ht="14.25" x14ac:dyDescent="0.2">
      <c r="A231" s="2">
        <v>43214</v>
      </c>
      <c r="B231">
        <v>26993.84</v>
      </c>
    </row>
    <row r="232" spans="1:2" ht="14.25" x14ac:dyDescent="0.2">
      <c r="A232" s="2">
        <v>43213</v>
      </c>
      <c r="B232">
        <v>26992.05</v>
      </c>
    </row>
    <row r="233" spans="1:2" ht="14.25" x14ac:dyDescent="0.2">
      <c r="A233" s="2">
        <v>43212</v>
      </c>
      <c r="B233">
        <v>26990.25</v>
      </c>
    </row>
    <row r="234" spans="1:2" ht="14.25" x14ac:dyDescent="0.2">
      <c r="A234" s="2">
        <v>43211</v>
      </c>
      <c r="B234">
        <v>26988.45</v>
      </c>
    </row>
    <row r="235" spans="1:2" ht="14.25" x14ac:dyDescent="0.2">
      <c r="A235" s="2">
        <v>43210</v>
      </c>
      <c r="B235">
        <v>26986.65</v>
      </c>
    </row>
    <row r="236" spans="1:2" ht="14.25" x14ac:dyDescent="0.2">
      <c r="A236" s="2">
        <v>43209</v>
      </c>
      <c r="B236">
        <v>26984.86</v>
      </c>
    </row>
    <row r="237" spans="1:2" ht="14.25" x14ac:dyDescent="0.2">
      <c r="A237" s="2">
        <v>43208</v>
      </c>
      <c r="B237">
        <v>26983.06</v>
      </c>
    </row>
    <row r="238" spans="1:2" ht="14.25" x14ac:dyDescent="0.2">
      <c r="A238" s="2">
        <v>43207</v>
      </c>
      <c r="B238">
        <v>26981.26</v>
      </c>
    </row>
    <row r="239" spans="1:2" ht="14.25" x14ac:dyDescent="0.2">
      <c r="A239" s="2">
        <v>43206</v>
      </c>
      <c r="B239">
        <v>26979.46</v>
      </c>
    </row>
    <row r="240" spans="1:2" ht="14.25" x14ac:dyDescent="0.2">
      <c r="A240" s="2">
        <v>43205</v>
      </c>
      <c r="B240">
        <v>26977.67</v>
      </c>
    </row>
    <row r="241" spans="1:2" ht="14.25" x14ac:dyDescent="0.2">
      <c r="A241" s="2">
        <v>43204</v>
      </c>
      <c r="B241">
        <v>26975.87</v>
      </c>
    </row>
    <row r="242" spans="1:2" ht="14.25" x14ac:dyDescent="0.2">
      <c r="A242" s="2">
        <v>43203</v>
      </c>
      <c r="B242">
        <v>26974.07</v>
      </c>
    </row>
    <row r="243" spans="1:2" ht="14.25" x14ac:dyDescent="0.2">
      <c r="A243" s="2">
        <v>43202</v>
      </c>
      <c r="B243">
        <v>26972.28</v>
      </c>
    </row>
    <row r="244" spans="1:2" ht="14.25" x14ac:dyDescent="0.2">
      <c r="A244" s="2">
        <v>43201</v>
      </c>
      <c r="B244">
        <v>26970.48</v>
      </c>
    </row>
    <row r="245" spans="1:2" ht="14.25" x14ac:dyDescent="0.2">
      <c r="A245" s="2">
        <v>43200</v>
      </c>
      <c r="B245">
        <v>26968.69</v>
      </c>
    </row>
    <row r="246" spans="1:2" ht="14.25" x14ac:dyDescent="0.2">
      <c r="A246" s="2">
        <v>43199</v>
      </c>
      <c r="B246">
        <v>26966.89</v>
      </c>
    </row>
    <row r="247" spans="1:2" ht="14.25" x14ac:dyDescent="0.2">
      <c r="A247" s="2">
        <v>43198</v>
      </c>
      <c r="B247">
        <v>26966.89</v>
      </c>
    </row>
    <row r="248" spans="1:2" ht="14.25" x14ac:dyDescent="0.2">
      <c r="A248" s="2">
        <v>43197</v>
      </c>
      <c r="B248">
        <v>26966.89</v>
      </c>
    </row>
    <row r="249" spans="1:2" ht="14.25" x14ac:dyDescent="0.2">
      <c r="A249" s="2">
        <v>43196</v>
      </c>
      <c r="B249">
        <v>26966.89</v>
      </c>
    </row>
    <row r="250" spans="1:2" ht="14.25" x14ac:dyDescent="0.2">
      <c r="A250" s="2">
        <v>43195</v>
      </c>
      <c r="B250">
        <v>26966.89</v>
      </c>
    </row>
    <row r="251" spans="1:2" ht="14.25" x14ac:dyDescent="0.2">
      <c r="A251" s="2">
        <v>43194</v>
      </c>
      <c r="B251">
        <v>26966.89</v>
      </c>
    </row>
    <row r="252" spans="1:2" ht="14.25" x14ac:dyDescent="0.2">
      <c r="A252" s="2">
        <v>43193</v>
      </c>
      <c r="B252">
        <v>26966.89</v>
      </c>
    </row>
    <row r="253" spans="1:2" ht="14.25" x14ac:dyDescent="0.2">
      <c r="A253" s="2">
        <v>43192</v>
      </c>
      <c r="B253">
        <v>26966.89</v>
      </c>
    </row>
    <row r="254" spans="1:2" ht="14.25" x14ac:dyDescent="0.2">
      <c r="A254" s="2">
        <v>43191</v>
      </c>
      <c r="B254">
        <v>26966.89</v>
      </c>
    </row>
    <row r="255" spans="1:2" ht="14.25" x14ac:dyDescent="0.2">
      <c r="A255" s="2">
        <v>43190</v>
      </c>
      <c r="B255">
        <v>26966.89</v>
      </c>
    </row>
    <row r="256" spans="1:2" ht="14.25" x14ac:dyDescent="0.2">
      <c r="A256" s="2">
        <v>43189</v>
      </c>
      <c r="B256">
        <v>26966.89</v>
      </c>
    </row>
    <row r="257" spans="1:2" ht="14.25" x14ac:dyDescent="0.2">
      <c r="A257" s="2">
        <v>43188</v>
      </c>
      <c r="B257">
        <v>26966.89</v>
      </c>
    </row>
    <row r="258" spans="1:2" ht="14.25" x14ac:dyDescent="0.2">
      <c r="A258" s="2">
        <v>43187</v>
      </c>
      <c r="B258">
        <v>26966.89</v>
      </c>
    </row>
    <row r="259" spans="1:2" ht="14.25" x14ac:dyDescent="0.2">
      <c r="A259" s="2">
        <v>43186</v>
      </c>
      <c r="B259">
        <v>26966.89</v>
      </c>
    </row>
    <row r="260" spans="1:2" ht="14.25" x14ac:dyDescent="0.2">
      <c r="A260" s="2">
        <v>43185</v>
      </c>
      <c r="B260">
        <v>26966.89</v>
      </c>
    </row>
    <row r="261" spans="1:2" ht="14.25" x14ac:dyDescent="0.2">
      <c r="A261" s="2">
        <v>43184</v>
      </c>
      <c r="B261">
        <v>26966.89</v>
      </c>
    </row>
    <row r="262" spans="1:2" ht="14.25" x14ac:dyDescent="0.2">
      <c r="A262" s="2">
        <v>43183</v>
      </c>
      <c r="B262">
        <v>26966.89</v>
      </c>
    </row>
    <row r="263" spans="1:2" ht="14.25" x14ac:dyDescent="0.2">
      <c r="A263" s="2">
        <v>43182</v>
      </c>
      <c r="B263">
        <v>26966.89</v>
      </c>
    </row>
    <row r="264" spans="1:2" ht="14.25" x14ac:dyDescent="0.2">
      <c r="A264" s="2">
        <v>43181</v>
      </c>
      <c r="B264">
        <v>26966.89</v>
      </c>
    </row>
    <row r="265" spans="1:2" ht="14.25" x14ac:dyDescent="0.2">
      <c r="A265" s="2">
        <v>43180</v>
      </c>
      <c r="B265">
        <v>26966.89</v>
      </c>
    </row>
    <row r="266" spans="1:2" ht="14.25" x14ac:dyDescent="0.2">
      <c r="A266" s="2">
        <v>43179</v>
      </c>
      <c r="B266">
        <v>26966.89</v>
      </c>
    </row>
    <row r="267" spans="1:2" ht="14.25" x14ac:dyDescent="0.2">
      <c r="A267" s="2">
        <v>43178</v>
      </c>
      <c r="B267">
        <v>26966.89</v>
      </c>
    </row>
    <row r="268" spans="1:2" ht="14.25" x14ac:dyDescent="0.2">
      <c r="A268" s="2">
        <v>43177</v>
      </c>
      <c r="B268">
        <v>26966.89</v>
      </c>
    </row>
    <row r="269" spans="1:2" ht="14.25" x14ac:dyDescent="0.2">
      <c r="A269" s="2">
        <v>43176</v>
      </c>
      <c r="B269">
        <v>26966.89</v>
      </c>
    </row>
    <row r="270" spans="1:2" ht="14.25" x14ac:dyDescent="0.2">
      <c r="A270" s="2">
        <v>43175</v>
      </c>
      <c r="B270">
        <v>26966.89</v>
      </c>
    </row>
    <row r="271" spans="1:2" ht="14.25" x14ac:dyDescent="0.2">
      <c r="A271" s="2">
        <v>43174</v>
      </c>
      <c r="B271">
        <v>26966.89</v>
      </c>
    </row>
    <row r="272" spans="1:2" ht="14.25" x14ac:dyDescent="0.2">
      <c r="A272" s="2">
        <v>43173</v>
      </c>
      <c r="B272">
        <v>26966.89</v>
      </c>
    </row>
    <row r="273" spans="1:2" ht="14.25" x14ac:dyDescent="0.2">
      <c r="A273" s="2">
        <v>43172</v>
      </c>
      <c r="B273">
        <v>26966.89</v>
      </c>
    </row>
    <row r="274" spans="1:2" ht="14.25" x14ac:dyDescent="0.2">
      <c r="A274" s="2">
        <v>43171</v>
      </c>
      <c r="B274">
        <v>26966.89</v>
      </c>
    </row>
    <row r="275" spans="1:2" ht="14.25" x14ac:dyDescent="0.2">
      <c r="A275" s="2">
        <v>43170</v>
      </c>
      <c r="B275">
        <v>26966.89</v>
      </c>
    </row>
    <row r="276" spans="1:2" ht="14.25" x14ac:dyDescent="0.2">
      <c r="A276" s="2">
        <v>43169</v>
      </c>
      <c r="B276">
        <v>26966.89</v>
      </c>
    </row>
    <row r="277" spans="1:2" ht="14.25" x14ac:dyDescent="0.2">
      <c r="A277" s="2">
        <v>43168</v>
      </c>
      <c r="B277">
        <v>26966.89</v>
      </c>
    </row>
    <row r="278" spans="1:2" ht="14.25" x14ac:dyDescent="0.2">
      <c r="A278" s="2">
        <v>43167</v>
      </c>
      <c r="B278">
        <v>26962.09</v>
      </c>
    </row>
    <row r="279" spans="1:2" ht="14.25" x14ac:dyDescent="0.2">
      <c r="A279" s="2">
        <v>43166</v>
      </c>
      <c r="B279">
        <v>26957.29</v>
      </c>
    </row>
    <row r="280" spans="1:2" ht="14.25" x14ac:dyDescent="0.2">
      <c r="A280" s="2">
        <v>43165</v>
      </c>
      <c r="B280">
        <v>26952.49</v>
      </c>
    </row>
    <row r="281" spans="1:2" ht="14.25" x14ac:dyDescent="0.2">
      <c r="A281" s="2">
        <v>43164</v>
      </c>
      <c r="B281">
        <v>26947.69</v>
      </c>
    </row>
    <row r="282" spans="1:2" ht="14.25" x14ac:dyDescent="0.2">
      <c r="A282" s="2">
        <v>43163</v>
      </c>
      <c r="B282">
        <v>26942.89</v>
      </c>
    </row>
    <row r="283" spans="1:2" ht="14.25" x14ac:dyDescent="0.2">
      <c r="A283" s="2">
        <v>43162</v>
      </c>
      <c r="B283">
        <v>26938.09</v>
      </c>
    </row>
    <row r="284" spans="1:2" ht="14.25" x14ac:dyDescent="0.2">
      <c r="A284" s="2">
        <v>43161</v>
      </c>
      <c r="B284">
        <v>26933.29</v>
      </c>
    </row>
    <row r="285" spans="1:2" ht="14.25" x14ac:dyDescent="0.2">
      <c r="A285" s="2">
        <v>43160</v>
      </c>
      <c r="B285">
        <v>26928.49</v>
      </c>
    </row>
    <row r="286" spans="1:2" ht="14.25" x14ac:dyDescent="0.2">
      <c r="A286" s="2">
        <v>43159</v>
      </c>
      <c r="B286">
        <v>26923.7</v>
      </c>
    </row>
    <row r="287" spans="1:2" ht="14.25" x14ac:dyDescent="0.2">
      <c r="A287" s="2">
        <v>43158</v>
      </c>
      <c r="B287">
        <v>26918.9</v>
      </c>
    </row>
    <row r="288" spans="1:2" ht="14.25" x14ac:dyDescent="0.2">
      <c r="A288" s="2">
        <v>43157</v>
      </c>
      <c r="B288">
        <v>26914.11</v>
      </c>
    </row>
    <row r="289" spans="1:2" ht="14.25" x14ac:dyDescent="0.2">
      <c r="A289" s="2">
        <v>43156</v>
      </c>
      <c r="B289">
        <v>26909.31</v>
      </c>
    </row>
    <row r="290" spans="1:2" ht="14.25" x14ac:dyDescent="0.2">
      <c r="A290" s="2">
        <v>43155</v>
      </c>
      <c r="B290">
        <v>26904.52</v>
      </c>
    </row>
    <row r="291" spans="1:2" ht="14.25" x14ac:dyDescent="0.2">
      <c r="A291" s="2">
        <v>43154</v>
      </c>
      <c r="B291">
        <v>26899.73</v>
      </c>
    </row>
    <row r="292" spans="1:2" ht="14.25" x14ac:dyDescent="0.2">
      <c r="A292" s="2">
        <v>43153</v>
      </c>
      <c r="B292">
        <v>26894.94</v>
      </c>
    </row>
    <row r="293" spans="1:2" ht="14.25" x14ac:dyDescent="0.2">
      <c r="A293" s="2">
        <v>43152</v>
      </c>
      <c r="B293">
        <v>26890.15</v>
      </c>
    </row>
    <row r="294" spans="1:2" ht="14.25" x14ac:dyDescent="0.2">
      <c r="A294" s="2">
        <v>43151</v>
      </c>
      <c r="B294">
        <v>26885.360000000001</v>
      </c>
    </row>
    <row r="295" spans="1:2" ht="14.25" x14ac:dyDescent="0.2">
      <c r="A295" s="2">
        <v>43150</v>
      </c>
      <c r="B295">
        <v>26880.57</v>
      </c>
    </row>
    <row r="296" spans="1:2" ht="14.25" x14ac:dyDescent="0.2">
      <c r="A296" s="2">
        <v>43149</v>
      </c>
      <c r="B296">
        <v>26875.78</v>
      </c>
    </row>
    <row r="297" spans="1:2" ht="14.25" x14ac:dyDescent="0.2">
      <c r="A297" s="2">
        <v>43148</v>
      </c>
      <c r="B297">
        <v>26870.99</v>
      </c>
    </row>
    <row r="298" spans="1:2" ht="14.25" x14ac:dyDescent="0.2">
      <c r="A298" s="2">
        <v>43147</v>
      </c>
      <c r="B298">
        <v>26866.21</v>
      </c>
    </row>
    <row r="299" spans="1:2" ht="14.25" x14ac:dyDescent="0.2">
      <c r="A299" s="2">
        <v>43146</v>
      </c>
      <c r="B299">
        <v>26861.42</v>
      </c>
    </row>
    <row r="300" spans="1:2" ht="14.25" x14ac:dyDescent="0.2">
      <c r="A300" s="2">
        <v>43145</v>
      </c>
      <c r="B300">
        <v>26856.639999999999</v>
      </c>
    </row>
    <row r="301" spans="1:2" ht="14.25" x14ac:dyDescent="0.2">
      <c r="A301" s="2">
        <v>43144</v>
      </c>
      <c r="B301">
        <v>26851.86</v>
      </c>
    </row>
    <row r="302" spans="1:2" ht="14.25" x14ac:dyDescent="0.2">
      <c r="A302" s="2">
        <v>43143</v>
      </c>
      <c r="B302">
        <v>26847.07</v>
      </c>
    </row>
    <row r="303" spans="1:2" ht="14.25" x14ac:dyDescent="0.2">
      <c r="A303" s="2">
        <v>43142</v>
      </c>
      <c r="B303">
        <v>26842.29</v>
      </c>
    </row>
    <row r="304" spans="1:2" ht="14.25" x14ac:dyDescent="0.2">
      <c r="A304" s="2">
        <v>43141</v>
      </c>
      <c r="B304">
        <v>26837.51</v>
      </c>
    </row>
    <row r="305" spans="1:2" ht="14.25" x14ac:dyDescent="0.2">
      <c r="A305" s="2">
        <v>43140</v>
      </c>
      <c r="B305">
        <v>26832.73</v>
      </c>
    </row>
    <row r="306" spans="1:2" ht="14.25" x14ac:dyDescent="0.2">
      <c r="A306" s="2">
        <v>43139</v>
      </c>
      <c r="B306">
        <v>26831.86</v>
      </c>
    </row>
    <row r="307" spans="1:2" ht="14.25" x14ac:dyDescent="0.2">
      <c r="A307" s="2">
        <v>43138</v>
      </c>
      <c r="B307">
        <v>26831</v>
      </c>
    </row>
    <row r="308" spans="1:2" ht="14.25" x14ac:dyDescent="0.2">
      <c r="A308" s="2">
        <v>43137</v>
      </c>
      <c r="B308">
        <v>26830.13</v>
      </c>
    </row>
    <row r="309" spans="1:2" ht="14.25" x14ac:dyDescent="0.2">
      <c r="A309" s="2">
        <v>43136</v>
      </c>
      <c r="B309">
        <v>26829.27</v>
      </c>
    </row>
    <row r="310" spans="1:2" ht="14.25" x14ac:dyDescent="0.2">
      <c r="A310" s="2">
        <v>43135</v>
      </c>
      <c r="B310">
        <v>26828.400000000001</v>
      </c>
    </row>
    <row r="311" spans="1:2" ht="14.25" x14ac:dyDescent="0.2">
      <c r="A311" s="2">
        <v>43134</v>
      </c>
      <c r="B311">
        <v>26827.54</v>
      </c>
    </row>
    <row r="312" spans="1:2" ht="14.25" x14ac:dyDescent="0.2">
      <c r="A312" s="2">
        <v>43133</v>
      </c>
      <c r="B312">
        <v>26826.67</v>
      </c>
    </row>
    <row r="313" spans="1:2" ht="14.25" x14ac:dyDescent="0.2">
      <c r="A313" s="2">
        <v>43132</v>
      </c>
      <c r="B313">
        <v>26825.81</v>
      </c>
    </row>
    <row r="314" spans="1:2" ht="14.25" x14ac:dyDescent="0.2">
      <c r="A314" s="2">
        <v>43131</v>
      </c>
      <c r="B314">
        <v>26824.94</v>
      </c>
    </row>
    <row r="315" spans="1:2" ht="14.25" x14ac:dyDescent="0.2">
      <c r="A315" s="2">
        <v>43130</v>
      </c>
      <c r="B315">
        <v>26824.080000000002</v>
      </c>
    </row>
    <row r="316" spans="1:2" ht="14.25" x14ac:dyDescent="0.2">
      <c r="A316" s="2">
        <v>43129</v>
      </c>
      <c r="B316">
        <v>26823.21</v>
      </c>
    </row>
    <row r="317" spans="1:2" ht="14.25" x14ac:dyDescent="0.2">
      <c r="A317" s="2">
        <v>43128</v>
      </c>
      <c r="B317">
        <v>26822.35</v>
      </c>
    </row>
    <row r="318" spans="1:2" ht="14.25" x14ac:dyDescent="0.2">
      <c r="A318" s="2">
        <v>43127</v>
      </c>
      <c r="B318">
        <v>26821.48</v>
      </c>
    </row>
    <row r="319" spans="1:2" ht="14.25" x14ac:dyDescent="0.2">
      <c r="A319" s="2">
        <v>43126</v>
      </c>
      <c r="B319">
        <v>26820.62</v>
      </c>
    </row>
    <row r="320" spans="1:2" ht="14.25" x14ac:dyDescent="0.2">
      <c r="A320" s="2">
        <v>43125</v>
      </c>
      <c r="B320">
        <v>26819.75</v>
      </c>
    </row>
    <row r="321" spans="1:2" ht="14.25" x14ac:dyDescent="0.2">
      <c r="A321" s="2">
        <v>43124</v>
      </c>
      <c r="B321">
        <v>26818.89</v>
      </c>
    </row>
    <row r="322" spans="1:2" ht="14.25" x14ac:dyDescent="0.2">
      <c r="A322" s="2">
        <v>43123</v>
      </c>
      <c r="B322">
        <v>26818.02</v>
      </c>
    </row>
    <row r="323" spans="1:2" ht="14.25" x14ac:dyDescent="0.2">
      <c r="A323" s="2">
        <v>43122</v>
      </c>
      <c r="B323">
        <v>26817.16</v>
      </c>
    </row>
    <row r="324" spans="1:2" ht="14.25" x14ac:dyDescent="0.2">
      <c r="A324" s="2">
        <v>43121</v>
      </c>
      <c r="B324">
        <v>26816.29</v>
      </c>
    </row>
    <row r="325" spans="1:2" ht="14.25" x14ac:dyDescent="0.2">
      <c r="A325" s="2">
        <v>43120</v>
      </c>
      <c r="B325">
        <v>26815.43</v>
      </c>
    </row>
    <row r="326" spans="1:2" ht="14.25" x14ac:dyDescent="0.2">
      <c r="A326" s="2">
        <v>43119</v>
      </c>
      <c r="B326">
        <v>26814.560000000001</v>
      </c>
    </row>
    <row r="327" spans="1:2" ht="14.25" x14ac:dyDescent="0.2">
      <c r="A327" s="2">
        <v>43118</v>
      </c>
      <c r="B327">
        <v>26813.7</v>
      </c>
    </row>
    <row r="328" spans="1:2" ht="14.25" x14ac:dyDescent="0.2">
      <c r="A328" s="2">
        <v>43117</v>
      </c>
      <c r="B328">
        <v>26812.84</v>
      </c>
    </row>
    <row r="329" spans="1:2" ht="14.25" x14ac:dyDescent="0.2">
      <c r="A329" s="2">
        <v>43116</v>
      </c>
      <c r="B329">
        <v>26811.97</v>
      </c>
    </row>
    <row r="330" spans="1:2" ht="14.25" x14ac:dyDescent="0.2">
      <c r="A330" s="2">
        <v>43115</v>
      </c>
      <c r="B330">
        <v>26811.11</v>
      </c>
    </row>
    <row r="331" spans="1:2" ht="14.25" x14ac:dyDescent="0.2">
      <c r="A331" s="2">
        <v>43114</v>
      </c>
      <c r="B331">
        <v>26810.240000000002</v>
      </c>
    </row>
    <row r="332" spans="1:2" ht="14.25" x14ac:dyDescent="0.2">
      <c r="A332" s="2">
        <v>43113</v>
      </c>
      <c r="B332">
        <v>26809.38</v>
      </c>
    </row>
    <row r="333" spans="1:2" ht="14.25" x14ac:dyDescent="0.2">
      <c r="A333" s="2">
        <v>43112</v>
      </c>
      <c r="B333">
        <v>26808.51</v>
      </c>
    </row>
    <row r="334" spans="1:2" ht="14.25" x14ac:dyDescent="0.2">
      <c r="A334" s="2">
        <v>43111</v>
      </c>
      <c r="B334">
        <v>26807.65</v>
      </c>
    </row>
    <row r="335" spans="1:2" ht="14.25" x14ac:dyDescent="0.2">
      <c r="A335" s="2">
        <v>43110</v>
      </c>
      <c r="B335">
        <v>26806.78</v>
      </c>
    </row>
    <row r="336" spans="1:2" ht="14.25" x14ac:dyDescent="0.2">
      <c r="A336" s="2">
        <v>43109</v>
      </c>
      <c r="B336">
        <v>26805.919999999998</v>
      </c>
    </row>
    <row r="337" spans="1:2" ht="14.25" x14ac:dyDescent="0.2">
      <c r="A337" s="2">
        <v>43108</v>
      </c>
      <c r="B337">
        <v>26805.05</v>
      </c>
    </row>
    <row r="338" spans="1:2" ht="14.25" x14ac:dyDescent="0.2">
      <c r="A338" s="2">
        <v>43107</v>
      </c>
      <c r="B338">
        <v>26804.19</v>
      </c>
    </row>
    <row r="339" spans="1:2" ht="14.25" x14ac:dyDescent="0.2">
      <c r="A339" s="2">
        <v>43106</v>
      </c>
      <c r="B339">
        <v>26803.33</v>
      </c>
    </row>
    <row r="340" spans="1:2" ht="14.25" x14ac:dyDescent="0.2">
      <c r="A340" s="2">
        <v>43105</v>
      </c>
      <c r="B340">
        <v>26802.46</v>
      </c>
    </row>
    <row r="341" spans="1:2" ht="14.25" x14ac:dyDescent="0.2">
      <c r="A341" s="2">
        <v>43104</v>
      </c>
      <c r="B341">
        <v>26801.599999999999</v>
      </c>
    </row>
    <row r="342" spans="1:2" ht="14.25" x14ac:dyDescent="0.2">
      <c r="A342" s="2">
        <v>43103</v>
      </c>
      <c r="B342">
        <v>26800.73</v>
      </c>
    </row>
    <row r="343" spans="1:2" ht="14.25" x14ac:dyDescent="0.2">
      <c r="A343" s="2">
        <v>43102</v>
      </c>
      <c r="B343">
        <v>26799.87</v>
      </c>
    </row>
    <row r="344" spans="1:2" ht="14.25" x14ac:dyDescent="0.2">
      <c r="A344" s="2">
        <v>43101</v>
      </c>
      <c r="B344">
        <v>26799.01</v>
      </c>
    </row>
    <row r="345" spans="1:2" ht="14.25" x14ac:dyDescent="0.2">
      <c r="A345" s="2">
        <v>43100</v>
      </c>
      <c r="B345">
        <v>26798.14</v>
      </c>
    </row>
    <row r="346" spans="1:2" ht="14.25" x14ac:dyDescent="0.2">
      <c r="A346" s="2">
        <v>43099</v>
      </c>
      <c r="B346">
        <v>26797.279999999999</v>
      </c>
    </row>
    <row r="347" spans="1:2" ht="14.25" x14ac:dyDescent="0.2">
      <c r="A347" s="2">
        <v>43098</v>
      </c>
      <c r="B347">
        <v>26796.41</v>
      </c>
    </row>
    <row r="348" spans="1:2" ht="14.25" x14ac:dyDescent="0.2">
      <c r="A348" s="2">
        <v>43097</v>
      </c>
      <c r="B348">
        <v>26795.55</v>
      </c>
    </row>
    <row r="349" spans="1:2" ht="14.25" x14ac:dyDescent="0.2">
      <c r="A349" s="2">
        <v>43096</v>
      </c>
      <c r="B349">
        <v>26794.69</v>
      </c>
    </row>
    <row r="350" spans="1:2" ht="14.25" x14ac:dyDescent="0.2">
      <c r="A350" s="2">
        <v>43095</v>
      </c>
      <c r="B350">
        <v>26793.82</v>
      </c>
    </row>
    <row r="351" spans="1:2" ht="14.25" x14ac:dyDescent="0.2">
      <c r="A351" s="2">
        <v>43094</v>
      </c>
      <c r="B351">
        <v>26792.959999999999</v>
      </c>
    </row>
    <row r="352" spans="1:2" ht="14.25" x14ac:dyDescent="0.2">
      <c r="A352" s="2">
        <v>43093</v>
      </c>
      <c r="B352">
        <v>26792.09</v>
      </c>
    </row>
    <row r="353" spans="1:2" ht="14.25" x14ac:dyDescent="0.2">
      <c r="A353" s="2">
        <v>43092</v>
      </c>
      <c r="B353">
        <v>26791.23</v>
      </c>
    </row>
    <row r="354" spans="1:2" ht="14.25" x14ac:dyDescent="0.2">
      <c r="A354" s="2">
        <v>43091</v>
      </c>
      <c r="B354">
        <v>26790.37</v>
      </c>
    </row>
    <row r="355" spans="1:2" ht="14.25" x14ac:dyDescent="0.2">
      <c r="A355" s="2">
        <v>43090</v>
      </c>
      <c r="B355">
        <v>26789.5</v>
      </c>
    </row>
    <row r="356" spans="1:2" ht="14.25" x14ac:dyDescent="0.2">
      <c r="A356" s="2">
        <v>43089</v>
      </c>
      <c r="B356">
        <v>26788.639999999999</v>
      </c>
    </row>
    <row r="357" spans="1:2" ht="14.25" x14ac:dyDescent="0.2">
      <c r="A357" s="2">
        <v>43088</v>
      </c>
      <c r="B357">
        <v>26787.78</v>
      </c>
    </row>
    <row r="358" spans="1:2" ht="14.25" x14ac:dyDescent="0.2">
      <c r="A358" s="2">
        <v>43087</v>
      </c>
      <c r="B358">
        <v>26786.91</v>
      </c>
    </row>
    <row r="359" spans="1:2" ht="14.25" x14ac:dyDescent="0.2">
      <c r="A359" s="2">
        <v>43086</v>
      </c>
      <c r="B359">
        <v>26786.05</v>
      </c>
    </row>
    <row r="360" spans="1:2" ht="14.25" x14ac:dyDescent="0.2">
      <c r="A360" s="2">
        <v>43085</v>
      </c>
      <c r="B360">
        <v>26785.18</v>
      </c>
    </row>
    <row r="361" spans="1:2" ht="14.25" x14ac:dyDescent="0.2">
      <c r="A361" s="2">
        <v>43084</v>
      </c>
      <c r="B361">
        <v>26784.32</v>
      </c>
    </row>
    <row r="362" spans="1:2" ht="14.25" x14ac:dyDescent="0.2">
      <c r="A362" s="2">
        <v>43083</v>
      </c>
      <c r="B362">
        <v>26783.46</v>
      </c>
    </row>
    <row r="363" spans="1:2" ht="14.25" x14ac:dyDescent="0.2">
      <c r="A363" s="2">
        <v>43082</v>
      </c>
      <c r="B363">
        <v>26782.59</v>
      </c>
    </row>
    <row r="364" spans="1:2" ht="14.25" x14ac:dyDescent="0.2">
      <c r="A364" s="2">
        <v>43081</v>
      </c>
      <c r="B364">
        <v>26781.73</v>
      </c>
    </row>
    <row r="365" spans="1:2" ht="14.25" x14ac:dyDescent="0.2">
      <c r="A365" s="2">
        <v>43080</v>
      </c>
      <c r="B365">
        <v>26780.87</v>
      </c>
    </row>
    <row r="366" spans="1:2" ht="14.25" x14ac:dyDescent="0.2">
      <c r="A366" s="2">
        <v>43079</v>
      </c>
      <c r="B366">
        <v>26780</v>
      </c>
    </row>
    <row r="367" spans="1:2" ht="14.25" x14ac:dyDescent="0.2">
      <c r="A367" s="2">
        <v>43078</v>
      </c>
      <c r="B367">
        <v>26779.14</v>
      </c>
    </row>
    <row r="368" spans="1:2" ht="14.25" x14ac:dyDescent="0.2">
      <c r="A368" s="2">
        <v>43077</v>
      </c>
      <c r="B368">
        <v>26773.8</v>
      </c>
    </row>
    <row r="369" spans="1:2" ht="14.25" x14ac:dyDescent="0.2">
      <c r="A369" s="2">
        <v>43076</v>
      </c>
      <c r="B369">
        <v>26768.46</v>
      </c>
    </row>
    <row r="370" spans="1:2" ht="14.25" x14ac:dyDescent="0.2">
      <c r="A370" s="2">
        <v>43075</v>
      </c>
      <c r="B370">
        <v>26763.119999999999</v>
      </c>
    </row>
    <row r="371" spans="1:2" ht="14.25" x14ac:dyDescent="0.2">
      <c r="A371" s="2">
        <v>43074</v>
      </c>
      <c r="B371">
        <v>26757.79</v>
      </c>
    </row>
    <row r="372" spans="1:2" ht="14.25" x14ac:dyDescent="0.2">
      <c r="A372" s="2">
        <v>43073</v>
      </c>
      <c r="B372">
        <v>26752.45</v>
      </c>
    </row>
    <row r="373" spans="1:2" ht="14.25" x14ac:dyDescent="0.2">
      <c r="A373" s="2">
        <v>43072</v>
      </c>
      <c r="B373">
        <v>26747.119999999999</v>
      </c>
    </row>
    <row r="374" spans="1:2" ht="14.25" x14ac:dyDescent="0.2">
      <c r="A374" s="2">
        <v>43071</v>
      </c>
      <c r="B374">
        <v>26741.78</v>
      </c>
    </row>
    <row r="375" spans="1:2" ht="14.25" x14ac:dyDescent="0.2">
      <c r="A375" s="2">
        <v>43070</v>
      </c>
      <c r="B375">
        <v>26736.45</v>
      </c>
    </row>
    <row r="376" spans="1:2" ht="14.25" x14ac:dyDescent="0.2">
      <c r="A376" s="2">
        <v>43069</v>
      </c>
      <c r="B376">
        <v>26731.119999999999</v>
      </c>
    </row>
    <row r="377" spans="1:2" ht="14.25" x14ac:dyDescent="0.2">
      <c r="A377" s="2">
        <v>43068</v>
      </c>
      <c r="B377">
        <v>26725.79</v>
      </c>
    </row>
    <row r="378" spans="1:2" ht="14.25" x14ac:dyDescent="0.2">
      <c r="A378" s="2">
        <v>43067</v>
      </c>
      <c r="B378">
        <v>26720.46</v>
      </c>
    </row>
    <row r="379" spans="1:2" ht="14.25" x14ac:dyDescent="0.2">
      <c r="A379" s="2">
        <v>43066</v>
      </c>
      <c r="B379">
        <v>26715.14</v>
      </c>
    </row>
    <row r="380" spans="1:2" ht="14.25" x14ac:dyDescent="0.2">
      <c r="A380" s="2">
        <v>43065</v>
      </c>
      <c r="B380">
        <v>26709.81</v>
      </c>
    </row>
    <row r="381" spans="1:2" ht="14.25" x14ac:dyDescent="0.2">
      <c r="A381" s="2">
        <v>43064</v>
      </c>
      <c r="B381">
        <v>26704.48</v>
      </c>
    </row>
    <row r="382" spans="1:2" ht="14.25" x14ac:dyDescent="0.2">
      <c r="A382" s="2">
        <v>43063</v>
      </c>
      <c r="B382">
        <v>26699.16</v>
      </c>
    </row>
    <row r="383" spans="1:2" ht="14.25" x14ac:dyDescent="0.2">
      <c r="A383" s="2">
        <v>43062</v>
      </c>
      <c r="B383">
        <v>26693.84</v>
      </c>
    </row>
    <row r="384" spans="1:2" ht="14.25" x14ac:dyDescent="0.2">
      <c r="A384" s="2">
        <v>43061</v>
      </c>
      <c r="B384">
        <v>26688.51</v>
      </c>
    </row>
    <row r="385" spans="1:2" ht="14.25" x14ac:dyDescent="0.2">
      <c r="A385" s="2">
        <v>43060</v>
      </c>
      <c r="B385">
        <v>26683.19</v>
      </c>
    </row>
    <row r="386" spans="1:2" ht="14.25" x14ac:dyDescent="0.2">
      <c r="A386" s="2">
        <v>43059</v>
      </c>
      <c r="B386">
        <v>26677.87</v>
      </c>
    </row>
    <row r="387" spans="1:2" ht="14.25" x14ac:dyDescent="0.2">
      <c r="A387" s="2">
        <v>43058</v>
      </c>
      <c r="B387">
        <v>26672.55</v>
      </c>
    </row>
    <row r="388" spans="1:2" ht="14.25" x14ac:dyDescent="0.2">
      <c r="A388" s="2">
        <v>43057</v>
      </c>
      <c r="B388">
        <v>26667.23</v>
      </c>
    </row>
    <row r="389" spans="1:2" ht="14.25" x14ac:dyDescent="0.2">
      <c r="A389" s="2">
        <v>43056</v>
      </c>
      <c r="B389">
        <v>26661.919999999998</v>
      </c>
    </row>
    <row r="390" spans="1:2" ht="14.25" x14ac:dyDescent="0.2">
      <c r="A390" s="2">
        <v>43055</v>
      </c>
      <c r="B390">
        <v>26656.6</v>
      </c>
    </row>
    <row r="391" spans="1:2" ht="14.25" x14ac:dyDescent="0.2">
      <c r="A391" s="2">
        <v>43054</v>
      </c>
      <c r="B391">
        <v>26651.29</v>
      </c>
    </row>
    <row r="392" spans="1:2" ht="14.25" x14ac:dyDescent="0.2">
      <c r="A392" s="2">
        <v>43053</v>
      </c>
      <c r="B392">
        <v>26645.97</v>
      </c>
    </row>
    <row r="393" spans="1:2" ht="14.25" x14ac:dyDescent="0.2">
      <c r="A393" s="2">
        <v>43052</v>
      </c>
      <c r="B393">
        <v>26640.66</v>
      </c>
    </row>
    <row r="394" spans="1:2" ht="14.25" x14ac:dyDescent="0.2">
      <c r="A394" s="2">
        <v>43051</v>
      </c>
      <c r="B394">
        <v>26635.35</v>
      </c>
    </row>
    <row r="395" spans="1:2" ht="14.25" x14ac:dyDescent="0.2">
      <c r="A395" s="2">
        <v>43050</v>
      </c>
      <c r="B395">
        <v>26630.04</v>
      </c>
    </row>
    <row r="396" spans="1:2" ht="14.25" x14ac:dyDescent="0.2">
      <c r="A396" s="2">
        <v>43049</v>
      </c>
      <c r="B396">
        <v>26624.73</v>
      </c>
    </row>
    <row r="397" spans="1:2" ht="14.25" x14ac:dyDescent="0.2">
      <c r="A397" s="2">
        <v>43048</v>
      </c>
      <c r="B397">
        <v>26619.42</v>
      </c>
    </row>
    <row r="398" spans="1:2" ht="14.25" x14ac:dyDescent="0.2">
      <c r="A398" s="2">
        <v>43047</v>
      </c>
      <c r="B398">
        <v>26621.14</v>
      </c>
    </row>
    <row r="399" spans="1:2" ht="14.25" x14ac:dyDescent="0.2">
      <c r="A399" s="2">
        <v>43046</v>
      </c>
      <c r="B399">
        <v>26622.86</v>
      </c>
    </row>
    <row r="400" spans="1:2" ht="14.25" x14ac:dyDescent="0.2">
      <c r="A400" s="2">
        <v>43045</v>
      </c>
      <c r="B400">
        <v>26624.58</v>
      </c>
    </row>
    <row r="401" spans="1:2" ht="14.25" x14ac:dyDescent="0.2">
      <c r="A401" s="2">
        <v>43044</v>
      </c>
      <c r="B401">
        <v>26626.3</v>
      </c>
    </row>
    <row r="402" spans="1:2" ht="14.25" x14ac:dyDescent="0.2">
      <c r="A402" s="2">
        <v>43043</v>
      </c>
      <c r="B402">
        <v>26628.02</v>
      </c>
    </row>
    <row r="403" spans="1:2" ht="14.25" x14ac:dyDescent="0.2">
      <c r="A403" s="2">
        <v>43042</v>
      </c>
      <c r="B403">
        <v>26629.74</v>
      </c>
    </row>
    <row r="404" spans="1:2" ht="14.25" x14ac:dyDescent="0.2">
      <c r="A404" s="2">
        <v>43041</v>
      </c>
      <c r="B404">
        <v>26631.46</v>
      </c>
    </row>
    <row r="405" spans="1:2" ht="14.25" x14ac:dyDescent="0.2">
      <c r="A405" s="2">
        <v>43040</v>
      </c>
      <c r="B405">
        <v>26633.18</v>
      </c>
    </row>
    <row r="406" spans="1:2" ht="14.25" x14ac:dyDescent="0.2">
      <c r="A406" s="2">
        <v>43039</v>
      </c>
      <c r="B406">
        <v>26634.9</v>
      </c>
    </row>
    <row r="407" spans="1:2" ht="14.25" x14ac:dyDescent="0.2">
      <c r="A407" s="2">
        <v>43038</v>
      </c>
      <c r="B407">
        <v>26636.62</v>
      </c>
    </row>
    <row r="408" spans="1:2" ht="14.25" x14ac:dyDescent="0.2">
      <c r="A408" s="2">
        <v>43037</v>
      </c>
      <c r="B408">
        <v>26638.34</v>
      </c>
    </row>
    <row r="409" spans="1:2" ht="14.25" x14ac:dyDescent="0.2">
      <c r="A409" s="2">
        <v>43036</v>
      </c>
      <c r="B409">
        <v>26640.06</v>
      </c>
    </row>
    <row r="410" spans="1:2" ht="14.25" x14ac:dyDescent="0.2">
      <c r="A410" s="2">
        <v>43035</v>
      </c>
      <c r="B410">
        <v>26641.78</v>
      </c>
    </row>
    <row r="411" spans="1:2" ht="14.25" x14ac:dyDescent="0.2">
      <c r="A411" s="2">
        <v>43034</v>
      </c>
      <c r="B411">
        <v>26643.5</v>
      </c>
    </row>
    <row r="412" spans="1:2" ht="14.25" x14ac:dyDescent="0.2">
      <c r="A412" s="2">
        <v>43033</v>
      </c>
      <c r="B412">
        <v>26645.22</v>
      </c>
    </row>
    <row r="413" spans="1:2" ht="14.25" x14ac:dyDescent="0.2">
      <c r="A413" s="2">
        <v>43032</v>
      </c>
      <c r="B413">
        <v>26646.94</v>
      </c>
    </row>
    <row r="414" spans="1:2" ht="14.25" x14ac:dyDescent="0.2">
      <c r="A414" s="2">
        <v>43031</v>
      </c>
      <c r="B414">
        <v>26648.67</v>
      </c>
    </row>
    <row r="415" spans="1:2" ht="14.25" x14ac:dyDescent="0.2">
      <c r="A415" s="2">
        <v>43030</v>
      </c>
      <c r="B415">
        <v>26650.39</v>
      </c>
    </row>
    <row r="416" spans="1:2" ht="14.25" x14ac:dyDescent="0.2">
      <c r="A416" s="2">
        <v>43029</v>
      </c>
      <c r="B416">
        <v>26652.11</v>
      </c>
    </row>
    <row r="417" spans="1:2" ht="14.25" x14ac:dyDescent="0.2">
      <c r="A417" s="2">
        <v>43028</v>
      </c>
      <c r="B417">
        <v>26653.83</v>
      </c>
    </row>
    <row r="418" spans="1:2" ht="14.25" x14ac:dyDescent="0.2">
      <c r="A418" s="2">
        <v>43027</v>
      </c>
      <c r="B418">
        <v>26655.55</v>
      </c>
    </row>
    <row r="419" spans="1:2" ht="14.25" x14ac:dyDescent="0.2">
      <c r="A419" s="2">
        <v>43026</v>
      </c>
      <c r="B419">
        <v>26657.27</v>
      </c>
    </row>
    <row r="420" spans="1:2" ht="14.25" x14ac:dyDescent="0.2">
      <c r="A420" s="2">
        <v>43025</v>
      </c>
      <c r="B420">
        <v>26658.99</v>
      </c>
    </row>
    <row r="421" spans="1:2" ht="14.25" x14ac:dyDescent="0.2">
      <c r="A421" s="2">
        <v>43024</v>
      </c>
      <c r="B421">
        <v>26660.71</v>
      </c>
    </row>
    <row r="422" spans="1:2" ht="14.25" x14ac:dyDescent="0.2">
      <c r="A422" s="2">
        <v>43023</v>
      </c>
      <c r="B422">
        <v>26662.44</v>
      </c>
    </row>
    <row r="423" spans="1:2" ht="14.25" x14ac:dyDescent="0.2">
      <c r="A423" s="2">
        <v>43022</v>
      </c>
      <c r="B423">
        <v>26664.16</v>
      </c>
    </row>
    <row r="424" spans="1:2" ht="14.25" x14ac:dyDescent="0.2">
      <c r="A424" s="2">
        <v>43021</v>
      </c>
      <c r="B424">
        <v>26665.88</v>
      </c>
    </row>
    <row r="425" spans="1:2" ht="14.25" x14ac:dyDescent="0.2">
      <c r="A425" s="2">
        <v>43020</v>
      </c>
      <c r="B425">
        <v>26667.599999999999</v>
      </c>
    </row>
    <row r="426" spans="1:2" ht="14.25" x14ac:dyDescent="0.2">
      <c r="A426" s="2">
        <v>43019</v>
      </c>
      <c r="B426">
        <v>26669.33</v>
      </c>
    </row>
    <row r="427" spans="1:2" ht="14.25" x14ac:dyDescent="0.2">
      <c r="A427" s="2">
        <v>43018</v>
      </c>
      <c r="B427">
        <v>26671.05</v>
      </c>
    </row>
    <row r="428" spans="1:2" ht="14.25" x14ac:dyDescent="0.2">
      <c r="A428" s="2">
        <v>43017</v>
      </c>
      <c r="B428">
        <v>26672.77</v>
      </c>
    </row>
    <row r="429" spans="1:2" ht="14.25" x14ac:dyDescent="0.2">
      <c r="A429" s="2">
        <v>43016</v>
      </c>
      <c r="B429">
        <v>26670.99</v>
      </c>
    </row>
    <row r="430" spans="1:2" ht="14.25" x14ac:dyDescent="0.2">
      <c r="A430" s="2">
        <v>43015</v>
      </c>
      <c r="B430">
        <v>26669.22</v>
      </c>
    </row>
    <row r="431" spans="1:2" ht="14.25" x14ac:dyDescent="0.2">
      <c r="A431" s="2">
        <v>43014</v>
      </c>
      <c r="B431">
        <v>26667.439999999999</v>
      </c>
    </row>
    <row r="432" spans="1:2" ht="14.25" x14ac:dyDescent="0.2">
      <c r="A432" s="2">
        <v>43013</v>
      </c>
      <c r="B432">
        <v>26665.66</v>
      </c>
    </row>
    <row r="433" spans="1:2" ht="14.25" x14ac:dyDescent="0.2">
      <c r="A433" s="2">
        <v>43012</v>
      </c>
      <c r="B433">
        <v>26663.89</v>
      </c>
    </row>
    <row r="434" spans="1:2" ht="14.25" x14ac:dyDescent="0.2">
      <c r="A434" s="2">
        <v>43011</v>
      </c>
      <c r="B434">
        <v>26662.11</v>
      </c>
    </row>
    <row r="435" spans="1:2" ht="14.25" x14ac:dyDescent="0.2">
      <c r="A435" s="2">
        <v>43010</v>
      </c>
      <c r="B435">
        <v>26660.34</v>
      </c>
    </row>
    <row r="436" spans="1:2" ht="14.25" x14ac:dyDescent="0.2">
      <c r="A436" s="2">
        <v>43009</v>
      </c>
      <c r="B436">
        <v>26658.560000000001</v>
      </c>
    </row>
    <row r="437" spans="1:2" ht="14.25" x14ac:dyDescent="0.2">
      <c r="A437" s="2">
        <v>43008</v>
      </c>
      <c r="B437">
        <v>26656.79</v>
      </c>
    </row>
    <row r="438" spans="1:2" ht="14.25" x14ac:dyDescent="0.2">
      <c r="A438" s="2">
        <v>43007</v>
      </c>
      <c r="B438">
        <v>26655.01</v>
      </c>
    </row>
    <row r="439" spans="1:2" ht="14.25" x14ac:dyDescent="0.2">
      <c r="A439" s="2">
        <v>43006</v>
      </c>
      <c r="B439">
        <v>26653.24</v>
      </c>
    </row>
    <row r="440" spans="1:2" ht="14.25" x14ac:dyDescent="0.2">
      <c r="A440" s="2">
        <v>43005</v>
      </c>
      <c r="B440">
        <v>26651.46</v>
      </c>
    </row>
    <row r="441" spans="1:2" ht="14.25" x14ac:dyDescent="0.2">
      <c r="A441" s="2">
        <v>43004</v>
      </c>
      <c r="B441">
        <v>26649.69</v>
      </c>
    </row>
    <row r="442" spans="1:2" ht="14.25" x14ac:dyDescent="0.2">
      <c r="A442" s="2">
        <v>43003</v>
      </c>
      <c r="B442">
        <v>26647.91</v>
      </c>
    </row>
    <row r="443" spans="1:2" ht="14.25" x14ac:dyDescent="0.2">
      <c r="A443" s="2">
        <v>43002</v>
      </c>
      <c r="B443">
        <v>26646.14</v>
      </c>
    </row>
    <row r="444" spans="1:2" ht="14.25" x14ac:dyDescent="0.2">
      <c r="A444" s="2">
        <v>43001</v>
      </c>
      <c r="B444">
        <v>26644.36</v>
      </c>
    </row>
    <row r="445" spans="1:2" ht="14.25" x14ac:dyDescent="0.2">
      <c r="A445" s="2">
        <v>43000</v>
      </c>
      <c r="B445">
        <v>26642.59</v>
      </c>
    </row>
    <row r="446" spans="1:2" ht="14.25" x14ac:dyDescent="0.2">
      <c r="A446" s="2">
        <v>42999</v>
      </c>
      <c r="B446">
        <v>26640.81</v>
      </c>
    </row>
    <row r="447" spans="1:2" ht="14.25" x14ac:dyDescent="0.2">
      <c r="A447" s="2">
        <v>42998</v>
      </c>
      <c r="B447">
        <v>26639.040000000001</v>
      </c>
    </row>
    <row r="448" spans="1:2" ht="14.25" x14ac:dyDescent="0.2">
      <c r="A448" s="2">
        <v>42997</v>
      </c>
      <c r="B448">
        <v>26637.26</v>
      </c>
    </row>
    <row r="449" spans="1:2" ht="14.25" x14ac:dyDescent="0.2">
      <c r="A449" s="2">
        <v>42996</v>
      </c>
      <c r="B449">
        <v>26635.49</v>
      </c>
    </row>
    <row r="450" spans="1:2" ht="14.25" x14ac:dyDescent="0.2">
      <c r="A450" s="2">
        <v>42995</v>
      </c>
      <c r="B450">
        <v>26633.72</v>
      </c>
    </row>
    <row r="451" spans="1:2" ht="14.25" x14ac:dyDescent="0.2">
      <c r="A451" s="2">
        <v>42994</v>
      </c>
      <c r="B451">
        <v>26631.94</v>
      </c>
    </row>
    <row r="452" spans="1:2" ht="14.25" x14ac:dyDescent="0.2">
      <c r="A452" s="2">
        <v>42993</v>
      </c>
      <c r="B452">
        <v>26630.17</v>
      </c>
    </row>
    <row r="453" spans="1:2" ht="14.25" x14ac:dyDescent="0.2">
      <c r="A453" s="2">
        <v>42992</v>
      </c>
      <c r="B453">
        <v>26628.400000000001</v>
      </c>
    </row>
    <row r="454" spans="1:2" ht="14.25" x14ac:dyDescent="0.2">
      <c r="A454" s="2">
        <v>42991</v>
      </c>
      <c r="B454">
        <v>26626.62</v>
      </c>
    </row>
    <row r="455" spans="1:2" ht="14.25" x14ac:dyDescent="0.2">
      <c r="A455" s="2">
        <v>42990</v>
      </c>
      <c r="B455">
        <v>26624.85</v>
      </c>
    </row>
    <row r="456" spans="1:2" ht="14.25" x14ac:dyDescent="0.2">
      <c r="A456" s="2">
        <v>42989</v>
      </c>
      <c r="B456">
        <v>26623.08</v>
      </c>
    </row>
    <row r="457" spans="1:2" ht="14.25" x14ac:dyDescent="0.2">
      <c r="A457" s="2">
        <v>42988</v>
      </c>
      <c r="B457">
        <v>26621.3</v>
      </c>
    </row>
    <row r="458" spans="1:2" ht="14.25" x14ac:dyDescent="0.2">
      <c r="A458" s="2">
        <v>42987</v>
      </c>
      <c r="B458">
        <v>26619.53</v>
      </c>
    </row>
    <row r="459" spans="1:2" ht="14.25" x14ac:dyDescent="0.2">
      <c r="A459" s="2">
        <v>42986</v>
      </c>
      <c r="B459">
        <v>26617.82</v>
      </c>
    </row>
    <row r="460" spans="1:2" ht="14.25" x14ac:dyDescent="0.2">
      <c r="A460" s="2">
        <v>42985</v>
      </c>
      <c r="B460">
        <v>26616.1</v>
      </c>
    </row>
    <row r="461" spans="1:2" ht="14.25" x14ac:dyDescent="0.2">
      <c r="A461" s="2">
        <v>42984</v>
      </c>
      <c r="B461">
        <v>26614.39</v>
      </c>
    </row>
    <row r="462" spans="1:2" ht="14.25" x14ac:dyDescent="0.2">
      <c r="A462" s="2">
        <v>42983</v>
      </c>
      <c r="B462">
        <v>26612.67</v>
      </c>
    </row>
    <row r="463" spans="1:2" ht="14.25" x14ac:dyDescent="0.2">
      <c r="A463" s="2">
        <v>42982</v>
      </c>
      <c r="B463">
        <v>26610.959999999999</v>
      </c>
    </row>
    <row r="464" spans="1:2" ht="14.25" x14ac:dyDescent="0.2">
      <c r="A464" s="2">
        <v>42981</v>
      </c>
      <c r="B464">
        <v>26609.24</v>
      </c>
    </row>
    <row r="465" spans="1:2" ht="14.25" x14ac:dyDescent="0.2">
      <c r="A465" s="2">
        <v>42980</v>
      </c>
      <c r="B465">
        <v>26607.53</v>
      </c>
    </row>
    <row r="466" spans="1:2" ht="14.25" x14ac:dyDescent="0.2">
      <c r="A466" s="2">
        <v>42979</v>
      </c>
      <c r="B466">
        <v>26605.81</v>
      </c>
    </row>
    <row r="467" spans="1:2" ht="14.25" x14ac:dyDescent="0.2">
      <c r="A467" s="2">
        <v>42978</v>
      </c>
      <c r="B467">
        <v>26604.1</v>
      </c>
    </row>
    <row r="468" spans="1:2" ht="14.25" x14ac:dyDescent="0.2">
      <c r="A468" s="2">
        <v>42977</v>
      </c>
      <c r="B468">
        <v>26602.38</v>
      </c>
    </row>
    <row r="469" spans="1:2" ht="14.25" x14ac:dyDescent="0.2">
      <c r="A469" s="2">
        <v>42976</v>
      </c>
      <c r="B469">
        <v>26600.67</v>
      </c>
    </row>
    <row r="470" spans="1:2" ht="14.25" x14ac:dyDescent="0.2">
      <c r="A470" s="2">
        <v>42975</v>
      </c>
      <c r="B470">
        <v>26598.95</v>
      </c>
    </row>
    <row r="471" spans="1:2" ht="14.25" x14ac:dyDescent="0.2">
      <c r="A471" s="2">
        <v>42974</v>
      </c>
      <c r="B471">
        <v>26597.24</v>
      </c>
    </row>
    <row r="472" spans="1:2" ht="14.25" x14ac:dyDescent="0.2">
      <c r="A472" s="2">
        <v>42973</v>
      </c>
      <c r="B472">
        <v>26595.52</v>
      </c>
    </row>
    <row r="473" spans="1:2" ht="14.25" x14ac:dyDescent="0.2">
      <c r="A473" s="2">
        <v>42972</v>
      </c>
      <c r="B473">
        <v>26593.81</v>
      </c>
    </row>
    <row r="474" spans="1:2" ht="14.25" x14ac:dyDescent="0.2">
      <c r="A474" s="2">
        <v>42971</v>
      </c>
      <c r="B474">
        <v>26592.1</v>
      </c>
    </row>
    <row r="475" spans="1:2" ht="14.25" x14ac:dyDescent="0.2">
      <c r="A475" s="2">
        <v>42970</v>
      </c>
      <c r="B475">
        <v>26590.38</v>
      </c>
    </row>
    <row r="476" spans="1:2" ht="14.25" x14ac:dyDescent="0.2">
      <c r="A476" s="2">
        <v>42969</v>
      </c>
      <c r="B476">
        <v>26588.67</v>
      </c>
    </row>
    <row r="477" spans="1:2" ht="14.25" x14ac:dyDescent="0.2">
      <c r="A477" s="2">
        <v>42968</v>
      </c>
      <c r="B477">
        <v>26586.95</v>
      </c>
    </row>
    <row r="478" spans="1:2" ht="14.25" x14ac:dyDescent="0.2">
      <c r="A478" s="2">
        <v>42967</v>
      </c>
      <c r="B478">
        <v>26585.24</v>
      </c>
    </row>
    <row r="479" spans="1:2" ht="14.25" x14ac:dyDescent="0.2">
      <c r="A479" s="2">
        <v>42966</v>
      </c>
      <c r="B479">
        <v>26583.53</v>
      </c>
    </row>
    <row r="480" spans="1:2" ht="14.25" x14ac:dyDescent="0.2">
      <c r="A480" s="2">
        <v>42965</v>
      </c>
      <c r="B480">
        <v>26581.81</v>
      </c>
    </row>
    <row r="481" spans="1:2" ht="14.25" x14ac:dyDescent="0.2">
      <c r="A481" s="2">
        <v>42964</v>
      </c>
      <c r="B481">
        <v>26580.1</v>
      </c>
    </row>
    <row r="482" spans="1:2" ht="14.25" x14ac:dyDescent="0.2">
      <c r="A482" s="2">
        <v>42963</v>
      </c>
      <c r="B482">
        <v>26578.39</v>
      </c>
    </row>
    <row r="483" spans="1:2" ht="14.25" x14ac:dyDescent="0.2">
      <c r="A483" s="2">
        <v>42962</v>
      </c>
      <c r="B483">
        <v>26576.68</v>
      </c>
    </row>
    <row r="484" spans="1:2" ht="14.25" x14ac:dyDescent="0.2">
      <c r="A484" s="2">
        <v>42961</v>
      </c>
      <c r="B484">
        <v>26574.959999999999</v>
      </c>
    </row>
    <row r="485" spans="1:2" ht="14.25" x14ac:dyDescent="0.2">
      <c r="A485" s="2">
        <v>42960</v>
      </c>
      <c r="B485">
        <v>26573.25</v>
      </c>
    </row>
    <row r="486" spans="1:2" ht="14.25" x14ac:dyDescent="0.2">
      <c r="A486" s="2">
        <v>42959</v>
      </c>
      <c r="B486">
        <v>26571.54</v>
      </c>
    </row>
    <row r="487" spans="1:2" ht="14.25" x14ac:dyDescent="0.2">
      <c r="A487" s="2">
        <v>42958</v>
      </c>
      <c r="B487">
        <v>26569.82</v>
      </c>
    </row>
    <row r="488" spans="1:2" ht="14.25" x14ac:dyDescent="0.2">
      <c r="A488" s="2">
        <v>42957</v>
      </c>
      <c r="B488">
        <v>26568.11</v>
      </c>
    </row>
    <row r="489" spans="1:2" ht="14.25" x14ac:dyDescent="0.2">
      <c r="A489" s="2">
        <v>42956</v>
      </c>
      <c r="B489">
        <v>26566.400000000001</v>
      </c>
    </row>
    <row r="490" spans="1:2" ht="14.25" x14ac:dyDescent="0.2">
      <c r="A490" s="2">
        <v>42955</v>
      </c>
      <c r="B490">
        <v>26569.83</v>
      </c>
    </row>
    <row r="491" spans="1:2" ht="14.25" x14ac:dyDescent="0.2">
      <c r="A491" s="2">
        <v>42954</v>
      </c>
      <c r="B491">
        <v>26573.27</v>
      </c>
    </row>
    <row r="492" spans="1:2" ht="14.25" x14ac:dyDescent="0.2">
      <c r="A492" s="2">
        <v>42953</v>
      </c>
      <c r="B492">
        <v>26576.7</v>
      </c>
    </row>
    <row r="493" spans="1:2" ht="14.25" x14ac:dyDescent="0.2">
      <c r="A493" s="2">
        <v>42952</v>
      </c>
      <c r="B493">
        <v>26580.14</v>
      </c>
    </row>
    <row r="494" spans="1:2" ht="14.25" x14ac:dyDescent="0.2">
      <c r="A494" s="2">
        <v>42951</v>
      </c>
      <c r="B494">
        <v>26583.58</v>
      </c>
    </row>
    <row r="495" spans="1:2" ht="14.25" x14ac:dyDescent="0.2">
      <c r="A495" s="2">
        <v>42950</v>
      </c>
      <c r="B495">
        <v>26587.01</v>
      </c>
    </row>
    <row r="496" spans="1:2" ht="14.25" x14ac:dyDescent="0.2">
      <c r="A496" s="2">
        <v>42949</v>
      </c>
      <c r="B496">
        <v>26590.45</v>
      </c>
    </row>
    <row r="497" spans="1:2" ht="14.25" x14ac:dyDescent="0.2">
      <c r="A497" s="2">
        <v>42948</v>
      </c>
      <c r="B497">
        <v>26593.89</v>
      </c>
    </row>
    <row r="498" spans="1:2" ht="14.25" x14ac:dyDescent="0.2">
      <c r="A498" s="2">
        <v>42947</v>
      </c>
      <c r="B498">
        <v>26597.33</v>
      </c>
    </row>
    <row r="499" spans="1:2" ht="14.25" x14ac:dyDescent="0.2">
      <c r="A499" s="2">
        <v>42946</v>
      </c>
      <c r="B499">
        <v>26600.77</v>
      </c>
    </row>
    <row r="500" spans="1:2" ht="14.25" x14ac:dyDescent="0.2">
      <c r="A500" s="2">
        <v>42945</v>
      </c>
      <c r="B500">
        <v>26604.21</v>
      </c>
    </row>
    <row r="501" spans="1:2" ht="14.25" x14ac:dyDescent="0.2">
      <c r="A501" s="2">
        <v>42944</v>
      </c>
      <c r="B501">
        <v>26607.65</v>
      </c>
    </row>
    <row r="502" spans="1:2" ht="14.25" x14ac:dyDescent="0.2">
      <c r="A502" s="2">
        <v>42943</v>
      </c>
      <c r="B502">
        <v>26611.09</v>
      </c>
    </row>
    <row r="503" spans="1:2" ht="14.25" x14ac:dyDescent="0.2">
      <c r="A503" s="2">
        <v>42942</v>
      </c>
      <c r="B503">
        <v>26614.53</v>
      </c>
    </row>
    <row r="504" spans="1:2" ht="14.25" x14ac:dyDescent="0.2">
      <c r="A504" s="2">
        <v>42941</v>
      </c>
      <c r="B504">
        <v>26617.97</v>
      </c>
    </row>
    <row r="505" spans="1:2" ht="14.25" x14ac:dyDescent="0.2">
      <c r="A505" s="2">
        <v>42940</v>
      </c>
      <c r="B505">
        <v>26621.41</v>
      </c>
    </row>
    <row r="506" spans="1:2" ht="14.25" x14ac:dyDescent="0.2">
      <c r="A506" s="2">
        <v>42939</v>
      </c>
      <c r="B506">
        <v>26624.85</v>
      </c>
    </row>
    <row r="507" spans="1:2" ht="14.25" x14ac:dyDescent="0.2">
      <c r="A507" s="2">
        <v>42938</v>
      </c>
      <c r="B507">
        <v>26628.3</v>
      </c>
    </row>
    <row r="508" spans="1:2" ht="14.25" x14ac:dyDescent="0.2">
      <c r="A508" s="2">
        <v>42937</v>
      </c>
      <c r="B508">
        <v>26631.74</v>
      </c>
    </row>
    <row r="509" spans="1:2" ht="14.25" x14ac:dyDescent="0.2">
      <c r="A509" s="2">
        <v>42936</v>
      </c>
      <c r="B509">
        <v>26635.18</v>
      </c>
    </row>
    <row r="510" spans="1:2" ht="14.25" x14ac:dyDescent="0.2">
      <c r="A510" s="2">
        <v>42935</v>
      </c>
      <c r="B510">
        <v>26638.63</v>
      </c>
    </row>
    <row r="511" spans="1:2" ht="14.25" x14ac:dyDescent="0.2">
      <c r="A511" s="2">
        <v>42934</v>
      </c>
      <c r="B511">
        <v>26642.07</v>
      </c>
    </row>
    <row r="512" spans="1:2" ht="14.25" x14ac:dyDescent="0.2">
      <c r="A512" s="2">
        <v>42933</v>
      </c>
      <c r="B512">
        <v>26645.52</v>
      </c>
    </row>
    <row r="513" spans="1:2" ht="14.25" x14ac:dyDescent="0.2">
      <c r="A513" s="2">
        <v>42932</v>
      </c>
      <c r="B513">
        <v>26648.959999999999</v>
      </c>
    </row>
    <row r="514" spans="1:2" ht="14.25" x14ac:dyDescent="0.2">
      <c r="A514" s="2">
        <v>42931</v>
      </c>
      <c r="B514">
        <v>26652.41</v>
      </c>
    </row>
    <row r="515" spans="1:2" ht="14.25" x14ac:dyDescent="0.2">
      <c r="A515" s="2">
        <v>42930</v>
      </c>
      <c r="B515">
        <v>26655.85</v>
      </c>
    </row>
    <row r="516" spans="1:2" ht="14.25" x14ac:dyDescent="0.2">
      <c r="A516" s="2">
        <v>42929</v>
      </c>
      <c r="B516">
        <v>26659.3</v>
      </c>
    </row>
    <row r="517" spans="1:2" ht="14.25" x14ac:dyDescent="0.2">
      <c r="A517" s="2">
        <v>42928</v>
      </c>
      <c r="B517">
        <v>26662.75</v>
      </c>
    </row>
    <row r="518" spans="1:2" ht="14.25" x14ac:dyDescent="0.2">
      <c r="A518" s="2">
        <v>42927</v>
      </c>
      <c r="B518">
        <v>26666.19</v>
      </c>
    </row>
    <row r="519" spans="1:2" ht="14.25" x14ac:dyDescent="0.2">
      <c r="A519" s="2">
        <v>42926</v>
      </c>
      <c r="B519">
        <v>26669.64</v>
      </c>
    </row>
    <row r="520" spans="1:2" ht="14.25" x14ac:dyDescent="0.2">
      <c r="A520" s="2">
        <v>42925</v>
      </c>
      <c r="B520">
        <v>26673.09</v>
      </c>
    </row>
    <row r="521" spans="1:2" ht="14.25" x14ac:dyDescent="0.2">
      <c r="A521" s="2">
        <v>42924</v>
      </c>
      <c r="B521">
        <v>26672.2</v>
      </c>
    </row>
    <row r="522" spans="1:2" ht="14.25" x14ac:dyDescent="0.2">
      <c r="A522" s="2">
        <v>42923</v>
      </c>
      <c r="B522">
        <v>26671.31</v>
      </c>
    </row>
    <row r="523" spans="1:2" ht="14.25" x14ac:dyDescent="0.2">
      <c r="A523" s="2">
        <v>42922</v>
      </c>
      <c r="B523">
        <v>26670.42</v>
      </c>
    </row>
    <row r="524" spans="1:2" ht="14.25" x14ac:dyDescent="0.2">
      <c r="A524" s="2">
        <v>42921</v>
      </c>
      <c r="B524">
        <v>26669.53</v>
      </c>
    </row>
    <row r="525" spans="1:2" ht="14.25" x14ac:dyDescent="0.2">
      <c r="A525" s="2">
        <v>42920</v>
      </c>
      <c r="B525">
        <v>26668.639999999999</v>
      </c>
    </row>
    <row r="526" spans="1:2" ht="14.25" x14ac:dyDescent="0.2">
      <c r="A526" s="2">
        <v>42919</v>
      </c>
      <c r="B526">
        <v>26667.759999999998</v>
      </c>
    </row>
    <row r="527" spans="1:2" ht="14.25" x14ac:dyDescent="0.2">
      <c r="A527" s="2">
        <v>42918</v>
      </c>
      <c r="B527">
        <v>26666.87</v>
      </c>
    </row>
    <row r="528" spans="1:2" ht="14.25" x14ac:dyDescent="0.2">
      <c r="A528" s="2">
        <v>42917</v>
      </c>
      <c r="B528">
        <v>26665.98</v>
      </c>
    </row>
    <row r="529" spans="1:2" ht="14.25" x14ac:dyDescent="0.2">
      <c r="A529" s="2">
        <v>42916</v>
      </c>
      <c r="B529">
        <v>26665.09</v>
      </c>
    </row>
    <row r="530" spans="1:2" ht="14.25" x14ac:dyDescent="0.2">
      <c r="A530" s="2">
        <v>42915</v>
      </c>
      <c r="B530">
        <v>26664.2</v>
      </c>
    </row>
    <row r="531" spans="1:2" ht="14.25" x14ac:dyDescent="0.2">
      <c r="A531" s="2">
        <v>42914</v>
      </c>
      <c r="B531">
        <v>26663.31</v>
      </c>
    </row>
    <row r="532" spans="1:2" ht="14.25" x14ac:dyDescent="0.2">
      <c r="A532" s="2">
        <v>42913</v>
      </c>
      <c r="B532">
        <v>26662.42</v>
      </c>
    </row>
    <row r="533" spans="1:2" ht="14.25" x14ac:dyDescent="0.2">
      <c r="A533" s="2">
        <v>42912</v>
      </c>
      <c r="B533">
        <v>26661.54</v>
      </c>
    </row>
    <row r="534" spans="1:2" ht="14.25" x14ac:dyDescent="0.2">
      <c r="A534" s="2">
        <v>42911</v>
      </c>
      <c r="B534">
        <v>26660.65</v>
      </c>
    </row>
    <row r="535" spans="1:2" ht="14.25" x14ac:dyDescent="0.2">
      <c r="A535" s="2">
        <v>42910</v>
      </c>
      <c r="B535">
        <v>26659.759999999998</v>
      </c>
    </row>
    <row r="536" spans="1:2" ht="14.25" x14ac:dyDescent="0.2">
      <c r="A536" s="2">
        <v>42909</v>
      </c>
      <c r="B536">
        <v>26658.87</v>
      </c>
    </row>
    <row r="537" spans="1:2" ht="14.25" x14ac:dyDescent="0.2">
      <c r="A537" s="2">
        <v>42908</v>
      </c>
      <c r="B537">
        <v>26657.98</v>
      </c>
    </row>
    <row r="538" spans="1:2" ht="14.25" x14ac:dyDescent="0.2">
      <c r="A538" s="2">
        <v>42907</v>
      </c>
      <c r="B538">
        <v>26657.1</v>
      </c>
    </row>
    <row r="539" spans="1:2" ht="14.25" x14ac:dyDescent="0.2">
      <c r="A539" s="2">
        <v>42906</v>
      </c>
      <c r="B539">
        <v>26656.21</v>
      </c>
    </row>
    <row r="540" spans="1:2" ht="14.25" x14ac:dyDescent="0.2">
      <c r="A540" s="2">
        <v>42905</v>
      </c>
      <c r="B540">
        <v>26655.32</v>
      </c>
    </row>
    <row r="541" spans="1:2" ht="14.25" x14ac:dyDescent="0.2">
      <c r="A541" s="2">
        <v>42904</v>
      </c>
      <c r="B541">
        <v>26654.43</v>
      </c>
    </row>
    <row r="542" spans="1:2" ht="14.25" x14ac:dyDescent="0.2">
      <c r="A542" s="2">
        <v>42903</v>
      </c>
      <c r="B542">
        <v>26653.54</v>
      </c>
    </row>
    <row r="543" spans="1:2" ht="14.25" x14ac:dyDescent="0.2">
      <c r="A543" s="2">
        <v>42902</v>
      </c>
      <c r="B543">
        <v>26652.66</v>
      </c>
    </row>
    <row r="544" spans="1:2" ht="14.25" x14ac:dyDescent="0.2">
      <c r="A544" s="2">
        <v>42901</v>
      </c>
      <c r="B544">
        <v>26651.77</v>
      </c>
    </row>
    <row r="545" spans="1:2" ht="14.25" x14ac:dyDescent="0.2">
      <c r="A545" s="2">
        <v>42900</v>
      </c>
      <c r="B545">
        <v>26650.880000000001</v>
      </c>
    </row>
    <row r="546" spans="1:2" ht="14.25" x14ac:dyDescent="0.2">
      <c r="A546" s="2">
        <v>42899</v>
      </c>
      <c r="B546">
        <v>26649.99</v>
      </c>
    </row>
    <row r="547" spans="1:2" ht="14.25" x14ac:dyDescent="0.2">
      <c r="A547" s="2">
        <v>42898</v>
      </c>
      <c r="B547">
        <v>26649.1</v>
      </c>
    </row>
    <row r="548" spans="1:2" ht="14.25" x14ac:dyDescent="0.2">
      <c r="A548" s="2">
        <v>42897</v>
      </c>
      <c r="B548">
        <v>26648.22</v>
      </c>
    </row>
    <row r="549" spans="1:2" ht="14.25" x14ac:dyDescent="0.2">
      <c r="A549" s="2">
        <v>42896</v>
      </c>
      <c r="B549">
        <v>26647.33</v>
      </c>
    </row>
    <row r="550" spans="1:2" ht="14.25" x14ac:dyDescent="0.2">
      <c r="A550" s="2">
        <v>42895</v>
      </c>
      <c r="B550">
        <v>26646.44</v>
      </c>
    </row>
    <row r="551" spans="1:2" ht="14.25" x14ac:dyDescent="0.2">
      <c r="A551" s="2">
        <v>42894</v>
      </c>
      <c r="B551">
        <v>26644.720000000001</v>
      </c>
    </row>
    <row r="552" spans="1:2" ht="14.25" x14ac:dyDescent="0.2">
      <c r="A552" s="2">
        <v>42893</v>
      </c>
      <c r="B552">
        <v>26643</v>
      </c>
    </row>
    <row r="553" spans="1:2" ht="14.25" x14ac:dyDescent="0.2">
      <c r="A553" s="2">
        <v>42892</v>
      </c>
      <c r="B553">
        <v>26641.279999999999</v>
      </c>
    </row>
    <row r="554" spans="1:2" ht="14.25" x14ac:dyDescent="0.2">
      <c r="A554" s="2">
        <v>42891</v>
      </c>
      <c r="B554">
        <v>26639.57</v>
      </c>
    </row>
    <row r="555" spans="1:2" ht="14.25" x14ac:dyDescent="0.2">
      <c r="A555" s="2">
        <v>42890</v>
      </c>
      <c r="B555">
        <v>26637.85</v>
      </c>
    </row>
    <row r="556" spans="1:2" ht="14.25" x14ac:dyDescent="0.2">
      <c r="A556" s="2">
        <v>42889</v>
      </c>
      <c r="B556">
        <v>26636.13</v>
      </c>
    </row>
    <row r="557" spans="1:2" ht="14.25" x14ac:dyDescent="0.2">
      <c r="A557" s="2">
        <v>42888</v>
      </c>
      <c r="B557">
        <v>26634.42</v>
      </c>
    </row>
    <row r="558" spans="1:2" ht="14.25" x14ac:dyDescent="0.2">
      <c r="A558" s="2">
        <v>42887</v>
      </c>
      <c r="B558">
        <v>26632.7</v>
      </c>
    </row>
    <row r="559" spans="1:2" ht="14.25" x14ac:dyDescent="0.2">
      <c r="A559" s="2">
        <v>42886</v>
      </c>
      <c r="B559">
        <v>26630.98</v>
      </c>
    </row>
    <row r="560" spans="1:2" ht="14.25" x14ac:dyDescent="0.2">
      <c r="A560" s="2">
        <v>42885</v>
      </c>
      <c r="B560">
        <v>26629.27</v>
      </c>
    </row>
    <row r="561" spans="1:2" ht="14.25" x14ac:dyDescent="0.2">
      <c r="A561" s="2">
        <v>42884</v>
      </c>
      <c r="B561">
        <v>26627.55</v>
      </c>
    </row>
    <row r="562" spans="1:2" ht="14.25" x14ac:dyDescent="0.2">
      <c r="A562" s="2">
        <v>42883</v>
      </c>
      <c r="B562">
        <v>26625.84</v>
      </c>
    </row>
    <row r="563" spans="1:2" ht="14.25" x14ac:dyDescent="0.2">
      <c r="A563" s="2">
        <v>42882</v>
      </c>
      <c r="B563">
        <v>26624.12</v>
      </c>
    </row>
    <row r="564" spans="1:2" ht="14.25" x14ac:dyDescent="0.2">
      <c r="A564" s="2">
        <v>42881</v>
      </c>
      <c r="B564">
        <v>26622.400000000001</v>
      </c>
    </row>
    <row r="565" spans="1:2" ht="14.25" x14ac:dyDescent="0.2">
      <c r="A565" s="2">
        <v>42880</v>
      </c>
      <c r="B565">
        <v>26620.69</v>
      </c>
    </row>
    <row r="566" spans="1:2" ht="14.25" x14ac:dyDescent="0.2">
      <c r="A566" s="2">
        <v>42879</v>
      </c>
      <c r="B566">
        <v>26618.97</v>
      </c>
    </row>
    <row r="567" spans="1:2" ht="14.25" x14ac:dyDescent="0.2">
      <c r="A567" s="2">
        <v>42878</v>
      </c>
      <c r="B567">
        <v>26617.26</v>
      </c>
    </row>
    <row r="568" spans="1:2" ht="14.25" x14ac:dyDescent="0.2">
      <c r="A568" s="2">
        <v>42877</v>
      </c>
      <c r="B568">
        <v>26615.54</v>
      </c>
    </row>
    <row r="569" spans="1:2" ht="14.25" x14ac:dyDescent="0.2">
      <c r="A569" s="2">
        <v>42876</v>
      </c>
      <c r="B569">
        <v>26613.83</v>
      </c>
    </row>
    <row r="570" spans="1:2" ht="14.25" x14ac:dyDescent="0.2">
      <c r="A570" s="2">
        <v>42875</v>
      </c>
      <c r="B570">
        <v>26612.11</v>
      </c>
    </row>
    <row r="571" spans="1:2" ht="14.25" x14ac:dyDescent="0.2">
      <c r="A571" s="2">
        <v>42874</v>
      </c>
      <c r="B571">
        <v>26610.400000000001</v>
      </c>
    </row>
    <row r="572" spans="1:2" ht="14.25" x14ac:dyDescent="0.2">
      <c r="A572" s="2">
        <v>42873</v>
      </c>
      <c r="B572">
        <v>26608.68</v>
      </c>
    </row>
    <row r="573" spans="1:2" ht="14.25" x14ac:dyDescent="0.2">
      <c r="A573" s="2">
        <v>42872</v>
      </c>
      <c r="B573">
        <v>26606.97</v>
      </c>
    </row>
    <row r="574" spans="1:2" ht="14.25" x14ac:dyDescent="0.2">
      <c r="A574" s="2">
        <v>42871</v>
      </c>
      <c r="B574">
        <v>26605.25</v>
      </c>
    </row>
    <row r="575" spans="1:2" ht="14.25" x14ac:dyDescent="0.2">
      <c r="A575" s="2">
        <v>42870</v>
      </c>
      <c r="B575">
        <v>26603.54</v>
      </c>
    </row>
    <row r="576" spans="1:2" ht="14.25" x14ac:dyDescent="0.2">
      <c r="A576" s="2">
        <v>42869</v>
      </c>
      <c r="B576">
        <v>26601.82</v>
      </c>
    </row>
    <row r="577" spans="1:2" ht="14.25" x14ac:dyDescent="0.2">
      <c r="A577" s="2">
        <v>42868</v>
      </c>
      <c r="B577">
        <v>26600.11</v>
      </c>
    </row>
    <row r="578" spans="1:2" ht="14.25" x14ac:dyDescent="0.2">
      <c r="A578" s="2">
        <v>42867</v>
      </c>
      <c r="B578">
        <v>26598.39</v>
      </c>
    </row>
    <row r="579" spans="1:2" ht="14.25" x14ac:dyDescent="0.2">
      <c r="A579" s="2">
        <v>42866</v>
      </c>
      <c r="B579">
        <v>26596.68</v>
      </c>
    </row>
    <row r="580" spans="1:2" ht="14.25" x14ac:dyDescent="0.2">
      <c r="A580" s="2">
        <v>42865</v>
      </c>
      <c r="B580">
        <v>26594.959999999999</v>
      </c>
    </row>
    <row r="581" spans="1:2" ht="14.25" x14ac:dyDescent="0.2">
      <c r="A581" s="2">
        <v>42864</v>
      </c>
      <c r="B581">
        <v>26593.25</v>
      </c>
    </row>
    <row r="582" spans="1:2" ht="14.25" x14ac:dyDescent="0.2">
      <c r="A582" s="2">
        <v>42863</v>
      </c>
      <c r="B582">
        <v>26589.71</v>
      </c>
    </row>
    <row r="583" spans="1:2" ht="14.25" x14ac:dyDescent="0.2">
      <c r="A583" s="2">
        <v>42862</v>
      </c>
      <c r="B583">
        <v>26586.17</v>
      </c>
    </row>
    <row r="584" spans="1:2" ht="14.25" x14ac:dyDescent="0.2">
      <c r="A584" s="2">
        <v>42861</v>
      </c>
      <c r="B584">
        <v>26582.639999999999</v>
      </c>
    </row>
    <row r="585" spans="1:2" ht="14.25" x14ac:dyDescent="0.2">
      <c r="A585" s="2">
        <v>42860</v>
      </c>
      <c r="B585">
        <v>26579.1</v>
      </c>
    </row>
    <row r="586" spans="1:2" ht="14.25" x14ac:dyDescent="0.2">
      <c r="A586" s="2">
        <v>42859</v>
      </c>
      <c r="B586">
        <v>26575.56</v>
      </c>
    </row>
    <row r="587" spans="1:2" ht="14.25" x14ac:dyDescent="0.2">
      <c r="A587" s="2">
        <v>42858</v>
      </c>
      <c r="B587">
        <v>26572.03</v>
      </c>
    </row>
    <row r="588" spans="1:2" ht="14.25" x14ac:dyDescent="0.2">
      <c r="A588" s="2">
        <v>42857</v>
      </c>
      <c r="B588">
        <v>26568.49</v>
      </c>
    </row>
    <row r="589" spans="1:2" ht="14.25" x14ac:dyDescent="0.2">
      <c r="A589" s="2">
        <v>42856</v>
      </c>
      <c r="B589">
        <v>26564.95</v>
      </c>
    </row>
    <row r="590" spans="1:2" ht="14.25" x14ac:dyDescent="0.2">
      <c r="A590" s="2">
        <v>42855</v>
      </c>
      <c r="B590">
        <v>26561.42</v>
      </c>
    </row>
    <row r="591" spans="1:2" ht="14.25" x14ac:dyDescent="0.2">
      <c r="A591" s="2">
        <v>42854</v>
      </c>
      <c r="B591">
        <v>26557.89</v>
      </c>
    </row>
    <row r="592" spans="1:2" ht="14.25" x14ac:dyDescent="0.2">
      <c r="A592" s="2">
        <v>42853</v>
      </c>
      <c r="B592">
        <v>26554.35</v>
      </c>
    </row>
    <row r="593" spans="1:2" ht="14.25" x14ac:dyDescent="0.2">
      <c r="A593" s="2">
        <v>42852</v>
      </c>
      <c r="B593">
        <v>26550.82</v>
      </c>
    </row>
    <row r="594" spans="1:2" ht="14.25" x14ac:dyDescent="0.2">
      <c r="A594" s="2">
        <v>42851</v>
      </c>
      <c r="B594">
        <v>26547.29</v>
      </c>
    </row>
    <row r="595" spans="1:2" ht="14.25" x14ac:dyDescent="0.2">
      <c r="A595" s="2">
        <v>42850</v>
      </c>
      <c r="B595">
        <v>26543.75</v>
      </c>
    </row>
    <row r="596" spans="1:2" ht="14.25" x14ac:dyDescent="0.2">
      <c r="A596" s="2">
        <v>42849</v>
      </c>
      <c r="B596">
        <v>26540.22</v>
      </c>
    </row>
    <row r="597" spans="1:2" ht="14.25" x14ac:dyDescent="0.2">
      <c r="A597" s="2">
        <v>42848</v>
      </c>
      <c r="B597">
        <v>26536.69</v>
      </c>
    </row>
    <row r="598" spans="1:2" ht="14.25" x14ac:dyDescent="0.2">
      <c r="A598" s="2">
        <v>42847</v>
      </c>
      <c r="B598">
        <v>26533.16</v>
      </c>
    </row>
    <row r="599" spans="1:2" ht="14.25" x14ac:dyDescent="0.2">
      <c r="A599" s="2">
        <v>42846</v>
      </c>
      <c r="B599">
        <v>26529.63</v>
      </c>
    </row>
    <row r="600" spans="1:2" ht="14.25" x14ac:dyDescent="0.2">
      <c r="A600" s="2">
        <v>42845</v>
      </c>
      <c r="B600">
        <v>26526.1</v>
      </c>
    </row>
    <row r="601" spans="1:2" ht="14.25" x14ac:dyDescent="0.2">
      <c r="A601" s="2">
        <v>42844</v>
      </c>
      <c r="B601">
        <v>26522.57</v>
      </c>
    </row>
    <row r="602" spans="1:2" ht="14.25" x14ac:dyDescent="0.2">
      <c r="A602" s="2">
        <v>42843</v>
      </c>
      <c r="B602">
        <v>26519.040000000001</v>
      </c>
    </row>
    <row r="603" spans="1:2" ht="14.25" x14ac:dyDescent="0.2">
      <c r="A603" s="2">
        <v>42842</v>
      </c>
      <c r="B603">
        <v>26515.51</v>
      </c>
    </row>
    <row r="604" spans="1:2" ht="14.25" x14ac:dyDescent="0.2">
      <c r="A604" s="2">
        <v>42841</v>
      </c>
      <c r="B604">
        <v>26511.98</v>
      </c>
    </row>
    <row r="605" spans="1:2" ht="14.25" x14ac:dyDescent="0.2">
      <c r="A605" s="2">
        <v>42840</v>
      </c>
      <c r="B605">
        <v>26508.46</v>
      </c>
    </row>
    <row r="606" spans="1:2" ht="14.25" x14ac:dyDescent="0.2">
      <c r="A606" s="2">
        <v>42839</v>
      </c>
      <c r="B606">
        <v>26504.93</v>
      </c>
    </row>
    <row r="607" spans="1:2" ht="14.25" x14ac:dyDescent="0.2">
      <c r="A607" s="2">
        <v>42838</v>
      </c>
      <c r="B607">
        <v>26501.4</v>
      </c>
    </row>
    <row r="608" spans="1:2" ht="14.25" x14ac:dyDescent="0.2">
      <c r="A608" s="2">
        <v>42837</v>
      </c>
      <c r="B608">
        <v>26497.88</v>
      </c>
    </row>
    <row r="609" spans="1:2" ht="14.25" x14ac:dyDescent="0.2">
      <c r="A609" s="2">
        <v>42836</v>
      </c>
      <c r="B609">
        <v>26494.35</v>
      </c>
    </row>
    <row r="610" spans="1:2" ht="14.25" x14ac:dyDescent="0.2">
      <c r="A610" s="2">
        <v>42835</v>
      </c>
      <c r="B610">
        <v>26490.82</v>
      </c>
    </row>
    <row r="611" spans="1:2" ht="14.25" x14ac:dyDescent="0.2">
      <c r="A611" s="2">
        <v>42834</v>
      </c>
      <c r="B611">
        <v>26487.3</v>
      </c>
    </row>
    <row r="612" spans="1:2" ht="14.25" x14ac:dyDescent="0.2">
      <c r="A612" s="2">
        <v>42833</v>
      </c>
      <c r="B612">
        <v>26485.59</v>
      </c>
    </row>
    <row r="613" spans="1:2" ht="14.25" x14ac:dyDescent="0.2">
      <c r="A613" s="2">
        <v>42832</v>
      </c>
      <c r="B613">
        <v>26483.88</v>
      </c>
    </row>
    <row r="614" spans="1:2" ht="14.25" x14ac:dyDescent="0.2">
      <c r="A614" s="2">
        <v>42831</v>
      </c>
      <c r="B614">
        <v>26482.18</v>
      </c>
    </row>
    <row r="615" spans="1:2" ht="14.25" x14ac:dyDescent="0.2">
      <c r="A615" s="2">
        <v>42830</v>
      </c>
      <c r="B615">
        <v>26480.47</v>
      </c>
    </row>
    <row r="616" spans="1:2" ht="14.25" x14ac:dyDescent="0.2">
      <c r="A616" s="2">
        <v>42829</v>
      </c>
      <c r="B616">
        <v>26478.76</v>
      </c>
    </row>
    <row r="617" spans="1:2" ht="14.25" x14ac:dyDescent="0.2">
      <c r="A617" s="2">
        <v>42828</v>
      </c>
      <c r="B617">
        <v>26477.06</v>
      </c>
    </row>
    <row r="618" spans="1:2" ht="14.25" x14ac:dyDescent="0.2">
      <c r="A618" s="2">
        <v>42827</v>
      </c>
      <c r="B618">
        <v>26475.35</v>
      </c>
    </row>
    <row r="619" spans="1:2" ht="14.25" x14ac:dyDescent="0.2">
      <c r="A619" s="2">
        <v>42826</v>
      </c>
      <c r="B619">
        <v>26473.65</v>
      </c>
    </row>
    <row r="620" spans="1:2" ht="14.25" x14ac:dyDescent="0.2">
      <c r="A620" s="2">
        <v>42825</v>
      </c>
      <c r="B620">
        <v>26471.94</v>
      </c>
    </row>
    <row r="621" spans="1:2" ht="14.25" x14ac:dyDescent="0.2">
      <c r="A621" s="2">
        <v>42824</v>
      </c>
      <c r="B621">
        <v>26470.23</v>
      </c>
    </row>
    <row r="622" spans="1:2" ht="14.25" x14ac:dyDescent="0.2">
      <c r="A622" s="2">
        <v>42823</v>
      </c>
      <c r="B622">
        <v>26468.53</v>
      </c>
    </row>
    <row r="623" spans="1:2" ht="14.25" x14ac:dyDescent="0.2">
      <c r="A623" s="2">
        <v>42822</v>
      </c>
      <c r="B623">
        <v>26466.82</v>
      </c>
    </row>
    <row r="624" spans="1:2" ht="14.25" x14ac:dyDescent="0.2">
      <c r="A624" s="2">
        <v>42821</v>
      </c>
      <c r="B624">
        <v>26465.119999999999</v>
      </c>
    </row>
    <row r="625" spans="1:2" ht="14.25" x14ac:dyDescent="0.2">
      <c r="A625" s="2">
        <v>42820</v>
      </c>
      <c r="B625">
        <v>26463.41</v>
      </c>
    </row>
    <row r="626" spans="1:2" ht="14.25" x14ac:dyDescent="0.2">
      <c r="A626" s="2">
        <v>42819</v>
      </c>
      <c r="B626">
        <v>26461.7</v>
      </c>
    </row>
    <row r="627" spans="1:2" ht="14.25" x14ac:dyDescent="0.2">
      <c r="A627" s="2">
        <v>42818</v>
      </c>
      <c r="B627">
        <v>26460</v>
      </c>
    </row>
    <row r="628" spans="1:2" ht="14.25" x14ac:dyDescent="0.2">
      <c r="A628" s="2">
        <v>42817</v>
      </c>
      <c r="B628">
        <v>26458.29</v>
      </c>
    </row>
    <row r="629" spans="1:2" ht="14.25" x14ac:dyDescent="0.2">
      <c r="A629" s="2">
        <v>42816</v>
      </c>
      <c r="B629">
        <v>26456.59</v>
      </c>
    </row>
    <row r="630" spans="1:2" ht="14.25" x14ac:dyDescent="0.2">
      <c r="A630" s="2">
        <v>42815</v>
      </c>
      <c r="B630">
        <v>26454.880000000001</v>
      </c>
    </row>
    <row r="631" spans="1:2" ht="14.25" x14ac:dyDescent="0.2">
      <c r="A631" s="2">
        <v>42814</v>
      </c>
      <c r="B631">
        <v>26453.18</v>
      </c>
    </row>
    <row r="632" spans="1:2" ht="14.25" x14ac:dyDescent="0.2">
      <c r="A632" s="2">
        <v>42813</v>
      </c>
      <c r="B632">
        <v>26451.47</v>
      </c>
    </row>
    <row r="633" spans="1:2" ht="14.25" x14ac:dyDescent="0.2">
      <c r="A633" s="2">
        <v>42812</v>
      </c>
      <c r="B633">
        <v>26449.77</v>
      </c>
    </row>
    <row r="634" spans="1:2" ht="14.25" x14ac:dyDescent="0.2">
      <c r="A634" s="2">
        <v>42811</v>
      </c>
      <c r="B634">
        <v>26448.06</v>
      </c>
    </row>
    <row r="635" spans="1:2" ht="14.25" x14ac:dyDescent="0.2">
      <c r="A635" s="2">
        <v>42810</v>
      </c>
      <c r="B635">
        <v>26446.36</v>
      </c>
    </row>
    <row r="636" spans="1:2" ht="14.25" x14ac:dyDescent="0.2">
      <c r="A636" s="2">
        <v>42809</v>
      </c>
      <c r="B636">
        <v>26444.65</v>
      </c>
    </row>
    <row r="637" spans="1:2" ht="14.25" x14ac:dyDescent="0.2">
      <c r="A637" s="2">
        <v>42808</v>
      </c>
      <c r="B637">
        <v>26442.95</v>
      </c>
    </row>
    <row r="638" spans="1:2" ht="14.25" x14ac:dyDescent="0.2">
      <c r="A638" s="2">
        <v>42807</v>
      </c>
      <c r="B638">
        <v>26441.25</v>
      </c>
    </row>
    <row r="639" spans="1:2" ht="14.25" x14ac:dyDescent="0.2">
      <c r="A639" s="2">
        <v>42806</v>
      </c>
      <c r="B639">
        <v>26439.54</v>
      </c>
    </row>
    <row r="640" spans="1:2" ht="14.25" x14ac:dyDescent="0.2">
      <c r="A640" s="2">
        <v>42805</v>
      </c>
      <c r="B640">
        <v>26437.84</v>
      </c>
    </row>
    <row r="641" spans="1:2" ht="14.25" x14ac:dyDescent="0.2">
      <c r="A641" s="2">
        <v>42804</v>
      </c>
      <c r="B641">
        <v>26436.13</v>
      </c>
    </row>
    <row r="642" spans="1:2" ht="14.25" x14ac:dyDescent="0.2">
      <c r="A642" s="2">
        <v>42803</v>
      </c>
      <c r="B642">
        <v>26434.43</v>
      </c>
    </row>
    <row r="643" spans="1:2" ht="14.25" x14ac:dyDescent="0.2">
      <c r="A643" s="2">
        <v>42802</v>
      </c>
      <c r="B643">
        <v>26429.73</v>
      </c>
    </row>
    <row r="644" spans="1:2" ht="14.25" x14ac:dyDescent="0.2">
      <c r="A644" s="2">
        <v>42801</v>
      </c>
      <c r="B644">
        <v>26425.02</v>
      </c>
    </row>
    <row r="645" spans="1:2" ht="14.25" x14ac:dyDescent="0.2">
      <c r="A645" s="2">
        <v>42800</v>
      </c>
      <c r="B645">
        <v>26420.31</v>
      </c>
    </row>
    <row r="646" spans="1:2" ht="14.25" x14ac:dyDescent="0.2">
      <c r="A646" s="2">
        <v>42799</v>
      </c>
      <c r="B646">
        <v>26415.61</v>
      </c>
    </row>
    <row r="647" spans="1:2" ht="14.25" x14ac:dyDescent="0.2">
      <c r="A647" s="2">
        <v>42798</v>
      </c>
      <c r="B647">
        <v>26410.9</v>
      </c>
    </row>
    <row r="648" spans="1:2" ht="14.25" x14ac:dyDescent="0.2">
      <c r="A648" s="2">
        <v>42797</v>
      </c>
      <c r="B648">
        <v>26406.2</v>
      </c>
    </row>
    <row r="649" spans="1:2" ht="14.25" x14ac:dyDescent="0.2">
      <c r="A649" s="2">
        <v>42796</v>
      </c>
      <c r="B649">
        <v>26401.49</v>
      </c>
    </row>
    <row r="650" spans="1:2" ht="14.25" x14ac:dyDescent="0.2">
      <c r="A650" s="2">
        <v>42795</v>
      </c>
      <c r="B650">
        <v>26396.79</v>
      </c>
    </row>
    <row r="651" spans="1:2" ht="14.25" x14ac:dyDescent="0.2">
      <c r="A651" s="2">
        <v>42794</v>
      </c>
      <c r="B651">
        <v>26392.09</v>
      </c>
    </row>
    <row r="652" spans="1:2" ht="14.25" x14ac:dyDescent="0.2">
      <c r="A652" s="2">
        <v>42793</v>
      </c>
      <c r="B652">
        <v>26387.39</v>
      </c>
    </row>
    <row r="653" spans="1:2" ht="14.25" x14ac:dyDescent="0.2">
      <c r="A653" s="2">
        <v>42792</v>
      </c>
      <c r="B653">
        <v>26382.69</v>
      </c>
    </row>
    <row r="654" spans="1:2" ht="14.25" x14ac:dyDescent="0.2">
      <c r="A654" s="2">
        <v>42791</v>
      </c>
      <c r="B654">
        <v>26377.99</v>
      </c>
    </row>
    <row r="655" spans="1:2" ht="14.25" x14ac:dyDescent="0.2">
      <c r="A655" s="2">
        <v>42790</v>
      </c>
      <c r="B655">
        <v>26373.29</v>
      </c>
    </row>
    <row r="656" spans="1:2" ht="14.25" x14ac:dyDescent="0.2">
      <c r="A656" s="2">
        <v>42789</v>
      </c>
      <c r="B656">
        <v>26368.6</v>
      </c>
    </row>
    <row r="657" spans="1:2" ht="14.25" x14ac:dyDescent="0.2">
      <c r="A657" s="2">
        <v>42788</v>
      </c>
      <c r="B657">
        <v>26363.9</v>
      </c>
    </row>
    <row r="658" spans="1:2" ht="14.25" x14ac:dyDescent="0.2">
      <c r="A658" s="2">
        <v>42787</v>
      </c>
      <c r="B658">
        <v>26359.200000000001</v>
      </c>
    </row>
    <row r="659" spans="1:2" ht="14.25" x14ac:dyDescent="0.2">
      <c r="A659" s="2">
        <v>42786</v>
      </c>
      <c r="B659">
        <v>26354.51</v>
      </c>
    </row>
    <row r="660" spans="1:2" ht="14.25" x14ac:dyDescent="0.2">
      <c r="A660" s="2">
        <v>42785</v>
      </c>
      <c r="B660">
        <v>26349.81</v>
      </c>
    </row>
    <row r="661" spans="1:2" ht="14.25" x14ac:dyDescent="0.2">
      <c r="A661" s="2">
        <v>42784</v>
      </c>
      <c r="B661">
        <v>26345.119999999999</v>
      </c>
    </row>
    <row r="662" spans="1:2" ht="14.25" x14ac:dyDescent="0.2">
      <c r="A662" s="2">
        <v>42783</v>
      </c>
      <c r="B662">
        <v>26340.43</v>
      </c>
    </row>
    <row r="663" spans="1:2" ht="14.25" x14ac:dyDescent="0.2">
      <c r="A663" s="2">
        <v>42782</v>
      </c>
      <c r="B663">
        <v>26335.74</v>
      </c>
    </row>
    <row r="664" spans="1:2" ht="14.25" x14ac:dyDescent="0.2">
      <c r="A664" s="2">
        <v>42781</v>
      </c>
      <c r="B664">
        <v>26331.05</v>
      </c>
    </row>
    <row r="665" spans="1:2" ht="14.25" x14ac:dyDescent="0.2">
      <c r="A665" s="2">
        <v>42780</v>
      </c>
      <c r="B665">
        <v>26326.36</v>
      </c>
    </row>
    <row r="666" spans="1:2" ht="14.25" x14ac:dyDescent="0.2">
      <c r="A666" s="2">
        <v>42779</v>
      </c>
      <c r="B666">
        <v>26321.67</v>
      </c>
    </row>
    <row r="667" spans="1:2" ht="14.25" x14ac:dyDescent="0.2">
      <c r="A667" s="2">
        <v>42778</v>
      </c>
      <c r="B667">
        <v>26316.98</v>
      </c>
    </row>
    <row r="668" spans="1:2" ht="14.25" x14ac:dyDescent="0.2">
      <c r="A668" s="2">
        <v>42777</v>
      </c>
      <c r="B668">
        <v>26312.29</v>
      </c>
    </row>
    <row r="669" spans="1:2" ht="14.25" x14ac:dyDescent="0.2">
      <c r="A669" s="2">
        <v>42776</v>
      </c>
      <c r="B669">
        <v>26307.61</v>
      </c>
    </row>
    <row r="670" spans="1:2" ht="14.25" x14ac:dyDescent="0.2">
      <c r="A670" s="2">
        <v>42775</v>
      </c>
      <c r="B670">
        <v>26302.92</v>
      </c>
    </row>
    <row r="671" spans="1:2" ht="14.25" x14ac:dyDescent="0.2">
      <c r="A671" s="2">
        <v>42774</v>
      </c>
      <c r="B671">
        <v>26304.62</v>
      </c>
    </row>
    <row r="672" spans="1:2" ht="14.25" x14ac:dyDescent="0.2">
      <c r="A672" s="2">
        <v>42773</v>
      </c>
      <c r="B672">
        <v>26306.32</v>
      </c>
    </row>
    <row r="673" spans="1:2" ht="14.25" x14ac:dyDescent="0.2">
      <c r="A673" s="2">
        <v>42772</v>
      </c>
      <c r="B673">
        <v>26308.02</v>
      </c>
    </row>
    <row r="674" spans="1:2" ht="14.25" x14ac:dyDescent="0.2">
      <c r="A674" s="2">
        <v>42771</v>
      </c>
      <c r="B674">
        <v>26309.71</v>
      </c>
    </row>
    <row r="675" spans="1:2" ht="14.25" x14ac:dyDescent="0.2">
      <c r="A675" s="2">
        <v>42770</v>
      </c>
      <c r="B675">
        <v>26311.41</v>
      </c>
    </row>
    <row r="676" spans="1:2" ht="14.25" x14ac:dyDescent="0.2">
      <c r="A676" s="2">
        <v>42769</v>
      </c>
      <c r="B676">
        <v>26313.11</v>
      </c>
    </row>
    <row r="677" spans="1:2" ht="14.25" x14ac:dyDescent="0.2">
      <c r="A677" s="2">
        <v>42768</v>
      </c>
      <c r="B677">
        <v>26314.81</v>
      </c>
    </row>
    <row r="678" spans="1:2" ht="14.25" x14ac:dyDescent="0.2">
      <c r="A678" s="2">
        <v>42767</v>
      </c>
      <c r="B678">
        <v>26316.51</v>
      </c>
    </row>
    <row r="679" spans="1:2" ht="14.25" x14ac:dyDescent="0.2">
      <c r="A679" s="2">
        <v>42766</v>
      </c>
      <c r="B679">
        <v>26318.21</v>
      </c>
    </row>
    <row r="680" spans="1:2" ht="14.25" x14ac:dyDescent="0.2">
      <c r="A680" s="2">
        <v>42765</v>
      </c>
      <c r="B680">
        <v>26319.91</v>
      </c>
    </row>
    <row r="681" spans="1:2" ht="14.25" x14ac:dyDescent="0.2">
      <c r="A681" s="2">
        <v>42764</v>
      </c>
      <c r="B681">
        <v>26321.61</v>
      </c>
    </row>
    <row r="682" spans="1:2" ht="14.25" x14ac:dyDescent="0.2">
      <c r="A682" s="2">
        <v>42763</v>
      </c>
      <c r="B682">
        <v>26323.31</v>
      </c>
    </row>
    <row r="683" spans="1:2" ht="14.25" x14ac:dyDescent="0.2">
      <c r="A683" s="2">
        <v>42762</v>
      </c>
      <c r="B683">
        <v>26325.01</v>
      </c>
    </row>
    <row r="684" spans="1:2" ht="14.25" x14ac:dyDescent="0.2">
      <c r="A684" s="2">
        <v>42761</v>
      </c>
      <c r="B684">
        <v>26326.71</v>
      </c>
    </row>
    <row r="685" spans="1:2" ht="14.25" x14ac:dyDescent="0.2">
      <c r="A685" s="2">
        <v>42760</v>
      </c>
      <c r="B685">
        <v>26328.41</v>
      </c>
    </row>
    <row r="686" spans="1:2" ht="14.25" x14ac:dyDescent="0.2">
      <c r="A686" s="2">
        <v>42759</v>
      </c>
      <c r="B686">
        <v>26330.11</v>
      </c>
    </row>
    <row r="687" spans="1:2" ht="14.25" x14ac:dyDescent="0.2">
      <c r="A687" s="2">
        <v>42758</v>
      </c>
      <c r="B687">
        <v>26331.81</v>
      </c>
    </row>
    <row r="688" spans="1:2" ht="14.25" x14ac:dyDescent="0.2">
      <c r="A688" s="2">
        <v>42757</v>
      </c>
      <c r="B688">
        <v>26333.51</v>
      </c>
    </row>
    <row r="689" spans="1:2" ht="14.25" x14ac:dyDescent="0.2">
      <c r="A689" s="2">
        <v>42756</v>
      </c>
      <c r="B689">
        <v>26335.21</v>
      </c>
    </row>
    <row r="690" spans="1:2" ht="14.25" x14ac:dyDescent="0.2">
      <c r="A690" s="2">
        <v>42755</v>
      </c>
      <c r="B690">
        <v>26336.91</v>
      </c>
    </row>
    <row r="691" spans="1:2" ht="14.25" x14ac:dyDescent="0.2">
      <c r="A691" s="2">
        <v>42754</v>
      </c>
      <c r="B691">
        <v>26338.61</v>
      </c>
    </row>
    <row r="692" spans="1:2" ht="14.25" x14ac:dyDescent="0.2">
      <c r="A692" s="2">
        <v>42753</v>
      </c>
      <c r="B692">
        <v>26340.32</v>
      </c>
    </row>
    <row r="693" spans="1:2" ht="14.25" x14ac:dyDescent="0.2">
      <c r="A693" s="2">
        <v>42752</v>
      </c>
      <c r="B693">
        <v>26342.02</v>
      </c>
    </row>
    <row r="694" spans="1:2" ht="14.25" x14ac:dyDescent="0.2">
      <c r="A694" s="2">
        <v>42751</v>
      </c>
      <c r="B694">
        <v>26343.72</v>
      </c>
    </row>
    <row r="695" spans="1:2" ht="14.25" x14ac:dyDescent="0.2">
      <c r="A695" s="2">
        <v>42750</v>
      </c>
      <c r="B695">
        <v>26345.42</v>
      </c>
    </row>
    <row r="696" spans="1:2" ht="14.25" x14ac:dyDescent="0.2">
      <c r="A696" s="2">
        <v>42749</v>
      </c>
      <c r="B696">
        <v>26347.119999999999</v>
      </c>
    </row>
    <row r="697" spans="1:2" ht="14.25" x14ac:dyDescent="0.2">
      <c r="A697" s="2">
        <v>42748</v>
      </c>
      <c r="B697">
        <v>26348.82</v>
      </c>
    </row>
    <row r="698" spans="1:2" ht="14.25" x14ac:dyDescent="0.2">
      <c r="A698" s="2">
        <v>42747</v>
      </c>
      <c r="B698">
        <v>26350.52</v>
      </c>
    </row>
    <row r="699" spans="1:2" ht="14.25" x14ac:dyDescent="0.2">
      <c r="A699" s="2">
        <v>42746</v>
      </c>
      <c r="B699">
        <v>26352.23</v>
      </c>
    </row>
    <row r="700" spans="1:2" ht="14.25" x14ac:dyDescent="0.2">
      <c r="A700" s="2">
        <v>42745</v>
      </c>
      <c r="B700">
        <v>26353.93</v>
      </c>
    </row>
    <row r="701" spans="1:2" ht="14.25" x14ac:dyDescent="0.2">
      <c r="A701" s="2">
        <v>42744</v>
      </c>
      <c r="B701">
        <v>26355.63</v>
      </c>
    </row>
    <row r="702" spans="1:2" ht="14.25" x14ac:dyDescent="0.2">
      <c r="A702" s="2">
        <v>42743</v>
      </c>
      <c r="B702">
        <v>26354.78</v>
      </c>
    </row>
    <row r="703" spans="1:2" ht="14.25" x14ac:dyDescent="0.2">
      <c r="A703" s="2">
        <v>42742</v>
      </c>
      <c r="B703">
        <v>26353.93</v>
      </c>
    </row>
    <row r="704" spans="1:2" ht="14.25" x14ac:dyDescent="0.2">
      <c r="A704" s="2">
        <v>42741</v>
      </c>
      <c r="B704">
        <v>26353.08</v>
      </c>
    </row>
    <row r="705" spans="1:2" ht="14.25" x14ac:dyDescent="0.2">
      <c r="A705" s="2">
        <v>42740</v>
      </c>
      <c r="B705">
        <v>26352.23</v>
      </c>
    </row>
    <row r="706" spans="1:2" ht="14.25" x14ac:dyDescent="0.2">
      <c r="A706" s="2">
        <v>42739</v>
      </c>
      <c r="B706">
        <v>26351.38</v>
      </c>
    </row>
    <row r="707" spans="1:2" ht="14.25" x14ac:dyDescent="0.2">
      <c r="A707" s="2">
        <v>42738</v>
      </c>
      <c r="B707">
        <v>26350.53</v>
      </c>
    </row>
    <row r="708" spans="1:2" ht="14.25" x14ac:dyDescent="0.2">
      <c r="A708" s="2">
        <v>42737</v>
      </c>
      <c r="B708">
        <v>26349.68</v>
      </c>
    </row>
    <row r="709" spans="1:2" ht="14.25" x14ac:dyDescent="0.2">
      <c r="A709" s="2">
        <v>42736</v>
      </c>
      <c r="B709">
        <v>26348.83</v>
      </c>
    </row>
    <row r="710" spans="1:2" ht="14.25" x14ac:dyDescent="0.2">
      <c r="A710" s="2">
        <v>42735</v>
      </c>
      <c r="B710">
        <v>26347.98</v>
      </c>
    </row>
    <row r="711" spans="1:2" ht="14.25" x14ac:dyDescent="0.2">
      <c r="A711" s="2">
        <v>42734</v>
      </c>
      <c r="B711">
        <v>26347.13</v>
      </c>
    </row>
    <row r="712" spans="1:2" ht="14.25" x14ac:dyDescent="0.2">
      <c r="A712" s="2">
        <v>42733</v>
      </c>
      <c r="B712">
        <v>26346.28</v>
      </c>
    </row>
    <row r="713" spans="1:2" ht="14.25" x14ac:dyDescent="0.2">
      <c r="A713" s="2">
        <v>42732</v>
      </c>
      <c r="B713">
        <v>26345.43</v>
      </c>
    </row>
    <row r="714" spans="1:2" ht="14.25" x14ac:dyDescent="0.2">
      <c r="A714" s="2">
        <v>42731</v>
      </c>
      <c r="B714">
        <v>26344.58</v>
      </c>
    </row>
    <row r="715" spans="1:2" ht="14.25" x14ac:dyDescent="0.2">
      <c r="A715" s="2">
        <v>42730</v>
      </c>
      <c r="B715">
        <v>26343.74</v>
      </c>
    </row>
    <row r="716" spans="1:2" ht="14.25" x14ac:dyDescent="0.2">
      <c r="A716" s="2">
        <v>42729</v>
      </c>
      <c r="B716">
        <v>26342.89</v>
      </c>
    </row>
    <row r="717" spans="1:2" ht="14.25" x14ac:dyDescent="0.2">
      <c r="A717" s="2">
        <v>42728</v>
      </c>
      <c r="B717">
        <v>26342.04</v>
      </c>
    </row>
    <row r="718" spans="1:2" ht="14.25" x14ac:dyDescent="0.2">
      <c r="A718" s="2">
        <v>42727</v>
      </c>
      <c r="B718">
        <v>26341.19</v>
      </c>
    </row>
    <row r="719" spans="1:2" ht="14.25" x14ac:dyDescent="0.2">
      <c r="A719" s="2">
        <v>42726</v>
      </c>
      <c r="B719">
        <v>26340.34</v>
      </c>
    </row>
    <row r="720" spans="1:2" ht="14.25" x14ac:dyDescent="0.2">
      <c r="A720" s="2">
        <v>42725</v>
      </c>
      <c r="B720">
        <v>26339.49</v>
      </c>
    </row>
    <row r="721" spans="1:2" ht="14.25" x14ac:dyDescent="0.2">
      <c r="A721" s="2">
        <v>42724</v>
      </c>
      <c r="B721">
        <v>26338.639999999999</v>
      </c>
    </row>
    <row r="722" spans="1:2" ht="14.25" x14ac:dyDescent="0.2">
      <c r="A722" s="2">
        <v>42723</v>
      </c>
      <c r="B722">
        <v>26337.79</v>
      </c>
    </row>
    <row r="723" spans="1:2" ht="14.25" x14ac:dyDescent="0.2">
      <c r="A723" s="2">
        <v>42722</v>
      </c>
      <c r="B723">
        <v>26336.94</v>
      </c>
    </row>
    <row r="724" spans="1:2" ht="14.25" x14ac:dyDescent="0.2">
      <c r="A724" s="2">
        <v>42721</v>
      </c>
      <c r="B724">
        <v>26336.09</v>
      </c>
    </row>
    <row r="725" spans="1:2" ht="14.25" x14ac:dyDescent="0.2">
      <c r="A725" s="2">
        <v>42720</v>
      </c>
      <c r="B725">
        <v>26335.24</v>
      </c>
    </row>
    <row r="726" spans="1:2" ht="14.25" x14ac:dyDescent="0.2">
      <c r="A726" s="2">
        <v>42719</v>
      </c>
      <c r="B726">
        <v>26334.39</v>
      </c>
    </row>
    <row r="727" spans="1:2" ht="14.25" x14ac:dyDescent="0.2">
      <c r="A727" s="2">
        <v>42718</v>
      </c>
      <c r="B727">
        <v>26333.54</v>
      </c>
    </row>
    <row r="728" spans="1:2" ht="14.25" x14ac:dyDescent="0.2">
      <c r="A728" s="2">
        <v>42717</v>
      </c>
      <c r="B728">
        <v>26332.7</v>
      </c>
    </row>
    <row r="729" spans="1:2" ht="14.25" x14ac:dyDescent="0.2">
      <c r="A729" s="2">
        <v>42716</v>
      </c>
      <c r="B729">
        <v>26331.85</v>
      </c>
    </row>
    <row r="730" spans="1:2" ht="14.25" x14ac:dyDescent="0.2">
      <c r="A730" s="2">
        <v>42715</v>
      </c>
      <c r="B730">
        <v>26331</v>
      </c>
    </row>
    <row r="731" spans="1:2" ht="14.25" x14ac:dyDescent="0.2">
      <c r="A731" s="2">
        <v>42714</v>
      </c>
      <c r="B731">
        <v>26330.15</v>
      </c>
    </row>
    <row r="732" spans="1:2" ht="14.25" x14ac:dyDescent="0.2">
      <c r="A732" s="2">
        <v>42713</v>
      </c>
      <c r="B732">
        <v>26329.3</v>
      </c>
    </row>
    <row r="733" spans="1:2" ht="14.25" x14ac:dyDescent="0.2">
      <c r="A733" s="2">
        <v>42712</v>
      </c>
      <c r="B733">
        <v>26327.55</v>
      </c>
    </row>
    <row r="734" spans="1:2" ht="14.25" x14ac:dyDescent="0.2">
      <c r="A734" s="2">
        <v>42711</v>
      </c>
      <c r="B734">
        <v>26325.8</v>
      </c>
    </row>
    <row r="735" spans="1:2" ht="14.25" x14ac:dyDescent="0.2">
      <c r="A735" s="2">
        <v>42710</v>
      </c>
      <c r="B735">
        <v>26324.04</v>
      </c>
    </row>
    <row r="736" spans="1:2" ht="14.25" x14ac:dyDescent="0.2">
      <c r="A736" s="2">
        <v>42709</v>
      </c>
      <c r="B736">
        <v>26322.29</v>
      </c>
    </row>
    <row r="737" spans="1:2" ht="14.25" x14ac:dyDescent="0.2">
      <c r="A737" s="2">
        <v>42708</v>
      </c>
      <c r="B737">
        <v>26320.54</v>
      </c>
    </row>
    <row r="738" spans="1:2" ht="14.25" x14ac:dyDescent="0.2">
      <c r="A738" s="2">
        <v>42707</v>
      </c>
      <c r="B738">
        <v>26318.78</v>
      </c>
    </row>
    <row r="739" spans="1:2" ht="14.25" x14ac:dyDescent="0.2">
      <c r="A739" s="2">
        <v>42706</v>
      </c>
      <c r="B739">
        <v>26317.03</v>
      </c>
    </row>
    <row r="740" spans="1:2" ht="14.25" x14ac:dyDescent="0.2">
      <c r="A740" s="2">
        <v>42705</v>
      </c>
      <c r="B740">
        <v>26315.279999999999</v>
      </c>
    </row>
    <row r="741" spans="1:2" ht="14.25" x14ac:dyDescent="0.2">
      <c r="A741" s="2">
        <v>42704</v>
      </c>
      <c r="B741">
        <v>26313.53</v>
      </c>
    </row>
    <row r="742" spans="1:2" ht="14.25" x14ac:dyDescent="0.2">
      <c r="A742" s="2">
        <v>42703</v>
      </c>
      <c r="B742">
        <v>26311.77</v>
      </c>
    </row>
    <row r="743" spans="1:2" ht="14.25" x14ac:dyDescent="0.2">
      <c r="A743" s="2">
        <v>42702</v>
      </c>
      <c r="B743">
        <v>26310.02</v>
      </c>
    </row>
    <row r="744" spans="1:2" ht="14.25" x14ac:dyDescent="0.2">
      <c r="A744" s="2">
        <v>42701</v>
      </c>
      <c r="B744">
        <v>26308.27</v>
      </c>
    </row>
    <row r="745" spans="1:2" ht="14.25" x14ac:dyDescent="0.2">
      <c r="A745" s="2">
        <v>42700</v>
      </c>
      <c r="B745">
        <v>26306.52</v>
      </c>
    </row>
    <row r="746" spans="1:2" ht="14.25" x14ac:dyDescent="0.2">
      <c r="A746" s="2">
        <v>42699</v>
      </c>
      <c r="B746">
        <v>26304.77</v>
      </c>
    </row>
    <row r="747" spans="1:2" ht="14.25" x14ac:dyDescent="0.2">
      <c r="A747" s="2">
        <v>42698</v>
      </c>
      <c r="B747">
        <v>26303.01</v>
      </c>
    </row>
    <row r="748" spans="1:2" ht="14.25" x14ac:dyDescent="0.2">
      <c r="A748" s="2">
        <v>42697</v>
      </c>
      <c r="B748">
        <v>26301.26</v>
      </c>
    </row>
    <row r="749" spans="1:2" ht="14.25" x14ac:dyDescent="0.2">
      <c r="A749" s="2">
        <v>42696</v>
      </c>
      <c r="B749">
        <v>26299.51</v>
      </c>
    </row>
    <row r="750" spans="1:2" ht="14.25" x14ac:dyDescent="0.2">
      <c r="A750" s="2">
        <v>42695</v>
      </c>
      <c r="B750">
        <v>26297.759999999998</v>
      </c>
    </row>
    <row r="751" spans="1:2" ht="14.25" x14ac:dyDescent="0.2">
      <c r="A751" s="2">
        <v>42694</v>
      </c>
      <c r="B751">
        <v>26296.01</v>
      </c>
    </row>
    <row r="752" spans="1:2" ht="14.25" x14ac:dyDescent="0.2">
      <c r="A752" s="2">
        <v>42693</v>
      </c>
      <c r="B752">
        <v>26294.26</v>
      </c>
    </row>
    <row r="753" spans="1:2" ht="14.25" x14ac:dyDescent="0.2">
      <c r="A753" s="2">
        <v>42692</v>
      </c>
      <c r="B753">
        <v>26292.51</v>
      </c>
    </row>
    <row r="754" spans="1:2" ht="14.25" x14ac:dyDescent="0.2">
      <c r="A754" s="2">
        <v>42691</v>
      </c>
      <c r="B754">
        <v>26290.75</v>
      </c>
    </row>
    <row r="755" spans="1:2" ht="14.25" x14ac:dyDescent="0.2">
      <c r="A755" s="2">
        <v>42690</v>
      </c>
      <c r="B755">
        <v>26289</v>
      </c>
    </row>
    <row r="756" spans="1:2" ht="14.25" x14ac:dyDescent="0.2">
      <c r="A756" s="2">
        <v>42689</v>
      </c>
      <c r="B756">
        <v>26287.25</v>
      </c>
    </row>
    <row r="757" spans="1:2" ht="14.25" x14ac:dyDescent="0.2">
      <c r="A757" s="2">
        <v>42688</v>
      </c>
      <c r="B757">
        <v>26285.5</v>
      </c>
    </row>
    <row r="758" spans="1:2" ht="14.25" x14ac:dyDescent="0.2">
      <c r="A758" s="2">
        <v>42687</v>
      </c>
      <c r="B758">
        <v>26283.75</v>
      </c>
    </row>
    <row r="759" spans="1:2" ht="14.25" x14ac:dyDescent="0.2">
      <c r="A759" s="2">
        <v>42686</v>
      </c>
      <c r="B759">
        <v>26282</v>
      </c>
    </row>
    <row r="760" spans="1:2" ht="14.25" x14ac:dyDescent="0.2">
      <c r="A760" s="2">
        <v>42685</v>
      </c>
      <c r="B760">
        <v>26280.25</v>
      </c>
    </row>
    <row r="761" spans="1:2" ht="14.25" x14ac:dyDescent="0.2">
      <c r="A761" s="2">
        <v>42684</v>
      </c>
      <c r="B761">
        <v>26278.5</v>
      </c>
    </row>
    <row r="762" spans="1:2" ht="14.25" x14ac:dyDescent="0.2">
      <c r="A762" s="2">
        <v>42683</v>
      </c>
      <c r="B762">
        <v>26276.75</v>
      </c>
    </row>
    <row r="763" spans="1:2" ht="14.25" x14ac:dyDescent="0.2">
      <c r="A763" s="2">
        <v>42682</v>
      </c>
      <c r="B763">
        <v>26275.06</v>
      </c>
    </row>
    <row r="764" spans="1:2" ht="14.25" x14ac:dyDescent="0.2">
      <c r="A764" s="2">
        <v>42681</v>
      </c>
      <c r="B764">
        <v>26273.360000000001</v>
      </c>
    </row>
    <row r="765" spans="1:2" ht="14.25" x14ac:dyDescent="0.2">
      <c r="A765" s="2">
        <v>42680</v>
      </c>
      <c r="B765">
        <v>26271.67</v>
      </c>
    </row>
    <row r="766" spans="1:2" ht="14.25" x14ac:dyDescent="0.2">
      <c r="A766" s="2">
        <v>42679</v>
      </c>
      <c r="B766">
        <v>26269.98</v>
      </c>
    </row>
    <row r="767" spans="1:2" ht="14.25" x14ac:dyDescent="0.2">
      <c r="A767" s="2">
        <v>42678</v>
      </c>
      <c r="B767">
        <v>26268.28</v>
      </c>
    </row>
    <row r="768" spans="1:2" ht="14.25" x14ac:dyDescent="0.2">
      <c r="A768" s="2">
        <v>42677</v>
      </c>
      <c r="B768">
        <v>26266.59</v>
      </c>
    </row>
    <row r="769" spans="1:2" ht="14.25" x14ac:dyDescent="0.2">
      <c r="A769" s="2">
        <v>42676</v>
      </c>
      <c r="B769">
        <v>26264.9</v>
      </c>
    </row>
    <row r="770" spans="1:2" ht="14.25" x14ac:dyDescent="0.2">
      <c r="A770" s="2">
        <v>42675</v>
      </c>
      <c r="B770">
        <v>26263.200000000001</v>
      </c>
    </row>
    <row r="771" spans="1:2" ht="14.25" x14ac:dyDescent="0.2">
      <c r="A771" s="2">
        <v>42674</v>
      </c>
      <c r="B771">
        <v>26261.51</v>
      </c>
    </row>
    <row r="772" spans="1:2" ht="14.25" x14ac:dyDescent="0.2">
      <c r="A772" s="2">
        <v>42673</v>
      </c>
      <c r="B772">
        <v>26259.82</v>
      </c>
    </row>
    <row r="773" spans="1:2" ht="14.25" x14ac:dyDescent="0.2">
      <c r="A773" s="2">
        <v>42672</v>
      </c>
      <c r="B773">
        <v>26258.13</v>
      </c>
    </row>
    <row r="774" spans="1:2" ht="14.25" x14ac:dyDescent="0.2">
      <c r="A774" s="2">
        <v>42671</v>
      </c>
      <c r="B774">
        <v>26256.43</v>
      </c>
    </row>
    <row r="775" spans="1:2" ht="14.25" x14ac:dyDescent="0.2">
      <c r="A775" s="2">
        <v>42670</v>
      </c>
      <c r="B775">
        <v>26254.74</v>
      </c>
    </row>
    <row r="776" spans="1:2" ht="14.25" x14ac:dyDescent="0.2">
      <c r="A776" s="2">
        <v>42669</v>
      </c>
      <c r="B776">
        <v>26253.05</v>
      </c>
    </row>
    <row r="777" spans="1:2" ht="14.25" x14ac:dyDescent="0.2">
      <c r="A777" s="2">
        <v>42668</v>
      </c>
      <c r="B777">
        <v>26251.360000000001</v>
      </c>
    </row>
    <row r="778" spans="1:2" ht="14.25" x14ac:dyDescent="0.2">
      <c r="A778" s="2">
        <v>42667</v>
      </c>
      <c r="B778">
        <v>26249.67</v>
      </c>
    </row>
    <row r="779" spans="1:2" ht="14.25" x14ac:dyDescent="0.2">
      <c r="A779" s="2">
        <v>42666</v>
      </c>
      <c r="B779">
        <v>26247.97</v>
      </c>
    </row>
    <row r="780" spans="1:2" ht="14.25" x14ac:dyDescent="0.2">
      <c r="A780" s="2">
        <v>42665</v>
      </c>
      <c r="B780">
        <v>26246.28</v>
      </c>
    </row>
    <row r="781" spans="1:2" ht="14.25" x14ac:dyDescent="0.2">
      <c r="A781" s="2">
        <v>42664</v>
      </c>
      <c r="B781">
        <v>26244.59</v>
      </c>
    </row>
    <row r="782" spans="1:2" ht="14.25" x14ac:dyDescent="0.2">
      <c r="A782" s="2">
        <v>42663</v>
      </c>
      <c r="B782">
        <v>26242.9</v>
      </c>
    </row>
    <row r="783" spans="1:2" ht="14.25" x14ac:dyDescent="0.2">
      <c r="A783" s="2">
        <v>42662</v>
      </c>
      <c r="B783">
        <v>26241.21</v>
      </c>
    </row>
    <row r="784" spans="1:2" ht="14.25" x14ac:dyDescent="0.2">
      <c r="A784" s="2">
        <v>42661</v>
      </c>
      <c r="B784">
        <v>26239.52</v>
      </c>
    </row>
    <row r="785" spans="1:2" ht="14.25" x14ac:dyDescent="0.2">
      <c r="A785" s="2">
        <v>42660</v>
      </c>
      <c r="B785">
        <v>26237.83</v>
      </c>
    </row>
    <row r="786" spans="1:2" ht="14.25" x14ac:dyDescent="0.2">
      <c r="A786" s="2">
        <v>42659</v>
      </c>
      <c r="B786">
        <v>26236.13</v>
      </c>
    </row>
    <row r="787" spans="1:2" ht="14.25" x14ac:dyDescent="0.2">
      <c r="A787" s="2">
        <v>42658</v>
      </c>
      <c r="B787">
        <v>26234.44</v>
      </c>
    </row>
    <row r="788" spans="1:2" ht="14.25" x14ac:dyDescent="0.2">
      <c r="A788" s="2">
        <v>42657</v>
      </c>
      <c r="B788">
        <v>26232.75</v>
      </c>
    </row>
    <row r="789" spans="1:2" ht="14.25" x14ac:dyDescent="0.2">
      <c r="A789" s="2">
        <v>42656</v>
      </c>
      <c r="B789">
        <v>26231.06</v>
      </c>
    </row>
    <row r="790" spans="1:2" ht="14.25" x14ac:dyDescent="0.2">
      <c r="A790" s="2">
        <v>42655</v>
      </c>
      <c r="B790">
        <v>26229.37</v>
      </c>
    </row>
    <row r="791" spans="1:2" ht="14.25" x14ac:dyDescent="0.2">
      <c r="A791" s="2">
        <v>42654</v>
      </c>
      <c r="B791">
        <v>26227.68</v>
      </c>
    </row>
    <row r="792" spans="1:2" ht="14.25" x14ac:dyDescent="0.2">
      <c r="A792" s="2">
        <v>42653</v>
      </c>
      <c r="B792">
        <v>26225.99</v>
      </c>
    </row>
    <row r="793" spans="1:2" ht="14.25" x14ac:dyDescent="0.2">
      <c r="A793" s="2">
        <v>42652</v>
      </c>
      <c r="B793">
        <v>26224.3</v>
      </c>
    </row>
    <row r="794" spans="1:2" ht="14.25" x14ac:dyDescent="0.2">
      <c r="A794" s="2">
        <v>42651</v>
      </c>
      <c r="B794">
        <v>26224.3</v>
      </c>
    </row>
    <row r="795" spans="1:2" ht="14.25" x14ac:dyDescent="0.2">
      <c r="A795" s="2">
        <v>42650</v>
      </c>
      <c r="B795">
        <v>26224.3</v>
      </c>
    </row>
    <row r="796" spans="1:2" ht="14.25" x14ac:dyDescent="0.2">
      <c r="A796" s="2">
        <v>42649</v>
      </c>
      <c r="B796">
        <v>26224.3</v>
      </c>
    </row>
    <row r="797" spans="1:2" ht="14.25" x14ac:dyDescent="0.2">
      <c r="A797" s="2">
        <v>42648</v>
      </c>
      <c r="B797">
        <v>26224.3</v>
      </c>
    </row>
    <row r="798" spans="1:2" ht="14.25" x14ac:dyDescent="0.2">
      <c r="A798" s="2">
        <v>42647</v>
      </c>
      <c r="B798">
        <v>26224.3</v>
      </c>
    </row>
    <row r="799" spans="1:2" ht="14.25" x14ac:dyDescent="0.2">
      <c r="A799" s="2">
        <v>42646</v>
      </c>
      <c r="B799">
        <v>26224.3</v>
      </c>
    </row>
    <row r="800" spans="1:2" ht="14.25" x14ac:dyDescent="0.2">
      <c r="A800" s="2">
        <v>42645</v>
      </c>
      <c r="B800">
        <v>26224.3</v>
      </c>
    </row>
    <row r="801" spans="1:2" ht="14.25" x14ac:dyDescent="0.2">
      <c r="A801" s="2">
        <v>42644</v>
      </c>
      <c r="B801">
        <v>26224.3</v>
      </c>
    </row>
    <row r="802" spans="1:2" ht="14.25" x14ac:dyDescent="0.2">
      <c r="A802" s="2">
        <v>42643</v>
      </c>
      <c r="B802">
        <v>26224.3</v>
      </c>
    </row>
    <row r="803" spans="1:2" ht="14.25" x14ac:dyDescent="0.2">
      <c r="A803" s="2">
        <v>42642</v>
      </c>
      <c r="B803">
        <v>26224.3</v>
      </c>
    </row>
    <row r="804" spans="1:2" ht="14.25" x14ac:dyDescent="0.2">
      <c r="A804" s="2">
        <v>42641</v>
      </c>
      <c r="B804">
        <v>26224.3</v>
      </c>
    </row>
    <row r="805" spans="1:2" ht="14.25" x14ac:dyDescent="0.2">
      <c r="A805" s="2">
        <v>42640</v>
      </c>
      <c r="B805">
        <v>26224.3</v>
      </c>
    </row>
    <row r="806" spans="1:2" ht="14.25" x14ac:dyDescent="0.2">
      <c r="A806" s="2">
        <v>42639</v>
      </c>
      <c r="B806">
        <v>26224.3</v>
      </c>
    </row>
    <row r="807" spans="1:2" ht="14.25" x14ac:dyDescent="0.2">
      <c r="A807" s="2">
        <v>42638</v>
      </c>
      <c r="B807">
        <v>26224.3</v>
      </c>
    </row>
    <row r="808" spans="1:2" ht="14.25" x14ac:dyDescent="0.2">
      <c r="A808" s="2">
        <v>42637</v>
      </c>
      <c r="B808">
        <v>26224.3</v>
      </c>
    </row>
    <row r="809" spans="1:2" ht="14.25" x14ac:dyDescent="0.2">
      <c r="A809" s="2">
        <v>42636</v>
      </c>
      <c r="B809">
        <v>26224.3</v>
      </c>
    </row>
    <row r="810" spans="1:2" ht="14.25" x14ac:dyDescent="0.2">
      <c r="A810" s="2">
        <v>42635</v>
      </c>
      <c r="B810">
        <v>26224.3</v>
      </c>
    </row>
    <row r="811" spans="1:2" ht="14.25" x14ac:dyDescent="0.2">
      <c r="A811" s="2">
        <v>42634</v>
      </c>
      <c r="B811">
        <v>26224.3</v>
      </c>
    </row>
    <row r="812" spans="1:2" ht="14.25" x14ac:dyDescent="0.2">
      <c r="A812" s="2">
        <v>42633</v>
      </c>
      <c r="B812">
        <v>26224.3</v>
      </c>
    </row>
    <row r="813" spans="1:2" ht="14.25" x14ac:dyDescent="0.2">
      <c r="A813" s="2">
        <v>42632</v>
      </c>
      <c r="B813">
        <v>26224.3</v>
      </c>
    </row>
    <row r="814" spans="1:2" ht="14.25" x14ac:dyDescent="0.2">
      <c r="A814" s="2">
        <v>42631</v>
      </c>
      <c r="B814">
        <v>26224.3</v>
      </c>
    </row>
    <row r="815" spans="1:2" ht="14.25" x14ac:dyDescent="0.2">
      <c r="A815" s="2">
        <v>42630</v>
      </c>
      <c r="B815">
        <v>26224.3</v>
      </c>
    </row>
    <row r="816" spans="1:2" ht="14.25" x14ac:dyDescent="0.2">
      <c r="A816" s="2">
        <v>42629</v>
      </c>
      <c r="B816">
        <v>26224.3</v>
      </c>
    </row>
    <row r="817" spans="1:2" ht="14.25" x14ac:dyDescent="0.2">
      <c r="A817" s="2">
        <v>42628</v>
      </c>
      <c r="B817">
        <v>26224.3</v>
      </c>
    </row>
    <row r="818" spans="1:2" ht="14.25" x14ac:dyDescent="0.2">
      <c r="A818" s="2">
        <v>42627</v>
      </c>
      <c r="B818">
        <v>26224.3</v>
      </c>
    </row>
    <row r="819" spans="1:2" ht="14.25" x14ac:dyDescent="0.2">
      <c r="A819" s="2">
        <v>42626</v>
      </c>
      <c r="B819">
        <v>26224.3</v>
      </c>
    </row>
    <row r="820" spans="1:2" ht="14.25" x14ac:dyDescent="0.2">
      <c r="A820" s="2">
        <v>42625</v>
      </c>
      <c r="B820">
        <v>26224.3</v>
      </c>
    </row>
    <row r="821" spans="1:2" ht="14.25" x14ac:dyDescent="0.2">
      <c r="A821" s="2">
        <v>42624</v>
      </c>
      <c r="B821">
        <v>26224.3</v>
      </c>
    </row>
    <row r="822" spans="1:2" ht="14.25" x14ac:dyDescent="0.2">
      <c r="A822" s="2">
        <v>42623</v>
      </c>
      <c r="B822">
        <v>26224.3</v>
      </c>
    </row>
    <row r="823" spans="1:2" ht="14.25" x14ac:dyDescent="0.2">
      <c r="A823" s="2">
        <v>42622</v>
      </c>
      <c r="B823">
        <v>26224.3</v>
      </c>
    </row>
    <row r="824" spans="1:2" ht="14.25" x14ac:dyDescent="0.2">
      <c r="A824" s="2">
        <v>42621</v>
      </c>
      <c r="B824">
        <v>26222.61</v>
      </c>
    </row>
    <row r="825" spans="1:2" ht="14.25" x14ac:dyDescent="0.2">
      <c r="A825" s="2">
        <v>42620</v>
      </c>
      <c r="B825">
        <v>26220.92</v>
      </c>
    </row>
    <row r="826" spans="1:2" ht="14.25" x14ac:dyDescent="0.2">
      <c r="A826" s="2">
        <v>42619</v>
      </c>
      <c r="B826">
        <v>26219.23</v>
      </c>
    </row>
    <row r="827" spans="1:2" ht="14.25" x14ac:dyDescent="0.2">
      <c r="A827" s="2">
        <v>42618</v>
      </c>
      <c r="B827">
        <v>26217.54</v>
      </c>
    </row>
    <row r="828" spans="1:2" ht="14.25" x14ac:dyDescent="0.2">
      <c r="A828" s="2">
        <v>42617</v>
      </c>
      <c r="B828">
        <v>26215.85</v>
      </c>
    </row>
    <row r="829" spans="1:2" ht="14.25" x14ac:dyDescent="0.2">
      <c r="A829" s="2">
        <v>42616</v>
      </c>
      <c r="B829">
        <v>26214.16</v>
      </c>
    </row>
    <row r="830" spans="1:2" ht="14.25" x14ac:dyDescent="0.2">
      <c r="A830" s="2">
        <v>42615</v>
      </c>
      <c r="B830">
        <v>26212.48</v>
      </c>
    </row>
    <row r="831" spans="1:2" ht="14.25" x14ac:dyDescent="0.2">
      <c r="A831" s="2">
        <v>42614</v>
      </c>
      <c r="B831">
        <v>26210.79</v>
      </c>
    </row>
    <row r="832" spans="1:2" ht="14.25" x14ac:dyDescent="0.2">
      <c r="A832" s="2">
        <v>42613</v>
      </c>
      <c r="B832">
        <v>26209.1</v>
      </c>
    </row>
    <row r="833" spans="1:2" ht="14.25" x14ac:dyDescent="0.2">
      <c r="A833" s="2">
        <v>42612</v>
      </c>
      <c r="B833">
        <v>26207.41</v>
      </c>
    </row>
    <row r="834" spans="1:2" ht="14.25" x14ac:dyDescent="0.2">
      <c r="A834" s="2">
        <v>42611</v>
      </c>
      <c r="B834">
        <v>26205.72</v>
      </c>
    </row>
    <row r="835" spans="1:2" ht="14.25" x14ac:dyDescent="0.2">
      <c r="A835" s="2">
        <v>42610</v>
      </c>
      <c r="B835">
        <v>26204.03</v>
      </c>
    </row>
    <row r="836" spans="1:2" ht="14.25" x14ac:dyDescent="0.2">
      <c r="A836" s="2">
        <v>42609</v>
      </c>
      <c r="B836">
        <v>26202.34</v>
      </c>
    </row>
    <row r="837" spans="1:2" ht="14.25" x14ac:dyDescent="0.2">
      <c r="A837" s="2">
        <v>42608</v>
      </c>
      <c r="B837">
        <v>26200.65</v>
      </c>
    </row>
    <row r="838" spans="1:2" ht="14.25" x14ac:dyDescent="0.2">
      <c r="A838" s="2">
        <v>42607</v>
      </c>
      <c r="B838">
        <v>26198.959999999999</v>
      </c>
    </row>
    <row r="839" spans="1:2" ht="14.25" x14ac:dyDescent="0.2">
      <c r="A839" s="2">
        <v>42606</v>
      </c>
      <c r="B839">
        <v>26197.27</v>
      </c>
    </row>
    <row r="840" spans="1:2" ht="14.25" x14ac:dyDescent="0.2">
      <c r="A840" s="2">
        <v>42605</v>
      </c>
      <c r="B840">
        <v>26195.59</v>
      </c>
    </row>
    <row r="841" spans="1:2" ht="14.25" x14ac:dyDescent="0.2">
      <c r="A841" s="2">
        <v>42604</v>
      </c>
      <c r="B841">
        <v>26193.9</v>
      </c>
    </row>
    <row r="842" spans="1:2" ht="14.25" x14ac:dyDescent="0.2">
      <c r="A842" s="2">
        <v>42603</v>
      </c>
      <c r="B842">
        <v>26192.21</v>
      </c>
    </row>
    <row r="843" spans="1:2" ht="14.25" x14ac:dyDescent="0.2">
      <c r="A843" s="2">
        <v>42602</v>
      </c>
      <c r="B843">
        <v>26190.52</v>
      </c>
    </row>
    <row r="844" spans="1:2" ht="14.25" x14ac:dyDescent="0.2">
      <c r="A844" s="2">
        <v>42601</v>
      </c>
      <c r="B844">
        <v>26188.83</v>
      </c>
    </row>
    <row r="845" spans="1:2" ht="14.25" x14ac:dyDescent="0.2">
      <c r="A845" s="2">
        <v>42600</v>
      </c>
      <c r="B845">
        <v>26187.15</v>
      </c>
    </row>
    <row r="846" spans="1:2" ht="14.25" x14ac:dyDescent="0.2">
      <c r="A846" s="2">
        <v>42599</v>
      </c>
      <c r="B846">
        <v>26185.46</v>
      </c>
    </row>
    <row r="847" spans="1:2" ht="14.25" x14ac:dyDescent="0.2">
      <c r="A847" s="2">
        <v>42598</v>
      </c>
      <c r="B847">
        <v>26183.77</v>
      </c>
    </row>
    <row r="848" spans="1:2" ht="14.25" x14ac:dyDescent="0.2">
      <c r="A848" s="2">
        <v>42597</v>
      </c>
      <c r="B848">
        <v>26182.080000000002</v>
      </c>
    </row>
    <row r="849" spans="1:2" ht="14.25" x14ac:dyDescent="0.2">
      <c r="A849" s="2">
        <v>42596</v>
      </c>
      <c r="B849">
        <v>26180.400000000001</v>
      </c>
    </row>
    <row r="850" spans="1:2" ht="14.25" x14ac:dyDescent="0.2">
      <c r="A850" s="2">
        <v>42595</v>
      </c>
      <c r="B850">
        <v>26178.71</v>
      </c>
    </row>
    <row r="851" spans="1:2" ht="14.25" x14ac:dyDescent="0.2">
      <c r="A851" s="2">
        <v>42594</v>
      </c>
      <c r="B851">
        <v>26177.02</v>
      </c>
    </row>
    <row r="852" spans="1:2" ht="14.25" x14ac:dyDescent="0.2">
      <c r="A852" s="2">
        <v>42593</v>
      </c>
      <c r="B852">
        <v>26175.33</v>
      </c>
    </row>
    <row r="853" spans="1:2" ht="14.25" x14ac:dyDescent="0.2">
      <c r="A853" s="2">
        <v>42592</v>
      </c>
      <c r="B853">
        <v>26173.65</v>
      </c>
    </row>
    <row r="854" spans="1:2" ht="14.25" x14ac:dyDescent="0.2">
      <c r="A854" s="2">
        <v>42591</v>
      </c>
      <c r="B854">
        <v>26171.96</v>
      </c>
    </row>
    <row r="855" spans="1:2" ht="14.25" x14ac:dyDescent="0.2">
      <c r="A855" s="2">
        <v>42590</v>
      </c>
      <c r="B855">
        <v>26168.59</v>
      </c>
    </row>
    <row r="856" spans="1:2" ht="14.25" x14ac:dyDescent="0.2">
      <c r="A856" s="2">
        <v>42589</v>
      </c>
      <c r="B856">
        <v>26165.22</v>
      </c>
    </row>
    <row r="857" spans="1:2" ht="14.25" x14ac:dyDescent="0.2">
      <c r="A857" s="2">
        <v>42588</v>
      </c>
      <c r="B857">
        <v>26161.85</v>
      </c>
    </row>
    <row r="858" spans="1:2" ht="14.25" x14ac:dyDescent="0.2">
      <c r="A858" s="2">
        <v>42587</v>
      </c>
      <c r="B858">
        <v>26158.48</v>
      </c>
    </row>
    <row r="859" spans="1:2" ht="14.25" x14ac:dyDescent="0.2">
      <c r="A859" s="2">
        <v>42586</v>
      </c>
      <c r="B859">
        <v>26155.11</v>
      </c>
    </row>
    <row r="860" spans="1:2" ht="14.25" x14ac:dyDescent="0.2">
      <c r="A860" s="2">
        <v>42585</v>
      </c>
      <c r="B860">
        <v>26151.75</v>
      </c>
    </row>
    <row r="861" spans="1:2" ht="14.25" x14ac:dyDescent="0.2">
      <c r="A861" s="2">
        <v>42584</v>
      </c>
      <c r="B861">
        <v>26148.38</v>
      </c>
    </row>
    <row r="862" spans="1:2" ht="14.25" x14ac:dyDescent="0.2">
      <c r="A862" s="2">
        <v>42583</v>
      </c>
      <c r="B862">
        <v>26145.01</v>
      </c>
    </row>
    <row r="863" spans="1:2" ht="14.25" x14ac:dyDescent="0.2">
      <c r="A863" s="2">
        <v>42582</v>
      </c>
      <c r="B863">
        <v>26141.65</v>
      </c>
    </row>
    <row r="864" spans="1:2" ht="14.25" x14ac:dyDescent="0.2">
      <c r="A864" s="2">
        <v>42581</v>
      </c>
      <c r="B864">
        <v>26138.28</v>
      </c>
    </row>
    <row r="865" spans="1:2" ht="14.25" x14ac:dyDescent="0.2">
      <c r="A865" s="2">
        <v>42580</v>
      </c>
      <c r="B865">
        <v>26134.91</v>
      </c>
    </row>
    <row r="866" spans="1:2" ht="14.25" x14ac:dyDescent="0.2">
      <c r="A866" s="2">
        <v>42579</v>
      </c>
      <c r="B866">
        <v>26131.55</v>
      </c>
    </row>
    <row r="867" spans="1:2" ht="14.25" x14ac:dyDescent="0.2">
      <c r="A867" s="2">
        <v>42578</v>
      </c>
      <c r="B867">
        <v>26128.18</v>
      </c>
    </row>
    <row r="868" spans="1:2" ht="14.25" x14ac:dyDescent="0.2">
      <c r="A868" s="2">
        <v>42577</v>
      </c>
      <c r="B868">
        <v>26124.82</v>
      </c>
    </row>
    <row r="869" spans="1:2" ht="14.25" x14ac:dyDescent="0.2">
      <c r="A869" s="2">
        <v>42576</v>
      </c>
      <c r="B869">
        <v>26121.46</v>
      </c>
    </row>
    <row r="870" spans="1:2" ht="14.25" x14ac:dyDescent="0.2">
      <c r="A870" s="2">
        <v>42575</v>
      </c>
      <c r="B870">
        <v>26118.09</v>
      </c>
    </row>
    <row r="871" spans="1:2" ht="14.25" x14ac:dyDescent="0.2">
      <c r="A871" s="2">
        <v>42574</v>
      </c>
      <c r="B871">
        <v>26114.73</v>
      </c>
    </row>
    <row r="872" spans="1:2" ht="14.25" x14ac:dyDescent="0.2">
      <c r="A872" s="2">
        <v>42573</v>
      </c>
      <c r="B872">
        <v>26111.37</v>
      </c>
    </row>
    <row r="873" spans="1:2" ht="14.25" x14ac:dyDescent="0.2">
      <c r="A873" s="2">
        <v>42572</v>
      </c>
      <c r="B873">
        <v>26108</v>
      </c>
    </row>
    <row r="874" spans="1:2" ht="14.25" x14ac:dyDescent="0.2">
      <c r="A874" s="2">
        <v>42571</v>
      </c>
      <c r="B874">
        <v>26104.639999999999</v>
      </c>
    </row>
    <row r="875" spans="1:2" ht="14.25" x14ac:dyDescent="0.2">
      <c r="A875" s="2">
        <v>42570</v>
      </c>
      <c r="B875">
        <v>26101.279999999999</v>
      </c>
    </row>
    <row r="876" spans="1:2" ht="14.25" x14ac:dyDescent="0.2">
      <c r="A876" s="2">
        <v>42569</v>
      </c>
      <c r="B876">
        <v>26097.919999999998</v>
      </c>
    </row>
    <row r="877" spans="1:2" ht="14.25" x14ac:dyDescent="0.2">
      <c r="A877" s="2">
        <v>42568</v>
      </c>
      <c r="B877">
        <v>26094.560000000001</v>
      </c>
    </row>
    <row r="878" spans="1:2" ht="14.25" x14ac:dyDescent="0.2">
      <c r="A878" s="2">
        <v>42567</v>
      </c>
      <c r="B878">
        <v>26091.200000000001</v>
      </c>
    </row>
    <row r="879" spans="1:2" ht="14.25" x14ac:dyDescent="0.2">
      <c r="A879" s="2">
        <v>42566</v>
      </c>
      <c r="B879">
        <v>26087.84</v>
      </c>
    </row>
    <row r="880" spans="1:2" ht="14.25" x14ac:dyDescent="0.2">
      <c r="A880" s="2">
        <v>42565</v>
      </c>
      <c r="B880">
        <v>26084.48</v>
      </c>
    </row>
    <row r="881" spans="1:2" ht="14.25" x14ac:dyDescent="0.2">
      <c r="A881" s="2">
        <v>42564</v>
      </c>
      <c r="B881">
        <v>26081.119999999999</v>
      </c>
    </row>
    <row r="882" spans="1:2" ht="14.25" x14ac:dyDescent="0.2">
      <c r="A882" s="2">
        <v>42563</v>
      </c>
      <c r="B882">
        <v>26077.759999999998</v>
      </c>
    </row>
    <row r="883" spans="1:2" ht="14.25" x14ac:dyDescent="0.2">
      <c r="A883" s="2">
        <v>42562</v>
      </c>
      <c r="B883">
        <v>26074.400000000001</v>
      </c>
    </row>
    <row r="884" spans="1:2" ht="14.25" x14ac:dyDescent="0.2">
      <c r="A884" s="2">
        <v>42561</v>
      </c>
      <c r="B884">
        <v>26071.05</v>
      </c>
    </row>
    <row r="885" spans="1:2" ht="14.25" x14ac:dyDescent="0.2">
      <c r="A885" s="2">
        <v>42560</v>
      </c>
      <c r="B885">
        <v>26067.69</v>
      </c>
    </row>
    <row r="886" spans="1:2" ht="14.25" x14ac:dyDescent="0.2">
      <c r="A886" s="2">
        <v>42559</v>
      </c>
      <c r="B886">
        <v>26065.96</v>
      </c>
    </row>
    <row r="887" spans="1:2" ht="14.25" x14ac:dyDescent="0.2">
      <c r="A887" s="2">
        <v>42558</v>
      </c>
      <c r="B887">
        <v>26064.22</v>
      </c>
    </row>
    <row r="888" spans="1:2" ht="14.25" x14ac:dyDescent="0.2">
      <c r="A888" s="2">
        <v>42557</v>
      </c>
      <c r="B888">
        <v>26062.48</v>
      </c>
    </row>
    <row r="889" spans="1:2" ht="14.25" x14ac:dyDescent="0.2">
      <c r="A889" s="2">
        <v>42556</v>
      </c>
      <c r="B889">
        <v>26060.75</v>
      </c>
    </row>
    <row r="890" spans="1:2" ht="14.25" x14ac:dyDescent="0.2">
      <c r="A890" s="2">
        <v>42555</v>
      </c>
      <c r="B890">
        <v>26059.01</v>
      </c>
    </row>
    <row r="891" spans="1:2" ht="14.25" x14ac:dyDescent="0.2">
      <c r="A891" s="2">
        <v>42554</v>
      </c>
      <c r="B891">
        <v>26057.279999999999</v>
      </c>
    </row>
    <row r="892" spans="1:2" ht="14.25" x14ac:dyDescent="0.2">
      <c r="A892" s="2">
        <v>42553</v>
      </c>
      <c r="B892">
        <v>26055.54</v>
      </c>
    </row>
    <row r="893" spans="1:2" ht="14.25" x14ac:dyDescent="0.2">
      <c r="A893" s="2">
        <v>42552</v>
      </c>
      <c r="B893">
        <v>26053.81</v>
      </c>
    </row>
    <row r="894" spans="1:2" ht="14.25" x14ac:dyDescent="0.2">
      <c r="A894" s="2">
        <v>42551</v>
      </c>
      <c r="B894">
        <v>26052.07</v>
      </c>
    </row>
    <row r="895" spans="1:2" ht="14.25" x14ac:dyDescent="0.2">
      <c r="A895" s="2">
        <v>42550</v>
      </c>
      <c r="B895">
        <v>26050.34</v>
      </c>
    </row>
    <row r="896" spans="1:2" ht="14.25" x14ac:dyDescent="0.2">
      <c r="A896" s="2">
        <v>42549</v>
      </c>
      <c r="B896">
        <v>26048.6</v>
      </c>
    </row>
    <row r="897" spans="1:2" ht="14.25" x14ac:dyDescent="0.2">
      <c r="A897" s="2">
        <v>42548</v>
      </c>
      <c r="B897">
        <v>26046.87</v>
      </c>
    </row>
    <row r="898" spans="1:2" ht="14.25" x14ac:dyDescent="0.2">
      <c r="A898" s="2">
        <v>42547</v>
      </c>
      <c r="B898">
        <v>26045.13</v>
      </c>
    </row>
    <row r="899" spans="1:2" ht="14.25" x14ac:dyDescent="0.2">
      <c r="A899" s="2">
        <v>42546</v>
      </c>
      <c r="B899">
        <v>26043.4</v>
      </c>
    </row>
    <row r="900" spans="1:2" ht="14.25" x14ac:dyDescent="0.2">
      <c r="A900" s="2">
        <v>42545</v>
      </c>
      <c r="B900">
        <v>26041.66</v>
      </c>
    </row>
    <row r="901" spans="1:2" ht="14.25" x14ac:dyDescent="0.2">
      <c r="A901" s="2">
        <v>42544</v>
      </c>
      <c r="B901">
        <v>26039.93</v>
      </c>
    </row>
    <row r="902" spans="1:2" ht="14.25" x14ac:dyDescent="0.2">
      <c r="A902" s="2">
        <v>42543</v>
      </c>
      <c r="B902">
        <v>26038.19</v>
      </c>
    </row>
    <row r="903" spans="1:2" ht="14.25" x14ac:dyDescent="0.2">
      <c r="A903" s="2">
        <v>42542</v>
      </c>
      <c r="B903">
        <v>26036.46</v>
      </c>
    </row>
    <row r="904" spans="1:2" ht="14.25" x14ac:dyDescent="0.2">
      <c r="A904" s="2">
        <v>42541</v>
      </c>
      <c r="B904">
        <v>26034.73</v>
      </c>
    </row>
    <row r="905" spans="1:2" ht="14.25" x14ac:dyDescent="0.2">
      <c r="A905" s="2">
        <v>42540</v>
      </c>
      <c r="B905">
        <v>26032.99</v>
      </c>
    </row>
    <row r="906" spans="1:2" ht="14.25" x14ac:dyDescent="0.2">
      <c r="A906" s="2">
        <v>42539</v>
      </c>
      <c r="B906">
        <v>26031.26</v>
      </c>
    </row>
    <row r="907" spans="1:2" ht="14.25" x14ac:dyDescent="0.2">
      <c r="A907" s="2">
        <v>42538</v>
      </c>
      <c r="B907">
        <v>26029.52</v>
      </c>
    </row>
    <row r="908" spans="1:2" ht="14.25" x14ac:dyDescent="0.2">
      <c r="A908" s="2">
        <v>42537</v>
      </c>
      <c r="B908">
        <v>26027.79</v>
      </c>
    </row>
    <row r="909" spans="1:2" ht="14.25" x14ac:dyDescent="0.2">
      <c r="A909" s="2">
        <v>42536</v>
      </c>
      <c r="B909">
        <v>26026.06</v>
      </c>
    </row>
    <row r="910" spans="1:2" ht="14.25" x14ac:dyDescent="0.2">
      <c r="A910" s="2">
        <v>42535</v>
      </c>
      <c r="B910">
        <v>26024.32</v>
      </c>
    </row>
    <row r="911" spans="1:2" ht="14.25" x14ac:dyDescent="0.2">
      <c r="A911" s="2">
        <v>42534</v>
      </c>
      <c r="B911">
        <v>26022.59</v>
      </c>
    </row>
    <row r="912" spans="1:2" ht="14.25" x14ac:dyDescent="0.2">
      <c r="A912" s="2">
        <v>42533</v>
      </c>
      <c r="B912">
        <v>26020.86</v>
      </c>
    </row>
    <row r="913" spans="1:2" ht="14.25" x14ac:dyDescent="0.2">
      <c r="A913" s="2">
        <v>42532</v>
      </c>
      <c r="B913">
        <v>26019.13</v>
      </c>
    </row>
    <row r="914" spans="1:2" ht="14.25" x14ac:dyDescent="0.2">
      <c r="A914" s="2">
        <v>42531</v>
      </c>
      <c r="B914">
        <v>26017.39</v>
      </c>
    </row>
    <row r="915" spans="1:2" ht="14.25" x14ac:dyDescent="0.2">
      <c r="A915" s="2">
        <v>42530</v>
      </c>
      <c r="B915">
        <v>26015.66</v>
      </c>
    </row>
    <row r="916" spans="1:2" ht="14.25" x14ac:dyDescent="0.2">
      <c r="A916" s="2">
        <v>42529</v>
      </c>
      <c r="B916">
        <v>26013.15</v>
      </c>
    </row>
    <row r="917" spans="1:2" ht="14.25" x14ac:dyDescent="0.2">
      <c r="A917" s="2">
        <v>42528</v>
      </c>
      <c r="B917">
        <v>26010.639999999999</v>
      </c>
    </row>
    <row r="918" spans="1:2" ht="14.25" x14ac:dyDescent="0.2">
      <c r="A918" s="2">
        <v>42527</v>
      </c>
      <c r="B918">
        <v>26008.12</v>
      </c>
    </row>
    <row r="919" spans="1:2" ht="14.25" x14ac:dyDescent="0.2">
      <c r="A919" s="2">
        <v>42526</v>
      </c>
      <c r="B919">
        <v>26005.61</v>
      </c>
    </row>
    <row r="920" spans="1:2" ht="14.25" x14ac:dyDescent="0.2">
      <c r="A920" s="2">
        <v>42525</v>
      </c>
      <c r="B920">
        <v>26003.1</v>
      </c>
    </row>
    <row r="921" spans="1:2" ht="14.25" x14ac:dyDescent="0.2">
      <c r="A921" s="2">
        <v>42524</v>
      </c>
      <c r="B921">
        <v>26000.58</v>
      </c>
    </row>
    <row r="922" spans="1:2" ht="14.25" x14ac:dyDescent="0.2">
      <c r="A922" s="2">
        <v>42523</v>
      </c>
      <c r="B922">
        <v>25998.07</v>
      </c>
    </row>
    <row r="923" spans="1:2" ht="14.25" x14ac:dyDescent="0.2">
      <c r="A923" s="2">
        <v>42522</v>
      </c>
      <c r="B923">
        <v>25995.56</v>
      </c>
    </row>
    <row r="924" spans="1:2" ht="14.25" x14ac:dyDescent="0.2">
      <c r="A924" s="2">
        <v>42521</v>
      </c>
      <c r="B924">
        <v>25993.05</v>
      </c>
    </row>
    <row r="925" spans="1:2" ht="14.25" x14ac:dyDescent="0.2">
      <c r="A925" s="2">
        <v>42520</v>
      </c>
      <c r="B925">
        <v>25990.54</v>
      </c>
    </row>
    <row r="926" spans="1:2" ht="14.25" x14ac:dyDescent="0.2">
      <c r="A926" s="2">
        <v>42519</v>
      </c>
      <c r="B926">
        <v>25988.03</v>
      </c>
    </row>
    <row r="927" spans="1:2" ht="14.25" x14ac:dyDescent="0.2">
      <c r="A927" s="2">
        <v>42518</v>
      </c>
      <c r="B927">
        <v>25985.51</v>
      </c>
    </row>
    <row r="928" spans="1:2" ht="14.25" x14ac:dyDescent="0.2">
      <c r="A928" s="2">
        <v>42517</v>
      </c>
      <c r="B928">
        <v>25983</v>
      </c>
    </row>
    <row r="929" spans="1:2" ht="14.25" x14ac:dyDescent="0.2">
      <c r="A929" s="2">
        <v>42516</v>
      </c>
      <c r="B929">
        <v>25980.49</v>
      </c>
    </row>
    <row r="930" spans="1:2" ht="14.25" x14ac:dyDescent="0.2">
      <c r="A930" s="2">
        <v>42515</v>
      </c>
      <c r="B930">
        <v>25977.98</v>
      </c>
    </row>
    <row r="931" spans="1:2" ht="14.25" x14ac:dyDescent="0.2">
      <c r="A931" s="2">
        <v>42514</v>
      </c>
      <c r="B931">
        <v>25975.47</v>
      </c>
    </row>
    <row r="932" spans="1:2" ht="14.25" x14ac:dyDescent="0.2">
      <c r="A932" s="2">
        <v>42513</v>
      </c>
      <c r="B932">
        <v>25972.959999999999</v>
      </c>
    </row>
    <row r="933" spans="1:2" ht="14.25" x14ac:dyDescent="0.2">
      <c r="A933" s="2">
        <v>42512</v>
      </c>
      <c r="B933">
        <v>25970.45</v>
      </c>
    </row>
    <row r="934" spans="1:2" ht="14.25" x14ac:dyDescent="0.2">
      <c r="A934" s="2">
        <v>42511</v>
      </c>
      <c r="B934">
        <v>25967.94</v>
      </c>
    </row>
    <row r="935" spans="1:2" ht="14.25" x14ac:dyDescent="0.2">
      <c r="A935" s="2">
        <v>42510</v>
      </c>
      <c r="B935">
        <v>25965.43</v>
      </c>
    </row>
    <row r="936" spans="1:2" ht="14.25" x14ac:dyDescent="0.2">
      <c r="A936" s="2">
        <v>42509</v>
      </c>
      <c r="B936">
        <v>25962.93</v>
      </c>
    </row>
    <row r="937" spans="1:2" ht="14.25" x14ac:dyDescent="0.2">
      <c r="A937" s="2">
        <v>42508</v>
      </c>
      <c r="B937">
        <v>25960.42</v>
      </c>
    </row>
    <row r="938" spans="1:2" ht="14.25" x14ac:dyDescent="0.2">
      <c r="A938" s="2">
        <v>42507</v>
      </c>
      <c r="B938">
        <v>25957.91</v>
      </c>
    </row>
    <row r="939" spans="1:2" ht="14.25" x14ac:dyDescent="0.2">
      <c r="A939" s="2">
        <v>42506</v>
      </c>
      <c r="B939">
        <v>25955.4</v>
      </c>
    </row>
    <row r="940" spans="1:2" ht="14.25" x14ac:dyDescent="0.2">
      <c r="A940" s="2">
        <v>42505</v>
      </c>
      <c r="B940">
        <v>25952.89</v>
      </c>
    </row>
    <row r="941" spans="1:2" ht="14.25" x14ac:dyDescent="0.2">
      <c r="A941" s="2">
        <v>42504</v>
      </c>
      <c r="B941">
        <v>25950.38</v>
      </c>
    </row>
    <row r="942" spans="1:2" ht="14.25" x14ac:dyDescent="0.2">
      <c r="A942" s="2">
        <v>42503</v>
      </c>
      <c r="B942">
        <v>25947.88</v>
      </c>
    </row>
    <row r="943" spans="1:2" ht="14.25" x14ac:dyDescent="0.2">
      <c r="A943" s="2">
        <v>42502</v>
      </c>
      <c r="B943">
        <v>25945.37</v>
      </c>
    </row>
    <row r="944" spans="1:2" ht="14.25" x14ac:dyDescent="0.2">
      <c r="A944" s="2">
        <v>42501</v>
      </c>
      <c r="B944">
        <v>25942.86</v>
      </c>
    </row>
    <row r="945" spans="1:2" ht="14.25" x14ac:dyDescent="0.2">
      <c r="A945" s="2">
        <v>42500</v>
      </c>
      <c r="B945">
        <v>25940.36</v>
      </c>
    </row>
    <row r="946" spans="1:2" ht="14.25" x14ac:dyDescent="0.2">
      <c r="A946" s="2">
        <v>42499</v>
      </c>
      <c r="B946">
        <v>25937.85</v>
      </c>
    </row>
    <row r="947" spans="1:2" ht="14.25" x14ac:dyDescent="0.2">
      <c r="A947" s="2">
        <v>42498</v>
      </c>
      <c r="B947">
        <v>25934.400000000001</v>
      </c>
    </row>
    <row r="948" spans="1:2" ht="14.25" x14ac:dyDescent="0.2">
      <c r="A948" s="2">
        <v>42497</v>
      </c>
      <c r="B948">
        <v>25930.95</v>
      </c>
    </row>
    <row r="949" spans="1:2" ht="14.25" x14ac:dyDescent="0.2">
      <c r="A949" s="2">
        <v>42496</v>
      </c>
      <c r="B949">
        <v>25927.5</v>
      </c>
    </row>
    <row r="950" spans="1:2" ht="14.25" x14ac:dyDescent="0.2">
      <c r="A950" s="2">
        <v>42495</v>
      </c>
      <c r="B950">
        <v>25924.05</v>
      </c>
    </row>
    <row r="951" spans="1:2" ht="14.25" x14ac:dyDescent="0.2">
      <c r="A951" s="2">
        <v>42494</v>
      </c>
      <c r="B951">
        <v>25920.6</v>
      </c>
    </row>
    <row r="952" spans="1:2" ht="14.25" x14ac:dyDescent="0.2">
      <c r="A952" s="2">
        <v>42493</v>
      </c>
      <c r="B952">
        <v>25917.15</v>
      </c>
    </row>
    <row r="953" spans="1:2" ht="14.25" x14ac:dyDescent="0.2">
      <c r="A953" s="2">
        <v>42492</v>
      </c>
      <c r="B953">
        <v>25913.7</v>
      </c>
    </row>
    <row r="954" spans="1:2" ht="14.25" x14ac:dyDescent="0.2">
      <c r="A954" s="2">
        <v>42491</v>
      </c>
      <c r="B954">
        <v>25910.25</v>
      </c>
    </row>
    <row r="955" spans="1:2" ht="14.25" x14ac:dyDescent="0.2">
      <c r="A955" s="2">
        <v>42490</v>
      </c>
      <c r="B955">
        <v>25906.799999999999</v>
      </c>
    </row>
    <row r="956" spans="1:2" ht="14.25" x14ac:dyDescent="0.2">
      <c r="A956" s="2">
        <v>42489</v>
      </c>
      <c r="B956">
        <v>25903.360000000001</v>
      </c>
    </row>
    <row r="957" spans="1:2" ht="14.25" x14ac:dyDescent="0.2">
      <c r="A957" s="2">
        <v>42488</v>
      </c>
      <c r="B957">
        <v>25899.91</v>
      </c>
    </row>
    <row r="958" spans="1:2" ht="14.25" x14ac:dyDescent="0.2">
      <c r="A958" s="2">
        <v>42487</v>
      </c>
      <c r="B958">
        <v>25896.46</v>
      </c>
    </row>
    <row r="959" spans="1:2" ht="14.25" x14ac:dyDescent="0.2">
      <c r="A959" s="2">
        <v>42486</v>
      </c>
      <c r="B959">
        <v>25893.02</v>
      </c>
    </row>
    <row r="960" spans="1:2" ht="14.25" x14ac:dyDescent="0.2">
      <c r="A960" s="2">
        <v>42485</v>
      </c>
      <c r="B960">
        <v>25889.57</v>
      </c>
    </row>
    <row r="961" spans="1:2" ht="14.25" x14ac:dyDescent="0.2">
      <c r="A961" s="2">
        <v>42484</v>
      </c>
      <c r="B961">
        <v>25886.13</v>
      </c>
    </row>
    <row r="962" spans="1:2" ht="14.25" x14ac:dyDescent="0.2">
      <c r="A962" s="2">
        <v>42483</v>
      </c>
      <c r="B962">
        <v>25882.68</v>
      </c>
    </row>
    <row r="963" spans="1:2" ht="14.25" x14ac:dyDescent="0.2">
      <c r="A963" s="2">
        <v>42482</v>
      </c>
      <c r="B963">
        <v>25879.24</v>
      </c>
    </row>
    <row r="964" spans="1:2" ht="14.25" x14ac:dyDescent="0.2">
      <c r="A964" s="2">
        <v>42481</v>
      </c>
      <c r="B964">
        <v>25875.8</v>
      </c>
    </row>
    <row r="965" spans="1:2" ht="14.25" x14ac:dyDescent="0.2">
      <c r="A965" s="2">
        <v>42480</v>
      </c>
      <c r="B965">
        <v>25872.35</v>
      </c>
    </row>
    <row r="966" spans="1:2" ht="14.25" x14ac:dyDescent="0.2">
      <c r="A966" s="2">
        <v>42479</v>
      </c>
      <c r="B966">
        <v>25868.91</v>
      </c>
    </row>
    <row r="967" spans="1:2" ht="14.25" x14ac:dyDescent="0.2">
      <c r="A967" s="2">
        <v>42478</v>
      </c>
      <c r="B967">
        <v>25865.47</v>
      </c>
    </row>
    <row r="968" spans="1:2" ht="14.25" x14ac:dyDescent="0.2">
      <c r="A968" s="2">
        <v>42477</v>
      </c>
      <c r="B968">
        <v>25862.03</v>
      </c>
    </row>
    <row r="969" spans="1:2" ht="14.25" x14ac:dyDescent="0.2">
      <c r="A969" s="2">
        <v>42476</v>
      </c>
      <c r="B969">
        <v>25858.59</v>
      </c>
    </row>
    <row r="970" spans="1:2" ht="14.25" x14ac:dyDescent="0.2">
      <c r="A970" s="2">
        <v>42475</v>
      </c>
      <c r="B970">
        <v>25855.14</v>
      </c>
    </row>
    <row r="971" spans="1:2" ht="14.25" x14ac:dyDescent="0.2">
      <c r="A971" s="2">
        <v>42474</v>
      </c>
      <c r="B971">
        <v>25851.7</v>
      </c>
    </row>
    <row r="972" spans="1:2" ht="14.25" x14ac:dyDescent="0.2">
      <c r="A972" s="2">
        <v>42473</v>
      </c>
      <c r="B972">
        <v>25848.26</v>
      </c>
    </row>
    <row r="973" spans="1:2" ht="14.25" x14ac:dyDescent="0.2">
      <c r="A973" s="2">
        <v>42472</v>
      </c>
      <c r="B973">
        <v>25844.83</v>
      </c>
    </row>
    <row r="974" spans="1:2" ht="14.25" x14ac:dyDescent="0.2">
      <c r="A974" s="2">
        <v>42471</v>
      </c>
      <c r="B974">
        <v>25841.39</v>
      </c>
    </row>
    <row r="975" spans="1:2" ht="14.25" x14ac:dyDescent="0.2">
      <c r="A975" s="2">
        <v>42470</v>
      </c>
      <c r="B975">
        <v>25837.95</v>
      </c>
    </row>
    <row r="976" spans="1:2" ht="14.25" x14ac:dyDescent="0.2">
      <c r="A976" s="2">
        <v>42469</v>
      </c>
      <c r="B976">
        <v>25834.51</v>
      </c>
    </row>
    <row r="977" spans="1:2" ht="14.25" x14ac:dyDescent="0.2">
      <c r="A977" s="2">
        <v>42468</v>
      </c>
      <c r="B977">
        <v>25832.02</v>
      </c>
    </row>
    <row r="978" spans="1:2" ht="14.25" x14ac:dyDescent="0.2">
      <c r="A978" s="2">
        <v>42467</v>
      </c>
      <c r="B978">
        <v>25829.52</v>
      </c>
    </row>
    <row r="979" spans="1:2" ht="14.25" x14ac:dyDescent="0.2">
      <c r="A979" s="2">
        <v>42466</v>
      </c>
      <c r="B979">
        <v>25827.02</v>
      </c>
    </row>
    <row r="980" spans="1:2" ht="14.25" x14ac:dyDescent="0.2">
      <c r="A980" s="2">
        <v>42465</v>
      </c>
      <c r="B980">
        <v>25824.53</v>
      </c>
    </row>
    <row r="981" spans="1:2" ht="14.25" x14ac:dyDescent="0.2">
      <c r="A981" s="2">
        <v>42464</v>
      </c>
      <c r="B981">
        <v>25822.03</v>
      </c>
    </row>
    <row r="982" spans="1:2" ht="14.25" x14ac:dyDescent="0.2">
      <c r="A982" s="2">
        <v>42463</v>
      </c>
      <c r="B982">
        <v>25819.54</v>
      </c>
    </row>
    <row r="983" spans="1:2" ht="14.25" x14ac:dyDescent="0.2">
      <c r="A983" s="2">
        <v>42462</v>
      </c>
      <c r="B983">
        <v>25817.040000000001</v>
      </c>
    </row>
    <row r="984" spans="1:2" ht="14.25" x14ac:dyDescent="0.2">
      <c r="A984" s="2">
        <v>42461</v>
      </c>
      <c r="B984">
        <v>25814.55</v>
      </c>
    </row>
    <row r="985" spans="1:2" ht="14.25" x14ac:dyDescent="0.2">
      <c r="A985" s="2">
        <v>42460</v>
      </c>
      <c r="B985">
        <v>25812.05</v>
      </c>
    </row>
    <row r="986" spans="1:2" ht="14.25" x14ac:dyDescent="0.2">
      <c r="A986" s="2">
        <v>42459</v>
      </c>
      <c r="B986">
        <v>25809.56</v>
      </c>
    </row>
    <row r="987" spans="1:2" ht="14.25" x14ac:dyDescent="0.2">
      <c r="A987" s="2">
        <v>42458</v>
      </c>
      <c r="B987">
        <v>25807.07</v>
      </c>
    </row>
    <row r="988" spans="1:2" ht="14.25" x14ac:dyDescent="0.2">
      <c r="A988" s="2">
        <v>42457</v>
      </c>
      <c r="B988">
        <v>25804.57</v>
      </c>
    </row>
    <row r="989" spans="1:2" ht="14.25" x14ac:dyDescent="0.2">
      <c r="A989" s="2">
        <v>42456</v>
      </c>
      <c r="B989">
        <v>25802.080000000002</v>
      </c>
    </row>
    <row r="990" spans="1:2" ht="14.25" x14ac:dyDescent="0.2">
      <c r="A990" s="2">
        <v>42455</v>
      </c>
      <c r="B990">
        <v>25799.59</v>
      </c>
    </row>
    <row r="991" spans="1:2" ht="14.25" x14ac:dyDescent="0.2">
      <c r="A991" s="2">
        <v>42454</v>
      </c>
      <c r="B991">
        <v>25797.09</v>
      </c>
    </row>
    <row r="992" spans="1:2" ht="14.25" x14ac:dyDescent="0.2">
      <c r="A992" s="2">
        <v>42453</v>
      </c>
      <c r="B992">
        <v>25794.6</v>
      </c>
    </row>
    <row r="993" spans="1:2" ht="14.25" x14ac:dyDescent="0.2">
      <c r="A993" s="2">
        <v>42452</v>
      </c>
      <c r="B993">
        <v>25792.11</v>
      </c>
    </row>
    <row r="994" spans="1:2" ht="14.25" x14ac:dyDescent="0.2">
      <c r="A994" s="2">
        <v>42451</v>
      </c>
      <c r="B994">
        <v>25789.62</v>
      </c>
    </row>
    <row r="995" spans="1:2" ht="14.25" x14ac:dyDescent="0.2">
      <c r="A995" s="2">
        <v>42450</v>
      </c>
      <c r="B995">
        <v>25787.119999999999</v>
      </c>
    </row>
    <row r="996" spans="1:2" ht="14.25" x14ac:dyDescent="0.2">
      <c r="A996" s="2">
        <v>42449</v>
      </c>
      <c r="B996">
        <v>25784.63</v>
      </c>
    </row>
    <row r="997" spans="1:2" ht="14.25" x14ac:dyDescent="0.2">
      <c r="A997" s="2">
        <v>42448</v>
      </c>
      <c r="B997">
        <v>25782.14</v>
      </c>
    </row>
    <row r="998" spans="1:2" ht="14.25" x14ac:dyDescent="0.2">
      <c r="A998" s="2">
        <v>42447</v>
      </c>
      <c r="B998">
        <v>25779.65</v>
      </c>
    </row>
    <row r="999" spans="1:2" ht="14.25" x14ac:dyDescent="0.2">
      <c r="A999" s="2">
        <v>42446</v>
      </c>
      <c r="B999">
        <v>25777.16</v>
      </c>
    </row>
    <row r="1000" spans="1:2" ht="14.25" x14ac:dyDescent="0.2">
      <c r="A1000" s="2">
        <v>42445</v>
      </c>
      <c r="B1000">
        <v>25774.67</v>
      </c>
    </row>
    <row r="1001" spans="1:2" ht="14.25" x14ac:dyDescent="0.2">
      <c r="A1001" s="2">
        <v>42444</v>
      </c>
      <c r="B1001">
        <v>25772.18</v>
      </c>
    </row>
    <row r="1002" spans="1:2" ht="14.25" x14ac:dyDescent="0.2">
      <c r="A1002" s="2">
        <v>42443</v>
      </c>
      <c r="B1002">
        <v>25769.69</v>
      </c>
    </row>
    <row r="1003" spans="1:2" ht="14.25" x14ac:dyDescent="0.2">
      <c r="A1003" s="2">
        <v>42442</v>
      </c>
      <c r="B1003">
        <v>25767.200000000001</v>
      </c>
    </row>
    <row r="1004" spans="1:2" ht="14.25" x14ac:dyDescent="0.2">
      <c r="A1004" s="2">
        <v>42441</v>
      </c>
      <c r="B1004">
        <v>25764.71</v>
      </c>
    </row>
    <row r="1005" spans="1:2" ht="14.25" x14ac:dyDescent="0.2">
      <c r="A1005" s="2">
        <v>42440</v>
      </c>
      <c r="B1005">
        <v>25762.22</v>
      </c>
    </row>
    <row r="1006" spans="1:2" ht="14.25" x14ac:dyDescent="0.2">
      <c r="A1006" s="2">
        <v>42439</v>
      </c>
      <c r="B1006">
        <v>25759.73</v>
      </c>
    </row>
    <row r="1007" spans="1:2" ht="14.25" x14ac:dyDescent="0.2">
      <c r="A1007" s="2">
        <v>42438</v>
      </c>
      <c r="B1007">
        <v>25757.24</v>
      </c>
    </row>
    <row r="1008" spans="1:2" ht="14.25" x14ac:dyDescent="0.2">
      <c r="A1008" s="2">
        <v>42437</v>
      </c>
      <c r="B1008">
        <v>25752.81</v>
      </c>
    </row>
    <row r="1009" spans="1:2" ht="14.25" x14ac:dyDescent="0.2">
      <c r="A1009" s="2">
        <v>42436</v>
      </c>
      <c r="B1009">
        <v>25748.38</v>
      </c>
    </row>
    <row r="1010" spans="1:2" ht="14.25" x14ac:dyDescent="0.2">
      <c r="A1010" s="2">
        <v>42435</v>
      </c>
      <c r="B1010">
        <v>25743.95</v>
      </c>
    </row>
    <row r="1011" spans="1:2" ht="14.25" x14ac:dyDescent="0.2">
      <c r="A1011" s="2">
        <v>42434</v>
      </c>
      <c r="B1011">
        <v>25739.52</v>
      </c>
    </row>
    <row r="1012" spans="1:2" ht="14.25" x14ac:dyDescent="0.2">
      <c r="A1012" s="2">
        <v>42433</v>
      </c>
      <c r="B1012">
        <v>25735.1</v>
      </c>
    </row>
    <row r="1013" spans="1:2" ht="14.25" x14ac:dyDescent="0.2">
      <c r="A1013" s="2">
        <v>42432</v>
      </c>
      <c r="B1013">
        <v>25730.67</v>
      </c>
    </row>
    <row r="1014" spans="1:2" ht="14.25" x14ac:dyDescent="0.2">
      <c r="A1014" s="2">
        <v>42431</v>
      </c>
      <c r="B1014">
        <v>25726.25</v>
      </c>
    </row>
    <row r="1015" spans="1:2" ht="14.25" x14ac:dyDescent="0.2">
      <c r="A1015" s="2">
        <v>42430</v>
      </c>
      <c r="B1015">
        <v>25721.82</v>
      </c>
    </row>
    <row r="1016" spans="1:2" ht="14.25" x14ac:dyDescent="0.2">
      <c r="A1016" s="2">
        <v>42429</v>
      </c>
      <c r="B1016">
        <v>25717.4</v>
      </c>
    </row>
    <row r="1017" spans="1:2" ht="14.25" x14ac:dyDescent="0.2">
      <c r="A1017" s="2">
        <v>42428</v>
      </c>
      <c r="B1017">
        <v>25712.98</v>
      </c>
    </row>
    <row r="1018" spans="1:2" ht="14.25" x14ac:dyDescent="0.2">
      <c r="A1018" s="2">
        <v>42427</v>
      </c>
      <c r="B1018">
        <v>25708.55</v>
      </c>
    </row>
    <row r="1019" spans="1:2" ht="14.25" x14ac:dyDescent="0.2">
      <c r="A1019" s="2">
        <v>42426</v>
      </c>
      <c r="B1019">
        <v>25704.13</v>
      </c>
    </row>
    <row r="1020" spans="1:2" ht="14.25" x14ac:dyDescent="0.2">
      <c r="A1020" s="2">
        <v>42425</v>
      </c>
      <c r="B1020">
        <v>25699.71</v>
      </c>
    </row>
    <row r="1021" spans="1:2" ht="14.25" x14ac:dyDescent="0.2">
      <c r="A1021" s="2">
        <v>42424</v>
      </c>
      <c r="B1021">
        <v>25695.29</v>
      </c>
    </row>
    <row r="1022" spans="1:2" ht="14.25" x14ac:dyDescent="0.2">
      <c r="A1022" s="2">
        <v>42423</v>
      </c>
      <c r="B1022">
        <v>25690.87</v>
      </c>
    </row>
    <row r="1023" spans="1:2" ht="14.25" x14ac:dyDescent="0.2">
      <c r="A1023" s="2">
        <v>42422</v>
      </c>
      <c r="B1023">
        <v>25686.46</v>
      </c>
    </row>
    <row r="1024" spans="1:2" ht="14.25" x14ac:dyDescent="0.2">
      <c r="A1024" s="2">
        <v>42421</v>
      </c>
      <c r="B1024">
        <v>25682.04</v>
      </c>
    </row>
    <row r="1025" spans="1:2" ht="14.25" x14ac:dyDescent="0.2">
      <c r="A1025" s="2">
        <v>42420</v>
      </c>
      <c r="B1025">
        <v>25677.62</v>
      </c>
    </row>
    <row r="1026" spans="1:2" ht="14.25" x14ac:dyDescent="0.2">
      <c r="A1026" s="2">
        <v>42419</v>
      </c>
      <c r="B1026">
        <v>25673.21</v>
      </c>
    </row>
    <row r="1027" spans="1:2" ht="14.25" x14ac:dyDescent="0.2">
      <c r="A1027" s="2">
        <v>42418</v>
      </c>
      <c r="B1027">
        <v>25668.79</v>
      </c>
    </row>
    <row r="1028" spans="1:2" ht="14.25" x14ac:dyDescent="0.2">
      <c r="A1028" s="2">
        <v>42417</v>
      </c>
      <c r="B1028">
        <v>25664.38</v>
      </c>
    </row>
    <row r="1029" spans="1:2" ht="14.25" x14ac:dyDescent="0.2">
      <c r="A1029" s="2">
        <v>42416</v>
      </c>
      <c r="B1029">
        <v>25659.96</v>
      </c>
    </row>
    <row r="1030" spans="1:2" ht="14.25" x14ac:dyDescent="0.2">
      <c r="A1030" s="2">
        <v>42415</v>
      </c>
      <c r="B1030">
        <v>25655.55</v>
      </c>
    </row>
    <row r="1031" spans="1:2" ht="14.25" x14ac:dyDescent="0.2">
      <c r="A1031" s="2">
        <v>42414</v>
      </c>
      <c r="B1031">
        <v>25651.14</v>
      </c>
    </row>
    <row r="1032" spans="1:2" ht="14.25" x14ac:dyDescent="0.2">
      <c r="A1032" s="2">
        <v>42413</v>
      </c>
      <c r="B1032">
        <v>25646.73</v>
      </c>
    </row>
    <row r="1033" spans="1:2" ht="14.25" x14ac:dyDescent="0.2">
      <c r="A1033" s="2">
        <v>42412</v>
      </c>
      <c r="B1033">
        <v>25642.32</v>
      </c>
    </row>
    <row r="1034" spans="1:2" ht="14.25" x14ac:dyDescent="0.2">
      <c r="A1034" s="2">
        <v>42411</v>
      </c>
      <c r="B1034">
        <v>25637.91</v>
      </c>
    </row>
    <row r="1035" spans="1:2" ht="14.25" x14ac:dyDescent="0.2">
      <c r="A1035" s="2">
        <v>42410</v>
      </c>
      <c r="B1035">
        <v>25633.5</v>
      </c>
    </row>
    <row r="1036" spans="1:2" ht="14.25" x14ac:dyDescent="0.2">
      <c r="A1036" s="2">
        <v>42409</v>
      </c>
      <c r="B1036">
        <v>25629.09</v>
      </c>
    </row>
    <row r="1037" spans="1:2" ht="14.25" x14ac:dyDescent="0.2">
      <c r="A1037" s="2">
        <v>42408</v>
      </c>
      <c r="B1037">
        <v>25629.09</v>
      </c>
    </row>
    <row r="1038" spans="1:2" ht="14.25" x14ac:dyDescent="0.2">
      <c r="A1038" s="2">
        <v>42407</v>
      </c>
      <c r="B1038">
        <v>25629.09</v>
      </c>
    </row>
    <row r="1039" spans="1:2" ht="14.25" x14ac:dyDescent="0.2">
      <c r="A1039" s="2">
        <v>42406</v>
      </c>
      <c r="B1039">
        <v>25629.09</v>
      </c>
    </row>
    <row r="1040" spans="1:2" ht="14.25" x14ac:dyDescent="0.2">
      <c r="A1040" s="2">
        <v>42405</v>
      </c>
      <c r="B1040">
        <v>25629.09</v>
      </c>
    </row>
    <row r="1041" spans="1:2" ht="14.25" x14ac:dyDescent="0.2">
      <c r="A1041" s="2">
        <v>42404</v>
      </c>
      <c r="B1041">
        <v>25629.09</v>
      </c>
    </row>
    <row r="1042" spans="1:2" ht="14.25" x14ac:dyDescent="0.2">
      <c r="A1042" s="2">
        <v>42403</v>
      </c>
      <c r="B1042">
        <v>25629.09</v>
      </c>
    </row>
    <row r="1043" spans="1:2" ht="14.25" x14ac:dyDescent="0.2">
      <c r="A1043" s="2">
        <v>42402</v>
      </c>
      <c r="B1043">
        <v>25629.09</v>
      </c>
    </row>
    <row r="1044" spans="1:2" ht="14.25" x14ac:dyDescent="0.2">
      <c r="A1044" s="2">
        <v>42401</v>
      </c>
      <c r="B1044">
        <v>25629.09</v>
      </c>
    </row>
    <row r="1045" spans="1:2" ht="14.25" x14ac:dyDescent="0.2">
      <c r="A1045" s="2">
        <v>42400</v>
      </c>
      <c r="B1045">
        <v>25629.09</v>
      </c>
    </row>
    <row r="1046" spans="1:2" ht="14.25" x14ac:dyDescent="0.2">
      <c r="A1046" s="2">
        <v>42399</v>
      </c>
      <c r="B1046">
        <v>25629.09</v>
      </c>
    </row>
    <row r="1047" spans="1:2" ht="14.25" x14ac:dyDescent="0.2">
      <c r="A1047" s="2">
        <v>42398</v>
      </c>
      <c r="B1047">
        <v>25629.09</v>
      </c>
    </row>
    <row r="1048" spans="1:2" ht="14.25" x14ac:dyDescent="0.2">
      <c r="A1048" s="2">
        <v>42397</v>
      </c>
      <c r="B1048">
        <v>25629.09</v>
      </c>
    </row>
    <row r="1049" spans="1:2" ht="14.25" x14ac:dyDescent="0.2">
      <c r="A1049" s="2">
        <v>42396</v>
      </c>
      <c r="B1049">
        <v>25629.09</v>
      </c>
    </row>
    <row r="1050" spans="1:2" ht="14.25" x14ac:dyDescent="0.2">
      <c r="A1050" s="2">
        <v>42395</v>
      </c>
      <c r="B1050">
        <v>25629.09</v>
      </c>
    </row>
    <row r="1051" spans="1:2" ht="14.25" x14ac:dyDescent="0.2">
      <c r="A1051" s="2">
        <v>42394</v>
      </c>
      <c r="B1051">
        <v>25629.09</v>
      </c>
    </row>
    <row r="1052" spans="1:2" ht="14.25" x14ac:dyDescent="0.2">
      <c r="A1052" s="2">
        <v>42393</v>
      </c>
      <c r="B1052">
        <v>25629.09</v>
      </c>
    </row>
    <row r="1053" spans="1:2" ht="14.25" x14ac:dyDescent="0.2">
      <c r="A1053" s="2">
        <v>42392</v>
      </c>
      <c r="B1053">
        <v>25629.09</v>
      </c>
    </row>
    <row r="1054" spans="1:2" ht="14.25" x14ac:dyDescent="0.2">
      <c r="A1054" s="2">
        <v>42391</v>
      </c>
      <c r="B1054">
        <v>25629.09</v>
      </c>
    </row>
    <row r="1055" spans="1:2" ht="14.25" x14ac:dyDescent="0.2">
      <c r="A1055" s="2">
        <v>42390</v>
      </c>
      <c r="B1055">
        <v>25629.09</v>
      </c>
    </row>
    <row r="1056" spans="1:2" ht="14.25" x14ac:dyDescent="0.2">
      <c r="A1056" s="2">
        <v>42389</v>
      </c>
      <c r="B1056">
        <v>25629.09</v>
      </c>
    </row>
    <row r="1057" spans="1:2" ht="14.25" x14ac:dyDescent="0.2">
      <c r="A1057" s="2">
        <v>42388</v>
      </c>
      <c r="B1057">
        <v>25629.09</v>
      </c>
    </row>
    <row r="1058" spans="1:2" ht="14.25" x14ac:dyDescent="0.2">
      <c r="A1058" s="2">
        <v>42387</v>
      </c>
      <c r="B1058">
        <v>25629.09</v>
      </c>
    </row>
    <row r="1059" spans="1:2" ht="14.25" x14ac:dyDescent="0.2">
      <c r="A1059" s="2">
        <v>42386</v>
      </c>
      <c r="B1059">
        <v>25629.09</v>
      </c>
    </row>
    <row r="1060" spans="1:2" ht="14.25" x14ac:dyDescent="0.2">
      <c r="A1060" s="2">
        <v>42385</v>
      </c>
      <c r="B1060">
        <v>25629.09</v>
      </c>
    </row>
    <row r="1061" spans="1:2" ht="14.25" x14ac:dyDescent="0.2">
      <c r="A1061" s="2">
        <v>42384</v>
      </c>
      <c r="B1061">
        <v>25629.09</v>
      </c>
    </row>
    <row r="1062" spans="1:2" ht="14.25" x14ac:dyDescent="0.2">
      <c r="A1062" s="2">
        <v>42383</v>
      </c>
      <c r="B1062">
        <v>25629.09</v>
      </c>
    </row>
    <row r="1063" spans="1:2" ht="14.25" x14ac:dyDescent="0.2">
      <c r="A1063" s="2">
        <v>42382</v>
      </c>
      <c r="B1063">
        <v>25629.09</v>
      </c>
    </row>
    <row r="1064" spans="1:2" ht="14.25" x14ac:dyDescent="0.2">
      <c r="A1064" s="2">
        <v>42381</v>
      </c>
      <c r="B1064">
        <v>25629.09</v>
      </c>
    </row>
    <row r="1065" spans="1:2" ht="14.25" x14ac:dyDescent="0.2">
      <c r="A1065" s="2">
        <v>42380</v>
      </c>
      <c r="B1065">
        <v>25629.09</v>
      </c>
    </row>
    <row r="1066" spans="1:2" ht="14.25" x14ac:dyDescent="0.2">
      <c r="A1066" s="2">
        <v>42379</v>
      </c>
      <c r="B1066">
        <v>25629.09</v>
      </c>
    </row>
    <row r="1067" spans="1:2" ht="14.25" x14ac:dyDescent="0.2">
      <c r="A1067" s="2">
        <v>42378</v>
      </c>
      <c r="B1067">
        <v>25629.09</v>
      </c>
    </row>
    <row r="1068" spans="1:2" ht="14.25" x14ac:dyDescent="0.2">
      <c r="A1068" s="2">
        <v>42377</v>
      </c>
      <c r="B1068">
        <v>25629.09</v>
      </c>
    </row>
    <row r="1069" spans="1:2" ht="14.25" x14ac:dyDescent="0.2">
      <c r="A1069" s="2">
        <v>42376</v>
      </c>
      <c r="B1069">
        <v>25629.09</v>
      </c>
    </row>
    <row r="1070" spans="1:2" ht="14.25" x14ac:dyDescent="0.2">
      <c r="A1070" s="2">
        <v>42375</v>
      </c>
      <c r="B1070">
        <v>25629.09</v>
      </c>
    </row>
    <row r="1071" spans="1:2" ht="14.25" x14ac:dyDescent="0.2">
      <c r="A1071" s="2">
        <v>42374</v>
      </c>
      <c r="B1071">
        <v>25629.09</v>
      </c>
    </row>
    <row r="1072" spans="1:2" ht="14.25" x14ac:dyDescent="0.2">
      <c r="A1072" s="2">
        <v>42373</v>
      </c>
      <c r="B1072">
        <v>25629.09</v>
      </c>
    </row>
    <row r="1073" spans="1:2" ht="14.25" x14ac:dyDescent="0.2">
      <c r="A1073" s="2">
        <v>42372</v>
      </c>
      <c r="B1073">
        <v>25629.09</v>
      </c>
    </row>
    <row r="1074" spans="1:2" ht="14.25" x14ac:dyDescent="0.2">
      <c r="A1074" s="2">
        <v>42371</v>
      </c>
      <c r="B1074">
        <v>25629.09</v>
      </c>
    </row>
    <row r="1075" spans="1:2" ht="14.25" x14ac:dyDescent="0.2">
      <c r="A1075" s="2">
        <v>42370</v>
      </c>
      <c r="B1075">
        <v>25629.09</v>
      </c>
    </row>
    <row r="1076" spans="1:2" ht="14.25" x14ac:dyDescent="0.2">
      <c r="A1076" s="2">
        <v>42369</v>
      </c>
      <c r="B1076">
        <v>25629.09</v>
      </c>
    </row>
    <row r="1077" spans="1:2" ht="14.25" x14ac:dyDescent="0.2">
      <c r="A1077" s="2">
        <v>42368</v>
      </c>
      <c r="B1077">
        <v>25629.09</v>
      </c>
    </row>
    <row r="1078" spans="1:2" ht="14.25" x14ac:dyDescent="0.2">
      <c r="A1078" s="2">
        <v>42367</v>
      </c>
      <c r="B1078">
        <v>25629.09</v>
      </c>
    </row>
    <row r="1079" spans="1:2" ht="14.25" x14ac:dyDescent="0.2">
      <c r="A1079" s="2">
        <v>42366</v>
      </c>
      <c r="B1079">
        <v>25629.09</v>
      </c>
    </row>
    <row r="1080" spans="1:2" ht="14.25" x14ac:dyDescent="0.2">
      <c r="A1080" s="2">
        <v>42365</v>
      </c>
      <c r="B1080">
        <v>25629.09</v>
      </c>
    </row>
    <row r="1081" spans="1:2" ht="14.25" x14ac:dyDescent="0.2">
      <c r="A1081" s="2">
        <v>42364</v>
      </c>
      <c r="B1081">
        <v>25629.09</v>
      </c>
    </row>
    <row r="1082" spans="1:2" ht="14.25" x14ac:dyDescent="0.2">
      <c r="A1082" s="2">
        <v>42363</v>
      </c>
      <c r="B1082">
        <v>25629.09</v>
      </c>
    </row>
    <row r="1083" spans="1:2" ht="14.25" x14ac:dyDescent="0.2">
      <c r="A1083" s="2">
        <v>42362</v>
      </c>
      <c r="B1083">
        <v>25629.09</v>
      </c>
    </row>
    <row r="1084" spans="1:2" ht="14.25" x14ac:dyDescent="0.2">
      <c r="A1084" s="2">
        <v>42361</v>
      </c>
      <c r="B1084">
        <v>25629.09</v>
      </c>
    </row>
    <row r="1085" spans="1:2" ht="14.25" x14ac:dyDescent="0.2">
      <c r="A1085" s="2">
        <v>42360</v>
      </c>
      <c r="B1085">
        <v>25629.09</v>
      </c>
    </row>
    <row r="1086" spans="1:2" ht="14.25" x14ac:dyDescent="0.2">
      <c r="A1086" s="2">
        <v>42359</v>
      </c>
      <c r="B1086">
        <v>25629.09</v>
      </c>
    </row>
    <row r="1087" spans="1:2" ht="14.25" x14ac:dyDescent="0.2">
      <c r="A1087" s="2">
        <v>42358</v>
      </c>
      <c r="B1087">
        <v>25629.09</v>
      </c>
    </row>
    <row r="1088" spans="1:2" ht="14.25" x14ac:dyDescent="0.2">
      <c r="A1088" s="2">
        <v>42357</v>
      </c>
      <c r="B1088">
        <v>25629.09</v>
      </c>
    </row>
    <row r="1089" spans="1:2" ht="14.25" x14ac:dyDescent="0.2">
      <c r="A1089" s="2">
        <v>42356</v>
      </c>
      <c r="B1089">
        <v>25629.09</v>
      </c>
    </row>
    <row r="1090" spans="1:2" ht="14.25" x14ac:dyDescent="0.2">
      <c r="A1090" s="2">
        <v>42355</v>
      </c>
      <c r="B1090">
        <v>25629.09</v>
      </c>
    </row>
    <row r="1091" spans="1:2" ht="14.25" x14ac:dyDescent="0.2">
      <c r="A1091" s="2">
        <v>42354</v>
      </c>
      <c r="B1091">
        <v>25629.09</v>
      </c>
    </row>
    <row r="1092" spans="1:2" ht="14.25" x14ac:dyDescent="0.2">
      <c r="A1092" s="2">
        <v>42353</v>
      </c>
      <c r="B1092">
        <v>25629.09</v>
      </c>
    </row>
    <row r="1093" spans="1:2" ht="14.25" x14ac:dyDescent="0.2">
      <c r="A1093" s="2">
        <v>42352</v>
      </c>
      <c r="B1093">
        <v>25629.09</v>
      </c>
    </row>
    <row r="1094" spans="1:2" ht="14.25" x14ac:dyDescent="0.2">
      <c r="A1094" s="2">
        <v>42351</v>
      </c>
      <c r="B1094">
        <v>25629.09</v>
      </c>
    </row>
    <row r="1095" spans="1:2" ht="14.25" x14ac:dyDescent="0.2">
      <c r="A1095" s="2">
        <v>42350</v>
      </c>
      <c r="B1095">
        <v>25629.09</v>
      </c>
    </row>
    <row r="1096" spans="1:2" ht="14.25" x14ac:dyDescent="0.2">
      <c r="A1096" s="2">
        <v>42349</v>
      </c>
      <c r="B1096">
        <v>25629.09</v>
      </c>
    </row>
    <row r="1097" spans="1:2" ht="14.25" x14ac:dyDescent="0.2">
      <c r="A1097" s="2">
        <v>42348</v>
      </c>
      <c r="B1097">
        <v>25629.09</v>
      </c>
    </row>
    <row r="1098" spans="1:2" ht="14.25" x14ac:dyDescent="0.2">
      <c r="A1098" s="2">
        <v>42347</v>
      </c>
      <c r="B1098">
        <v>25629.09</v>
      </c>
    </row>
    <row r="1099" spans="1:2" ht="14.25" x14ac:dyDescent="0.2">
      <c r="A1099" s="2">
        <v>42346</v>
      </c>
      <c r="B1099">
        <v>25625.68</v>
      </c>
    </row>
    <row r="1100" spans="1:2" ht="14.25" x14ac:dyDescent="0.2">
      <c r="A1100" s="2">
        <v>42345</v>
      </c>
      <c r="B1100">
        <v>25622.27</v>
      </c>
    </row>
    <row r="1101" spans="1:2" ht="14.25" x14ac:dyDescent="0.2">
      <c r="A1101" s="2">
        <v>42344</v>
      </c>
      <c r="B1101">
        <v>25618.86</v>
      </c>
    </row>
    <row r="1102" spans="1:2" ht="14.25" x14ac:dyDescent="0.2">
      <c r="A1102" s="2">
        <v>42343</v>
      </c>
      <c r="B1102">
        <v>25615.45</v>
      </c>
    </row>
    <row r="1103" spans="1:2" ht="14.25" x14ac:dyDescent="0.2">
      <c r="A1103" s="2">
        <v>42342</v>
      </c>
      <c r="B1103">
        <v>25612.04</v>
      </c>
    </row>
    <row r="1104" spans="1:2" ht="14.25" x14ac:dyDescent="0.2">
      <c r="A1104" s="2">
        <v>42341</v>
      </c>
      <c r="B1104">
        <v>25608.63</v>
      </c>
    </row>
    <row r="1105" spans="1:2" ht="14.25" x14ac:dyDescent="0.2">
      <c r="A1105" s="2">
        <v>42340</v>
      </c>
      <c r="B1105">
        <v>25605.23</v>
      </c>
    </row>
    <row r="1106" spans="1:2" ht="14.25" x14ac:dyDescent="0.2">
      <c r="A1106" s="2">
        <v>42339</v>
      </c>
      <c r="B1106">
        <v>25601.82</v>
      </c>
    </row>
    <row r="1107" spans="1:2" ht="14.25" x14ac:dyDescent="0.2">
      <c r="A1107" s="2">
        <v>42338</v>
      </c>
      <c r="B1107">
        <v>25598.41</v>
      </c>
    </row>
    <row r="1108" spans="1:2" ht="14.25" x14ac:dyDescent="0.2">
      <c r="A1108" s="2">
        <v>42337</v>
      </c>
      <c r="B1108">
        <v>25595.01</v>
      </c>
    </row>
    <row r="1109" spans="1:2" ht="14.25" x14ac:dyDescent="0.2">
      <c r="A1109" s="2">
        <v>42336</v>
      </c>
      <c r="B1109">
        <v>25591.599999999999</v>
      </c>
    </row>
    <row r="1110" spans="1:2" ht="14.25" x14ac:dyDescent="0.2">
      <c r="A1110" s="2">
        <v>42335</v>
      </c>
      <c r="B1110">
        <v>25588.2</v>
      </c>
    </row>
    <row r="1111" spans="1:2" ht="14.25" x14ac:dyDescent="0.2">
      <c r="A1111" s="2">
        <v>42334</v>
      </c>
      <c r="B1111">
        <v>25584.79</v>
      </c>
    </row>
    <row r="1112" spans="1:2" ht="14.25" x14ac:dyDescent="0.2">
      <c r="A1112" s="2">
        <v>42333</v>
      </c>
      <c r="B1112">
        <v>25581.39</v>
      </c>
    </row>
    <row r="1113" spans="1:2" ht="14.25" x14ac:dyDescent="0.2">
      <c r="A1113" s="2">
        <v>42332</v>
      </c>
      <c r="B1113">
        <v>25577.98</v>
      </c>
    </row>
    <row r="1114" spans="1:2" ht="14.25" x14ac:dyDescent="0.2">
      <c r="A1114" s="2">
        <v>42331</v>
      </c>
      <c r="B1114">
        <v>25574.58</v>
      </c>
    </row>
    <row r="1115" spans="1:2" ht="14.25" x14ac:dyDescent="0.2">
      <c r="A1115" s="2">
        <v>42330</v>
      </c>
      <c r="B1115">
        <v>25571.18</v>
      </c>
    </row>
    <row r="1116" spans="1:2" ht="14.25" x14ac:dyDescent="0.2">
      <c r="A1116" s="2">
        <v>42329</v>
      </c>
      <c r="B1116">
        <v>25567.77</v>
      </c>
    </row>
    <row r="1117" spans="1:2" ht="14.25" x14ac:dyDescent="0.2">
      <c r="A1117" s="2">
        <v>42328</v>
      </c>
      <c r="B1117">
        <v>25564.37</v>
      </c>
    </row>
    <row r="1118" spans="1:2" ht="14.25" x14ac:dyDescent="0.2">
      <c r="A1118" s="2">
        <v>42327</v>
      </c>
      <c r="B1118">
        <v>25560.97</v>
      </c>
    </row>
    <row r="1119" spans="1:2" ht="14.25" x14ac:dyDescent="0.2">
      <c r="A1119" s="2">
        <v>42326</v>
      </c>
      <c r="B1119">
        <v>25557.57</v>
      </c>
    </row>
    <row r="1120" spans="1:2" ht="14.25" x14ac:dyDescent="0.2">
      <c r="A1120" s="2">
        <v>42325</v>
      </c>
      <c r="B1120">
        <v>25554.17</v>
      </c>
    </row>
    <row r="1121" spans="1:2" ht="14.25" x14ac:dyDescent="0.2">
      <c r="A1121" s="2">
        <v>42324</v>
      </c>
      <c r="B1121">
        <v>25550.77</v>
      </c>
    </row>
    <row r="1122" spans="1:2" ht="14.25" x14ac:dyDescent="0.2">
      <c r="A1122" s="2">
        <v>42323</v>
      </c>
      <c r="B1122">
        <v>25547.37</v>
      </c>
    </row>
    <row r="1123" spans="1:2" ht="14.25" x14ac:dyDescent="0.2">
      <c r="A1123" s="2">
        <v>42322</v>
      </c>
      <c r="B1123">
        <v>25543.97</v>
      </c>
    </row>
    <row r="1124" spans="1:2" ht="14.25" x14ac:dyDescent="0.2">
      <c r="A1124" s="2">
        <v>42321</v>
      </c>
      <c r="B1124">
        <v>25540.57</v>
      </c>
    </row>
    <row r="1125" spans="1:2" ht="14.25" x14ac:dyDescent="0.2">
      <c r="A1125" s="2">
        <v>42320</v>
      </c>
      <c r="B1125">
        <v>25537.17</v>
      </c>
    </row>
    <row r="1126" spans="1:2" ht="14.25" x14ac:dyDescent="0.2">
      <c r="A1126" s="2">
        <v>42319</v>
      </c>
      <c r="B1126">
        <v>25533.77</v>
      </c>
    </row>
    <row r="1127" spans="1:2" ht="14.25" x14ac:dyDescent="0.2">
      <c r="A1127" s="2">
        <v>42318</v>
      </c>
      <c r="B1127">
        <v>25530.38</v>
      </c>
    </row>
    <row r="1128" spans="1:2" ht="14.25" x14ac:dyDescent="0.2">
      <c r="A1128" s="2">
        <v>42317</v>
      </c>
      <c r="B1128">
        <v>25526.98</v>
      </c>
    </row>
    <row r="1129" spans="1:2" ht="14.25" x14ac:dyDescent="0.2">
      <c r="A1129" s="2">
        <v>42316</v>
      </c>
      <c r="B1129">
        <v>25522.87</v>
      </c>
    </row>
    <row r="1130" spans="1:2" ht="14.25" x14ac:dyDescent="0.2">
      <c r="A1130" s="2">
        <v>42315</v>
      </c>
      <c r="B1130">
        <v>25518.77</v>
      </c>
    </row>
    <row r="1131" spans="1:2" ht="14.25" x14ac:dyDescent="0.2">
      <c r="A1131" s="2">
        <v>42314</v>
      </c>
      <c r="B1131">
        <v>25514.66</v>
      </c>
    </row>
    <row r="1132" spans="1:2" ht="14.25" x14ac:dyDescent="0.2">
      <c r="A1132" s="2">
        <v>42313</v>
      </c>
      <c r="B1132">
        <v>25510.560000000001</v>
      </c>
    </row>
    <row r="1133" spans="1:2" ht="14.25" x14ac:dyDescent="0.2">
      <c r="A1133" s="2">
        <v>42312</v>
      </c>
      <c r="B1133">
        <v>25506.45</v>
      </c>
    </row>
    <row r="1134" spans="1:2" ht="14.25" x14ac:dyDescent="0.2">
      <c r="A1134" s="2">
        <v>42311</v>
      </c>
      <c r="B1134">
        <v>25502.35</v>
      </c>
    </row>
    <row r="1135" spans="1:2" ht="14.25" x14ac:dyDescent="0.2">
      <c r="A1135" s="2">
        <v>42310</v>
      </c>
      <c r="B1135">
        <v>25498.25</v>
      </c>
    </row>
    <row r="1136" spans="1:2" ht="14.25" x14ac:dyDescent="0.2">
      <c r="A1136" s="2">
        <v>42309</v>
      </c>
      <c r="B1136">
        <v>25494.15</v>
      </c>
    </row>
    <row r="1137" spans="1:2" ht="14.25" x14ac:dyDescent="0.2">
      <c r="A1137" s="2">
        <v>42308</v>
      </c>
      <c r="B1137">
        <v>25490.04</v>
      </c>
    </row>
    <row r="1138" spans="1:2" ht="14.25" x14ac:dyDescent="0.2">
      <c r="A1138" s="2">
        <v>42307</v>
      </c>
      <c r="B1138">
        <v>25485.94</v>
      </c>
    </row>
    <row r="1139" spans="1:2" ht="14.25" x14ac:dyDescent="0.2">
      <c r="A1139" s="2">
        <v>42306</v>
      </c>
      <c r="B1139">
        <v>25481.84</v>
      </c>
    </row>
    <row r="1140" spans="1:2" ht="14.25" x14ac:dyDescent="0.2">
      <c r="A1140" s="2">
        <v>42305</v>
      </c>
      <c r="B1140">
        <v>25477.74</v>
      </c>
    </row>
    <row r="1141" spans="1:2" ht="14.25" x14ac:dyDescent="0.2">
      <c r="A1141" s="2">
        <v>42304</v>
      </c>
      <c r="B1141">
        <v>25473.64</v>
      </c>
    </row>
    <row r="1142" spans="1:2" ht="14.25" x14ac:dyDescent="0.2">
      <c r="A1142" s="2">
        <v>42303</v>
      </c>
      <c r="B1142">
        <v>25469.55</v>
      </c>
    </row>
    <row r="1143" spans="1:2" ht="14.25" x14ac:dyDescent="0.2">
      <c r="A1143" s="2">
        <v>42302</v>
      </c>
      <c r="B1143">
        <v>25465.45</v>
      </c>
    </row>
    <row r="1144" spans="1:2" ht="14.25" x14ac:dyDescent="0.2">
      <c r="A1144" s="2">
        <v>42301</v>
      </c>
      <c r="B1144">
        <v>25461.35</v>
      </c>
    </row>
    <row r="1145" spans="1:2" ht="14.25" x14ac:dyDescent="0.2">
      <c r="A1145" s="2">
        <v>42300</v>
      </c>
      <c r="B1145">
        <v>25457.26</v>
      </c>
    </row>
    <row r="1146" spans="1:2" ht="14.25" x14ac:dyDescent="0.2">
      <c r="A1146" s="2">
        <v>42299</v>
      </c>
      <c r="B1146">
        <v>25453.16</v>
      </c>
    </row>
    <row r="1147" spans="1:2" ht="14.25" x14ac:dyDescent="0.2">
      <c r="A1147" s="2">
        <v>42298</v>
      </c>
      <c r="B1147">
        <v>25449.07</v>
      </c>
    </row>
    <row r="1148" spans="1:2" ht="14.25" x14ac:dyDescent="0.2">
      <c r="A1148" s="2">
        <v>42297</v>
      </c>
      <c r="B1148">
        <v>25444.97</v>
      </c>
    </row>
    <row r="1149" spans="1:2" ht="14.25" x14ac:dyDescent="0.2">
      <c r="A1149" s="2">
        <v>42296</v>
      </c>
      <c r="B1149">
        <v>25440.880000000001</v>
      </c>
    </row>
    <row r="1150" spans="1:2" ht="14.25" x14ac:dyDescent="0.2">
      <c r="A1150" s="2">
        <v>42295</v>
      </c>
      <c r="B1150">
        <v>25436.79</v>
      </c>
    </row>
    <row r="1151" spans="1:2" ht="14.25" x14ac:dyDescent="0.2">
      <c r="A1151" s="2">
        <v>42294</v>
      </c>
      <c r="B1151">
        <v>25432.69</v>
      </c>
    </row>
    <row r="1152" spans="1:2" ht="14.25" x14ac:dyDescent="0.2">
      <c r="A1152" s="2">
        <v>42293</v>
      </c>
      <c r="B1152">
        <v>25428.6</v>
      </c>
    </row>
    <row r="1153" spans="1:2" ht="14.25" x14ac:dyDescent="0.2">
      <c r="A1153" s="2">
        <v>42292</v>
      </c>
      <c r="B1153">
        <v>25424.51</v>
      </c>
    </row>
    <row r="1154" spans="1:2" ht="14.25" x14ac:dyDescent="0.2">
      <c r="A1154" s="2">
        <v>42291</v>
      </c>
      <c r="B1154">
        <v>25420.42</v>
      </c>
    </row>
    <row r="1155" spans="1:2" ht="14.25" x14ac:dyDescent="0.2">
      <c r="A1155" s="2">
        <v>42290</v>
      </c>
      <c r="B1155">
        <v>25416.33</v>
      </c>
    </row>
    <row r="1156" spans="1:2" ht="14.25" x14ac:dyDescent="0.2">
      <c r="A1156" s="2">
        <v>42289</v>
      </c>
      <c r="B1156">
        <v>25412.240000000002</v>
      </c>
    </row>
    <row r="1157" spans="1:2" ht="14.25" x14ac:dyDescent="0.2">
      <c r="A1157" s="2">
        <v>42288</v>
      </c>
      <c r="B1157">
        <v>25408.15</v>
      </c>
    </row>
    <row r="1158" spans="1:2" ht="14.25" x14ac:dyDescent="0.2">
      <c r="A1158" s="2">
        <v>42287</v>
      </c>
      <c r="B1158">
        <v>25404.07</v>
      </c>
    </row>
    <row r="1159" spans="1:2" ht="14.25" x14ac:dyDescent="0.2">
      <c r="A1159" s="2">
        <v>42286</v>
      </c>
      <c r="B1159">
        <v>25399.98</v>
      </c>
    </row>
    <row r="1160" spans="1:2" ht="14.25" x14ac:dyDescent="0.2">
      <c r="A1160" s="2">
        <v>42285</v>
      </c>
      <c r="B1160">
        <v>25394.080000000002</v>
      </c>
    </row>
    <row r="1161" spans="1:2" ht="14.25" x14ac:dyDescent="0.2">
      <c r="A1161" s="2">
        <v>42284</v>
      </c>
      <c r="B1161">
        <v>25388.17</v>
      </c>
    </row>
    <row r="1162" spans="1:2" ht="14.25" x14ac:dyDescent="0.2">
      <c r="A1162" s="2">
        <v>42283</v>
      </c>
      <c r="B1162">
        <v>25382.27</v>
      </c>
    </row>
    <row r="1163" spans="1:2" ht="14.25" x14ac:dyDescent="0.2">
      <c r="A1163" s="2">
        <v>42282</v>
      </c>
      <c r="B1163">
        <v>25376.37</v>
      </c>
    </row>
    <row r="1164" spans="1:2" ht="14.25" x14ac:dyDescent="0.2">
      <c r="A1164" s="2">
        <v>42281</v>
      </c>
      <c r="B1164">
        <v>25370.47</v>
      </c>
    </row>
    <row r="1165" spans="1:2" ht="14.25" x14ac:dyDescent="0.2">
      <c r="A1165" s="2">
        <v>42280</v>
      </c>
      <c r="B1165">
        <v>25364.57</v>
      </c>
    </row>
    <row r="1166" spans="1:2" ht="14.25" x14ac:dyDescent="0.2">
      <c r="A1166" s="2">
        <v>42279</v>
      </c>
      <c r="B1166">
        <v>25358.68</v>
      </c>
    </row>
    <row r="1167" spans="1:2" ht="14.25" x14ac:dyDescent="0.2">
      <c r="A1167" s="2">
        <v>42278</v>
      </c>
      <c r="B1167">
        <v>25352.78</v>
      </c>
    </row>
    <row r="1168" spans="1:2" ht="14.25" x14ac:dyDescent="0.2">
      <c r="A1168" s="2">
        <v>42277</v>
      </c>
      <c r="B1168">
        <v>25346.89</v>
      </c>
    </row>
    <row r="1169" spans="1:2" ht="14.25" x14ac:dyDescent="0.2">
      <c r="A1169" s="2">
        <v>42276</v>
      </c>
      <c r="B1169">
        <v>25340.99</v>
      </c>
    </row>
    <row r="1170" spans="1:2" ht="14.25" x14ac:dyDescent="0.2">
      <c r="A1170" s="2">
        <v>42275</v>
      </c>
      <c r="B1170">
        <v>25335.1</v>
      </c>
    </row>
    <row r="1171" spans="1:2" ht="14.25" x14ac:dyDescent="0.2">
      <c r="A1171" s="2">
        <v>42274</v>
      </c>
      <c r="B1171">
        <v>25329.21</v>
      </c>
    </row>
    <row r="1172" spans="1:2" ht="14.25" x14ac:dyDescent="0.2">
      <c r="A1172" s="2">
        <v>42273</v>
      </c>
      <c r="B1172">
        <v>25323.32</v>
      </c>
    </row>
    <row r="1173" spans="1:2" ht="14.25" x14ac:dyDescent="0.2">
      <c r="A1173" s="2">
        <v>42272</v>
      </c>
      <c r="B1173">
        <v>25317.43</v>
      </c>
    </row>
    <row r="1174" spans="1:2" ht="14.25" x14ac:dyDescent="0.2">
      <c r="A1174" s="2">
        <v>42271</v>
      </c>
      <c r="B1174">
        <v>25311.55</v>
      </c>
    </row>
    <row r="1175" spans="1:2" ht="14.25" x14ac:dyDescent="0.2">
      <c r="A1175" s="2">
        <v>42270</v>
      </c>
      <c r="B1175">
        <v>25305.66</v>
      </c>
    </row>
    <row r="1176" spans="1:2" ht="14.25" x14ac:dyDescent="0.2">
      <c r="A1176" s="2">
        <v>42269</v>
      </c>
      <c r="B1176">
        <v>25299.78</v>
      </c>
    </row>
    <row r="1177" spans="1:2" ht="14.25" x14ac:dyDescent="0.2">
      <c r="A1177" s="2">
        <v>42268</v>
      </c>
      <c r="B1177">
        <v>25293.9</v>
      </c>
    </row>
    <row r="1178" spans="1:2" ht="14.25" x14ac:dyDescent="0.2">
      <c r="A1178" s="2">
        <v>42267</v>
      </c>
      <c r="B1178">
        <v>25288.02</v>
      </c>
    </row>
    <row r="1179" spans="1:2" ht="14.25" x14ac:dyDescent="0.2">
      <c r="A1179" s="2">
        <v>42266</v>
      </c>
      <c r="B1179">
        <v>25282.14</v>
      </c>
    </row>
    <row r="1180" spans="1:2" ht="14.25" x14ac:dyDescent="0.2">
      <c r="A1180" s="2">
        <v>42265</v>
      </c>
      <c r="B1180">
        <v>25276.26</v>
      </c>
    </row>
    <row r="1181" spans="1:2" ht="14.25" x14ac:dyDescent="0.2">
      <c r="A1181" s="2">
        <v>42264</v>
      </c>
      <c r="B1181">
        <v>25270.38</v>
      </c>
    </row>
    <row r="1182" spans="1:2" ht="14.25" x14ac:dyDescent="0.2">
      <c r="A1182" s="2">
        <v>42263</v>
      </c>
      <c r="B1182">
        <v>25264.51</v>
      </c>
    </row>
    <row r="1183" spans="1:2" ht="14.25" x14ac:dyDescent="0.2">
      <c r="A1183" s="2">
        <v>42262</v>
      </c>
      <c r="B1183">
        <v>25258.63</v>
      </c>
    </row>
    <row r="1184" spans="1:2" ht="14.25" x14ac:dyDescent="0.2">
      <c r="A1184" s="2">
        <v>42261</v>
      </c>
      <c r="B1184">
        <v>25252.76</v>
      </c>
    </row>
    <row r="1185" spans="1:2" ht="14.25" x14ac:dyDescent="0.2">
      <c r="A1185" s="2">
        <v>42260</v>
      </c>
      <c r="B1185">
        <v>25246.89</v>
      </c>
    </row>
    <row r="1186" spans="1:2" ht="14.25" x14ac:dyDescent="0.2">
      <c r="A1186" s="2">
        <v>42259</v>
      </c>
      <c r="B1186">
        <v>25241.02</v>
      </c>
    </row>
    <row r="1187" spans="1:2" ht="14.25" x14ac:dyDescent="0.2">
      <c r="A1187" s="2">
        <v>42258</v>
      </c>
      <c r="B1187">
        <v>25235.15</v>
      </c>
    </row>
    <row r="1188" spans="1:2" ht="14.25" x14ac:dyDescent="0.2">
      <c r="A1188" s="2">
        <v>42257</v>
      </c>
      <c r="B1188">
        <v>25229.29</v>
      </c>
    </row>
    <row r="1189" spans="1:2" ht="14.25" x14ac:dyDescent="0.2">
      <c r="A1189" s="2">
        <v>42256</v>
      </c>
      <c r="B1189">
        <v>25223.42</v>
      </c>
    </row>
    <row r="1190" spans="1:2" ht="14.25" x14ac:dyDescent="0.2">
      <c r="A1190" s="2">
        <v>42255</v>
      </c>
      <c r="B1190">
        <v>25220.17</v>
      </c>
    </row>
    <row r="1191" spans="1:2" ht="14.25" x14ac:dyDescent="0.2">
      <c r="A1191" s="2">
        <v>42254</v>
      </c>
      <c r="B1191">
        <v>25216.93</v>
      </c>
    </row>
    <row r="1192" spans="1:2" ht="14.25" x14ac:dyDescent="0.2">
      <c r="A1192" s="2">
        <v>42253</v>
      </c>
      <c r="B1192">
        <v>25213.68</v>
      </c>
    </row>
    <row r="1193" spans="1:2" ht="14.25" x14ac:dyDescent="0.2">
      <c r="A1193" s="2">
        <v>42252</v>
      </c>
      <c r="B1193">
        <v>25210.43</v>
      </c>
    </row>
    <row r="1194" spans="1:2" ht="14.25" x14ac:dyDescent="0.2">
      <c r="A1194" s="2">
        <v>42251</v>
      </c>
      <c r="B1194">
        <v>25207.19</v>
      </c>
    </row>
    <row r="1195" spans="1:2" ht="14.25" x14ac:dyDescent="0.2">
      <c r="A1195" s="2">
        <v>42250</v>
      </c>
      <c r="B1195">
        <v>25203.94</v>
      </c>
    </row>
    <row r="1196" spans="1:2" ht="14.25" x14ac:dyDescent="0.2">
      <c r="A1196" s="2">
        <v>42249</v>
      </c>
      <c r="B1196">
        <v>25200.69</v>
      </c>
    </row>
    <row r="1197" spans="1:2" ht="14.25" x14ac:dyDescent="0.2">
      <c r="A1197" s="2">
        <v>42248</v>
      </c>
      <c r="B1197">
        <v>25197.45</v>
      </c>
    </row>
    <row r="1198" spans="1:2" ht="14.25" x14ac:dyDescent="0.2">
      <c r="A1198" s="2">
        <v>42247</v>
      </c>
      <c r="B1198">
        <v>25194.21</v>
      </c>
    </row>
    <row r="1199" spans="1:2" ht="14.25" x14ac:dyDescent="0.2">
      <c r="A1199" s="2">
        <v>42246</v>
      </c>
      <c r="B1199">
        <v>25190.959999999999</v>
      </c>
    </row>
    <row r="1200" spans="1:2" ht="14.25" x14ac:dyDescent="0.2">
      <c r="A1200" s="2">
        <v>42245</v>
      </c>
      <c r="B1200">
        <v>25187.72</v>
      </c>
    </row>
    <row r="1201" spans="1:2" ht="14.25" x14ac:dyDescent="0.2">
      <c r="A1201" s="2">
        <v>42244</v>
      </c>
      <c r="B1201">
        <v>25184.47</v>
      </c>
    </row>
    <row r="1202" spans="1:2" ht="14.25" x14ac:dyDescent="0.2">
      <c r="A1202" s="2">
        <v>42243</v>
      </c>
      <c r="B1202">
        <v>25181.23</v>
      </c>
    </row>
    <row r="1203" spans="1:2" ht="14.25" x14ac:dyDescent="0.2">
      <c r="A1203" s="2">
        <v>42242</v>
      </c>
      <c r="B1203">
        <v>25177.99</v>
      </c>
    </row>
    <row r="1204" spans="1:2" ht="14.25" x14ac:dyDescent="0.2">
      <c r="A1204" s="2">
        <v>42241</v>
      </c>
      <c r="B1204">
        <v>25174.75</v>
      </c>
    </row>
    <row r="1205" spans="1:2" ht="14.25" x14ac:dyDescent="0.2">
      <c r="A1205" s="2">
        <v>42240</v>
      </c>
      <c r="B1205">
        <v>25171.5</v>
      </c>
    </row>
    <row r="1206" spans="1:2" ht="14.25" x14ac:dyDescent="0.2">
      <c r="A1206" s="2">
        <v>42239</v>
      </c>
      <c r="B1206">
        <v>25168.26</v>
      </c>
    </row>
    <row r="1207" spans="1:2" ht="14.25" x14ac:dyDescent="0.2">
      <c r="A1207" s="2">
        <v>42238</v>
      </c>
      <c r="B1207">
        <v>25165.02</v>
      </c>
    </row>
    <row r="1208" spans="1:2" ht="14.25" x14ac:dyDescent="0.2">
      <c r="A1208" s="2">
        <v>42237</v>
      </c>
      <c r="B1208">
        <v>25161.78</v>
      </c>
    </row>
    <row r="1209" spans="1:2" ht="14.25" x14ac:dyDescent="0.2">
      <c r="A1209" s="2">
        <v>42236</v>
      </c>
      <c r="B1209">
        <v>25158.54</v>
      </c>
    </row>
    <row r="1210" spans="1:2" ht="14.25" x14ac:dyDescent="0.2">
      <c r="A1210" s="2">
        <v>42235</v>
      </c>
      <c r="B1210">
        <v>25155.3</v>
      </c>
    </row>
    <row r="1211" spans="1:2" ht="14.25" x14ac:dyDescent="0.2">
      <c r="A1211" s="2">
        <v>42234</v>
      </c>
      <c r="B1211">
        <v>25152.06</v>
      </c>
    </row>
    <row r="1212" spans="1:2" ht="14.25" x14ac:dyDescent="0.2">
      <c r="A1212" s="2">
        <v>42233</v>
      </c>
      <c r="B1212">
        <v>25148.82</v>
      </c>
    </row>
    <row r="1213" spans="1:2" ht="14.25" x14ac:dyDescent="0.2">
      <c r="A1213" s="2">
        <v>42232</v>
      </c>
      <c r="B1213">
        <v>25145.59</v>
      </c>
    </row>
    <row r="1214" spans="1:2" ht="14.25" x14ac:dyDescent="0.2">
      <c r="A1214" s="2">
        <v>42231</v>
      </c>
      <c r="B1214">
        <v>25142.35</v>
      </c>
    </row>
    <row r="1215" spans="1:2" ht="14.25" x14ac:dyDescent="0.2">
      <c r="A1215" s="2">
        <v>42230</v>
      </c>
      <c r="B1215">
        <v>25139.11</v>
      </c>
    </row>
    <row r="1216" spans="1:2" ht="14.25" x14ac:dyDescent="0.2">
      <c r="A1216" s="2">
        <v>42229</v>
      </c>
      <c r="B1216">
        <v>25135.87</v>
      </c>
    </row>
    <row r="1217" spans="1:2" ht="14.25" x14ac:dyDescent="0.2">
      <c r="A1217" s="2">
        <v>42228</v>
      </c>
      <c r="B1217">
        <v>25132.639999999999</v>
      </c>
    </row>
    <row r="1218" spans="1:2" ht="14.25" x14ac:dyDescent="0.2">
      <c r="A1218" s="2">
        <v>42227</v>
      </c>
      <c r="B1218">
        <v>25129.4</v>
      </c>
    </row>
    <row r="1219" spans="1:2" ht="14.25" x14ac:dyDescent="0.2">
      <c r="A1219" s="2">
        <v>42226</v>
      </c>
      <c r="B1219">
        <v>25126.17</v>
      </c>
    </row>
    <row r="1220" spans="1:2" ht="14.25" x14ac:dyDescent="0.2">
      <c r="A1220" s="2">
        <v>42225</v>
      </c>
      <c r="B1220">
        <v>25122.93</v>
      </c>
    </row>
    <row r="1221" spans="1:2" ht="14.25" x14ac:dyDescent="0.2">
      <c r="A1221" s="2">
        <v>42224</v>
      </c>
      <c r="B1221">
        <v>25118.89</v>
      </c>
    </row>
    <row r="1222" spans="1:2" ht="14.25" x14ac:dyDescent="0.2">
      <c r="A1222" s="2">
        <v>42223</v>
      </c>
      <c r="B1222">
        <v>25114.85</v>
      </c>
    </row>
    <row r="1223" spans="1:2" ht="14.25" x14ac:dyDescent="0.2">
      <c r="A1223" s="2">
        <v>42222</v>
      </c>
      <c r="B1223">
        <v>25110.81</v>
      </c>
    </row>
    <row r="1224" spans="1:2" ht="14.25" x14ac:dyDescent="0.2">
      <c r="A1224" s="2">
        <v>42221</v>
      </c>
      <c r="B1224">
        <v>25106.77</v>
      </c>
    </row>
    <row r="1225" spans="1:2" ht="14.25" x14ac:dyDescent="0.2">
      <c r="A1225" s="2">
        <v>42220</v>
      </c>
      <c r="B1225">
        <v>25102.73</v>
      </c>
    </row>
    <row r="1226" spans="1:2" ht="14.25" x14ac:dyDescent="0.2">
      <c r="A1226" s="2">
        <v>42219</v>
      </c>
      <c r="B1226">
        <v>25098.69</v>
      </c>
    </row>
    <row r="1227" spans="1:2" ht="14.25" x14ac:dyDescent="0.2">
      <c r="A1227" s="2">
        <v>42218</v>
      </c>
      <c r="B1227">
        <v>25094.65</v>
      </c>
    </row>
    <row r="1228" spans="1:2" ht="14.25" x14ac:dyDescent="0.2">
      <c r="A1228" s="2">
        <v>42217</v>
      </c>
      <c r="B1228">
        <v>25090.61</v>
      </c>
    </row>
    <row r="1229" spans="1:2" ht="14.25" x14ac:dyDescent="0.2">
      <c r="A1229" s="2">
        <v>42216</v>
      </c>
      <c r="B1229">
        <v>25086.58</v>
      </c>
    </row>
    <row r="1230" spans="1:2" ht="14.25" x14ac:dyDescent="0.2">
      <c r="A1230" s="2">
        <v>42215</v>
      </c>
      <c r="B1230">
        <v>25082.54</v>
      </c>
    </row>
    <row r="1231" spans="1:2" ht="14.25" x14ac:dyDescent="0.2">
      <c r="A1231" s="2">
        <v>42214</v>
      </c>
      <c r="B1231">
        <v>25078.51</v>
      </c>
    </row>
    <row r="1232" spans="1:2" ht="14.25" x14ac:dyDescent="0.2">
      <c r="A1232" s="2">
        <v>42213</v>
      </c>
      <c r="B1232">
        <v>25074.47</v>
      </c>
    </row>
    <row r="1233" spans="1:2" ht="14.25" x14ac:dyDescent="0.2">
      <c r="A1233" s="2">
        <v>42212</v>
      </c>
      <c r="B1233">
        <v>25070.44</v>
      </c>
    </row>
    <row r="1234" spans="1:2" ht="14.25" x14ac:dyDescent="0.2">
      <c r="A1234" s="2">
        <v>42211</v>
      </c>
      <c r="B1234">
        <v>25066.41</v>
      </c>
    </row>
    <row r="1235" spans="1:2" ht="14.25" x14ac:dyDescent="0.2">
      <c r="A1235" s="2">
        <v>42210</v>
      </c>
      <c r="B1235">
        <v>25062.37</v>
      </c>
    </row>
    <row r="1236" spans="1:2" ht="14.25" x14ac:dyDescent="0.2">
      <c r="A1236" s="2">
        <v>42209</v>
      </c>
      <c r="B1236">
        <v>25058.34</v>
      </c>
    </row>
    <row r="1237" spans="1:2" ht="14.25" x14ac:dyDescent="0.2">
      <c r="A1237" s="2">
        <v>42208</v>
      </c>
      <c r="B1237">
        <v>25054.31</v>
      </c>
    </row>
    <row r="1238" spans="1:2" ht="14.25" x14ac:dyDescent="0.2">
      <c r="A1238" s="2">
        <v>42207</v>
      </c>
      <c r="B1238">
        <v>25050.28</v>
      </c>
    </row>
    <row r="1239" spans="1:2" ht="14.25" x14ac:dyDescent="0.2">
      <c r="A1239" s="2">
        <v>42206</v>
      </c>
      <c r="B1239">
        <v>25046.25</v>
      </c>
    </row>
    <row r="1240" spans="1:2" ht="14.25" x14ac:dyDescent="0.2">
      <c r="A1240" s="2">
        <v>42205</v>
      </c>
      <c r="B1240">
        <v>25042.22</v>
      </c>
    </row>
    <row r="1241" spans="1:2" ht="14.25" x14ac:dyDescent="0.2">
      <c r="A1241" s="2">
        <v>42204</v>
      </c>
      <c r="B1241">
        <v>25038.19</v>
      </c>
    </row>
    <row r="1242" spans="1:2" ht="14.25" x14ac:dyDescent="0.2">
      <c r="A1242" s="2">
        <v>42203</v>
      </c>
      <c r="B1242">
        <v>25034.16</v>
      </c>
    </row>
    <row r="1243" spans="1:2" ht="14.25" x14ac:dyDescent="0.2">
      <c r="A1243" s="2">
        <v>42202</v>
      </c>
      <c r="B1243">
        <v>25030.14</v>
      </c>
    </row>
    <row r="1244" spans="1:2" ht="14.25" x14ac:dyDescent="0.2">
      <c r="A1244" s="2">
        <v>42201</v>
      </c>
      <c r="B1244">
        <v>25026.11</v>
      </c>
    </row>
    <row r="1245" spans="1:2" ht="14.25" x14ac:dyDescent="0.2">
      <c r="A1245" s="2">
        <v>42200</v>
      </c>
      <c r="B1245">
        <v>25022.080000000002</v>
      </c>
    </row>
    <row r="1246" spans="1:2" ht="14.25" x14ac:dyDescent="0.2">
      <c r="A1246" s="2">
        <v>42199</v>
      </c>
      <c r="B1246">
        <v>25018.06</v>
      </c>
    </row>
    <row r="1247" spans="1:2" ht="14.25" x14ac:dyDescent="0.2">
      <c r="A1247" s="2">
        <v>42198</v>
      </c>
      <c r="B1247">
        <v>25014.03</v>
      </c>
    </row>
    <row r="1248" spans="1:2" ht="14.25" x14ac:dyDescent="0.2">
      <c r="A1248" s="2">
        <v>42197</v>
      </c>
      <c r="B1248">
        <v>25010.01</v>
      </c>
    </row>
    <row r="1249" spans="1:2" ht="14.25" x14ac:dyDescent="0.2">
      <c r="A1249" s="2">
        <v>42196</v>
      </c>
      <c r="B1249">
        <v>25005.99</v>
      </c>
    </row>
    <row r="1250" spans="1:2" ht="14.25" x14ac:dyDescent="0.2">
      <c r="A1250" s="2">
        <v>42195</v>
      </c>
      <c r="B1250">
        <v>25001.96</v>
      </c>
    </row>
    <row r="1251" spans="1:2" ht="14.25" x14ac:dyDescent="0.2">
      <c r="A1251" s="2">
        <v>42194</v>
      </c>
      <c r="B1251">
        <v>24997.94</v>
      </c>
    </row>
    <row r="1252" spans="1:2" ht="14.25" x14ac:dyDescent="0.2">
      <c r="A1252" s="2">
        <v>42193</v>
      </c>
      <c r="B1252">
        <v>24996.27</v>
      </c>
    </row>
    <row r="1253" spans="1:2" ht="14.25" x14ac:dyDescent="0.2">
      <c r="A1253" s="2">
        <v>42192</v>
      </c>
      <c r="B1253">
        <v>24994.61</v>
      </c>
    </row>
    <row r="1254" spans="1:2" ht="14.25" x14ac:dyDescent="0.2">
      <c r="A1254" s="2">
        <v>42191</v>
      </c>
      <c r="B1254">
        <v>24992.94</v>
      </c>
    </row>
    <row r="1255" spans="1:2" ht="14.25" x14ac:dyDescent="0.2">
      <c r="A1255" s="2">
        <v>42190</v>
      </c>
      <c r="B1255">
        <v>24991.279999999999</v>
      </c>
    </row>
    <row r="1256" spans="1:2" ht="14.25" x14ac:dyDescent="0.2">
      <c r="A1256" s="2">
        <v>42189</v>
      </c>
      <c r="B1256">
        <v>24989.61</v>
      </c>
    </row>
    <row r="1257" spans="1:2" ht="14.25" x14ac:dyDescent="0.2">
      <c r="A1257" s="2">
        <v>42188</v>
      </c>
      <c r="B1257">
        <v>24987.95</v>
      </c>
    </row>
    <row r="1258" spans="1:2" ht="14.25" x14ac:dyDescent="0.2">
      <c r="A1258" s="2">
        <v>42187</v>
      </c>
      <c r="B1258">
        <v>24986.28</v>
      </c>
    </row>
    <row r="1259" spans="1:2" ht="14.25" x14ac:dyDescent="0.2">
      <c r="A1259" s="2">
        <v>42186</v>
      </c>
      <c r="B1259">
        <v>24984.62</v>
      </c>
    </row>
    <row r="1260" spans="1:2" ht="14.25" x14ac:dyDescent="0.2">
      <c r="A1260" s="2">
        <v>42185</v>
      </c>
      <c r="B1260">
        <v>24982.959999999999</v>
      </c>
    </row>
    <row r="1261" spans="1:2" ht="14.25" x14ac:dyDescent="0.2">
      <c r="A1261" s="2">
        <v>42184</v>
      </c>
      <c r="B1261">
        <v>24981.29</v>
      </c>
    </row>
    <row r="1262" spans="1:2" ht="14.25" x14ac:dyDescent="0.2">
      <c r="A1262" s="2">
        <v>42183</v>
      </c>
      <c r="B1262">
        <v>24979.63</v>
      </c>
    </row>
    <row r="1263" spans="1:2" ht="14.25" x14ac:dyDescent="0.2">
      <c r="A1263" s="2">
        <v>42182</v>
      </c>
      <c r="B1263">
        <v>24977.97</v>
      </c>
    </row>
    <row r="1264" spans="1:2" ht="14.25" x14ac:dyDescent="0.2">
      <c r="A1264" s="2">
        <v>42181</v>
      </c>
      <c r="B1264">
        <v>24976.3</v>
      </c>
    </row>
    <row r="1265" spans="1:2" ht="14.25" x14ac:dyDescent="0.2">
      <c r="A1265" s="2">
        <v>42180</v>
      </c>
      <c r="B1265">
        <v>24974.639999999999</v>
      </c>
    </row>
    <row r="1266" spans="1:2" ht="14.25" x14ac:dyDescent="0.2">
      <c r="A1266" s="2">
        <v>42179</v>
      </c>
      <c r="B1266">
        <v>24972.98</v>
      </c>
    </row>
    <row r="1267" spans="1:2" ht="14.25" x14ac:dyDescent="0.2">
      <c r="A1267" s="2">
        <v>42178</v>
      </c>
      <c r="B1267">
        <v>24971.31</v>
      </c>
    </row>
    <row r="1268" spans="1:2" ht="14.25" x14ac:dyDescent="0.2">
      <c r="A1268" s="2">
        <v>42177</v>
      </c>
      <c r="B1268">
        <v>24969.65</v>
      </c>
    </row>
    <row r="1269" spans="1:2" ht="14.25" x14ac:dyDescent="0.2">
      <c r="A1269" s="2">
        <v>42176</v>
      </c>
      <c r="B1269">
        <v>24967.99</v>
      </c>
    </row>
    <row r="1270" spans="1:2" ht="14.25" x14ac:dyDescent="0.2">
      <c r="A1270" s="2">
        <v>42175</v>
      </c>
      <c r="B1270">
        <v>24966.32</v>
      </c>
    </row>
    <row r="1271" spans="1:2" ht="14.25" x14ac:dyDescent="0.2">
      <c r="A1271" s="2">
        <v>42174</v>
      </c>
      <c r="B1271">
        <v>24964.66</v>
      </c>
    </row>
    <row r="1272" spans="1:2" ht="14.25" x14ac:dyDescent="0.2">
      <c r="A1272" s="2">
        <v>42173</v>
      </c>
      <c r="B1272">
        <v>24963</v>
      </c>
    </row>
    <row r="1273" spans="1:2" ht="14.25" x14ac:dyDescent="0.2">
      <c r="A1273" s="2">
        <v>42172</v>
      </c>
      <c r="B1273">
        <v>24961.34</v>
      </c>
    </row>
    <row r="1274" spans="1:2" ht="14.25" x14ac:dyDescent="0.2">
      <c r="A1274" s="2">
        <v>42171</v>
      </c>
      <c r="B1274">
        <v>24959.67</v>
      </c>
    </row>
    <row r="1275" spans="1:2" ht="14.25" x14ac:dyDescent="0.2">
      <c r="A1275" s="2">
        <v>42170</v>
      </c>
      <c r="B1275">
        <v>24958.01</v>
      </c>
    </row>
    <row r="1276" spans="1:2" ht="14.25" x14ac:dyDescent="0.2">
      <c r="A1276" s="2">
        <v>42169</v>
      </c>
      <c r="B1276">
        <v>24956.35</v>
      </c>
    </row>
    <row r="1277" spans="1:2" ht="14.25" x14ac:dyDescent="0.2">
      <c r="A1277" s="2">
        <v>42168</v>
      </c>
      <c r="B1277">
        <v>24954.69</v>
      </c>
    </row>
    <row r="1278" spans="1:2" ht="14.25" x14ac:dyDescent="0.2">
      <c r="A1278" s="2">
        <v>42167</v>
      </c>
      <c r="B1278">
        <v>24953.03</v>
      </c>
    </row>
    <row r="1279" spans="1:2" ht="14.25" x14ac:dyDescent="0.2">
      <c r="A1279" s="2">
        <v>42166</v>
      </c>
      <c r="B1279">
        <v>24951.360000000001</v>
      </c>
    </row>
    <row r="1280" spans="1:2" ht="14.25" x14ac:dyDescent="0.2">
      <c r="A1280" s="2">
        <v>42165</v>
      </c>
      <c r="B1280">
        <v>24949.7</v>
      </c>
    </row>
    <row r="1281" spans="1:2" ht="14.25" x14ac:dyDescent="0.2">
      <c r="A1281" s="2">
        <v>42164</v>
      </c>
      <c r="B1281">
        <v>24948.04</v>
      </c>
    </row>
    <row r="1282" spans="1:2" ht="14.25" x14ac:dyDescent="0.2">
      <c r="A1282" s="2">
        <v>42163</v>
      </c>
      <c r="B1282">
        <v>24943.22</v>
      </c>
    </row>
    <row r="1283" spans="1:2" ht="14.25" x14ac:dyDescent="0.2">
      <c r="A1283" s="2">
        <v>42162</v>
      </c>
      <c r="B1283">
        <v>24938.41</v>
      </c>
    </row>
    <row r="1284" spans="1:2" ht="14.25" x14ac:dyDescent="0.2">
      <c r="A1284" s="2">
        <v>42161</v>
      </c>
      <c r="B1284">
        <v>24933.599999999999</v>
      </c>
    </row>
    <row r="1285" spans="1:2" ht="14.25" x14ac:dyDescent="0.2">
      <c r="A1285" s="2">
        <v>42160</v>
      </c>
      <c r="B1285">
        <v>24928.79</v>
      </c>
    </row>
    <row r="1286" spans="1:2" ht="14.25" x14ac:dyDescent="0.2">
      <c r="A1286" s="2">
        <v>42159</v>
      </c>
      <c r="B1286">
        <v>24923.98</v>
      </c>
    </row>
    <row r="1287" spans="1:2" ht="14.25" x14ac:dyDescent="0.2">
      <c r="A1287" s="2">
        <v>42158</v>
      </c>
      <c r="B1287">
        <v>24919.17</v>
      </c>
    </row>
    <row r="1288" spans="1:2" ht="14.25" x14ac:dyDescent="0.2">
      <c r="A1288" s="2">
        <v>42157</v>
      </c>
      <c r="B1288">
        <v>24914.36</v>
      </c>
    </row>
    <row r="1289" spans="1:2" ht="14.25" x14ac:dyDescent="0.2">
      <c r="A1289" s="2">
        <v>42156</v>
      </c>
      <c r="B1289">
        <v>24909.55</v>
      </c>
    </row>
    <row r="1290" spans="1:2" ht="14.25" x14ac:dyDescent="0.2">
      <c r="A1290" s="2">
        <v>42155</v>
      </c>
      <c r="B1290">
        <v>24904.75</v>
      </c>
    </row>
    <row r="1291" spans="1:2" ht="14.25" x14ac:dyDescent="0.2">
      <c r="A1291" s="2">
        <v>42154</v>
      </c>
      <c r="B1291">
        <v>24899.94</v>
      </c>
    </row>
    <row r="1292" spans="1:2" ht="14.25" x14ac:dyDescent="0.2">
      <c r="A1292" s="2">
        <v>42153</v>
      </c>
      <c r="B1292">
        <v>24895.14</v>
      </c>
    </row>
    <row r="1293" spans="1:2" ht="14.25" x14ac:dyDescent="0.2">
      <c r="A1293" s="2">
        <v>42152</v>
      </c>
      <c r="B1293">
        <v>24890.33</v>
      </c>
    </row>
    <row r="1294" spans="1:2" ht="14.25" x14ac:dyDescent="0.2">
      <c r="A1294" s="2">
        <v>42151</v>
      </c>
      <c r="B1294">
        <v>24885.53</v>
      </c>
    </row>
    <row r="1295" spans="1:2" ht="14.25" x14ac:dyDescent="0.2">
      <c r="A1295" s="2">
        <v>42150</v>
      </c>
      <c r="B1295">
        <v>24880.73</v>
      </c>
    </row>
    <row r="1296" spans="1:2" ht="14.25" x14ac:dyDescent="0.2">
      <c r="A1296" s="2">
        <v>42149</v>
      </c>
      <c r="B1296">
        <v>24875.93</v>
      </c>
    </row>
    <row r="1297" spans="1:2" ht="14.25" x14ac:dyDescent="0.2">
      <c r="A1297" s="2">
        <v>42148</v>
      </c>
      <c r="B1297">
        <v>24871.13</v>
      </c>
    </row>
    <row r="1298" spans="1:2" ht="14.25" x14ac:dyDescent="0.2">
      <c r="A1298" s="2">
        <v>42147</v>
      </c>
      <c r="B1298">
        <v>24866.33</v>
      </c>
    </row>
    <row r="1299" spans="1:2" ht="14.25" x14ac:dyDescent="0.2">
      <c r="A1299" s="2">
        <v>42146</v>
      </c>
      <c r="B1299">
        <v>24861.53</v>
      </c>
    </row>
    <row r="1300" spans="1:2" ht="14.25" x14ac:dyDescent="0.2">
      <c r="A1300" s="2">
        <v>42145</v>
      </c>
      <c r="B1300">
        <v>24856.73</v>
      </c>
    </row>
    <row r="1301" spans="1:2" ht="14.25" x14ac:dyDescent="0.2">
      <c r="A1301" s="2">
        <v>42144</v>
      </c>
      <c r="B1301">
        <v>24851.94</v>
      </c>
    </row>
    <row r="1302" spans="1:2" ht="14.25" x14ac:dyDescent="0.2">
      <c r="A1302" s="2">
        <v>42143</v>
      </c>
      <c r="B1302">
        <v>24847.14</v>
      </c>
    </row>
    <row r="1303" spans="1:2" ht="14.25" x14ac:dyDescent="0.2">
      <c r="A1303" s="2">
        <v>42142</v>
      </c>
      <c r="B1303">
        <v>24842.35</v>
      </c>
    </row>
    <row r="1304" spans="1:2" ht="14.25" x14ac:dyDescent="0.2">
      <c r="A1304" s="2">
        <v>42141</v>
      </c>
      <c r="B1304">
        <v>24837.55</v>
      </c>
    </row>
    <row r="1305" spans="1:2" ht="14.25" x14ac:dyDescent="0.2">
      <c r="A1305" s="2">
        <v>42140</v>
      </c>
      <c r="B1305">
        <v>24832.76</v>
      </c>
    </row>
    <row r="1306" spans="1:2" ht="14.25" x14ac:dyDescent="0.2">
      <c r="A1306" s="2">
        <v>42139</v>
      </c>
      <c r="B1306">
        <v>24827.97</v>
      </c>
    </row>
    <row r="1307" spans="1:2" ht="14.25" x14ac:dyDescent="0.2">
      <c r="A1307" s="2">
        <v>42138</v>
      </c>
      <c r="B1307">
        <v>24823.18</v>
      </c>
    </row>
    <row r="1308" spans="1:2" ht="14.25" x14ac:dyDescent="0.2">
      <c r="A1308" s="2">
        <v>42137</v>
      </c>
      <c r="B1308">
        <v>24818.39</v>
      </c>
    </row>
    <row r="1309" spans="1:2" ht="14.25" x14ac:dyDescent="0.2">
      <c r="A1309" s="2">
        <v>42136</v>
      </c>
      <c r="B1309">
        <v>24813.599999999999</v>
      </c>
    </row>
    <row r="1310" spans="1:2" ht="14.25" x14ac:dyDescent="0.2">
      <c r="A1310" s="2">
        <v>42135</v>
      </c>
      <c r="B1310">
        <v>24808.81</v>
      </c>
    </row>
    <row r="1311" spans="1:2" ht="14.25" x14ac:dyDescent="0.2">
      <c r="A1311" s="2">
        <v>42134</v>
      </c>
      <c r="B1311">
        <v>24804.03</v>
      </c>
    </row>
    <row r="1312" spans="1:2" ht="14.25" x14ac:dyDescent="0.2">
      <c r="A1312" s="2">
        <v>42133</v>
      </c>
      <c r="B1312">
        <v>24799.24</v>
      </c>
    </row>
    <row r="1313" spans="1:2" ht="14.25" x14ac:dyDescent="0.2">
      <c r="A1313" s="2">
        <v>42132</v>
      </c>
      <c r="B1313">
        <v>24794.29</v>
      </c>
    </row>
    <row r="1314" spans="1:2" ht="14.25" x14ac:dyDescent="0.2">
      <c r="A1314" s="2">
        <v>42131</v>
      </c>
      <c r="B1314">
        <v>24789.35</v>
      </c>
    </row>
    <row r="1315" spans="1:2" ht="14.25" x14ac:dyDescent="0.2">
      <c r="A1315" s="2">
        <v>42130</v>
      </c>
      <c r="B1315">
        <v>24784.41</v>
      </c>
    </row>
    <row r="1316" spans="1:2" ht="14.25" x14ac:dyDescent="0.2">
      <c r="A1316" s="2">
        <v>42129</v>
      </c>
      <c r="B1316">
        <v>24779.47</v>
      </c>
    </row>
    <row r="1317" spans="1:2" ht="14.25" x14ac:dyDescent="0.2">
      <c r="A1317" s="2">
        <v>42128</v>
      </c>
      <c r="B1317">
        <v>24774.53</v>
      </c>
    </row>
    <row r="1318" spans="1:2" ht="14.25" x14ac:dyDescent="0.2">
      <c r="A1318" s="2">
        <v>42127</v>
      </c>
      <c r="B1318">
        <v>24769.59</v>
      </c>
    </row>
    <row r="1319" spans="1:2" ht="14.25" x14ac:dyDescent="0.2">
      <c r="A1319" s="2">
        <v>42126</v>
      </c>
      <c r="B1319">
        <v>24764.65</v>
      </c>
    </row>
    <row r="1320" spans="1:2" ht="14.25" x14ac:dyDescent="0.2">
      <c r="A1320" s="2">
        <v>42125</v>
      </c>
      <c r="B1320">
        <v>24759.71</v>
      </c>
    </row>
    <row r="1321" spans="1:2" ht="14.25" x14ac:dyDescent="0.2">
      <c r="A1321" s="2">
        <v>42124</v>
      </c>
      <c r="B1321">
        <v>24754.77</v>
      </c>
    </row>
    <row r="1322" spans="1:2" ht="14.25" x14ac:dyDescent="0.2">
      <c r="A1322" s="2">
        <v>42123</v>
      </c>
      <c r="B1322">
        <v>24749.84</v>
      </c>
    </row>
    <row r="1323" spans="1:2" ht="14.25" x14ac:dyDescent="0.2">
      <c r="A1323" s="2">
        <v>42122</v>
      </c>
      <c r="B1323">
        <v>24744.9</v>
      </c>
    </row>
    <row r="1324" spans="1:2" ht="14.25" x14ac:dyDescent="0.2">
      <c r="A1324" s="2">
        <v>42121</v>
      </c>
      <c r="B1324">
        <v>24739.97</v>
      </c>
    </row>
    <row r="1325" spans="1:2" ht="14.25" x14ac:dyDescent="0.2">
      <c r="A1325" s="2">
        <v>42120</v>
      </c>
      <c r="B1325">
        <v>24735.040000000001</v>
      </c>
    </row>
    <row r="1326" spans="1:2" ht="14.25" x14ac:dyDescent="0.2">
      <c r="A1326" s="2">
        <v>42119</v>
      </c>
      <c r="B1326">
        <v>24730.1</v>
      </c>
    </row>
    <row r="1327" spans="1:2" ht="14.25" x14ac:dyDescent="0.2">
      <c r="A1327" s="2">
        <v>42118</v>
      </c>
      <c r="B1327">
        <v>24725.17</v>
      </c>
    </row>
    <row r="1328" spans="1:2" ht="14.25" x14ac:dyDescent="0.2">
      <c r="A1328" s="2">
        <v>42117</v>
      </c>
      <c r="B1328">
        <v>24720.240000000002</v>
      </c>
    </row>
    <row r="1329" spans="1:2" ht="14.25" x14ac:dyDescent="0.2">
      <c r="A1329" s="2">
        <v>42116</v>
      </c>
      <c r="B1329">
        <v>24715.31</v>
      </c>
    </row>
    <row r="1330" spans="1:2" ht="14.25" x14ac:dyDescent="0.2">
      <c r="A1330" s="2">
        <v>42115</v>
      </c>
      <c r="B1330">
        <v>24710.39</v>
      </c>
    </row>
    <row r="1331" spans="1:2" ht="14.25" x14ac:dyDescent="0.2">
      <c r="A1331" s="2">
        <v>42114</v>
      </c>
      <c r="B1331">
        <v>24705.46</v>
      </c>
    </row>
    <row r="1332" spans="1:2" ht="14.25" x14ac:dyDescent="0.2">
      <c r="A1332" s="2">
        <v>42113</v>
      </c>
      <c r="B1332">
        <v>24700.53</v>
      </c>
    </row>
    <row r="1333" spans="1:2" ht="14.25" x14ac:dyDescent="0.2">
      <c r="A1333" s="2">
        <v>42112</v>
      </c>
      <c r="B1333">
        <v>24695.61</v>
      </c>
    </row>
    <row r="1334" spans="1:2" ht="14.25" x14ac:dyDescent="0.2">
      <c r="A1334" s="2">
        <v>42111</v>
      </c>
      <c r="B1334">
        <v>24690.69</v>
      </c>
    </row>
    <row r="1335" spans="1:2" ht="14.25" x14ac:dyDescent="0.2">
      <c r="A1335" s="2">
        <v>42110</v>
      </c>
      <c r="B1335">
        <v>24685.759999999998</v>
      </c>
    </row>
    <row r="1336" spans="1:2" ht="14.25" x14ac:dyDescent="0.2">
      <c r="A1336" s="2">
        <v>42109</v>
      </c>
      <c r="B1336">
        <v>24680.84</v>
      </c>
    </row>
    <row r="1337" spans="1:2" ht="14.25" x14ac:dyDescent="0.2">
      <c r="A1337" s="2">
        <v>42108</v>
      </c>
      <c r="B1337">
        <v>24675.919999999998</v>
      </c>
    </row>
    <row r="1338" spans="1:2" ht="14.25" x14ac:dyDescent="0.2">
      <c r="A1338" s="2">
        <v>42107</v>
      </c>
      <c r="B1338">
        <v>24671</v>
      </c>
    </row>
    <row r="1339" spans="1:2" ht="14.25" x14ac:dyDescent="0.2">
      <c r="A1339" s="2">
        <v>42106</v>
      </c>
      <c r="B1339">
        <v>24666.080000000002</v>
      </c>
    </row>
    <row r="1340" spans="1:2" ht="14.25" x14ac:dyDescent="0.2">
      <c r="A1340" s="2">
        <v>42105</v>
      </c>
      <c r="B1340">
        <v>24661.16</v>
      </c>
    </row>
    <row r="1341" spans="1:2" ht="14.25" x14ac:dyDescent="0.2">
      <c r="A1341" s="2">
        <v>42104</v>
      </c>
      <c r="B1341">
        <v>24656.25</v>
      </c>
    </row>
    <row r="1342" spans="1:2" ht="14.25" x14ac:dyDescent="0.2">
      <c r="A1342" s="2">
        <v>42103</v>
      </c>
      <c r="B1342">
        <v>24651.33</v>
      </c>
    </row>
    <row r="1343" spans="1:2" ht="14.25" x14ac:dyDescent="0.2">
      <c r="A1343" s="2">
        <v>42102</v>
      </c>
      <c r="B1343">
        <v>24648.16</v>
      </c>
    </row>
    <row r="1344" spans="1:2" ht="14.25" x14ac:dyDescent="0.2">
      <c r="A1344" s="2">
        <v>42101</v>
      </c>
      <c r="B1344">
        <v>24644.98</v>
      </c>
    </row>
    <row r="1345" spans="1:2" ht="14.25" x14ac:dyDescent="0.2">
      <c r="A1345" s="2">
        <v>42100</v>
      </c>
      <c r="B1345">
        <v>24641.81</v>
      </c>
    </row>
    <row r="1346" spans="1:2" ht="14.25" x14ac:dyDescent="0.2">
      <c r="A1346" s="2">
        <v>42099</v>
      </c>
      <c r="B1346">
        <v>24638.639999999999</v>
      </c>
    </row>
    <row r="1347" spans="1:2" ht="14.25" x14ac:dyDescent="0.2">
      <c r="A1347" s="2">
        <v>42098</v>
      </c>
      <c r="B1347">
        <v>24635.47</v>
      </c>
    </row>
    <row r="1348" spans="1:2" ht="14.25" x14ac:dyDescent="0.2">
      <c r="A1348" s="2">
        <v>42097</v>
      </c>
      <c r="B1348">
        <v>24632.29</v>
      </c>
    </row>
    <row r="1349" spans="1:2" ht="14.25" x14ac:dyDescent="0.2">
      <c r="A1349" s="2">
        <v>42096</v>
      </c>
      <c r="B1349">
        <v>24629.119999999999</v>
      </c>
    </row>
    <row r="1350" spans="1:2" ht="14.25" x14ac:dyDescent="0.2">
      <c r="A1350" s="2">
        <v>42095</v>
      </c>
      <c r="B1350">
        <v>24625.95</v>
      </c>
    </row>
    <row r="1351" spans="1:2" ht="14.25" x14ac:dyDescent="0.2">
      <c r="A1351" s="2">
        <v>42094</v>
      </c>
      <c r="B1351">
        <v>24622.78</v>
      </c>
    </row>
    <row r="1352" spans="1:2" ht="14.25" x14ac:dyDescent="0.2">
      <c r="A1352" s="2">
        <v>42093</v>
      </c>
      <c r="B1352">
        <v>24619.61</v>
      </c>
    </row>
    <row r="1353" spans="1:2" ht="14.25" x14ac:dyDescent="0.2">
      <c r="A1353" s="2">
        <v>42092</v>
      </c>
      <c r="B1353">
        <v>24616.44</v>
      </c>
    </row>
    <row r="1354" spans="1:2" ht="14.25" x14ac:dyDescent="0.2">
      <c r="A1354" s="2">
        <v>42091</v>
      </c>
      <c r="B1354">
        <v>24613.27</v>
      </c>
    </row>
    <row r="1355" spans="1:2" ht="14.25" x14ac:dyDescent="0.2">
      <c r="A1355" s="2">
        <v>42090</v>
      </c>
      <c r="B1355">
        <v>24610.1</v>
      </c>
    </row>
    <row r="1356" spans="1:2" ht="14.25" x14ac:dyDescent="0.2">
      <c r="A1356" s="2">
        <v>42089</v>
      </c>
      <c r="B1356">
        <v>24606.93</v>
      </c>
    </row>
    <row r="1357" spans="1:2" ht="14.25" x14ac:dyDescent="0.2">
      <c r="A1357" s="2">
        <v>42088</v>
      </c>
      <c r="B1357">
        <v>24603.759999999998</v>
      </c>
    </row>
    <row r="1358" spans="1:2" ht="14.25" x14ac:dyDescent="0.2">
      <c r="A1358" s="2">
        <v>42087</v>
      </c>
      <c r="B1358">
        <v>24600.59</v>
      </c>
    </row>
    <row r="1359" spans="1:2" ht="14.25" x14ac:dyDescent="0.2">
      <c r="A1359" s="2">
        <v>42086</v>
      </c>
      <c r="B1359">
        <v>24597.43</v>
      </c>
    </row>
    <row r="1360" spans="1:2" ht="14.25" x14ac:dyDescent="0.2">
      <c r="A1360" s="2">
        <v>42085</v>
      </c>
      <c r="B1360">
        <v>24594.26</v>
      </c>
    </row>
    <row r="1361" spans="1:2" ht="14.25" x14ac:dyDescent="0.2">
      <c r="A1361" s="2">
        <v>42084</v>
      </c>
      <c r="B1361">
        <v>24591.09</v>
      </c>
    </row>
    <row r="1362" spans="1:2" ht="14.25" x14ac:dyDescent="0.2">
      <c r="A1362" s="2">
        <v>42083</v>
      </c>
      <c r="B1362">
        <v>24587.919999999998</v>
      </c>
    </row>
    <row r="1363" spans="1:2" ht="14.25" x14ac:dyDescent="0.2">
      <c r="A1363" s="2">
        <v>42082</v>
      </c>
      <c r="B1363">
        <v>24584.76</v>
      </c>
    </row>
    <row r="1364" spans="1:2" ht="14.25" x14ac:dyDescent="0.2">
      <c r="A1364" s="2">
        <v>42081</v>
      </c>
      <c r="B1364">
        <v>24581.59</v>
      </c>
    </row>
    <row r="1365" spans="1:2" ht="14.25" x14ac:dyDescent="0.2">
      <c r="A1365" s="2">
        <v>42080</v>
      </c>
      <c r="B1365">
        <v>24578.43</v>
      </c>
    </row>
    <row r="1366" spans="1:2" ht="14.25" x14ac:dyDescent="0.2">
      <c r="A1366" s="2">
        <v>42079</v>
      </c>
      <c r="B1366">
        <v>24575.26</v>
      </c>
    </row>
    <row r="1367" spans="1:2" ht="14.25" x14ac:dyDescent="0.2">
      <c r="A1367" s="2">
        <v>42078</v>
      </c>
      <c r="B1367">
        <v>24572.1</v>
      </c>
    </row>
    <row r="1368" spans="1:2" ht="14.25" x14ac:dyDescent="0.2">
      <c r="A1368" s="2">
        <v>42077</v>
      </c>
      <c r="B1368">
        <v>24568.93</v>
      </c>
    </row>
    <row r="1369" spans="1:2" ht="14.25" x14ac:dyDescent="0.2">
      <c r="A1369" s="2">
        <v>42076</v>
      </c>
      <c r="B1369">
        <v>24565.77</v>
      </c>
    </row>
    <row r="1370" spans="1:2" ht="14.25" x14ac:dyDescent="0.2">
      <c r="A1370" s="2">
        <v>42075</v>
      </c>
      <c r="B1370">
        <v>24562.61</v>
      </c>
    </row>
    <row r="1371" spans="1:2" ht="14.25" x14ac:dyDescent="0.2">
      <c r="A1371" s="2">
        <v>42074</v>
      </c>
      <c r="B1371">
        <v>24559.439999999999</v>
      </c>
    </row>
    <row r="1372" spans="1:2" ht="14.25" x14ac:dyDescent="0.2">
      <c r="A1372" s="2">
        <v>42073</v>
      </c>
      <c r="B1372">
        <v>24556.28</v>
      </c>
    </row>
    <row r="1373" spans="1:2" ht="14.25" x14ac:dyDescent="0.2">
      <c r="A1373" s="2">
        <v>42072</v>
      </c>
      <c r="B1373">
        <v>24553.119999999999</v>
      </c>
    </row>
    <row r="1374" spans="1:2" ht="14.25" x14ac:dyDescent="0.2">
      <c r="A1374" s="2">
        <v>42071</v>
      </c>
      <c r="B1374">
        <v>24552.240000000002</v>
      </c>
    </row>
    <row r="1375" spans="1:2" ht="14.25" x14ac:dyDescent="0.2">
      <c r="A1375" s="2">
        <v>42070</v>
      </c>
      <c r="B1375">
        <v>24551.37</v>
      </c>
    </row>
    <row r="1376" spans="1:2" ht="14.25" x14ac:dyDescent="0.2">
      <c r="A1376" s="2">
        <v>42069</v>
      </c>
      <c r="B1376">
        <v>24550.49</v>
      </c>
    </row>
    <row r="1377" spans="1:2" ht="14.25" x14ac:dyDescent="0.2">
      <c r="A1377" s="2">
        <v>42068</v>
      </c>
      <c r="B1377">
        <v>24549.61</v>
      </c>
    </row>
    <row r="1378" spans="1:2" ht="14.25" x14ac:dyDescent="0.2">
      <c r="A1378" s="2">
        <v>42067</v>
      </c>
      <c r="B1378">
        <v>24548.74</v>
      </c>
    </row>
    <row r="1379" spans="1:2" ht="14.25" x14ac:dyDescent="0.2">
      <c r="A1379" s="2">
        <v>42066</v>
      </c>
      <c r="B1379">
        <v>24547.86</v>
      </c>
    </row>
    <row r="1380" spans="1:2" ht="14.25" x14ac:dyDescent="0.2">
      <c r="A1380" s="2">
        <v>42065</v>
      </c>
      <c r="B1380">
        <v>24546.98</v>
      </c>
    </row>
    <row r="1381" spans="1:2" ht="14.25" x14ac:dyDescent="0.2">
      <c r="A1381" s="2">
        <v>42064</v>
      </c>
      <c r="B1381">
        <v>24546.11</v>
      </c>
    </row>
    <row r="1382" spans="1:2" ht="14.25" x14ac:dyDescent="0.2">
      <c r="A1382" s="2">
        <v>42063</v>
      </c>
      <c r="B1382">
        <v>24545.23</v>
      </c>
    </row>
    <row r="1383" spans="1:2" ht="14.25" x14ac:dyDescent="0.2">
      <c r="A1383" s="2">
        <v>42062</v>
      </c>
      <c r="B1383">
        <v>24544.36</v>
      </c>
    </row>
    <row r="1384" spans="1:2" ht="14.25" x14ac:dyDescent="0.2">
      <c r="A1384" s="2">
        <v>42061</v>
      </c>
      <c r="B1384">
        <v>24543.48</v>
      </c>
    </row>
    <row r="1385" spans="1:2" ht="14.25" x14ac:dyDescent="0.2">
      <c r="A1385" s="2">
        <v>42060</v>
      </c>
      <c r="B1385">
        <v>24542.6</v>
      </c>
    </row>
    <row r="1386" spans="1:2" ht="14.25" x14ac:dyDescent="0.2">
      <c r="A1386" s="2">
        <v>42059</v>
      </c>
      <c r="B1386">
        <v>24541.73</v>
      </c>
    </row>
    <row r="1387" spans="1:2" ht="14.25" x14ac:dyDescent="0.2">
      <c r="A1387" s="2">
        <v>42058</v>
      </c>
      <c r="B1387">
        <v>24540.85</v>
      </c>
    </row>
    <row r="1388" spans="1:2" ht="14.25" x14ac:dyDescent="0.2">
      <c r="A1388" s="2">
        <v>42057</v>
      </c>
      <c r="B1388">
        <v>24539.98</v>
      </c>
    </row>
    <row r="1389" spans="1:2" ht="14.25" x14ac:dyDescent="0.2">
      <c r="A1389" s="2">
        <v>42056</v>
      </c>
      <c r="B1389">
        <v>24539.1</v>
      </c>
    </row>
    <row r="1390" spans="1:2" ht="14.25" x14ac:dyDescent="0.2">
      <c r="A1390" s="2">
        <v>42055</v>
      </c>
      <c r="B1390">
        <v>24538.22</v>
      </c>
    </row>
    <row r="1391" spans="1:2" ht="14.25" x14ac:dyDescent="0.2">
      <c r="A1391" s="2">
        <v>42054</v>
      </c>
      <c r="B1391">
        <v>24537.35</v>
      </c>
    </row>
    <row r="1392" spans="1:2" ht="14.25" x14ac:dyDescent="0.2">
      <c r="A1392" s="2">
        <v>42053</v>
      </c>
      <c r="B1392">
        <v>24536.47</v>
      </c>
    </row>
    <row r="1393" spans="1:2" ht="14.25" x14ac:dyDescent="0.2">
      <c r="A1393" s="2">
        <v>42052</v>
      </c>
      <c r="B1393">
        <v>24535.599999999999</v>
      </c>
    </row>
    <row r="1394" spans="1:2" ht="14.25" x14ac:dyDescent="0.2">
      <c r="A1394" s="2">
        <v>42051</v>
      </c>
      <c r="B1394">
        <v>24534.720000000001</v>
      </c>
    </row>
    <row r="1395" spans="1:2" ht="14.25" x14ac:dyDescent="0.2">
      <c r="A1395" s="2">
        <v>42050</v>
      </c>
      <c r="B1395">
        <v>24533.84</v>
      </c>
    </row>
    <row r="1396" spans="1:2" ht="14.25" x14ac:dyDescent="0.2">
      <c r="A1396" s="2">
        <v>42049</v>
      </c>
      <c r="B1396">
        <v>24532.97</v>
      </c>
    </row>
    <row r="1397" spans="1:2" ht="14.25" x14ac:dyDescent="0.2">
      <c r="A1397" s="2">
        <v>42048</v>
      </c>
      <c r="B1397">
        <v>24532.09</v>
      </c>
    </row>
    <row r="1398" spans="1:2" ht="14.25" x14ac:dyDescent="0.2">
      <c r="A1398" s="2">
        <v>42047</v>
      </c>
      <c r="B1398">
        <v>24531.22</v>
      </c>
    </row>
    <row r="1399" spans="1:2" ht="14.25" x14ac:dyDescent="0.2">
      <c r="A1399" s="2">
        <v>42046</v>
      </c>
      <c r="B1399">
        <v>24530.34</v>
      </c>
    </row>
    <row r="1400" spans="1:2" ht="14.25" x14ac:dyDescent="0.2">
      <c r="A1400" s="2">
        <v>42045</v>
      </c>
      <c r="B1400">
        <v>24529.47</v>
      </c>
    </row>
    <row r="1401" spans="1:2" ht="14.25" x14ac:dyDescent="0.2">
      <c r="A1401" s="2">
        <v>42044</v>
      </c>
      <c r="B1401">
        <v>24528.59</v>
      </c>
    </row>
    <row r="1402" spans="1:2" ht="14.25" x14ac:dyDescent="0.2">
      <c r="A1402" s="2">
        <v>42043</v>
      </c>
      <c r="B1402">
        <v>24531.759999999998</v>
      </c>
    </row>
    <row r="1403" spans="1:2" ht="14.25" x14ac:dyDescent="0.2">
      <c r="A1403" s="2">
        <v>42042</v>
      </c>
      <c r="B1403">
        <v>24534.94</v>
      </c>
    </row>
    <row r="1404" spans="1:2" ht="14.25" x14ac:dyDescent="0.2">
      <c r="A1404" s="2">
        <v>42041</v>
      </c>
      <c r="B1404">
        <v>24538.11</v>
      </c>
    </row>
    <row r="1405" spans="1:2" ht="14.25" x14ac:dyDescent="0.2">
      <c r="A1405" s="2">
        <v>42040</v>
      </c>
      <c r="B1405">
        <v>24541.279999999999</v>
      </c>
    </row>
    <row r="1406" spans="1:2" ht="14.25" x14ac:dyDescent="0.2">
      <c r="A1406" s="2">
        <v>42039</v>
      </c>
      <c r="B1406">
        <v>24544.45</v>
      </c>
    </row>
    <row r="1407" spans="1:2" ht="14.25" x14ac:dyDescent="0.2">
      <c r="A1407" s="2">
        <v>42038</v>
      </c>
      <c r="B1407">
        <v>24547.63</v>
      </c>
    </row>
    <row r="1408" spans="1:2" ht="14.25" x14ac:dyDescent="0.2">
      <c r="A1408" s="2">
        <v>42037</v>
      </c>
      <c r="B1408">
        <v>24550.799999999999</v>
      </c>
    </row>
    <row r="1409" spans="1:2" ht="14.25" x14ac:dyDescent="0.2">
      <c r="A1409" s="2">
        <v>42036</v>
      </c>
      <c r="B1409">
        <v>24553.98</v>
      </c>
    </row>
    <row r="1410" spans="1:2" ht="14.25" x14ac:dyDescent="0.2">
      <c r="A1410" s="2">
        <v>42035</v>
      </c>
      <c r="B1410">
        <v>24557.15</v>
      </c>
    </row>
    <row r="1411" spans="1:2" ht="14.25" x14ac:dyDescent="0.2">
      <c r="A1411" s="2">
        <v>42034</v>
      </c>
      <c r="B1411">
        <v>24560.33</v>
      </c>
    </row>
    <row r="1412" spans="1:2" ht="14.25" x14ac:dyDescent="0.2">
      <c r="A1412" s="2">
        <v>42033</v>
      </c>
      <c r="B1412">
        <v>24563.5</v>
      </c>
    </row>
    <row r="1413" spans="1:2" ht="14.25" x14ac:dyDescent="0.2">
      <c r="A1413" s="2">
        <v>42032</v>
      </c>
      <c r="B1413">
        <v>24566.68</v>
      </c>
    </row>
    <row r="1414" spans="1:2" ht="14.25" x14ac:dyDescent="0.2">
      <c r="A1414" s="2">
        <v>42031</v>
      </c>
      <c r="B1414">
        <v>24569.85</v>
      </c>
    </row>
    <row r="1415" spans="1:2" ht="14.25" x14ac:dyDescent="0.2">
      <c r="A1415" s="2">
        <v>42030</v>
      </c>
      <c r="B1415">
        <v>24573.03</v>
      </c>
    </row>
    <row r="1416" spans="1:2" ht="14.25" x14ac:dyDescent="0.2">
      <c r="A1416" s="2">
        <v>42029</v>
      </c>
      <c r="B1416">
        <v>24576.21</v>
      </c>
    </row>
    <row r="1417" spans="1:2" ht="14.25" x14ac:dyDescent="0.2">
      <c r="A1417" s="2">
        <v>42028</v>
      </c>
      <c r="B1417">
        <v>24579.39</v>
      </c>
    </row>
    <row r="1418" spans="1:2" ht="14.25" x14ac:dyDescent="0.2">
      <c r="A1418" s="2">
        <v>42027</v>
      </c>
      <c r="B1418">
        <v>24582.560000000001</v>
      </c>
    </row>
    <row r="1419" spans="1:2" ht="14.25" x14ac:dyDescent="0.2">
      <c r="A1419" s="2">
        <v>42026</v>
      </c>
      <c r="B1419">
        <v>24585.74</v>
      </c>
    </row>
    <row r="1420" spans="1:2" ht="14.25" x14ac:dyDescent="0.2">
      <c r="A1420" s="2">
        <v>42025</v>
      </c>
      <c r="B1420">
        <v>24588.92</v>
      </c>
    </row>
    <row r="1421" spans="1:2" ht="14.25" x14ac:dyDescent="0.2">
      <c r="A1421" s="2">
        <v>42024</v>
      </c>
      <c r="B1421">
        <v>24592.1</v>
      </c>
    </row>
    <row r="1422" spans="1:2" ht="14.25" x14ac:dyDescent="0.2">
      <c r="A1422" s="2">
        <v>42023</v>
      </c>
      <c r="B1422">
        <v>24595.279999999999</v>
      </c>
    </row>
    <row r="1423" spans="1:2" ht="14.25" x14ac:dyDescent="0.2">
      <c r="A1423" s="2">
        <v>42022</v>
      </c>
      <c r="B1423">
        <v>24598.46</v>
      </c>
    </row>
    <row r="1424" spans="1:2" ht="14.25" x14ac:dyDescent="0.2">
      <c r="A1424" s="2">
        <v>42021</v>
      </c>
      <c r="B1424">
        <v>24601.64</v>
      </c>
    </row>
    <row r="1425" spans="1:2" ht="14.25" x14ac:dyDescent="0.2">
      <c r="A1425" s="2">
        <v>42020</v>
      </c>
      <c r="B1425">
        <v>24604.82</v>
      </c>
    </row>
    <row r="1426" spans="1:2" ht="14.25" x14ac:dyDescent="0.2">
      <c r="A1426" s="2">
        <v>42019</v>
      </c>
      <c r="B1426">
        <v>24608</v>
      </c>
    </row>
    <row r="1427" spans="1:2" ht="14.25" x14ac:dyDescent="0.2">
      <c r="A1427" s="2">
        <v>42018</v>
      </c>
      <c r="B1427">
        <v>24611.18</v>
      </c>
    </row>
    <row r="1428" spans="1:2" ht="14.25" x14ac:dyDescent="0.2">
      <c r="A1428" s="2">
        <v>42017</v>
      </c>
      <c r="B1428">
        <v>24614.37</v>
      </c>
    </row>
    <row r="1429" spans="1:2" ht="14.25" x14ac:dyDescent="0.2">
      <c r="A1429" s="2">
        <v>42016</v>
      </c>
      <c r="B1429">
        <v>24617.55</v>
      </c>
    </row>
    <row r="1430" spans="1:2" ht="14.25" x14ac:dyDescent="0.2">
      <c r="A1430" s="2">
        <v>42015</v>
      </c>
      <c r="B1430">
        <v>24620.73</v>
      </c>
    </row>
    <row r="1431" spans="1:2" ht="14.25" x14ac:dyDescent="0.2">
      <c r="A1431" s="2">
        <v>42014</v>
      </c>
      <c r="B1431">
        <v>24623.919999999998</v>
      </c>
    </row>
    <row r="1432" spans="1:2" ht="14.25" x14ac:dyDescent="0.2">
      <c r="A1432" s="2">
        <v>42013</v>
      </c>
      <c r="B1432">
        <v>24627.1</v>
      </c>
    </row>
    <row r="1433" spans="1:2" ht="14.25" x14ac:dyDescent="0.2">
      <c r="A1433" s="2">
        <v>42012</v>
      </c>
      <c r="B1433">
        <v>24627.1</v>
      </c>
    </row>
    <row r="1434" spans="1:2" ht="14.25" x14ac:dyDescent="0.2">
      <c r="A1434" s="2">
        <v>42011</v>
      </c>
      <c r="B1434">
        <v>24627.1</v>
      </c>
    </row>
    <row r="1435" spans="1:2" ht="14.25" x14ac:dyDescent="0.2">
      <c r="A1435" s="2">
        <v>42010</v>
      </c>
      <c r="B1435">
        <v>24627.1</v>
      </c>
    </row>
    <row r="1436" spans="1:2" ht="14.25" x14ac:dyDescent="0.2">
      <c r="A1436" s="2">
        <v>42009</v>
      </c>
      <c r="B1436">
        <v>24627.1</v>
      </c>
    </row>
    <row r="1437" spans="1:2" ht="14.25" x14ac:dyDescent="0.2">
      <c r="A1437" s="2">
        <v>42008</v>
      </c>
      <c r="B1437">
        <v>24627.1</v>
      </c>
    </row>
    <row r="1438" spans="1:2" ht="14.25" x14ac:dyDescent="0.2">
      <c r="A1438" s="2">
        <v>42007</v>
      </c>
      <c r="B1438">
        <v>24627.1</v>
      </c>
    </row>
    <row r="1439" spans="1:2" ht="14.25" x14ac:dyDescent="0.2">
      <c r="A1439" s="2">
        <v>42006</v>
      </c>
      <c r="B1439">
        <v>24627.1</v>
      </c>
    </row>
    <row r="1440" spans="1:2" ht="14.25" x14ac:dyDescent="0.2">
      <c r="A1440" s="2">
        <v>42005</v>
      </c>
      <c r="B1440">
        <v>24627.1</v>
      </c>
    </row>
    <row r="1441" spans="1:2" ht="14.25" x14ac:dyDescent="0.2">
      <c r="A1441" s="2">
        <v>42004</v>
      </c>
      <c r="B1441">
        <v>24627.1</v>
      </c>
    </row>
    <row r="1442" spans="1:2" ht="14.25" x14ac:dyDescent="0.2">
      <c r="A1442" s="2">
        <v>42003</v>
      </c>
      <c r="B1442">
        <v>24627.1</v>
      </c>
    </row>
    <row r="1443" spans="1:2" ht="14.25" x14ac:dyDescent="0.2">
      <c r="A1443" s="2">
        <v>42002</v>
      </c>
      <c r="B1443">
        <v>24627.1</v>
      </c>
    </row>
    <row r="1444" spans="1:2" ht="14.25" x14ac:dyDescent="0.2">
      <c r="A1444" s="2">
        <v>42001</v>
      </c>
      <c r="B1444">
        <v>24627.1</v>
      </c>
    </row>
    <row r="1445" spans="1:2" ht="14.25" x14ac:dyDescent="0.2">
      <c r="A1445" s="2">
        <v>42000</v>
      </c>
      <c r="B1445">
        <v>24627.1</v>
      </c>
    </row>
    <row r="1446" spans="1:2" ht="14.25" x14ac:dyDescent="0.2">
      <c r="A1446" s="2">
        <v>41999</v>
      </c>
      <c r="B1446">
        <v>24627.1</v>
      </c>
    </row>
    <row r="1447" spans="1:2" ht="14.25" x14ac:dyDescent="0.2">
      <c r="A1447" s="2">
        <v>41998</v>
      </c>
      <c r="B1447">
        <v>24627.1</v>
      </c>
    </row>
    <row r="1448" spans="1:2" ht="14.25" x14ac:dyDescent="0.2">
      <c r="A1448" s="2">
        <v>41997</v>
      </c>
      <c r="B1448">
        <v>24627.1</v>
      </c>
    </row>
    <row r="1449" spans="1:2" ht="14.25" x14ac:dyDescent="0.2">
      <c r="A1449" s="2">
        <v>41996</v>
      </c>
      <c r="B1449">
        <v>24627.1</v>
      </c>
    </row>
    <row r="1450" spans="1:2" ht="14.25" x14ac:dyDescent="0.2">
      <c r="A1450" s="2">
        <v>41995</v>
      </c>
      <c r="B1450">
        <v>24627.1</v>
      </c>
    </row>
    <row r="1451" spans="1:2" ht="14.25" x14ac:dyDescent="0.2">
      <c r="A1451" s="2">
        <v>41994</v>
      </c>
      <c r="B1451">
        <v>24627.1</v>
      </c>
    </row>
    <row r="1452" spans="1:2" ht="14.25" x14ac:dyDescent="0.2">
      <c r="A1452" s="2">
        <v>41993</v>
      </c>
      <c r="B1452">
        <v>24627.1</v>
      </c>
    </row>
    <row r="1453" spans="1:2" ht="14.25" x14ac:dyDescent="0.2">
      <c r="A1453" s="2">
        <v>41992</v>
      </c>
      <c r="B1453">
        <v>24627.1</v>
      </c>
    </row>
    <row r="1454" spans="1:2" ht="14.25" x14ac:dyDescent="0.2">
      <c r="A1454" s="2">
        <v>41991</v>
      </c>
      <c r="B1454">
        <v>24627.1</v>
      </c>
    </row>
    <row r="1455" spans="1:2" ht="14.25" x14ac:dyDescent="0.2">
      <c r="A1455" s="2">
        <v>41990</v>
      </c>
      <c r="B1455">
        <v>24627.1</v>
      </c>
    </row>
    <row r="1456" spans="1:2" ht="14.25" x14ac:dyDescent="0.2">
      <c r="A1456" s="2">
        <v>41989</v>
      </c>
      <c r="B1456">
        <v>24627.1</v>
      </c>
    </row>
    <row r="1457" spans="1:2" ht="14.25" x14ac:dyDescent="0.2">
      <c r="A1457" s="2">
        <v>41988</v>
      </c>
      <c r="B1457">
        <v>24627.1</v>
      </c>
    </row>
    <row r="1458" spans="1:2" ht="14.25" x14ac:dyDescent="0.2">
      <c r="A1458" s="2">
        <v>41987</v>
      </c>
      <c r="B1458">
        <v>24627.1</v>
      </c>
    </row>
    <row r="1459" spans="1:2" ht="14.25" x14ac:dyDescent="0.2">
      <c r="A1459" s="2">
        <v>41986</v>
      </c>
      <c r="B1459">
        <v>24627.1</v>
      </c>
    </row>
    <row r="1460" spans="1:2" ht="14.25" x14ac:dyDescent="0.2">
      <c r="A1460" s="2">
        <v>41985</v>
      </c>
      <c r="B1460">
        <v>24627.1</v>
      </c>
    </row>
    <row r="1461" spans="1:2" ht="14.25" x14ac:dyDescent="0.2">
      <c r="A1461" s="2">
        <v>41984</v>
      </c>
      <c r="B1461">
        <v>24627.1</v>
      </c>
    </row>
    <row r="1462" spans="1:2" ht="14.25" x14ac:dyDescent="0.2">
      <c r="A1462" s="2">
        <v>41983</v>
      </c>
      <c r="B1462">
        <v>24627.1</v>
      </c>
    </row>
    <row r="1463" spans="1:2" ht="14.25" x14ac:dyDescent="0.2">
      <c r="A1463" s="2">
        <v>41982</v>
      </c>
      <c r="B1463">
        <v>24627.1</v>
      </c>
    </row>
    <row r="1464" spans="1:2" ht="14.25" x14ac:dyDescent="0.2">
      <c r="A1464" s="2">
        <v>41981</v>
      </c>
      <c r="B1464">
        <v>24618.94</v>
      </c>
    </row>
    <row r="1465" spans="1:2" ht="14.25" x14ac:dyDescent="0.2">
      <c r="A1465" s="2">
        <v>41980</v>
      </c>
      <c r="B1465">
        <v>24610.77</v>
      </c>
    </row>
    <row r="1466" spans="1:2" ht="14.25" x14ac:dyDescent="0.2">
      <c r="A1466" s="2">
        <v>41979</v>
      </c>
      <c r="B1466">
        <v>24602.61</v>
      </c>
    </row>
    <row r="1467" spans="1:2" ht="14.25" x14ac:dyDescent="0.2">
      <c r="A1467" s="2">
        <v>41978</v>
      </c>
      <c r="B1467">
        <v>24594.45</v>
      </c>
    </row>
    <row r="1468" spans="1:2" ht="14.25" x14ac:dyDescent="0.2">
      <c r="A1468" s="2">
        <v>41977</v>
      </c>
      <c r="B1468">
        <v>24586.3</v>
      </c>
    </row>
    <row r="1469" spans="1:2" ht="14.25" x14ac:dyDescent="0.2">
      <c r="A1469" s="2">
        <v>41976</v>
      </c>
      <c r="B1469">
        <v>24578.14</v>
      </c>
    </row>
    <row r="1470" spans="1:2" ht="14.25" x14ac:dyDescent="0.2">
      <c r="A1470" s="2">
        <v>41975</v>
      </c>
      <c r="B1470">
        <v>24569.99</v>
      </c>
    </row>
    <row r="1471" spans="1:2" ht="14.25" x14ac:dyDescent="0.2">
      <c r="A1471" s="2">
        <v>41974</v>
      </c>
      <c r="B1471">
        <v>24561.84</v>
      </c>
    </row>
    <row r="1472" spans="1:2" ht="14.25" x14ac:dyDescent="0.2">
      <c r="A1472" s="2">
        <v>41973</v>
      </c>
      <c r="B1472">
        <v>24553.7</v>
      </c>
    </row>
    <row r="1473" spans="1:2" ht="14.25" x14ac:dyDescent="0.2">
      <c r="A1473" s="2">
        <v>41972</v>
      </c>
      <c r="B1473">
        <v>24545.56</v>
      </c>
    </row>
    <row r="1474" spans="1:2" ht="14.25" x14ac:dyDescent="0.2">
      <c r="A1474" s="2">
        <v>41971</v>
      </c>
      <c r="B1474">
        <v>24537.42</v>
      </c>
    </row>
    <row r="1475" spans="1:2" ht="14.25" x14ac:dyDescent="0.2">
      <c r="A1475" s="2">
        <v>41970</v>
      </c>
      <c r="B1475">
        <v>24529.279999999999</v>
      </c>
    </row>
    <row r="1476" spans="1:2" ht="14.25" x14ac:dyDescent="0.2">
      <c r="A1476" s="2">
        <v>41969</v>
      </c>
      <c r="B1476">
        <v>24521.14</v>
      </c>
    </row>
    <row r="1477" spans="1:2" ht="14.25" x14ac:dyDescent="0.2">
      <c r="A1477" s="2">
        <v>41968</v>
      </c>
      <c r="B1477">
        <v>24513.01</v>
      </c>
    </row>
    <row r="1478" spans="1:2" ht="14.25" x14ac:dyDescent="0.2">
      <c r="A1478" s="2">
        <v>41967</v>
      </c>
      <c r="B1478">
        <v>24504.880000000001</v>
      </c>
    </row>
    <row r="1479" spans="1:2" ht="14.25" x14ac:dyDescent="0.2">
      <c r="A1479" s="2">
        <v>41966</v>
      </c>
      <c r="B1479">
        <v>24496.76</v>
      </c>
    </row>
    <row r="1480" spans="1:2" ht="14.25" x14ac:dyDescent="0.2">
      <c r="A1480" s="2">
        <v>41965</v>
      </c>
      <c r="B1480">
        <v>24488.63</v>
      </c>
    </row>
    <row r="1481" spans="1:2" ht="14.25" x14ac:dyDescent="0.2">
      <c r="A1481" s="2">
        <v>41964</v>
      </c>
      <c r="B1481">
        <v>24480.51</v>
      </c>
    </row>
    <row r="1482" spans="1:2" ht="14.25" x14ac:dyDescent="0.2">
      <c r="A1482" s="2">
        <v>41963</v>
      </c>
      <c r="B1482">
        <v>24472.39</v>
      </c>
    </row>
    <row r="1483" spans="1:2" ht="14.25" x14ac:dyDescent="0.2">
      <c r="A1483" s="2">
        <v>41962</v>
      </c>
      <c r="B1483">
        <v>24464.28</v>
      </c>
    </row>
    <row r="1484" spans="1:2" ht="14.25" x14ac:dyDescent="0.2">
      <c r="A1484" s="2">
        <v>41961</v>
      </c>
      <c r="B1484">
        <v>24456.17</v>
      </c>
    </row>
    <row r="1485" spans="1:2" ht="14.25" x14ac:dyDescent="0.2">
      <c r="A1485" s="2">
        <v>41960</v>
      </c>
      <c r="B1485">
        <v>24448.06</v>
      </c>
    </row>
    <row r="1486" spans="1:2" ht="14.25" x14ac:dyDescent="0.2">
      <c r="A1486" s="2">
        <v>41959</v>
      </c>
      <c r="B1486">
        <v>24439.95</v>
      </c>
    </row>
    <row r="1487" spans="1:2" ht="14.25" x14ac:dyDescent="0.2">
      <c r="A1487" s="2">
        <v>41958</v>
      </c>
      <c r="B1487">
        <v>24431.84</v>
      </c>
    </row>
    <row r="1488" spans="1:2" ht="14.25" x14ac:dyDescent="0.2">
      <c r="A1488" s="2">
        <v>41957</v>
      </c>
      <c r="B1488">
        <v>24423.74</v>
      </c>
    </row>
    <row r="1489" spans="1:2" ht="14.25" x14ac:dyDescent="0.2">
      <c r="A1489" s="2">
        <v>41956</v>
      </c>
      <c r="B1489">
        <v>24415.64</v>
      </c>
    </row>
    <row r="1490" spans="1:2" ht="14.25" x14ac:dyDescent="0.2">
      <c r="A1490" s="2">
        <v>41955</v>
      </c>
      <c r="B1490">
        <v>24407.54</v>
      </c>
    </row>
    <row r="1491" spans="1:2" ht="14.25" x14ac:dyDescent="0.2">
      <c r="A1491" s="2">
        <v>41954</v>
      </c>
      <c r="B1491">
        <v>24399.45</v>
      </c>
    </row>
    <row r="1492" spans="1:2" ht="14.25" x14ac:dyDescent="0.2">
      <c r="A1492" s="2">
        <v>41953</v>
      </c>
      <c r="B1492">
        <v>24391.360000000001</v>
      </c>
    </row>
    <row r="1493" spans="1:2" ht="14.25" x14ac:dyDescent="0.2">
      <c r="A1493" s="2">
        <v>41952</v>
      </c>
      <c r="B1493">
        <v>24383.27</v>
      </c>
    </row>
    <row r="1494" spans="1:2" ht="14.25" x14ac:dyDescent="0.2">
      <c r="A1494" s="2">
        <v>41951</v>
      </c>
      <c r="B1494">
        <v>24377</v>
      </c>
    </row>
    <row r="1495" spans="1:2" ht="14.25" x14ac:dyDescent="0.2">
      <c r="A1495" s="2">
        <v>41950</v>
      </c>
      <c r="B1495">
        <v>24370.74</v>
      </c>
    </row>
    <row r="1496" spans="1:2" ht="14.25" x14ac:dyDescent="0.2">
      <c r="A1496" s="2">
        <v>41949</v>
      </c>
      <c r="B1496">
        <v>24364.47</v>
      </c>
    </row>
    <row r="1497" spans="1:2" ht="14.25" x14ac:dyDescent="0.2">
      <c r="A1497" s="2">
        <v>41948</v>
      </c>
      <c r="B1497">
        <v>24358.21</v>
      </c>
    </row>
    <row r="1498" spans="1:2" ht="14.25" x14ac:dyDescent="0.2">
      <c r="A1498" s="2">
        <v>41947</v>
      </c>
      <c r="B1498">
        <v>24351.95</v>
      </c>
    </row>
    <row r="1499" spans="1:2" ht="14.25" x14ac:dyDescent="0.2">
      <c r="A1499" s="2">
        <v>41946</v>
      </c>
      <c r="B1499">
        <v>24345.69</v>
      </c>
    </row>
    <row r="1500" spans="1:2" ht="14.25" x14ac:dyDescent="0.2">
      <c r="A1500" s="2">
        <v>41945</v>
      </c>
      <c r="B1500">
        <v>24339.439999999999</v>
      </c>
    </row>
    <row r="1501" spans="1:2" ht="14.25" x14ac:dyDescent="0.2">
      <c r="A1501" s="2">
        <v>41944</v>
      </c>
      <c r="B1501">
        <v>24333.18</v>
      </c>
    </row>
    <row r="1502" spans="1:2" ht="14.25" x14ac:dyDescent="0.2">
      <c r="A1502" s="2">
        <v>41943</v>
      </c>
      <c r="B1502">
        <v>24326.93</v>
      </c>
    </row>
    <row r="1503" spans="1:2" ht="14.25" x14ac:dyDescent="0.2">
      <c r="A1503" s="2">
        <v>41942</v>
      </c>
      <c r="B1503">
        <v>24320.67</v>
      </c>
    </row>
    <row r="1504" spans="1:2" ht="14.25" x14ac:dyDescent="0.2">
      <c r="A1504" s="2">
        <v>41941</v>
      </c>
      <c r="B1504">
        <v>24314.42</v>
      </c>
    </row>
    <row r="1505" spans="1:2" ht="14.25" x14ac:dyDescent="0.2">
      <c r="A1505" s="2">
        <v>41940</v>
      </c>
      <c r="B1505">
        <v>24308.17</v>
      </c>
    </row>
    <row r="1506" spans="1:2" ht="14.25" x14ac:dyDescent="0.2">
      <c r="A1506" s="2">
        <v>41939</v>
      </c>
      <c r="B1506">
        <v>24301.93</v>
      </c>
    </row>
    <row r="1507" spans="1:2" ht="14.25" x14ac:dyDescent="0.2">
      <c r="A1507" s="2">
        <v>41938</v>
      </c>
      <c r="B1507">
        <v>24295.68</v>
      </c>
    </row>
    <row r="1508" spans="1:2" ht="14.25" x14ac:dyDescent="0.2">
      <c r="A1508" s="2">
        <v>41937</v>
      </c>
      <c r="B1508">
        <v>24289.439999999999</v>
      </c>
    </row>
    <row r="1509" spans="1:2" ht="14.25" x14ac:dyDescent="0.2">
      <c r="A1509" s="2">
        <v>41936</v>
      </c>
      <c r="B1509">
        <v>24283.200000000001</v>
      </c>
    </row>
    <row r="1510" spans="1:2" ht="14.25" x14ac:dyDescent="0.2">
      <c r="A1510" s="2">
        <v>41935</v>
      </c>
      <c r="B1510">
        <v>24276.95</v>
      </c>
    </row>
    <row r="1511" spans="1:2" ht="14.25" x14ac:dyDescent="0.2">
      <c r="A1511" s="2">
        <v>41934</v>
      </c>
      <c r="B1511">
        <v>24270.720000000001</v>
      </c>
    </row>
    <row r="1512" spans="1:2" ht="14.25" x14ac:dyDescent="0.2">
      <c r="A1512" s="2">
        <v>41933</v>
      </c>
      <c r="B1512">
        <v>24264.48</v>
      </c>
    </row>
    <row r="1513" spans="1:2" ht="14.25" x14ac:dyDescent="0.2">
      <c r="A1513" s="2">
        <v>41932</v>
      </c>
      <c r="B1513">
        <v>24258.240000000002</v>
      </c>
    </row>
    <row r="1514" spans="1:2" ht="14.25" x14ac:dyDescent="0.2">
      <c r="A1514" s="2">
        <v>41931</v>
      </c>
      <c r="B1514">
        <v>24252.01</v>
      </c>
    </row>
    <row r="1515" spans="1:2" ht="14.25" x14ac:dyDescent="0.2">
      <c r="A1515" s="2">
        <v>41930</v>
      </c>
      <c r="B1515">
        <v>24245.77</v>
      </c>
    </row>
    <row r="1516" spans="1:2" ht="14.25" x14ac:dyDescent="0.2">
      <c r="A1516" s="2">
        <v>41929</v>
      </c>
      <c r="B1516">
        <v>24239.54</v>
      </c>
    </row>
    <row r="1517" spans="1:2" ht="14.25" x14ac:dyDescent="0.2">
      <c r="A1517" s="2">
        <v>41928</v>
      </c>
      <c r="B1517">
        <v>24233.31</v>
      </c>
    </row>
    <row r="1518" spans="1:2" ht="14.25" x14ac:dyDescent="0.2">
      <c r="A1518" s="2">
        <v>41927</v>
      </c>
      <c r="B1518">
        <v>24227.08</v>
      </c>
    </row>
    <row r="1519" spans="1:2" ht="14.25" x14ac:dyDescent="0.2">
      <c r="A1519" s="2">
        <v>41926</v>
      </c>
      <c r="B1519">
        <v>24220.86</v>
      </c>
    </row>
    <row r="1520" spans="1:2" ht="14.25" x14ac:dyDescent="0.2">
      <c r="A1520" s="2">
        <v>41925</v>
      </c>
      <c r="B1520">
        <v>24214.63</v>
      </c>
    </row>
    <row r="1521" spans="1:2" ht="14.25" x14ac:dyDescent="0.2">
      <c r="A1521" s="2">
        <v>41924</v>
      </c>
      <c r="B1521">
        <v>24208.41</v>
      </c>
    </row>
    <row r="1522" spans="1:2" ht="14.25" x14ac:dyDescent="0.2">
      <c r="A1522" s="2">
        <v>41923</v>
      </c>
      <c r="B1522">
        <v>24202.19</v>
      </c>
    </row>
    <row r="1523" spans="1:2" ht="14.25" x14ac:dyDescent="0.2">
      <c r="A1523" s="2">
        <v>41922</v>
      </c>
      <c r="B1523">
        <v>24195.97</v>
      </c>
    </row>
    <row r="1524" spans="1:2" ht="14.25" x14ac:dyDescent="0.2">
      <c r="A1524" s="2">
        <v>41921</v>
      </c>
      <c r="B1524">
        <v>24189.75</v>
      </c>
    </row>
    <row r="1525" spans="1:2" ht="14.25" x14ac:dyDescent="0.2">
      <c r="A1525" s="2">
        <v>41920</v>
      </c>
      <c r="B1525">
        <v>24187.34</v>
      </c>
    </row>
    <row r="1526" spans="1:2" ht="14.25" x14ac:dyDescent="0.2">
      <c r="A1526" s="2">
        <v>41919</v>
      </c>
      <c r="B1526">
        <v>24184.92</v>
      </c>
    </row>
    <row r="1527" spans="1:2" ht="14.25" x14ac:dyDescent="0.2">
      <c r="A1527" s="2">
        <v>41918</v>
      </c>
      <c r="B1527">
        <v>24182.51</v>
      </c>
    </row>
    <row r="1528" spans="1:2" ht="14.25" x14ac:dyDescent="0.2">
      <c r="A1528" s="2">
        <v>41917</v>
      </c>
      <c r="B1528">
        <v>24180.09</v>
      </c>
    </row>
    <row r="1529" spans="1:2" ht="14.25" x14ac:dyDescent="0.2">
      <c r="A1529" s="2">
        <v>41916</v>
      </c>
      <c r="B1529">
        <v>24177.68</v>
      </c>
    </row>
    <row r="1530" spans="1:2" ht="14.25" x14ac:dyDescent="0.2">
      <c r="A1530" s="2">
        <v>41915</v>
      </c>
      <c r="B1530">
        <v>24175.26</v>
      </c>
    </row>
    <row r="1531" spans="1:2" ht="14.25" x14ac:dyDescent="0.2">
      <c r="A1531" s="2">
        <v>41914</v>
      </c>
      <c r="B1531">
        <v>24172.85</v>
      </c>
    </row>
    <row r="1532" spans="1:2" ht="14.25" x14ac:dyDescent="0.2">
      <c r="A1532" s="2">
        <v>41913</v>
      </c>
      <c r="B1532">
        <v>24170.44</v>
      </c>
    </row>
    <row r="1533" spans="1:2" ht="14.25" x14ac:dyDescent="0.2">
      <c r="A1533" s="2">
        <v>41912</v>
      </c>
      <c r="B1533">
        <v>24168.02</v>
      </c>
    </row>
    <row r="1534" spans="1:2" ht="14.25" x14ac:dyDescent="0.2">
      <c r="A1534" s="2">
        <v>41911</v>
      </c>
      <c r="B1534">
        <v>24165.61</v>
      </c>
    </row>
    <row r="1535" spans="1:2" ht="14.25" x14ac:dyDescent="0.2">
      <c r="A1535" s="2">
        <v>41910</v>
      </c>
      <c r="B1535">
        <v>24163.200000000001</v>
      </c>
    </row>
    <row r="1536" spans="1:2" ht="14.25" x14ac:dyDescent="0.2">
      <c r="A1536" s="2">
        <v>41909</v>
      </c>
      <c r="B1536">
        <v>24160.79</v>
      </c>
    </row>
    <row r="1537" spans="1:2" ht="14.25" x14ac:dyDescent="0.2">
      <c r="A1537" s="2">
        <v>41908</v>
      </c>
      <c r="B1537">
        <v>24158.37</v>
      </c>
    </row>
    <row r="1538" spans="1:2" ht="14.25" x14ac:dyDescent="0.2">
      <c r="A1538" s="2">
        <v>41907</v>
      </c>
      <c r="B1538">
        <v>24155.96</v>
      </c>
    </row>
    <row r="1539" spans="1:2" ht="14.25" x14ac:dyDescent="0.2">
      <c r="A1539" s="2">
        <v>41906</v>
      </c>
      <c r="B1539">
        <v>24153.55</v>
      </c>
    </row>
    <row r="1540" spans="1:2" ht="14.25" x14ac:dyDescent="0.2">
      <c r="A1540" s="2">
        <v>41905</v>
      </c>
      <c r="B1540">
        <v>24151.14</v>
      </c>
    </row>
    <row r="1541" spans="1:2" ht="14.25" x14ac:dyDescent="0.2">
      <c r="A1541" s="2">
        <v>41904</v>
      </c>
      <c r="B1541">
        <v>24148.73</v>
      </c>
    </row>
    <row r="1542" spans="1:2" ht="14.25" x14ac:dyDescent="0.2">
      <c r="A1542" s="2">
        <v>41903</v>
      </c>
      <c r="B1542">
        <v>24146.31</v>
      </c>
    </row>
    <row r="1543" spans="1:2" ht="14.25" x14ac:dyDescent="0.2">
      <c r="A1543" s="2">
        <v>41902</v>
      </c>
      <c r="B1543">
        <v>24143.9</v>
      </c>
    </row>
    <row r="1544" spans="1:2" ht="14.25" x14ac:dyDescent="0.2">
      <c r="A1544" s="2">
        <v>41901</v>
      </c>
      <c r="B1544">
        <v>24141.49</v>
      </c>
    </row>
    <row r="1545" spans="1:2" ht="14.25" x14ac:dyDescent="0.2">
      <c r="A1545" s="2">
        <v>41900</v>
      </c>
      <c r="B1545">
        <v>24139.08</v>
      </c>
    </row>
    <row r="1546" spans="1:2" ht="14.25" x14ac:dyDescent="0.2">
      <c r="A1546" s="2">
        <v>41899</v>
      </c>
      <c r="B1546">
        <v>24136.67</v>
      </c>
    </row>
    <row r="1547" spans="1:2" ht="14.25" x14ac:dyDescent="0.2">
      <c r="A1547" s="2">
        <v>41898</v>
      </c>
      <c r="B1547">
        <v>24134.26</v>
      </c>
    </row>
    <row r="1548" spans="1:2" ht="14.25" x14ac:dyDescent="0.2">
      <c r="A1548" s="2">
        <v>41897</v>
      </c>
      <c r="B1548">
        <v>24131.85</v>
      </c>
    </row>
    <row r="1549" spans="1:2" ht="14.25" x14ac:dyDescent="0.2">
      <c r="A1549" s="2">
        <v>41896</v>
      </c>
      <c r="B1549">
        <v>24129.439999999999</v>
      </c>
    </row>
    <row r="1550" spans="1:2" ht="14.25" x14ac:dyDescent="0.2">
      <c r="A1550" s="2">
        <v>41895</v>
      </c>
      <c r="B1550">
        <v>24127.03</v>
      </c>
    </row>
    <row r="1551" spans="1:2" ht="14.25" x14ac:dyDescent="0.2">
      <c r="A1551" s="2">
        <v>41894</v>
      </c>
      <c r="B1551">
        <v>24124.63</v>
      </c>
    </row>
    <row r="1552" spans="1:2" ht="14.25" x14ac:dyDescent="0.2">
      <c r="A1552" s="2">
        <v>41893</v>
      </c>
      <c r="B1552">
        <v>24122.22</v>
      </c>
    </row>
    <row r="1553" spans="1:2" ht="14.25" x14ac:dyDescent="0.2">
      <c r="A1553" s="2">
        <v>41892</v>
      </c>
      <c r="B1553">
        <v>24119.81</v>
      </c>
    </row>
    <row r="1554" spans="1:2" ht="14.25" x14ac:dyDescent="0.2">
      <c r="A1554" s="2">
        <v>41891</v>
      </c>
      <c r="B1554">
        <v>24117.4</v>
      </c>
    </row>
    <row r="1555" spans="1:2" ht="14.25" x14ac:dyDescent="0.2">
      <c r="A1555" s="2">
        <v>41890</v>
      </c>
      <c r="B1555">
        <v>24115.84</v>
      </c>
    </row>
    <row r="1556" spans="1:2" ht="14.25" x14ac:dyDescent="0.2">
      <c r="A1556" s="2">
        <v>41889</v>
      </c>
      <c r="B1556">
        <v>24114.29</v>
      </c>
    </row>
    <row r="1557" spans="1:2" ht="14.25" x14ac:dyDescent="0.2">
      <c r="A1557" s="2">
        <v>41888</v>
      </c>
      <c r="B1557">
        <v>24112.74</v>
      </c>
    </row>
    <row r="1558" spans="1:2" ht="14.25" x14ac:dyDescent="0.2">
      <c r="A1558" s="2">
        <v>41887</v>
      </c>
      <c r="B1558">
        <v>24111.18</v>
      </c>
    </row>
    <row r="1559" spans="1:2" ht="14.25" x14ac:dyDescent="0.2">
      <c r="A1559" s="2">
        <v>41886</v>
      </c>
      <c r="B1559">
        <v>24109.63</v>
      </c>
    </row>
    <row r="1560" spans="1:2" ht="14.25" x14ac:dyDescent="0.2">
      <c r="A1560" s="2">
        <v>41885</v>
      </c>
      <c r="B1560">
        <v>24108.07</v>
      </c>
    </row>
    <row r="1561" spans="1:2" ht="14.25" x14ac:dyDescent="0.2">
      <c r="A1561" s="2">
        <v>41884</v>
      </c>
      <c r="B1561">
        <v>24106.52</v>
      </c>
    </row>
    <row r="1562" spans="1:2" ht="14.25" x14ac:dyDescent="0.2">
      <c r="A1562" s="2">
        <v>41883</v>
      </c>
      <c r="B1562">
        <v>24104.97</v>
      </c>
    </row>
    <row r="1563" spans="1:2" ht="14.25" x14ac:dyDescent="0.2">
      <c r="A1563" s="2">
        <v>41882</v>
      </c>
      <c r="B1563">
        <v>24103.41</v>
      </c>
    </row>
    <row r="1564" spans="1:2" ht="14.25" x14ac:dyDescent="0.2">
      <c r="A1564" s="2">
        <v>41881</v>
      </c>
      <c r="B1564">
        <v>24101.86</v>
      </c>
    </row>
    <row r="1565" spans="1:2" ht="14.25" x14ac:dyDescent="0.2">
      <c r="A1565" s="2">
        <v>41880</v>
      </c>
      <c r="B1565">
        <v>24100.31</v>
      </c>
    </row>
    <row r="1566" spans="1:2" ht="14.25" x14ac:dyDescent="0.2">
      <c r="A1566" s="2">
        <v>41879</v>
      </c>
      <c r="B1566">
        <v>24098.75</v>
      </c>
    </row>
    <row r="1567" spans="1:2" ht="14.25" x14ac:dyDescent="0.2">
      <c r="A1567" s="2">
        <v>41878</v>
      </c>
      <c r="B1567">
        <v>24097.200000000001</v>
      </c>
    </row>
    <row r="1568" spans="1:2" ht="14.25" x14ac:dyDescent="0.2">
      <c r="A1568" s="2">
        <v>41877</v>
      </c>
      <c r="B1568">
        <v>24095.65</v>
      </c>
    </row>
    <row r="1569" spans="1:2" ht="14.25" x14ac:dyDescent="0.2">
      <c r="A1569" s="2">
        <v>41876</v>
      </c>
      <c r="B1569">
        <v>24094.09</v>
      </c>
    </row>
    <row r="1570" spans="1:2" ht="14.25" x14ac:dyDescent="0.2">
      <c r="A1570" s="2">
        <v>41875</v>
      </c>
      <c r="B1570">
        <v>24092.54</v>
      </c>
    </row>
    <row r="1571" spans="1:2" ht="14.25" x14ac:dyDescent="0.2">
      <c r="A1571" s="2">
        <v>41874</v>
      </c>
      <c r="B1571">
        <v>24090.99</v>
      </c>
    </row>
    <row r="1572" spans="1:2" ht="14.25" x14ac:dyDescent="0.2">
      <c r="A1572" s="2">
        <v>41873</v>
      </c>
      <c r="B1572">
        <v>24089.439999999999</v>
      </c>
    </row>
    <row r="1573" spans="1:2" ht="14.25" x14ac:dyDescent="0.2">
      <c r="A1573" s="2">
        <v>41872</v>
      </c>
      <c r="B1573">
        <v>24087.88</v>
      </c>
    </row>
    <row r="1574" spans="1:2" ht="14.25" x14ac:dyDescent="0.2">
      <c r="A1574" s="2">
        <v>41871</v>
      </c>
      <c r="B1574">
        <v>24086.33</v>
      </c>
    </row>
    <row r="1575" spans="1:2" ht="14.25" x14ac:dyDescent="0.2">
      <c r="A1575" s="2">
        <v>41870</v>
      </c>
      <c r="B1575">
        <v>24084.78</v>
      </c>
    </row>
    <row r="1576" spans="1:2" ht="14.25" x14ac:dyDescent="0.2">
      <c r="A1576" s="2">
        <v>41869</v>
      </c>
      <c r="B1576">
        <v>24083.23</v>
      </c>
    </row>
    <row r="1577" spans="1:2" ht="14.25" x14ac:dyDescent="0.2">
      <c r="A1577" s="2">
        <v>41868</v>
      </c>
      <c r="B1577">
        <v>24081.67</v>
      </c>
    </row>
    <row r="1578" spans="1:2" ht="14.25" x14ac:dyDescent="0.2">
      <c r="A1578" s="2">
        <v>41867</v>
      </c>
      <c r="B1578">
        <v>24080.12</v>
      </c>
    </row>
    <row r="1579" spans="1:2" ht="14.25" x14ac:dyDescent="0.2">
      <c r="A1579" s="2">
        <v>41866</v>
      </c>
      <c r="B1579">
        <v>24078.57</v>
      </c>
    </row>
    <row r="1580" spans="1:2" ht="14.25" x14ac:dyDescent="0.2">
      <c r="A1580" s="2">
        <v>41865</v>
      </c>
      <c r="B1580">
        <v>24077.02</v>
      </c>
    </row>
    <row r="1581" spans="1:2" ht="14.25" x14ac:dyDescent="0.2">
      <c r="A1581" s="2">
        <v>41864</v>
      </c>
      <c r="B1581">
        <v>24075.47</v>
      </c>
    </row>
    <row r="1582" spans="1:2" ht="14.25" x14ac:dyDescent="0.2">
      <c r="A1582" s="2">
        <v>41863</v>
      </c>
      <c r="B1582">
        <v>24073.91</v>
      </c>
    </row>
    <row r="1583" spans="1:2" ht="14.25" x14ac:dyDescent="0.2">
      <c r="A1583" s="2">
        <v>41862</v>
      </c>
      <c r="B1583">
        <v>24072.36</v>
      </c>
    </row>
    <row r="1584" spans="1:2" ht="14.25" x14ac:dyDescent="0.2">
      <c r="A1584" s="2">
        <v>41861</v>
      </c>
      <c r="B1584">
        <v>24070.81</v>
      </c>
    </row>
    <row r="1585" spans="1:2" ht="14.25" x14ac:dyDescent="0.2">
      <c r="A1585" s="2">
        <v>41860</v>
      </c>
      <c r="B1585">
        <v>24069.26</v>
      </c>
    </row>
    <row r="1586" spans="1:2" ht="14.25" x14ac:dyDescent="0.2">
      <c r="A1586" s="2">
        <v>41859</v>
      </c>
      <c r="B1586">
        <v>24068.48</v>
      </c>
    </row>
    <row r="1587" spans="1:2" ht="14.25" x14ac:dyDescent="0.2">
      <c r="A1587" s="2">
        <v>41858</v>
      </c>
      <c r="B1587">
        <v>24067.7</v>
      </c>
    </row>
    <row r="1588" spans="1:2" ht="14.25" x14ac:dyDescent="0.2">
      <c r="A1588" s="2">
        <v>41857</v>
      </c>
      <c r="B1588">
        <v>24066.93</v>
      </c>
    </row>
    <row r="1589" spans="1:2" ht="14.25" x14ac:dyDescent="0.2">
      <c r="A1589" s="2">
        <v>41856</v>
      </c>
      <c r="B1589">
        <v>24066.15</v>
      </c>
    </row>
    <row r="1590" spans="1:2" ht="14.25" x14ac:dyDescent="0.2">
      <c r="A1590" s="2">
        <v>41855</v>
      </c>
      <c r="B1590">
        <v>24065.38</v>
      </c>
    </row>
    <row r="1591" spans="1:2" ht="14.25" x14ac:dyDescent="0.2">
      <c r="A1591" s="2">
        <v>41854</v>
      </c>
      <c r="B1591">
        <v>24064.6</v>
      </c>
    </row>
    <row r="1592" spans="1:2" ht="14.25" x14ac:dyDescent="0.2">
      <c r="A1592" s="2">
        <v>41853</v>
      </c>
      <c r="B1592">
        <v>24063.82</v>
      </c>
    </row>
    <row r="1593" spans="1:2" ht="14.25" x14ac:dyDescent="0.2">
      <c r="A1593" s="2">
        <v>41852</v>
      </c>
      <c r="B1593">
        <v>24063.05</v>
      </c>
    </row>
    <row r="1594" spans="1:2" ht="14.25" x14ac:dyDescent="0.2">
      <c r="A1594" s="2">
        <v>41851</v>
      </c>
      <c r="B1594">
        <v>24062.27</v>
      </c>
    </row>
    <row r="1595" spans="1:2" ht="14.25" x14ac:dyDescent="0.2">
      <c r="A1595" s="2">
        <v>41850</v>
      </c>
      <c r="B1595">
        <v>24061.5</v>
      </c>
    </row>
    <row r="1596" spans="1:2" ht="14.25" x14ac:dyDescent="0.2">
      <c r="A1596" s="2">
        <v>41849</v>
      </c>
      <c r="B1596">
        <v>24060.720000000001</v>
      </c>
    </row>
    <row r="1597" spans="1:2" ht="14.25" x14ac:dyDescent="0.2">
      <c r="A1597" s="2">
        <v>41848</v>
      </c>
      <c r="B1597">
        <v>24059.94</v>
      </c>
    </row>
    <row r="1598" spans="1:2" ht="14.25" x14ac:dyDescent="0.2">
      <c r="A1598" s="2">
        <v>41847</v>
      </c>
      <c r="B1598">
        <v>24059.17</v>
      </c>
    </row>
    <row r="1599" spans="1:2" ht="14.25" x14ac:dyDescent="0.2">
      <c r="A1599" s="2">
        <v>41846</v>
      </c>
      <c r="B1599">
        <v>24058.39</v>
      </c>
    </row>
    <row r="1600" spans="1:2" ht="14.25" x14ac:dyDescent="0.2">
      <c r="A1600" s="2">
        <v>41845</v>
      </c>
      <c r="B1600">
        <v>24057.62</v>
      </c>
    </row>
    <row r="1601" spans="1:2" ht="14.25" x14ac:dyDescent="0.2">
      <c r="A1601" s="2">
        <v>41844</v>
      </c>
      <c r="B1601">
        <v>24056.84</v>
      </c>
    </row>
    <row r="1602" spans="1:2" ht="14.25" x14ac:dyDescent="0.2">
      <c r="A1602" s="2">
        <v>41843</v>
      </c>
      <c r="B1602">
        <v>24056.07</v>
      </c>
    </row>
    <row r="1603" spans="1:2" ht="14.25" x14ac:dyDescent="0.2">
      <c r="A1603" s="2">
        <v>41842</v>
      </c>
      <c r="B1603">
        <v>24055.29</v>
      </c>
    </row>
    <row r="1604" spans="1:2" ht="14.25" x14ac:dyDescent="0.2">
      <c r="A1604" s="2">
        <v>41841</v>
      </c>
      <c r="B1604">
        <v>24054.51</v>
      </c>
    </row>
    <row r="1605" spans="1:2" ht="14.25" x14ac:dyDescent="0.2">
      <c r="A1605" s="2">
        <v>41840</v>
      </c>
      <c r="B1605">
        <v>24053.74</v>
      </c>
    </row>
    <row r="1606" spans="1:2" ht="14.25" x14ac:dyDescent="0.2">
      <c r="A1606" s="2">
        <v>41839</v>
      </c>
      <c r="B1606">
        <v>24052.959999999999</v>
      </c>
    </row>
    <row r="1607" spans="1:2" ht="14.25" x14ac:dyDescent="0.2">
      <c r="A1607" s="2">
        <v>41838</v>
      </c>
      <c r="B1607">
        <v>24052.19</v>
      </c>
    </row>
    <row r="1608" spans="1:2" ht="14.25" x14ac:dyDescent="0.2">
      <c r="A1608" s="2">
        <v>41837</v>
      </c>
      <c r="B1608">
        <v>24051.41</v>
      </c>
    </row>
    <row r="1609" spans="1:2" ht="14.25" x14ac:dyDescent="0.2">
      <c r="A1609" s="2">
        <v>41836</v>
      </c>
      <c r="B1609">
        <v>24050.639999999999</v>
      </c>
    </row>
    <row r="1610" spans="1:2" ht="14.25" x14ac:dyDescent="0.2">
      <c r="A1610" s="2">
        <v>41835</v>
      </c>
      <c r="B1610">
        <v>24049.86</v>
      </c>
    </row>
    <row r="1611" spans="1:2" ht="14.25" x14ac:dyDescent="0.2">
      <c r="A1611" s="2">
        <v>41834</v>
      </c>
      <c r="B1611">
        <v>24049.09</v>
      </c>
    </row>
    <row r="1612" spans="1:2" ht="14.25" x14ac:dyDescent="0.2">
      <c r="A1612" s="2">
        <v>41833</v>
      </c>
      <c r="B1612">
        <v>24048.31</v>
      </c>
    </row>
    <row r="1613" spans="1:2" ht="14.25" x14ac:dyDescent="0.2">
      <c r="A1613" s="2">
        <v>41832</v>
      </c>
      <c r="B1613">
        <v>24047.54</v>
      </c>
    </row>
    <row r="1614" spans="1:2" ht="14.25" x14ac:dyDescent="0.2">
      <c r="A1614" s="2">
        <v>41831</v>
      </c>
      <c r="B1614">
        <v>24046.76</v>
      </c>
    </row>
    <row r="1615" spans="1:2" ht="14.25" x14ac:dyDescent="0.2">
      <c r="A1615" s="2">
        <v>41830</v>
      </c>
      <c r="B1615">
        <v>24045.99</v>
      </c>
    </row>
    <row r="1616" spans="1:2" ht="14.25" x14ac:dyDescent="0.2">
      <c r="A1616" s="2">
        <v>41829</v>
      </c>
      <c r="B1616">
        <v>24045.21</v>
      </c>
    </row>
    <row r="1617" spans="1:2" ht="14.25" x14ac:dyDescent="0.2">
      <c r="A1617" s="2">
        <v>41828</v>
      </c>
      <c r="B1617">
        <v>24042.81</v>
      </c>
    </row>
    <row r="1618" spans="1:2" ht="14.25" x14ac:dyDescent="0.2">
      <c r="A1618" s="2">
        <v>41827</v>
      </c>
      <c r="B1618">
        <v>24040.41</v>
      </c>
    </row>
    <row r="1619" spans="1:2" ht="14.25" x14ac:dyDescent="0.2">
      <c r="A1619" s="2">
        <v>41826</v>
      </c>
      <c r="B1619">
        <v>24038.01</v>
      </c>
    </row>
    <row r="1620" spans="1:2" ht="14.25" x14ac:dyDescent="0.2">
      <c r="A1620" s="2">
        <v>41825</v>
      </c>
      <c r="B1620">
        <v>24035.61</v>
      </c>
    </row>
    <row r="1621" spans="1:2" ht="14.25" x14ac:dyDescent="0.2">
      <c r="A1621" s="2">
        <v>41824</v>
      </c>
      <c r="B1621">
        <v>24033.21</v>
      </c>
    </row>
    <row r="1622" spans="1:2" ht="14.25" x14ac:dyDescent="0.2">
      <c r="A1622" s="2">
        <v>41823</v>
      </c>
      <c r="B1622">
        <v>24030.81</v>
      </c>
    </row>
    <row r="1623" spans="1:2" ht="14.25" x14ac:dyDescent="0.2">
      <c r="A1623" s="2">
        <v>41822</v>
      </c>
      <c r="B1623">
        <v>24028.41</v>
      </c>
    </row>
    <row r="1624" spans="1:2" ht="14.25" x14ac:dyDescent="0.2">
      <c r="A1624" s="2">
        <v>41821</v>
      </c>
      <c r="B1624">
        <v>24026.01</v>
      </c>
    </row>
    <row r="1625" spans="1:2" ht="14.25" x14ac:dyDescent="0.2">
      <c r="A1625" s="2">
        <v>41820</v>
      </c>
      <c r="B1625">
        <v>24023.61</v>
      </c>
    </row>
    <row r="1626" spans="1:2" ht="14.25" x14ac:dyDescent="0.2">
      <c r="A1626" s="2">
        <v>41819</v>
      </c>
      <c r="B1626">
        <v>24021.21</v>
      </c>
    </row>
    <row r="1627" spans="1:2" ht="14.25" x14ac:dyDescent="0.2">
      <c r="A1627" s="2">
        <v>41818</v>
      </c>
      <c r="B1627">
        <v>24018.81</v>
      </c>
    </row>
    <row r="1628" spans="1:2" ht="14.25" x14ac:dyDescent="0.2">
      <c r="A1628" s="2">
        <v>41817</v>
      </c>
      <c r="B1628">
        <v>24016.42</v>
      </c>
    </row>
    <row r="1629" spans="1:2" ht="14.25" x14ac:dyDescent="0.2">
      <c r="A1629" s="2">
        <v>41816</v>
      </c>
      <c r="B1629">
        <v>24014.02</v>
      </c>
    </row>
    <row r="1630" spans="1:2" ht="14.25" x14ac:dyDescent="0.2">
      <c r="A1630" s="2">
        <v>41815</v>
      </c>
      <c r="B1630">
        <v>24011.62</v>
      </c>
    </row>
    <row r="1631" spans="1:2" ht="14.25" x14ac:dyDescent="0.2">
      <c r="A1631" s="2">
        <v>41814</v>
      </c>
      <c r="B1631">
        <v>24009.22</v>
      </c>
    </row>
    <row r="1632" spans="1:2" ht="14.25" x14ac:dyDescent="0.2">
      <c r="A1632" s="2">
        <v>41813</v>
      </c>
      <c r="B1632">
        <v>24006.83</v>
      </c>
    </row>
    <row r="1633" spans="1:2" ht="14.25" x14ac:dyDescent="0.2">
      <c r="A1633" s="2">
        <v>41812</v>
      </c>
      <c r="B1633">
        <v>24004.43</v>
      </c>
    </row>
    <row r="1634" spans="1:2" ht="14.25" x14ac:dyDescent="0.2">
      <c r="A1634" s="2">
        <v>41811</v>
      </c>
      <c r="B1634">
        <v>24002.03</v>
      </c>
    </row>
    <row r="1635" spans="1:2" ht="14.25" x14ac:dyDescent="0.2">
      <c r="A1635" s="2">
        <v>41810</v>
      </c>
      <c r="B1635">
        <v>23999.64</v>
      </c>
    </row>
    <row r="1636" spans="1:2" ht="14.25" x14ac:dyDescent="0.2">
      <c r="A1636" s="2">
        <v>41809</v>
      </c>
      <c r="B1636">
        <v>23997.24</v>
      </c>
    </row>
    <row r="1637" spans="1:2" ht="14.25" x14ac:dyDescent="0.2">
      <c r="A1637" s="2">
        <v>41808</v>
      </c>
      <c r="B1637">
        <v>23994.84</v>
      </c>
    </row>
    <row r="1638" spans="1:2" ht="14.25" x14ac:dyDescent="0.2">
      <c r="A1638" s="2">
        <v>41807</v>
      </c>
      <c r="B1638">
        <v>23992.45</v>
      </c>
    </row>
    <row r="1639" spans="1:2" ht="14.25" x14ac:dyDescent="0.2">
      <c r="A1639" s="2">
        <v>41806</v>
      </c>
      <c r="B1639">
        <v>23990.05</v>
      </c>
    </row>
    <row r="1640" spans="1:2" ht="14.25" x14ac:dyDescent="0.2">
      <c r="A1640" s="2">
        <v>41805</v>
      </c>
      <c r="B1640">
        <v>23987.66</v>
      </c>
    </row>
    <row r="1641" spans="1:2" ht="14.25" x14ac:dyDescent="0.2">
      <c r="A1641" s="2">
        <v>41804</v>
      </c>
      <c r="B1641">
        <v>23985.26</v>
      </c>
    </row>
    <row r="1642" spans="1:2" ht="14.25" x14ac:dyDescent="0.2">
      <c r="A1642" s="2">
        <v>41803</v>
      </c>
      <c r="B1642">
        <v>23982.87</v>
      </c>
    </row>
    <row r="1643" spans="1:2" ht="14.25" x14ac:dyDescent="0.2">
      <c r="A1643" s="2">
        <v>41802</v>
      </c>
      <c r="B1643">
        <v>23980.47</v>
      </c>
    </row>
    <row r="1644" spans="1:2" ht="14.25" x14ac:dyDescent="0.2">
      <c r="A1644" s="2">
        <v>41801</v>
      </c>
      <c r="B1644">
        <v>23978.080000000002</v>
      </c>
    </row>
    <row r="1645" spans="1:2" ht="14.25" x14ac:dyDescent="0.2">
      <c r="A1645" s="2">
        <v>41800</v>
      </c>
      <c r="B1645">
        <v>23975.68</v>
      </c>
    </row>
    <row r="1646" spans="1:2" ht="14.25" x14ac:dyDescent="0.2">
      <c r="A1646" s="2">
        <v>41799</v>
      </c>
      <c r="B1646">
        <v>23973.29</v>
      </c>
    </row>
    <row r="1647" spans="1:2" ht="14.25" x14ac:dyDescent="0.2">
      <c r="A1647" s="2">
        <v>41798</v>
      </c>
      <c r="B1647">
        <v>23968.67</v>
      </c>
    </row>
    <row r="1648" spans="1:2" ht="14.25" x14ac:dyDescent="0.2">
      <c r="A1648" s="2">
        <v>41797</v>
      </c>
      <c r="B1648">
        <v>23964.04</v>
      </c>
    </row>
    <row r="1649" spans="1:2" ht="14.25" x14ac:dyDescent="0.2">
      <c r="A1649" s="2">
        <v>41796</v>
      </c>
      <c r="B1649">
        <v>23959.42</v>
      </c>
    </row>
    <row r="1650" spans="1:2" ht="14.25" x14ac:dyDescent="0.2">
      <c r="A1650" s="2">
        <v>41795</v>
      </c>
      <c r="B1650">
        <v>23954.79</v>
      </c>
    </row>
    <row r="1651" spans="1:2" ht="14.25" x14ac:dyDescent="0.2">
      <c r="A1651" s="2">
        <v>41794</v>
      </c>
      <c r="B1651">
        <v>23950.17</v>
      </c>
    </row>
    <row r="1652" spans="1:2" ht="14.25" x14ac:dyDescent="0.2">
      <c r="A1652" s="2">
        <v>41793</v>
      </c>
      <c r="B1652">
        <v>23945.55</v>
      </c>
    </row>
    <row r="1653" spans="1:2" ht="14.25" x14ac:dyDescent="0.2">
      <c r="A1653" s="2">
        <v>41792</v>
      </c>
      <c r="B1653">
        <v>23940.93</v>
      </c>
    </row>
    <row r="1654" spans="1:2" ht="14.25" x14ac:dyDescent="0.2">
      <c r="A1654" s="2">
        <v>41791</v>
      </c>
      <c r="B1654">
        <v>23936.31</v>
      </c>
    </row>
    <row r="1655" spans="1:2" ht="14.25" x14ac:dyDescent="0.2">
      <c r="A1655" s="2">
        <v>41790</v>
      </c>
      <c r="B1655">
        <v>23931.69</v>
      </c>
    </row>
    <row r="1656" spans="1:2" ht="14.25" x14ac:dyDescent="0.2">
      <c r="A1656" s="2">
        <v>41789</v>
      </c>
      <c r="B1656">
        <v>23927.07</v>
      </c>
    </row>
    <row r="1657" spans="1:2" ht="14.25" x14ac:dyDescent="0.2">
      <c r="A1657" s="2">
        <v>41788</v>
      </c>
      <c r="B1657">
        <v>23922.46</v>
      </c>
    </row>
    <row r="1658" spans="1:2" ht="14.25" x14ac:dyDescent="0.2">
      <c r="A1658" s="2">
        <v>41787</v>
      </c>
      <c r="B1658">
        <v>23917.84</v>
      </c>
    </row>
    <row r="1659" spans="1:2" ht="14.25" x14ac:dyDescent="0.2">
      <c r="A1659" s="2">
        <v>41786</v>
      </c>
      <c r="B1659">
        <v>23913.23</v>
      </c>
    </row>
    <row r="1660" spans="1:2" ht="14.25" x14ac:dyDescent="0.2">
      <c r="A1660" s="2">
        <v>41785</v>
      </c>
      <c r="B1660">
        <v>23908.61</v>
      </c>
    </row>
    <row r="1661" spans="1:2" ht="14.25" x14ac:dyDescent="0.2">
      <c r="A1661" s="2">
        <v>41784</v>
      </c>
      <c r="B1661">
        <v>23904</v>
      </c>
    </row>
    <row r="1662" spans="1:2" ht="14.25" x14ac:dyDescent="0.2">
      <c r="A1662" s="2">
        <v>41783</v>
      </c>
      <c r="B1662">
        <v>23899.39</v>
      </c>
    </row>
    <row r="1663" spans="1:2" ht="14.25" x14ac:dyDescent="0.2">
      <c r="A1663" s="2">
        <v>41782</v>
      </c>
      <c r="B1663">
        <v>23894.78</v>
      </c>
    </row>
    <row r="1664" spans="1:2" ht="14.25" x14ac:dyDescent="0.2">
      <c r="A1664" s="2">
        <v>41781</v>
      </c>
      <c r="B1664">
        <v>23890.17</v>
      </c>
    </row>
    <row r="1665" spans="1:2" ht="14.25" x14ac:dyDescent="0.2">
      <c r="A1665" s="2">
        <v>41780</v>
      </c>
      <c r="B1665">
        <v>23885.56</v>
      </c>
    </row>
    <row r="1666" spans="1:2" ht="14.25" x14ac:dyDescent="0.2">
      <c r="A1666" s="2">
        <v>41779</v>
      </c>
      <c r="B1666">
        <v>23880.95</v>
      </c>
    </row>
    <row r="1667" spans="1:2" ht="14.25" x14ac:dyDescent="0.2">
      <c r="A1667" s="2">
        <v>41778</v>
      </c>
      <c r="B1667">
        <v>23876.34</v>
      </c>
    </row>
    <row r="1668" spans="1:2" ht="14.25" x14ac:dyDescent="0.2">
      <c r="A1668" s="2">
        <v>41777</v>
      </c>
      <c r="B1668">
        <v>23871.73</v>
      </c>
    </row>
    <row r="1669" spans="1:2" ht="14.25" x14ac:dyDescent="0.2">
      <c r="A1669" s="2">
        <v>41776</v>
      </c>
      <c r="B1669">
        <v>23867.13</v>
      </c>
    </row>
    <row r="1670" spans="1:2" ht="14.25" x14ac:dyDescent="0.2">
      <c r="A1670" s="2">
        <v>41775</v>
      </c>
      <c r="B1670">
        <v>23862.52</v>
      </c>
    </row>
    <row r="1671" spans="1:2" ht="14.25" x14ac:dyDescent="0.2">
      <c r="A1671" s="2">
        <v>41774</v>
      </c>
      <c r="B1671">
        <v>23857.919999999998</v>
      </c>
    </row>
    <row r="1672" spans="1:2" ht="14.25" x14ac:dyDescent="0.2">
      <c r="A1672" s="2">
        <v>41773</v>
      </c>
      <c r="B1672">
        <v>23853.31</v>
      </c>
    </row>
    <row r="1673" spans="1:2" ht="14.25" x14ac:dyDescent="0.2">
      <c r="A1673" s="2">
        <v>41772</v>
      </c>
      <c r="B1673">
        <v>23848.71</v>
      </c>
    </row>
    <row r="1674" spans="1:2" ht="14.25" x14ac:dyDescent="0.2">
      <c r="A1674" s="2">
        <v>41771</v>
      </c>
      <c r="B1674">
        <v>23844.11</v>
      </c>
    </row>
    <row r="1675" spans="1:2" ht="14.25" x14ac:dyDescent="0.2">
      <c r="A1675" s="2">
        <v>41770</v>
      </c>
      <c r="B1675">
        <v>23839.51</v>
      </c>
    </row>
    <row r="1676" spans="1:2" ht="14.25" x14ac:dyDescent="0.2">
      <c r="A1676" s="2">
        <v>41769</v>
      </c>
      <c r="B1676">
        <v>23834.91</v>
      </c>
    </row>
    <row r="1677" spans="1:2" ht="14.25" x14ac:dyDescent="0.2">
      <c r="A1677" s="2">
        <v>41768</v>
      </c>
      <c r="B1677">
        <v>23830.31</v>
      </c>
    </row>
    <row r="1678" spans="1:2" ht="14.25" x14ac:dyDescent="0.2">
      <c r="A1678" s="2">
        <v>41767</v>
      </c>
      <c r="B1678">
        <v>23823.98</v>
      </c>
    </row>
    <row r="1679" spans="1:2" ht="14.25" x14ac:dyDescent="0.2">
      <c r="A1679" s="2">
        <v>41766</v>
      </c>
      <c r="B1679">
        <v>23817.65</v>
      </c>
    </row>
    <row r="1680" spans="1:2" ht="14.25" x14ac:dyDescent="0.2">
      <c r="A1680" s="2">
        <v>41765</v>
      </c>
      <c r="B1680">
        <v>23811.33</v>
      </c>
    </row>
    <row r="1681" spans="1:2" ht="14.25" x14ac:dyDescent="0.2">
      <c r="A1681" s="2">
        <v>41764</v>
      </c>
      <c r="B1681">
        <v>23805.01</v>
      </c>
    </row>
    <row r="1682" spans="1:2" ht="14.25" x14ac:dyDescent="0.2">
      <c r="A1682" s="2">
        <v>41763</v>
      </c>
      <c r="B1682">
        <v>23798.68</v>
      </c>
    </row>
    <row r="1683" spans="1:2" ht="14.25" x14ac:dyDescent="0.2">
      <c r="A1683" s="2">
        <v>41762</v>
      </c>
      <c r="B1683">
        <v>23792.36</v>
      </c>
    </row>
    <row r="1684" spans="1:2" ht="14.25" x14ac:dyDescent="0.2">
      <c r="A1684" s="2">
        <v>41761</v>
      </c>
      <c r="B1684">
        <v>23786.04</v>
      </c>
    </row>
    <row r="1685" spans="1:2" ht="14.25" x14ac:dyDescent="0.2">
      <c r="A1685" s="2">
        <v>41760</v>
      </c>
      <c r="B1685">
        <v>23779.73</v>
      </c>
    </row>
    <row r="1686" spans="1:2" ht="14.25" x14ac:dyDescent="0.2">
      <c r="A1686" s="2">
        <v>41759</v>
      </c>
      <c r="B1686">
        <v>23773.41</v>
      </c>
    </row>
    <row r="1687" spans="1:2" ht="14.25" x14ac:dyDescent="0.2">
      <c r="A1687" s="2">
        <v>41758</v>
      </c>
      <c r="B1687">
        <v>23767.1</v>
      </c>
    </row>
    <row r="1688" spans="1:2" ht="14.25" x14ac:dyDescent="0.2">
      <c r="A1688" s="2">
        <v>41757</v>
      </c>
      <c r="B1688">
        <v>23760.79</v>
      </c>
    </row>
    <row r="1689" spans="1:2" ht="14.25" x14ac:dyDescent="0.2">
      <c r="A1689" s="2">
        <v>41756</v>
      </c>
      <c r="B1689">
        <v>23754.48</v>
      </c>
    </row>
    <row r="1690" spans="1:2" ht="14.25" x14ac:dyDescent="0.2">
      <c r="A1690" s="2">
        <v>41755</v>
      </c>
      <c r="B1690">
        <v>23748.17</v>
      </c>
    </row>
    <row r="1691" spans="1:2" ht="14.25" x14ac:dyDescent="0.2">
      <c r="A1691" s="2">
        <v>41754</v>
      </c>
      <c r="B1691">
        <v>23741.86</v>
      </c>
    </row>
    <row r="1692" spans="1:2" ht="14.25" x14ac:dyDescent="0.2">
      <c r="A1692" s="2">
        <v>41753</v>
      </c>
      <c r="B1692">
        <v>23735.56</v>
      </c>
    </row>
    <row r="1693" spans="1:2" ht="14.25" x14ac:dyDescent="0.2">
      <c r="A1693" s="2">
        <v>41752</v>
      </c>
      <c r="B1693">
        <v>23729.25</v>
      </c>
    </row>
    <row r="1694" spans="1:2" ht="14.25" x14ac:dyDescent="0.2">
      <c r="A1694" s="2">
        <v>41751</v>
      </c>
      <c r="B1694">
        <v>23722.95</v>
      </c>
    </row>
    <row r="1695" spans="1:2" ht="14.25" x14ac:dyDescent="0.2">
      <c r="A1695" s="2">
        <v>41750</v>
      </c>
      <c r="B1695">
        <v>23716.65</v>
      </c>
    </row>
    <row r="1696" spans="1:2" ht="14.25" x14ac:dyDescent="0.2">
      <c r="A1696" s="2">
        <v>41749</v>
      </c>
      <c r="B1696">
        <v>23710.35</v>
      </c>
    </row>
    <row r="1697" spans="1:2" ht="14.25" x14ac:dyDescent="0.2">
      <c r="A1697" s="2">
        <v>41748</v>
      </c>
      <c r="B1697">
        <v>23704.06</v>
      </c>
    </row>
    <row r="1698" spans="1:2" ht="14.25" x14ac:dyDescent="0.2">
      <c r="A1698" s="2">
        <v>41747</v>
      </c>
      <c r="B1698">
        <v>23697.759999999998</v>
      </c>
    </row>
    <row r="1699" spans="1:2" ht="14.25" x14ac:dyDescent="0.2">
      <c r="A1699" s="2">
        <v>41746</v>
      </c>
      <c r="B1699">
        <v>23691.47</v>
      </c>
    </row>
    <row r="1700" spans="1:2" ht="14.25" x14ac:dyDescent="0.2">
      <c r="A1700" s="2">
        <v>41745</v>
      </c>
      <c r="B1700">
        <v>23685.18</v>
      </c>
    </row>
    <row r="1701" spans="1:2" ht="14.25" x14ac:dyDescent="0.2">
      <c r="A1701" s="2">
        <v>41744</v>
      </c>
      <c r="B1701">
        <v>23678.880000000001</v>
      </c>
    </row>
    <row r="1702" spans="1:2" ht="14.25" x14ac:dyDescent="0.2">
      <c r="A1702" s="2">
        <v>41743</v>
      </c>
      <c r="B1702">
        <v>23672.6</v>
      </c>
    </row>
    <row r="1703" spans="1:2" ht="14.25" x14ac:dyDescent="0.2">
      <c r="A1703" s="2">
        <v>41742</v>
      </c>
      <c r="B1703">
        <v>23666.31</v>
      </c>
    </row>
    <row r="1704" spans="1:2" ht="14.25" x14ac:dyDescent="0.2">
      <c r="A1704" s="2">
        <v>41741</v>
      </c>
      <c r="B1704">
        <v>23660.03</v>
      </c>
    </row>
    <row r="1705" spans="1:2" ht="14.25" x14ac:dyDescent="0.2">
      <c r="A1705" s="2">
        <v>41740</v>
      </c>
      <c r="B1705">
        <v>23653.74</v>
      </c>
    </row>
    <row r="1706" spans="1:2" ht="14.25" x14ac:dyDescent="0.2">
      <c r="A1706" s="2">
        <v>41739</v>
      </c>
      <c r="B1706">
        <v>23647.46</v>
      </c>
    </row>
    <row r="1707" spans="1:2" ht="14.25" x14ac:dyDescent="0.2">
      <c r="A1707" s="2">
        <v>41738</v>
      </c>
      <c r="B1707">
        <v>23641.18</v>
      </c>
    </row>
    <row r="1708" spans="1:2" ht="14.25" x14ac:dyDescent="0.2">
      <c r="A1708" s="2">
        <v>41737</v>
      </c>
      <c r="B1708">
        <v>23637.38</v>
      </c>
    </row>
    <row r="1709" spans="1:2" ht="14.25" x14ac:dyDescent="0.2">
      <c r="A1709" s="2">
        <v>41736</v>
      </c>
      <c r="B1709">
        <v>23633.57</v>
      </c>
    </row>
    <row r="1710" spans="1:2" ht="14.25" x14ac:dyDescent="0.2">
      <c r="A1710" s="2">
        <v>41735</v>
      </c>
      <c r="B1710">
        <v>23629.77</v>
      </c>
    </row>
    <row r="1711" spans="1:2" ht="14.25" x14ac:dyDescent="0.2">
      <c r="A1711" s="2">
        <v>41734</v>
      </c>
      <c r="B1711">
        <v>23625.97</v>
      </c>
    </row>
    <row r="1712" spans="1:2" ht="14.25" x14ac:dyDescent="0.2">
      <c r="A1712" s="2">
        <v>41733</v>
      </c>
      <c r="B1712">
        <v>23622.17</v>
      </c>
    </row>
    <row r="1713" spans="1:2" ht="14.25" x14ac:dyDescent="0.2">
      <c r="A1713" s="2">
        <v>41732</v>
      </c>
      <c r="B1713">
        <v>23618.37</v>
      </c>
    </row>
    <row r="1714" spans="1:2" ht="14.25" x14ac:dyDescent="0.2">
      <c r="A1714" s="2">
        <v>41731</v>
      </c>
      <c r="B1714">
        <v>23614.57</v>
      </c>
    </row>
    <row r="1715" spans="1:2" ht="14.25" x14ac:dyDescent="0.2">
      <c r="A1715" s="2">
        <v>41730</v>
      </c>
      <c r="B1715">
        <v>23610.77</v>
      </c>
    </row>
    <row r="1716" spans="1:2" ht="14.25" x14ac:dyDescent="0.2">
      <c r="A1716" s="2">
        <v>41729</v>
      </c>
      <c r="B1716">
        <v>23606.97</v>
      </c>
    </row>
    <row r="1717" spans="1:2" ht="14.25" x14ac:dyDescent="0.2">
      <c r="A1717" s="2">
        <v>41728</v>
      </c>
      <c r="B1717">
        <v>23603.17</v>
      </c>
    </row>
    <row r="1718" spans="1:2" ht="14.25" x14ac:dyDescent="0.2">
      <c r="A1718" s="2">
        <v>41727</v>
      </c>
      <c r="B1718">
        <v>23599.38</v>
      </c>
    </row>
    <row r="1719" spans="1:2" ht="14.25" x14ac:dyDescent="0.2">
      <c r="A1719" s="2">
        <v>41726</v>
      </c>
      <c r="B1719">
        <v>23595.58</v>
      </c>
    </row>
    <row r="1720" spans="1:2" ht="14.25" x14ac:dyDescent="0.2">
      <c r="A1720" s="2">
        <v>41725</v>
      </c>
      <c r="B1720">
        <v>23591.78</v>
      </c>
    </row>
    <row r="1721" spans="1:2" ht="14.25" x14ac:dyDescent="0.2">
      <c r="A1721" s="2">
        <v>41724</v>
      </c>
      <c r="B1721">
        <v>23587.99</v>
      </c>
    </row>
    <row r="1722" spans="1:2" ht="14.25" x14ac:dyDescent="0.2">
      <c r="A1722" s="2">
        <v>41723</v>
      </c>
      <c r="B1722">
        <v>23584.19</v>
      </c>
    </row>
    <row r="1723" spans="1:2" ht="14.25" x14ac:dyDescent="0.2">
      <c r="A1723" s="2">
        <v>41722</v>
      </c>
      <c r="B1723">
        <v>23580.400000000001</v>
      </c>
    </row>
    <row r="1724" spans="1:2" ht="14.25" x14ac:dyDescent="0.2">
      <c r="A1724" s="2">
        <v>41721</v>
      </c>
      <c r="B1724">
        <v>23576.61</v>
      </c>
    </row>
    <row r="1725" spans="1:2" ht="14.25" x14ac:dyDescent="0.2">
      <c r="A1725" s="2">
        <v>41720</v>
      </c>
      <c r="B1725">
        <v>23572.81</v>
      </c>
    </row>
    <row r="1726" spans="1:2" ht="14.25" x14ac:dyDescent="0.2">
      <c r="A1726" s="2">
        <v>41719</v>
      </c>
      <c r="B1726">
        <v>23569.02</v>
      </c>
    </row>
    <row r="1727" spans="1:2" ht="14.25" x14ac:dyDescent="0.2">
      <c r="A1727" s="2">
        <v>41718</v>
      </c>
      <c r="B1727">
        <v>23565.23</v>
      </c>
    </row>
    <row r="1728" spans="1:2" ht="14.25" x14ac:dyDescent="0.2">
      <c r="A1728" s="2">
        <v>41717</v>
      </c>
      <c r="B1728">
        <v>23561.439999999999</v>
      </c>
    </row>
    <row r="1729" spans="1:2" ht="14.25" x14ac:dyDescent="0.2">
      <c r="A1729" s="2">
        <v>41716</v>
      </c>
      <c r="B1729">
        <v>23557.65</v>
      </c>
    </row>
    <row r="1730" spans="1:2" ht="14.25" x14ac:dyDescent="0.2">
      <c r="A1730" s="2">
        <v>41715</v>
      </c>
      <c r="B1730">
        <v>23553.86</v>
      </c>
    </row>
    <row r="1731" spans="1:2" ht="14.25" x14ac:dyDescent="0.2">
      <c r="A1731" s="2">
        <v>41714</v>
      </c>
      <c r="B1731">
        <v>23550.07</v>
      </c>
    </row>
    <row r="1732" spans="1:2" ht="14.25" x14ac:dyDescent="0.2">
      <c r="A1732" s="2">
        <v>41713</v>
      </c>
      <c r="B1732">
        <v>23546.28</v>
      </c>
    </row>
    <row r="1733" spans="1:2" ht="14.25" x14ac:dyDescent="0.2">
      <c r="A1733" s="2">
        <v>41712</v>
      </c>
      <c r="B1733">
        <v>23542.49</v>
      </c>
    </row>
    <row r="1734" spans="1:2" ht="14.25" x14ac:dyDescent="0.2">
      <c r="A1734" s="2">
        <v>41711</v>
      </c>
      <c r="B1734">
        <v>23538.7</v>
      </c>
    </row>
    <row r="1735" spans="1:2" ht="14.25" x14ac:dyDescent="0.2">
      <c r="A1735" s="2">
        <v>41710</v>
      </c>
      <c r="B1735">
        <v>23534.92</v>
      </c>
    </row>
    <row r="1736" spans="1:2" ht="14.25" x14ac:dyDescent="0.2">
      <c r="A1736" s="2">
        <v>41709</v>
      </c>
      <c r="B1736">
        <v>23531.13</v>
      </c>
    </row>
    <row r="1737" spans="1:2" ht="14.25" x14ac:dyDescent="0.2">
      <c r="A1737" s="2">
        <v>41708</v>
      </c>
      <c r="B1737">
        <v>23527.35</v>
      </c>
    </row>
    <row r="1738" spans="1:2" ht="14.25" x14ac:dyDescent="0.2">
      <c r="A1738" s="2">
        <v>41707</v>
      </c>
      <c r="B1738">
        <v>23523.56</v>
      </c>
    </row>
    <row r="1739" spans="1:2" ht="14.25" x14ac:dyDescent="0.2">
      <c r="A1739" s="2">
        <v>41706</v>
      </c>
      <c r="B1739">
        <v>23521.88</v>
      </c>
    </row>
    <row r="1740" spans="1:2" ht="14.25" x14ac:dyDescent="0.2">
      <c r="A1740" s="2">
        <v>41705</v>
      </c>
      <c r="B1740">
        <v>23520.21</v>
      </c>
    </row>
    <row r="1741" spans="1:2" ht="14.25" x14ac:dyDescent="0.2">
      <c r="A1741" s="2">
        <v>41704</v>
      </c>
      <c r="B1741">
        <v>23518.53</v>
      </c>
    </row>
    <row r="1742" spans="1:2" ht="14.25" x14ac:dyDescent="0.2">
      <c r="A1742" s="2">
        <v>41703</v>
      </c>
      <c r="B1742">
        <v>23516.85</v>
      </c>
    </row>
    <row r="1743" spans="1:2" ht="14.25" x14ac:dyDescent="0.2">
      <c r="A1743" s="2">
        <v>41702</v>
      </c>
      <c r="B1743">
        <v>23515.17</v>
      </c>
    </row>
    <row r="1744" spans="1:2" ht="14.25" x14ac:dyDescent="0.2">
      <c r="A1744" s="2">
        <v>41701</v>
      </c>
      <c r="B1744">
        <v>23513.49</v>
      </c>
    </row>
    <row r="1745" spans="1:2" ht="14.25" x14ac:dyDescent="0.2">
      <c r="A1745" s="2">
        <v>41700</v>
      </c>
      <c r="B1745">
        <v>23511.82</v>
      </c>
    </row>
    <row r="1746" spans="1:2" ht="14.25" x14ac:dyDescent="0.2">
      <c r="A1746" s="2">
        <v>41699</v>
      </c>
      <c r="B1746">
        <v>23510.14</v>
      </c>
    </row>
    <row r="1747" spans="1:2" ht="14.25" x14ac:dyDescent="0.2">
      <c r="A1747" s="2">
        <v>41698</v>
      </c>
      <c r="B1747">
        <v>23508.46</v>
      </c>
    </row>
    <row r="1748" spans="1:2" ht="14.25" x14ac:dyDescent="0.2">
      <c r="A1748" s="2">
        <v>41697</v>
      </c>
      <c r="B1748">
        <v>23506.78</v>
      </c>
    </row>
    <row r="1749" spans="1:2" ht="14.25" x14ac:dyDescent="0.2">
      <c r="A1749" s="2">
        <v>41696</v>
      </c>
      <c r="B1749">
        <v>23505.11</v>
      </c>
    </row>
    <row r="1750" spans="1:2" ht="14.25" x14ac:dyDescent="0.2">
      <c r="A1750" s="2">
        <v>41695</v>
      </c>
      <c r="B1750">
        <v>23503.43</v>
      </c>
    </row>
    <row r="1751" spans="1:2" ht="14.25" x14ac:dyDescent="0.2">
      <c r="A1751" s="2">
        <v>41694</v>
      </c>
      <c r="B1751">
        <v>23501.75</v>
      </c>
    </row>
    <row r="1752" spans="1:2" ht="14.25" x14ac:dyDescent="0.2">
      <c r="A1752" s="2">
        <v>41693</v>
      </c>
      <c r="B1752">
        <v>23500.07</v>
      </c>
    </row>
    <row r="1753" spans="1:2" ht="14.25" x14ac:dyDescent="0.2">
      <c r="A1753" s="2">
        <v>41692</v>
      </c>
      <c r="B1753">
        <v>23498.400000000001</v>
      </c>
    </row>
    <row r="1754" spans="1:2" ht="14.25" x14ac:dyDescent="0.2">
      <c r="A1754" s="2">
        <v>41691</v>
      </c>
      <c r="B1754">
        <v>23496.720000000001</v>
      </c>
    </row>
    <row r="1755" spans="1:2" ht="14.25" x14ac:dyDescent="0.2">
      <c r="A1755" s="2">
        <v>41690</v>
      </c>
      <c r="B1755">
        <v>23495.040000000001</v>
      </c>
    </row>
    <row r="1756" spans="1:2" ht="14.25" x14ac:dyDescent="0.2">
      <c r="A1756" s="2">
        <v>41689</v>
      </c>
      <c r="B1756">
        <v>23493.37</v>
      </c>
    </row>
    <row r="1757" spans="1:2" ht="14.25" x14ac:dyDescent="0.2">
      <c r="A1757" s="2">
        <v>41688</v>
      </c>
      <c r="B1757">
        <v>23491.69</v>
      </c>
    </row>
    <row r="1758" spans="1:2" ht="14.25" x14ac:dyDescent="0.2">
      <c r="A1758" s="2">
        <v>41687</v>
      </c>
      <c r="B1758">
        <v>23490.02</v>
      </c>
    </row>
    <row r="1759" spans="1:2" ht="14.25" x14ac:dyDescent="0.2">
      <c r="A1759" s="2">
        <v>41686</v>
      </c>
      <c r="B1759">
        <v>23488.34</v>
      </c>
    </row>
    <row r="1760" spans="1:2" ht="14.25" x14ac:dyDescent="0.2">
      <c r="A1760" s="2">
        <v>41685</v>
      </c>
      <c r="B1760">
        <v>23486.66</v>
      </c>
    </row>
    <row r="1761" spans="1:2" ht="14.25" x14ac:dyDescent="0.2">
      <c r="A1761" s="2">
        <v>41684</v>
      </c>
      <c r="B1761">
        <v>23484.99</v>
      </c>
    </row>
    <row r="1762" spans="1:2" ht="14.25" x14ac:dyDescent="0.2">
      <c r="A1762" s="2">
        <v>41683</v>
      </c>
      <c r="B1762">
        <v>23483.31</v>
      </c>
    </row>
    <row r="1763" spans="1:2" ht="14.25" x14ac:dyDescent="0.2">
      <c r="A1763" s="2">
        <v>41682</v>
      </c>
      <c r="B1763">
        <v>23481.64</v>
      </c>
    </row>
    <row r="1764" spans="1:2" ht="14.25" x14ac:dyDescent="0.2">
      <c r="A1764" s="2">
        <v>41681</v>
      </c>
      <c r="B1764">
        <v>23479.96</v>
      </c>
    </row>
    <row r="1765" spans="1:2" ht="14.25" x14ac:dyDescent="0.2">
      <c r="A1765" s="2">
        <v>41680</v>
      </c>
      <c r="B1765">
        <v>23478.29</v>
      </c>
    </row>
    <row r="1766" spans="1:2" ht="14.25" x14ac:dyDescent="0.2">
      <c r="A1766" s="2">
        <v>41679</v>
      </c>
      <c r="B1766">
        <v>23476.61</v>
      </c>
    </row>
    <row r="1767" spans="1:2" ht="14.25" x14ac:dyDescent="0.2">
      <c r="A1767" s="2">
        <v>41678</v>
      </c>
      <c r="B1767">
        <v>23472.080000000002</v>
      </c>
    </row>
    <row r="1768" spans="1:2" ht="14.25" x14ac:dyDescent="0.2">
      <c r="A1768" s="2">
        <v>41677</v>
      </c>
      <c r="B1768">
        <v>23467.55</v>
      </c>
    </row>
    <row r="1769" spans="1:2" ht="14.25" x14ac:dyDescent="0.2">
      <c r="A1769" s="2">
        <v>41676</v>
      </c>
      <c r="B1769">
        <v>23463.02</v>
      </c>
    </row>
    <row r="1770" spans="1:2" ht="14.25" x14ac:dyDescent="0.2">
      <c r="A1770" s="2">
        <v>41675</v>
      </c>
      <c r="B1770">
        <v>23458.5</v>
      </c>
    </row>
    <row r="1771" spans="1:2" ht="14.25" x14ac:dyDescent="0.2">
      <c r="A1771" s="2">
        <v>41674</v>
      </c>
      <c r="B1771">
        <v>23453.97</v>
      </c>
    </row>
    <row r="1772" spans="1:2" ht="14.25" x14ac:dyDescent="0.2">
      <c r="A1772" s="2">
        <v>41673</v>
      </c>
      <c r="B1772">
        <v>23449.439999999999</v>
      </c>
    </row>
    <row r="1773" spans="1:2" ht="14.25" x14ac:dyDescent="0.2">
      <c r="A1773" s="2">
        <v>41672</v>
      </c>
      <c r="B1773">
        <v>23444.92</v>
      </c>
    </row>
    <row r="1774" spans="1:2" ht="14.25" x14ac:dyDescent="0.2">
      <c r="A1774" s="2">
        <v>41671</v>
      </c>
      <c r="B1774">
        <v>23440.39</v>
      </c>
    </row>
    <row r="1775" spans="1:2" ht="14.25" x14ac:dyDescent="0.2">
      <c r="A1775" s="2">
        <v>41670</v>
      </c>
      <c r="B1775">
        <v>23435.87</v>
      </c>
    </row>
    <row r="1776" spans="1:2" ht="14.25" x14ac:dyDescent="0.2">
      <c r="A1776" s="2">
        <v>41669</v>
      </c>
      <c r="B1776">
        <v>23431.35</v>
      </c>
    </row>
    <row r="1777" spans="1:2" ht="14.25" x14ac:dyDescent="0.2">
      <c r="A1777" s="2">
        <v>41668</v>
      </c>
      <c r="B1777">
        <v>23426.83</v>
      </c>
    </row>
    <row r="1778" spans="1:2" ht="14.25" x14ac:dyDescent="0.2">
      <c r="A1778" s="2">
        <v>41667</v>
      </c>
      <c r="B1778">
        <v>23422.31</v>
      </c>
    </row>
    <row r="1779" spans="1:2" ht="14.25" x14ac:dyDescent="0.2">
      <c r="A1779" s="2">
        <v>41666</v>
      </c>
      <c r="B1779">
        <v>23417.79</v>
      </c>
    </row>
    <row r="1780" spans="1:2" ht="14.25" x14ac:dyDescent="0.2">
      <c r="A1780" s="2">
        <v>41665</v>
      </c>
      <c r="B1780">
        <v>23413.27</v>
      </c>
    </row>
    <row r="1781" spans="1:2" ht="14.25" x14ac:dyDescent="0.2">
      <c r="A1781" s="2">
        <v>41664</v>
      </c>
      <c r="B1781">
        <v>23408.75</v>
      </c>
    </row>
    <row r="1782" spans="1:2" ht="14.25" x14ac:dyDescent="0.2">
      <c r="A1782" s="2">
        <v>41663</v>
      </c>
      <c r="B1782">
        <v>23404.240000000002</v>
      </c>
    </row>
    <row r="1783" spans="1:2" ht="14.25" x14ac:dyDescent="0.2">
      <c r="A1783" s="2">
        <v>41662</v>
      </c>
      <c r="B1783">
        <v>23399.72</v>
      </c>
    </row>
    <row r="1784" spans="1:2" ht="14.25" x14ac:dyDescent="0.2">
      <c r="A1784" s="2">
        <v>41661</v>
      </c>
      <c r="B1784">
        <v>23395.21</v>
      </c>
    </row>
    <row r="1785" spans="1:2" ht="14.25" x14ac:dyDescent="0.2">
      <c r="A1785" s="2">
        <v>41660</v>
      </c>
      <c r="B1785">
        <v>23390.69</v>
      </c>
    </row>
    <row r="1786" spans="1:2" ht="14.25" x14ac:dyDescent="0.2">
      <c r="A1786" s="2">
        <v>41659</v>
      </c>
      <c r="B1786">
        <v>23386.18</v>
      </c>
    </row>
    <row r="1787" spans="1:2" ht="14.25" x14ac:dyDescent="0.2">
      <c r="A1787" s="2">
        <v>41658</v>
      </c>
      <c r="B1787">
        <v>23381.67</v>
      </c>
    </row>
    <row r="1788" spans="1:2" ht="14.25" x14ac:dyDescent="0.2">
      <c r="A1788" s="2">
        <v>41657</v>
      </c>
      <c r="B1788">
        <v>23377.15</v>
      </c>
    </row>
    <row r="1789" spans="1:2" ht="14.25" x14ac:dyDescent="0.2">
      <c r="A1789" s="2">
        <v>41656</v>
      </c>
      <c r="B1789">
        <v>23372.639999999999</v>
      </c>
    </row>
    <row r="1790" spans="1:2" ht="14.25" x14ac:dyDescent="0.2">
      <c r="A1790" s="2">
        <v>41655</v>
      </c>
      <c r="B1790">
        <v>23368.13</v>
      </c>
    </row>
    <row r="1791" spans="1:2" ht="14.25" x14ac:dyDescent="0.2">
      <c r="A1791" s="2">
        <v>41654</v>
      </c>
      <c r="B1791">
        <v>23363.63</v>
      </c>
    </row>
    <row r="1792" spans="1:2" ht="14.25" x14ac:dyDescent="0.2">
      <c r="A1792" s="2">
        <v>41653</v>
      </c>
      <c r="B1792">
        <v>23359.119999999999</v>
      </c>
    </row>
    <row r="1793" spans="1:2" ht="14.25" x14ac:dyDescent="0.2">
      <c r="A1793" s="2">
        <v>41652</v>
      </c>
      <c r="B1793">
        <v>23354.61</v>
      </c>
    </row>
    <row r="1794" spans="1:2" ht="14.25" x14ac:dyDescent="0.2">
      <c r="A1794" s="2">
        <v>41651</v>
      </c>
      <c r="B1794">
        <v>23350.1</v>
      </c>
    </row>
    <row r="1795" spans="1:2" ht="14.25" x14ac:dyDescent="0.2">
      <c r="A1795" s="2">
        <v>41650</v>
      </c>
      <c r="B1795">
        <v>23345.599999999999</v>
      </c>
    </row>
    <row r="1796" spans="1:2" ht="14.25" x14ac:dyDescent="0.2">
      <c r="A1796" s="2">
        <v>41649</v>
      </c>
      <c r="B1796">
        <v>23341.09</v>
      </c>
    </row>
    <row r="1797" spans="1:2" ht="14.25" x14ac:dyDescent="0.2">
      <c r="A1797" s="2">
        <v>41648</v>
      </c>
      <c r="B1797">
        <v>23336.59</v>
      </c>
    </row>
    <row r="1798" spans="1:2" ht="14.25" x14ac:dyDescent="0.2">
      <c r="A1798" s="2">
        <v>41647</v>
      </c>
      <c r="B1798">
        <v>23333.59</v>
      </c>
    </row>
    <row r="1799" spans="1:2" ht="14.25" x14ac:dyDescent="0.2">
      <c r="A1799" s="2">
        <v>41646</v>
      </c>
      <c r="B1799">
        <v>23330.58</v>
      </c>
    </row>
    <row r="1800" spans="1:2" ht="14.25" x14ac:dyDescent="0.2">
      <c r="A1800" s="2">
        <v>41645</v>
      </c>
      <c r="B1800">
        <v>23327.58</v>
      </c>
    </row>
    <row r="1801" spans="1:2" ht="14.25" x14ac:dyDescent="0.2">
      <c r="A1801" s="2">
        <v>41644</v>
      </c>
      <c r="B1801">
        <v>23324.58</v>
      </c>
    </row>
    <row r="1802" spans="1:2" ht="14.25" x14ac:dyDescent="0.2">
      <c r="A1802" s="2">
        <v>41643</v>
      </c>
      <c r="B1802">
        <v>23321.57</v>
      </c>
    </row>
    <row r="1803" spans="1:2" ht="14.25" x14ac:dyDescent="0.2">
      <c r="A1803" s="2">
        <v>41642</v>
      </c>
      <c r="B1803">
        <v>23318.57</v>
      </c>
    </row>
    <row r="1804" spans="1:2" ht="14.25" x14ac:dyDescent="0.2">
      <c r="A1804" s="2">
        <v>41641</v>
      </c>
      <c r="B1804">
        <v>23315.57</v>
      </c>
    </row>
    <row r="1805" spans="1:2" ht="14.25" x14ac:dyDescent="0.2">
      <c r="A1805" s="2">
        <v>41640</v>
      </c>
      <c r="B1805">
        <v>23312.57</v>
      </c>
    </row>
    <row r="1806" spans="1:2" ht="14.25" x14ac:dyDescent="0.2">
      <c r="A1806" s="2">
        <v>41639</v>
      </c>
      <c r="B1806">
        <v>23309.56</v>
      </c>
    </row>
    <row r="1807" spans="1:2" ht="14.25" x14ac:dyDescent="0.2">
      <c r="A1807" s="2">
        <v>41638</v>
      </c>
      <c r="B1807">
        <v>23306.560000000001</v>
      </c>
    </row>
    <row r="1808" spans="1:2" ht="14.25" x14ac:dyDescent="0.2">
      <c r="A1808" s="2">
        <v>41637</v>
      </c>
      <c r="B1808">
        <v>23303.56</v>
      </c>
    </row>
    <row r="1809" spans="1:2" ht="14.25" x14ac:dyDescent="0.2">
      <c r="A1809" s="2">
        <v>41636</v>
      </c>
      <c r="B1809">
        <v>23300.560000000001</v>
      </c>
    </row>
    <row r="1810" spans="1:2" ht="14.25" x14ac:dyDescent="0.2">
      <c r="A1810" s="2">
        <v>41635</v>
      </c>
      <c r="B1810">
        <v>23297.56</v>
      </c>
    </row>
    <row r="1811" spans="1:2" ht="14.25" x14ac:dyDescent="0.2">
      <c r="A1811" s="2">
        <v>41634</v>
      </c>
      <c r="B1811">
        <v>23294.560000000001</v>
      </c>
    </row>
    <row r="1812" spans="1:2" ht="14.25" x14ac:dyDescent="0.2">
      <c r="A1812" s="2">
        <v>41633</v>
      </c>
      <c r="B1812">
        <v>23291.56</v>
      </c>
    </row>
    <row r="1813" spans="1:2" ht="14.25" x14ac:dyDescent="0.2">
      <c r="A1813" s="2">
        <v>41632</v>
      </c>
      <c r="B1813">
        <v>23288.560000000001</v>
      </c>
    </row>
    <row r="1814" spans="1:2" ht="14.25" x14ac:dyDescent="0.2">
      <c r="A1814" s="2">
        <v>41631</v>
      </c>
      <c r="B1814">
        <v>23285.56</v>
      </c>
    </row>
    <row r="1815" spans="1:2" ht="14.25" x14ac:dyDescent="0.2">
      <c r="A1815" s="2">
        <v>41630</v>
      </c>
      <c r="B1815">
        <v>23282.560000000001</v>
      </c>
    </row>
    <row r="1816" spans="1:2" ht="14.25" x14ac:dyDescent="0.2">
      <c r="A1816" s="2">
        <v>41629</v>
      </c>
      <c r="B1816">
        <v>23279.57</v>
      </c>
    </row>
    <row r="1817" spans="1:2" ht="14.25" x14ac:dyDescent="0.2">
      <c r="A1817" s="2">
        <v>41628</v>
      </c>
      <c r="B1817">
        <v>23276.57</v>
      </c>
    </row>
    <row r="1818" spans="1:2" ht="14.25" x14ac:dyDescent="0.2">
      <c r="A1818" s="2">
        <v>41627</v>
      </c>
      <c r="B1818">
        <v>23273.57</v>
      </c>
    </row>
    <row r="1819" spans="1:2" ht="14.25" x14ac:dyDescent="0.2">
      <c r="A1819" s="2">
        <v>41626</v>
      </c>
      <c r="B1819">
        <v>23270.57</v>
      </c>
    </row>
    <row r="1820" spans="1:2" ht="14.25" x14ac:dyDescent="0.2">
      <c r="A1820" s="2">
        <v>41625</v>
      </c>
      <c r="B1820">
        <v>23267.58</v>
      </c>
    </row>
    <row r="1821" spans="1:2" ht="14.25" x14ac:dyDescent="0.2">
      <c r="A1821" s="2">
        <v>41624</v>
      </c>
      <c r="B1821">
        <v>23264.58</v>
      </c>
    </row>
    <row r="1822" spans="1:2" ht="14.25" x14ac:dyDescent="0.2">
      <c r="A1822" s="2">
        <v>41623</v>
      </c>
      <c r="B1822">
        <v>23261.59</v>
      </c>
    </row>
    <row r="1823" spans="1:2" ht="14.25" x14ac:dyDescent="0.2">
      <c r="A1823" s="2">
        <v>41622</v>
      </c>
      <c r="B1823">
        <v>23258.59</v>
      </c>
    </row>
    <row r="1824" spans="1:2" ht="14.25" x14ac:dyDescent="0.2">
      <c r="A1824" s="2">
        <v>41621</v>
      </c>
      <c r="B1824">
        <v>23255.599999999999</v>
      </c>
    </row>
    <row r="1825" spans="1:2" ht="14.25" x14ac:dyDescent="0.2">
      <c r="A1825" s="2">
        <v>41620</v>
      </c>
      <c r="B1825">
        <v>23252.6</v>
      </c>
    </row>
    <row r="1826" spans="1:2" ht="14.25" x14ac:dyDescent="0.2">
      <c r="A1826" s="2">
        <v>41619</v>
      </c>
      <c r="B1826">
        <v>23249.61</v>
      </c>
    </row>
    <row r="1827" spans="1:2" ht="14.25" x14ac:dyDescent="0.2">
      <c r="A1827" s="2">
        <v>41618</v>
      </c>
      <c r="B1827">
        <v>23246.61</v>
      </c>
    </row>
    <row r="1828" spans="1:2" ht="14.25" x14ac:dyDescent="0.2">
      <c r="A1828" s="2">
        <v>41617</v>
      </c>
      <c r="B1828">
        <v>23243.62</v>
      </c>
    </row>
    <row r="1829" spans="1:2" ht="14.25" x14ac:dyDescent="0.2">
      <c r="A1829" s="2">
        <v>41616</v>
      </c>
      <c r="B1829">
        <v>23242.85</v>
      </c>
    </row>
    <row r="1830" spans="1:2" ht="14.25" x14ac:dyDescent="0.2">
      <c r="A1830" s="2">
        <v>41615</v>
      </c>
      <c r="B1830">
        <v>23242.07</v>
      </c>
    </row>
    <row r="1831" spans="1:2" ht="14.25" x14ac:dyDescent="0.2">
      <c r="A1831" s="2">
        <v>41614</v>
      </c>
      <c r="B1831">
        <v>23241.3</v>
      </c>
    </row>
    <row r="1832" spans="1:2" ht="14.25" x14ac:dyDescent="0.2">
      <c r="A1832" s="2">
        <v>41613</v>
      </c>
      <c r="B1832">
        <v>23240.52</v>
      </c>
    </row>
    <row r="1833" spans="1:2" ht="14.25" x14ac:dyDescent="0.2">
      <c r="A1833" s="2">
        <v>41612</v>
      </c>
      <c r="B1833">
        <v>23239.75</v>
      </c>
    </row>
    <row r="1834" spans="1:2" ht="14.25" x14ac:dyDescent="0.2">
      <c r="A1834" s="2">
        <v>41611</v>
      </c>
      <c r="B1834">
        <v>23238.97</v>
      </c>
    </row>
    <row r="1835" spans="1:2" ht="14.25" x14ac:dyDescent="0.2">
      <c r="A1835" s="2">
        <v>41610</v>
      </c>
      <c r="B1835">
        <v>23238.2</v>
      </c>
    </row>
    <row r="1836" spans="1:2" ht="14.25" x14ac:dyDescent="0.2">
      <c r="A1836" s="2">
        <v>41609</v>
      </c>
      <c r="B1836">
        <v>23237.43</v>
      </c>
    </row>
    <row r="1837" spans="1:2" ht="14.25" x14ac:dyDescent="0.2">
      <c r="A1837" s="2">
        <v>41608</v>
      </c>
      <c r="B1837">
        <v>23236.65</v>
      </c>
    </row>
    <row r="1838" spans="1:2" ht="14.25" x14ac:dyDescent="0.2">
      <c r="A1838" s="2">
        <v>41607</v>
      </c>
      <c r="B1838">
        <v>23235.88</v>
      </c>
    </row>
    <row r="1839" spans="1:2" ht="14.25" x14ac:dyDescent="0.2">
      <c r="A1839" s="2">
        <v>41606</v>
      </c>
      <c r="B1839">
        <v>23235.1</v>
      </c>
    </row>
    <row r="1840" spans="1:2" ht="14.25" x14ac:dyDescent="0.2">
      <c r="A1840" s="2">
        <v>41605</v>
      </c>
      <c r="B1840">
        <v>23234.33</v>
      </c>
    </row>
    <row r="1841" spans="1:2" ht="14.25" x14ac:dyDescent="0.2">
      <c r="A1841" s="2">
        <v>41604</v>
      </c>
      <c r="B1841">
        <v>23233.56</v>
      </c>
    </row>
    <row r="1842" spans="1:2" ht="14.25" x14ac:dyDescent="0.2">
      <c r="A1842" s="2">
        <v>41603</v>
      </c>
      <c r="B1842">
        <v>23232.78</v>
      </c>
    </row>
    <row r="1843" spans="1:2" ht="14.25" x14ac:dyDescent="0.2">
      <c r="A1843" s="2">
        <v>41602</v>
      </c>
      <c r="B1843">
        <v>23232.01</v>
      </c>
    </row>
    <row r="1844" spans="1:2" ht="14.25" x14ac:dyDescent="0.2">
      <c r="A1844" s="2">
        <v>41601</v>
      </c>
      <c r="B1844">
        <v>23231.23</v>
      </c>
    </row>
    <row r="1845" spans="1:2" ht="14.25" x14ac:dyDescent="0.2">
      <c r="A1845" s="2">
        <v>41600</v>
      </c>
      <c r="B1845">
        <v>23230.46</v>
      </c>
    </row>
    <row r="1846" spans="1:2" ht="14.25" x14ac:dyDescent="0.2">
      <c r="A1846" s="2">
        <v>41599</v>
      </c>
      <c r="B1846">
        <v>23229.69</v>
      </c>
    </row>
    <row r="1847" spans="1:2" ht="14.25" x14ac:dyDescent="0.2">
      <c r="A1847" s="2">
        <v>41598</v>
      </c>
      <c r="B1847">
        <v>23228.91</v>
      </c>
    </row>
    <row r="1848" spans="1:2" ht="14.25" x14ac:dyDescent="0.2">
      <c r="A1848" s="2">
        <v>41597</v>
      </c>
      <c r="B1848">
        <v>23228.14</v>
      </c>
    </row>
    <row r="1849" spans="1:2" ht="14.25" x14ac:dyDescent="0.2">
      <c r="A1849" s="2">
        <v>41596</v>
      </c>
      <c r="B1849">
        <v>23227.360000000001</v>
      </c>
    </row>
    <row r="1850" spans="1:2" ht="14.25" x14ac:dyDescent="0.2">
      <c r="A1850" s="2">
        <v>41595</v>
      </c>
      <c r="B1850">
        <v>23226.59</v>
      </c>
    </row>
    <row r="1851" spans="1:2" ht="14.25" x14ac:dyDescent="0.2">
      <c r="A1851" s="2">
        <v>41594</v>
      </c>
      <c r="B1851">
        <v>23225.82</v>
      </c>
    </row>
    <row r="1852" spans="1:2" ht="14.25" x14ac:dyDescent="0.2">
      <c r="A1852" s="2">
        <v>41593</v>
      </c>
      <c r="B1852">
        <v>23225.040000000001</v>
      </c>
    </row>
    <row r="1853" spans="1:2" ht="14.25" x14ac:dyDescent="0.2">
      <c r="A1853" s="2">
        <v>41592</v>
      </c>
      <c r="B1853">
        <v>23224.27</v>
      </c>
    </row>
    <row r="1854" spans="1:2" ht="14.25" x14ac:dyDescent="0.2">
      <c r="A1854" s="2">
        <v>41591</v>
      </c>
      <c r="B1854">
        <v>23223.49</v>
      </c>
    </row>
    <row r="1855" spans="1:2" ht="14.25" x14ac:dyDescent="0.2">
      <c r="A1855" s="2">
        <v>41590</v>
      </c>
      <c r="B1855">
        <v>23222.720000000001</v>
      </c>
    </row>
    <row r="1856" spans="1:2" ht="14.25" x14ac:dyDescent="0.2">
      <c r="A1856" s="2">
        <v>41589</v>
      </c>
      <c r="B1856">
        <v>23221.95</v>
      </c>
    </row>
    <row r="1857" spans="1:2" ht="14.25" x14ac:dyDescent="0.2">
      <c r="A1857" s="2">
        <v>41588</v>
      </c>
      <c r="B1857">
        <v>23221.17</v>
      </c>
    </row>
    <row r="1858" spans="1:2" ht="14.25" x14ac:dyDescent="0.2">
      <c r="A1858" s="2">
        <v>41587</v>
      </c>
      <c r="B1858">
        <v>23220.400000000001</v>
      </c>
    </row>
    <row r="1859" spans="1:2" ht="14.25" x14ac:dyDescent="0.2">
      <c r="A1859" s="2">
        <v>41586</v>
      </c>
      <c r="B1859">
        <v>23216.67</v>
      </c>
    </row>
    <row r="1860" spans="1:2" ht="14.25" x14ac:dyDescent="0.2">
      <c r="A1860" s="2">
        <v>41585</v>
      </c>
      <c r="B1860">
        <v>23212.93</v>
      </c>
    </row>
    <row r="1861" spans="1:2" ht="14.25" x14ac:dyDescent="0.2">
      <c r="A1861" s="2">
        <v>41584</v>
      </c>
      <c r="B1861">
        <v>23209.200000000001</v>
      </c>
    </row>
    <row r="1862" spans="1:2" ht="14.25" x14ac:dyDescent="0.2">
      <c r="A1862" s="2">
        <v>41583</v>
      </c>
      <c r="B1862">
        <v>23205.47</v>
      </c>
    </row>
    <row r="1863" spans="1:2" ht="14.25" x14ac:dyDescent="0.2">
      <c r="A1863" s="2">
        <v>41582</v>
      </c>
      <c r="B1863">
        <v>23201.73</v>
      </c>
    </row>
    <row r="1864" spans="1:2" ht="14.25" x14ac:dyDescent="0.2">
      <c r="A1864" s="2">
        <v>41581</v>
      </c>
      <c r="B1864">
        <v>23198</v>
      </c>
    </row>
    <row r="1865" spans="1:2" ht="14.25" x14ac:dyDescent="0.2">
      <c r="A1865" s="2">
        <v>41580</v>
      </c>
      <c r="B1865">
        <v>23194.27</v>
      </c>
    </row>
    <row r="1866" spans="1:2" ht="14.25" x14ac:dyDescent="0.2">
      <c r="A1866" s="2">
        <v>41579</v>
      </c>
      <c r="B1866">
        <v>23190.54</v>
      </c>
    </row>
    <row r="1867" spans="1:2" ht="14.25" x14ac:dyDescent="0.2">
      <c r="A1867" s="2">
        <v>41578</v>
      </c>
      <c r="B1867">
        <v>23186.81</v>
      </c>
    </row>
    <row r="1868" spans="1:2" ht="14.25" x14ac:dyDescent="0.2">
      <c r="A1868" s="2">
        <v>41577</v>
      </c>
      <c r="B1868">
        <v>23183.08</v>
      </c>
    </row>
    <row r="1869" spans="1:2" ht="14.25" x14ac:dyDescent="0.2">
      <c r="A1869" s="2">
        <v>41576</v>
      </c>
      <c r="B1869">
        <v>23179.35</v>
      </c>
    </row>
    <row r="1870" spans="1:2" ht="14.25" x14ac:dyDescent="0.2">
      <c r="A1870" s="2">
        <v>41575</v>
      </c>
      <c r="B1870">
        <v>23175.62</v>
      </c>
    </row>
    <row r="1871" spans="1:2" ht="14.25" x14ac:dyDescent="0.2">
      <c r="A1871" s="2">
        <v>41574</v>
      </c>
      <c r="B1871">
        <v>23171.89</v>
      </c>
    </row>
    <row r="1872" spans="1:2" ht="14.25" x14ac:dyDescent="0.2">
      <c r="A1872" s="2">
        <v>41573</v>
      </c>
      <c r="B1872">
        <v>23168.16</v>
      </c>
    </row>
    <row r="1873" spans="1:2" ht="14.25" x14ac:dyDescent="0.2">
      <c r="A1873" s="2">
        <v>41572</v>
      </c>
      <c r="B1873">
        <v>23164.43</v>
      </c>
    </row>
    <row r="1874" spans="1:2" ht="14.25" x14ac:dyDescent="0.2">
      <c r="A1874" s="2">
        <v>41571</v>
      </c>
      <c r="B1874">
        <v>23160.71</v>
      </c>
    </row>
    <row r="1875" spans="1:2" ht="14.25" x14ac:dyDescent="0.2">
      <c r="A1875" s="2">
        <v>41570</v>
      </c>
      <c r="B1875">
        <v>23156.98</v>
      </c>
    </row>
    <row r="1876" spans="1:2" ht="14.25" x14ac:dyDescent="0.2">
      <c r="A1876" s="2">
        <v>41569</v>
      </c>
      <c r="B1876">
        <v>23153.26</v>
      </c>
    </row>
    <row r="1877" spans="1:2" ht="14.25" x14ac:dyDescent="0.2">
      <c r="A1877" s="2">
        <v>41568</v>
      </c>
      <c r="B1877">
        <v>23149.53</v>
      </c>
    </row>
    <row r="1878" spans="1:2" ht="14.25" x14ac:dyDescent="0.2">
      <c r="A1878" s="2">
        <v>41567</v>
      </c>
      <c r="B1878">
        <v>23145.81</v>
      </c>
    </row>
    <row r="1879" spans="1:2" ht="14.25" x14ac:dyDescent="0.2">
      <c r="A1879" s="2">
        <v>41566</v>
      </c>
      <c r="B1879">
        <v>23142.080000000002</v>
      </c>
    </row>
    <row r="1880" spans="1:2" ht="14.25" x14ac:dyDescent="0.2">
      <c r="A1880" s="2">
        <v>41565</v>
      </c>
      <c r="B1880">
        <v>23138.36</v>
      </c>
    </row>
    <row r="1881" spans="1:2" ht="14.25" x14ac:dyDescent="0.2">
      <c r="A1881" s="2">
        <v>41564</v>
      </c>
      <c r="B1881">
        <v>23134.639999999999</v>
      </c>
    </row>
    <row r="1882" spans="1:2" ht="14.25" x14ac:dyDescent="0.2">
      <c r="A1882" s="2">
        <v>41563</v>
      </c>
      <c r="B1882">
        <v>23130.92</v>
      </c>
    </row>
    <row r="1883" spans="1:2" ht="14.25" x14ac:dyDescent="0.2">
      <c r="A1883" s="2">
        <v>41562</v>
      </c>
      <c r="B1883">
        <v>23127.19</v>
      </c>
    </row>
    <row r="1884" spans="1:2" ht="14.25" x14ac:dyDescent="0.2">
      <c r="A1884" s="2">
        <v>41561</v>
      </c>
      <c r="B1884">
        <v>23123.47</v>
      </c>
    </row>
    <row r="1885" spans="1:2" ht="14.25" x14ac:dyDescent="0.2">
      <c r="A1885" s="2">
        <v>41560</v>
      </c>
      <c r="B1885">
        <v>23119.75</v>
      </c>
    </row>
    <row r="1886" spans="1:2" ht="14.25" x14ac:dyDescent="0.2">
      <c r="A1886" s="2">
        <v>41559</v>
      </c>
      <c r="B1886">
        <v>23116.03</v>
      </c>
    </row>
    <row r="1887" spans="1:2" ht="14.25" x14ac:dyDescent="0.2">
      <c r="A1887" s="2">
        <v>41558</v>
      </c>
      <c r="B1887">
        <v>23112.32</v>
      </c>
    </row>
    <row r="1888" spans="1:2" ht="14.25" x14ac:dyDescent="0.2">
      <c r="A1888" s="2">
        <v>41557</v>
      </c>
      <c r="B1888">
        <v>23108.6</v>
      </c>
    </row>
    <row r="1889" spans="1:2" ht="14.25" x14ac:dyDescent="0.2">
      <c r="A1889" s="2">
        <v>41556</v>
      </c>
      <c r="B1889">
        <v>23104.880000000001</v>
      </c>
    </row>
    <row r="1890" spans="1:2" ht="14.25" x14ac:dyDescent="0.2">
      <c r="A1890" s="2">
        <v>41555</v>
      </c>
      <c r="B1890">
        <v>23103.34</v>
      </c>
    </row>
    <row r="1891" spans="1:2" ht="14.25" x14ac:dyDescent="0.2">
      <c r="A1891" s="2">
        <v>41554</v>
      </c>
      <c r="B1891">
        <v>23101.8</v>
      </c>
    </row>
    <row r="1892" spans="1:2" ht="14.25" x14ac:dyDescent="0.2">
      <c r="A1892" s="2">
        <v>41553</v>
      </c>
      <c r="B1892">
        <v>23100.26</v>
      </c>
    </row>
    <row r="1893" spans="1:2" ht="14.25" x14ac:dyDescent="0.2">
      <c r="A1893" s="2">
        <v>41552</v>
      </c>
      <c r="B1893">
        <v>23098.720000000001</v>
      </c>
    </row>
    <row r="1894" spans="1:2" ht="14.25" x14ac:dyDescent="0.2">
      <c r="A1894" s="2">
        <v>41551</v>
      </c>
      <c r="B1894">
        <v>23097.18</v>
      </c>
    </row>
    <row r="1895" spans="1:2" ht="14.25" x14ac:dyDescent="0.2">
      <c r="A1895" s="2">
        <v>41550</v>
      </c>
      <c r="B1895">
        <v>23095.65</v>
      </c>
    </row>
    <row r="1896" spans="1:2" ht="14.25" x14ac:dyDescent="0.2">
      <c r="A1896" s="2">
        <v>41549</v>
      </c>
      <c r="B1896">
        <v>23094.11</v>
      </c>
    </row>
    <row r="1897" spans="1:2" ht="14.25" x14ac:dyDescent="0.2">
      <c r="A1897" s="2">
        <v>41548</v>
      </c>
      <c r="B1897">
        <v>23092.57</v>
      </c>
    </row>
    <row r="1898" spans="1:2" ht="14.25" x14ac:dyDescent="0.2">
      <c r="A1898" s="2">
        <v>41547</v>
      </c>
      <c r="B1898">
        <v>23091.03</v>
      </c>
    </row>
    <row r="1899" spans="1:2" ht="14.25" x14ac:dyDescent="0.2">
      <c r="A1899" s="2">
        <v>41546</v>
      </c>
      <c r="B1899">
        <v>23089.49</v>
      </c>
    </row>
    <row r="1900" spans="1:2" ht="14.25" x14ac:dyDescent="0.2">
      <c r="A1900" s="2">
        <v>41545</v>
      </c>
      <c r="B1900">
        <v>23087.96</v>
      </c>
    </row>
    <row r="1901" spans="1:2" ht="14.25" x14ac:dyDescent="0.2">
      <c r="A1901" s="2">
        <v>41544</v>
      </c>
      <c r="B1901">
        <v>23086.42</v>
      </c>
    </row>
    <row r="1902" spans="1:2" ht="14.25" x14ac:dyDescent="0.2">
      <c r="A1902" s="2">
        <v>41543</v>
      </c>
      <c r="B1902">
        <v>23084.880000000001</v>
      </c>
    </row>
    <row r="1903" spans="1:2" ht="14.25" x14ac:dyDescent="0.2">
      <c r="A1903" s="2">
        <v>41542</v>
      </c>
      <c r="B1903">
        <v>23083.34</v>
      </c>
    </row>
    <row r="1904" spans="1:2" ht="14.25" x14ac:dyDescent="0.2">
      <c r="A1904" s="2">
        <v>41541</v>
      </c>
      <c r="B1904">
        <v>23081.81</v>
      </c>
    </row>
    <row r="1905" spans="1:2" ht="14.25" x14ac:dyDescent="0.2">
      <c r="A1905" s="2">
        <v>41540</v>
      </c>
      <c r="B1905">
        <v>23080.27</v>
      </c>
    </row>
    <row r="1906" spans="1:2" ht="14.25" x14ac:dyDescent="0.2">
      <c r="A1906" s="2">
        <v>41539</v>
      </c>
      <c r="B1906">
        <v>23078.73</v>
      </c>
    </row>
    <row r="1907" spans="1:2" ht="14.25" x14ac:dyDescent="0.2">
      <c r="A1907" s="2">
        <v>41538</v>
      </c>
      <c r="B1907">
        <v>23077.200000000001</v>
      </c>
    </row>
    <row r="1908" spans="1:2" ht="14.25" x14ac:dyDescent="0.2">
      <c r="A1908" s="2">
        <v>41537</v>
      </c>
      <c r="B1908">
        <v>23075.66</v>
      </c>
    </row>
    <row r="1909" spans="1:2" ht="14.25" x14ac:dyDescent="0.2">
      <c r="A1909" s="2">
        <v>41536</v>
      </c>
      <c r="B1909">
        <v>23074.12</v>
      </c>
    </row>
    <row r="1910" spans="1:2" ht="14.25" x14ac:dyDescent="0.2">
      <c r="A1910" s="2">
        <v>41535</v>
      </c>
      <c r="B1910">
        <v>23072.59</v>
      </c>
    </row>
    <row r="1911" spans="1:2" ht="14.25" x14ac:dyDescent="0.2">
      <c r="A1911" s="2">
        <v>41534</v>
      </c>
      <c r="B1911">
        <v>23071.05</v>
      </c>
    </row>
    <row r="1912" spans="1:2" ht="14.25" x14ac:dyDescent="0.2">
      <c r="A1912" s="2">
        <v>41533</v>
      </c>
      <c r="B1912">
        <v>23069.51</v>
      </c>
    </row>
    <row r="1913" spans="1:2" ht="14.25" x14ac:dyDescent="0.2">
      <c r="A1913" s="2">
        <v>41532</v>
      </c>
      <c r="B1913">
        <v>23067.98</v>
      </c>
    </row>
    <row r="1914" spans="1:2" ht="14.25" x14ac:dyDescent="0.2">
      <c r="A1914" s="2">
        <v>41531</v>
      </c>
      <c r="B1914">
        <v>23066.44</v>
      </c>
    </row>
    <row r="1915" spans="1:2" ht="14.25" x14ac:dyDescent="0.2">
      <c r="A1915" s="2">
        <v>41530</v>
      </c>
      <c r="B1915">
        <v>23064.9</v>
      </c>
    </row>
    <row r="1916" spans="1:2" ht="14.25" x14ac:dyDescent="0.2">
      <c r="A1916" s="2">
        <v>41529</v>
      </c>
      <c r="B1916">
        <v>23063.37</v>
      </c>
    </row>
    <row r="1917" spans="1:2" ht="14.25" x14ac:dyDescent="0.2">
      <c r="A1917" s="2">
        <v>41528</v>
      </c>
      <c r="B1917">
        <v>23061.83</v>
      </c>
    </row>
    <row r="1918" spans="1:2" ht="14.25" x14ac:dyDescent="0.2">
      <c r="A1918" s="2">
        <v>41527</v>
      </c>
      <c r="B1918">
        <v>23060.3</v>
      </c>
    </row>
    <row r="1919" spans="1:2" ht="14.25" x14ac:dyDescent="0.2">
      <c r="A1919" s="2">
        <v>41526</v>
      </c>
      <c r="B1919">
        <v>23058.76</v>
      </c>
    </row>
    <row r="1920" spans="1:2" ht="14.25" x14ac:dyDescent="0.2">
      <c r="A1920" s="2">
        <v>41525</v>
      </c>
      <c r="B1920">
        <v>23056.53</v>
      </c>
    </row>
    <row r="1921" spans="1:2" ht="14.25" x14ac:dyDescent="0.2">
      <c r="A1921" s="2">
        <v>41524</v>
      </c>
      <c r="B1921">
        <v>23054.3</v>
      </c>
    </row>
    <row r="1922" spans="1:2" ht="14.25" x14ac:dyDescent="0.2">
      <c r="A1922" s="2">
        <v>41523</v>
      </c>
      <c r="B1922">
        <v>23052.080000000002</v>
      </c>
    </row>
    <row r="1923" spans="1:2" ht="14.25" x14ac:dyDescent="0.2">
      <c r="A1923" s="2">
        <v>41522</v>
      </c>
      <c r="B1923">
        <v>23049.85</v>
      </c>
    </row>
    <row r="1924" spans="1:2" ht="14.25" x14ac:dyDescent="0.2">
      <c r="A1924" s="2">
        <v>41521</v>
      </c>
      <c r="B1924">
        <v>23047.62</v>
      </c>
    </row>
    <row r="1925" spans="1:2" ht="14.25" x14ac:dyDescent="0.2">
      <c r="A1925" s="2">
        <v>41520</v>
      </c>
      <c r="B1925">
        <v>23045.39</v>
      </c>
    </row>
    <row r="1926" spans="1:2" ht="14.25" x14ac:dyDescent="0.2">
      <c r="A1926" s="2">
        <v>41519</v>
      </c>
      <c r="B1926">
        <v>23043.17</v>
      </c>
    </row>
    <row r="1927" spans="1:2" ht="14.25" x14ac:dyDescent="0.2">
      <c r="A1927" s="2">
        <v>41518</v>
      </c>
      <c r="B1927">
        <v>23040.94</v>
      </c>
    </row>
    <row r="1928" spans="1:2" ht="14.25" x14ac:dyDescent="0.2">
      <c r="A1928" s="2">
        <v>41517</v>
      </c>
      <c r="B1928">
        <v>23038.71</v>
      </c>
    </row>
    <row r="1929" spans="1:2" ht="14.25" x14ac:dyDescent="0.2">
      <c r="A1929" s="2">
        <v>41516</v>
      </c>
      <c r="B1929">
        <v>23036.49</v>
      </c>
    </row>
    <row r="1930" spans="1:2" ht="14.25" x14ac:dyDescent="0.2">
      <c r="A1930" s="2">
        <v>41515</v>
      </c>
      <c r="B1930">
        <v>23034.26</v>
      </c>
    </row>
    <row r="1931" spans="1:2" ht="14.25" x14ac:dyDescent="0.2">
      <c r="A1931" s="2">
        <v>41514</v>
      </c>
      <c r="B1931">
        <v>23032.04</v>
      </c>
    </row>
    <row r="1932" spans="1:2" ht="14.25" x14ac:dyDescent="0.2">
      <c r="A1932" s="2">
        <v>41513</v>
      </c>
      <c r="B1932">
        <v>23029.81</v>
      </c>
    </row>
    <row r="1933" spans="1:2" ht="14.25" x14ac:dyDescent="0.2">
      <c r="A1933" s="2">
        <v>41512</v>
      </c>
      <c r="B1933">
        <v>23027.59</v>
      </c>
    </row>
    <row r="1934" spans="1:2" ht="14.25" x14ac:dyDescent="0.2">
      <c r="A1934" s="2">
        <v>41511</v>
      </c>
      <c r="B1934">
        <v>23025.360000000001</v>
      </c>
    </row>
    <row r="1935" spans="1:2" ht="14.25" x14ac:dyDescent="0.2">
      <c r="A1935" s="2">
        <v>41510</v>
      </c>
      <c r="B1935">
        <v>23023.14</v>
      </c>
    </row>
    <row r="1936" spans="1:2" ht="14.25" x14ac:dyDescent="0.2">
      <c r="A1936" s="2">
        <v>41509</v>
      </c>
      <c r="B1936">
        <v>23020.91</v>
      </c>
    </row>
    <row r="1937" spans="1:2" ht="14.25" x14ac:dyDescent="0.2">
      <c r="A1937" s="2">
        <v>41508</v>
      </c>
      <c r="B1937">
        <v>23018.69</v>
      </c>
    </row>
    <row r="1938" spans="1:2" ht="14.25" x14ac:dyDescent="0.2">
      <c r="A1938" s="2">
        <v>41507</v>
      </c>
      <c r="B1938">
        <v>23016.46</v>
      </c>
    </row>
    <row r="1939" spans="1:2" ht="14.25" x14ac:dyDescent="0.2">
      <c r="A1939" s="2">
        <v>41506</v>
      </c>
      <c r="B1939">
        <v>23014.240000000002</v>
      </c>
    </row>
    <row r="1940" spans="1:2" ht="14.25" x14ac:dyDescent="0.2">
      <c r="A1940" s="2">
        <v>41505</v>
      </c>
      <c r="B1940">
        <v>23012.02</v>
      </c>
    </row>
    <row r="1941" spans="1:2" ht="14.25" x14ac:dyDescent="0.2">
      <c r="A1941" s="2">
        <v>41504</v>
      </c>
      <c r="B1941">
        <v>23009.79</v>
      </c>
    </row>
    <row r="1942" spans="1:2" ht="14.25" x14ac:dyDescent="0.2">
      <c r="A1942" s="2">
        <v>41503</v>
      </c>
      <c r="B1942">
        <v>23007.57</v>
      </c>
    </row>
    <row r="1943" spans="1:2" ht="14.25" x14ac:dyDescent="0.2">
      <c r="A1943" s="2">
        <v>41502</v>
      </c>
      <c r="B1943">
        <v>23005.35</v>
      </c>
    </row>
    <row r="1944" spans="1:2" ht="14.25" x14ac:dyDescent="0.2">
      <c r="A1944" s="2">
        <v>41501</v>
      </c>
      <c r="B1944">
        <v>23003.119999999999</v>
      </c>
    </row>
    <row r="1945" spans="1:2" ht="14.25" x14ac:dyDescent="0.2">
      <c r="A1945" s="2">
        <v>41500</v>
      </c>
      <c r="B1945">
        <v>23000.9</v>
      </c>
    </row>
    <row r="1946" spans="1:2" ht="14.25" x14ac:dyDescent="0.2">
      <c r="A1946" s="2">
        <v>41499</v>
      </c>
      <c r="B1946">
        <v>22998.68</v>
      </c>
    </row>
    <row r="1947" spans="1:2" ht="14.25" x14ac:dyDescent="0.2">
      <c r="A1947" s="2">
        <v>41498</v>
      </c>
      <c r="B1947">
        <v>22996.46</v>
      </c>
    </row>
    <row r="1948" spans="1:2" ht="14.25" x14ac:dyDescent="0.2">
      <c r="A1948" s="2">
        <v>41497</v>
      </c>
      <c r="B1948">
        <v>22994.23</v>
      </c>
    </row>
    <row r="1949" spans="1:2" ht="14.25" x14ac:dyDescent="0.2">
      <c r="A1949" s="2">
        <v>41496</v>
      </c>
      <c r="B1949">
        <v>22992.01</v>
      </c>
    </row>
    <row r="1950" spans="1:2" ht="14.25" x14ac:dyDescent="0.2">
      <c r="A1950" s="2">
        <v>41495</v>
      </c>
      <c r="B1950">
        <v>22989.79</v>
      </c>
    </row>
    <row r="1951" spans="1:2" ht="14.25" x14ac:dyDescent="0.2">
      <c r="A1951" s="2">
        <v>41494</v>
      </c>
      <c r="B1951">
        <v>22985.35</v>
      </c>
    </row>
    <row r="1952" spans="1:2" ht="14.25" x14ac:dyDescent="0.2">
      <c r="A1952" s="2">
        <v>41493</v>
      </c>
      <c r="B1952">
        <v>22980.92</v>
      </c>
    </row>
    <row r="1953" spans="1:2" ht="14.25" x14ac:dyDescent="0.2">
      <c r="A1953" s="2">
        <v>41492</v>
      </c>
      <c r="B1953">
        <v>22976.48</v>
      </c>
    </row>
    <row r="1954" spans="1:2" ht="14.25" x14ac:dyDescent="0.2">
      <c r="A1954" s="2">
        <v>41491</v>
      </c>
      <c r="B1954">
        <v>22972.05</v>
      </c>
    </row>
    <row r="1955" spans="1:2" ht="14.25" x14ac:dyDescent="0.2">
      <c r="A1955" s="2">
        <v>41490</v>
      </c>
      <c r="B1955">
        <v>22967.62</v>
      </c>
    </row>
    <row r="1956" spans="1:2" ht="14.25" x14ac:dyDescent="0.2">
      <c r="A1956" s="2">
        <v>41489</v>
      </c>
      <c r="B1956">
        <v>22963.18</v>
      </c>
    </row>
    <row r="1957" spans="1:2" ht="14.25" x14ac:dyDescent="0.2">
      <c r="A1957" s="2">
        <v>41488</v>
      </c>
      <c r="B1957">
        <v>22958.75</v>
      </c>
    </row>
    <row r="1958" spans="1:2" ht="14.25" x14ac:dyDescent="0.2">
      <c r="A1958" s="2">
        <v>41487</v>
      </c>
      <c r="B1958">
        <v>22954.32</v>
      </c>
    </row>
    <row r="1959" spans="1:2" ht="14.25" x14ac:dyDescent="0.2">
      <c r="A1959" s="2">
        <v>41486</v>
      </c>
      <c r="B1959">
        <v>22949.89</v>
      </c>
    </row>
    <row r="1960" spans="1:2" ht="14.25" x14ac:dyDescent="0.2">
      <c r="A1960" s="2">
        <v>41485</v>
      </c>
      <c r="B1960">
        <v>22945.47</v>
      </c>
    </row>
    <row r="1961" spans="1:2" ht="14.25" x14ac:dyDescent="0.2">
      <c r="A1961" s="2">
        <v>41484</v>
      </c>
      <c r="B1961">
        <v>22941.040000000001</v>
      </c>
    </row>
    <row r="1962" spans="1:2" ht="14.25" x14ac:dyDescent="0.2">
      <c r="A1962" s="2">
        <v>41483</v>
      </c>
      <c r="B1962">
        <v>22936.61</v>
      </c>
    </row>
    <row r="1963" spans="1:2" ht="14.25" x14ac:dyDescent="0.2">
      <c r="A1963" s="2">
        <v>41482</v>
      </c>
      <c r="B1963">
        <v>22932.19</v>
      </c>
    </row>
    <row r="1964" spans="1:2" ht="14.25" x14ac:dyDescent="0.2">
      <c r="A1964" s="2">
        <v>41481</v>
      </c>
      <c r="B1964">
        <v>22927.759999999998</v>
      </c>
    </row>
    <row r="1965" spans="1:2" ht="14.25" x14ac:dyDescent="0.2">
      <c r="A1965" s="2">
        <v>41480</v>
      </c>
      <c r="B1965">
        <v>22923.34</v>
      </c>
    </row>
    <row r="1966" spans="1:2" ht="14.25" x14ac:dyDescent="0.2">
      <c r="A1966" s="2">
        <v>41479</v>
      </c>
      <c r="B1966">
        <v>22918.91</v>
      </c>
    </row>
    <row r="1967" spans="1:2" ht="14.25" x14ac:dyDescent="0.2">
      <c r="A1967" s="2">
        <v>41478</v>
      </c>
      <c r="B1967">
        <v>22914.49</v>
      </c>
    </row>
    <row r="1968" spans="1:2" ht="14.25" x14ac:dyDescent="0.2">
      <c r="A1968" s="2">
        <v>41477</v>
      </c>
      <c r="B1968">
        <v>22910.07</v>
      </c>
    </row>
    <row r="1969" spans="1:2" ht="14.25" x14ac:dyDescent="0.2">
      <c r="A1969" s="2">
        <v>41476</v>
      </c>
      <c r="B1969">
        <v>22905.65</v>
      </c>
    </row>
    <row r="1970" spans="1:2" ht="14.25" x14ac:dyDescent="0.2">
      <c r="A1970" s="2">
        <v>41475</v>
      </c>
      <c r="B1970">
        <v>22901.23</v>
      </c>
    </row>
    <row r="1971" spans="1:2" ht="14.25" x14ac:dyDescent="0.2">
      <c r="A1971" s="2">
        <v>41474</v>
      </c>
      <c r="B1971">
        <v>22896.81</v>
      </c>
    </row>
    <row r="1972" spans="1:2" ht="14.25" x14ac:dyDescent="0.2">
      <c r="A1972" s="2">
        <v>41473</v>
      </c>
      <c r="B1972">
        <v>22892.39</v>
      </c>
    </row>
    <row r="1973" spans="1:2" ht="14.25" x14ac:dyDescent="0.2">
      <c r="A1973" s="2">
        <v>41472</v>
      </c>
      <c r="B1973">
        <v>22887.98</v>
      </c>
    </row>
    <row r="1974" spans="1:2" ht="14.25" x14ac:dyDescent="0.2">
      <c r="A1974" s="2">
        <v>41471</v>
      </c>
      <c r="B1974">
        <v>22883.56</v>
      </c>
    </row>
    <row r="1975" spans="1:2" ht="14.25" x14ac:dyDescent="0.2">
      <c r="A1975" s="2">
        <v>41470</v>
      </c>
      <c r="B1975">
        <v>22879.14</v>
      </c>
    </row>
    <row r="1976" spans="1:2" ht="14.25" x14ac:dyDescent="0.2">
      <c r="A1976" s="2">
        <v>41469</v>
      </c>
      <c r="B1976">
        <v>22874.73</v>
      </c>
    </row>
    <row r="1977" spans="1:2" ht="14.25" x14ac:dyDescent="0.2">
      <c r="A1977" s="2">
        <v>41468</v>
      </c>
      <c r="B1977">
        <v>22870.32</v>
      </c>
    </row>
    <row r="1978" spans="1:2" ht="14.25" x14ac:dyDescent="0.2">
      <c r="A1978" s="2">
        <v>41467</v>
      </c>
      <c r="B1978">
        <v>22865.9</v>
      </c>
    </row>
    <row r="1979" spans="1:2" ht="14.25" x14ac:dyDescent="0.2">
      <c r="A1979" s="2">
        <v>41466</v>
      </c>
      <c r="B1979">
        <v>22861.49</v>
      </c>
    </row>
    <row r="1980" spans="1:2" ht="14.25" x14ac:dyDescent="0.2">
      <c r="A1980" s="2">
        <v>41465</v>
      </c>
      <c r="B1980">
        <v>22857.08</v>
      </c>
    </row>
    <row r="1981" spans="1:2" ht="14.25" x14ac:dyDescent="0.2">
      <c r="A1981" s="2">
        <v>41464</v>
      </c>
      <c r="B1981">
        <v>22852.67</v>
      </c>
    </row>
    <row r="1982" spans="1:2" ht="14.25" x14ac:dyDescent="0.2">
      <c r="A1982" s="2">
        <v>41463</v>
      </c>
      <c r="B1982">
        <v>22852.67</v>
      </c>
    </row>
    <row r="1983" spans="1:2" ht="14.25" x14ac:dyDescent="0.2">
      <c r="A1983" s="2">
        <v>41462</v>
      </c>
      <c r="B1983">
        <v>22852.67</v>
      </c>
    </row>
    <row r="1984" spans="1:2" ht="14.25" x14ac:dyDescent="0.2">
      <c r="A1984" s="2">
        <v>41461</v>
      </c>
      <c r="B1984">
        <v>22852.67</v>
      </c>
    </row>
    <row r="1985" spans="1:2" ht="14.25" x14ac:dyDescent="0.2">
      <c r="A1985" s="2">
        <v>41460</v>
      </c>
      <c r="B1985">
        <v>22852.67</v>
      </c>
    </row>
    <row r="1986" spans="1:2" ht="14.25" x14ac:dyDescent="0.2">
      <c r="A1986" s="2">
        <v>41459</v>
      </c>
      <c r="B1986">
        <v>22852.67</v>
      </c>
    </row>
    <row r="1987" spans="1:2" ht="14.25" x14ac:dyDescent="0.2">
      <c r="A1987" s="2">
        <v>41458</v>
      </c>
      <c r="B1987">
        <v>22852.67</v>
      </c>
    </row>
    <row r="1988" spans="1:2" ht="14.25" x14ac:dyDescent="0.2">
      <c r="A1988" s="2">
        <v>41457</v>
      </c>
      <c r="B1988">
        <v>22852.67</v>
      </c>
    </row>
    <row r="1989" spans="1:2" ht="14.25" x14ac:dyDescent="0.2">
      <c r="A1989" s="2">
        <v>41456</v>
      </c>
      <c r="B1989">
        <v>22852.67</v>
      </c>
    </row>
    <row r="1990" spans="1:2" ht="14.25" x14ac:dyDescent="0.2">
      <c r="A1990" s="2">
        <v>41455</v>
      </c>
      <c r="B1990">
        <v>22852.67</v>
      </c>
    </row>
    <row r="1991" spans="1:2" ht="14.25" x14ac:dyDescent="0.2">
      <c r="A1991" s="2">
        <v>41454</v>
      </c>
      <c r="B1991">
        <v>22852.67</v>
      </c>
    </row>
    <row r="1992" spans="1:2" ht="14.25" x14ac:dyDescent="0.2">
      <c r="A1992" s="2">
        <v>41453</v>
      </c>
      <c r="B1992">
        <v>22852.67</v>
      </c>
    </row>
    <row r="1993" spans="1:2" ht="14.25" x14ac:dyDescent="0.2">
      <c r="A1993" s="2">
        <v>41452</v>
      </c>
      <c r="B1993">
        <v>22852.67</v>
      </c>
    </row>
    <row r="1994" spans="1:2" ht="14.25" x14ac:dyDescent="0.2">
      <c r="A1994" s="2">
        <v>41451</v>
      </c>
      <c r="B1994">
        <v>22852.67</v>
      </c>
    </row>
    <row r="1995" spans="1:2" ht="14.25" x14ac:dyDescent="0.2">
      <c r="A1995" s="2">
        <v>41450</v>
      </c>
      <c r="B1995">
        <v>22852.67</v>
      </c>
    </row>
    <row r="1996" spans="1:2" ht="14.25" x14ac:dyDescent="0.2">
      <c r="A1996" s="2">
        <v>41449</v>
      </c>
      <c r="B1996">
        <v>22852.67</v>
      </c>
    </row>
    <row r="1997" spans="1:2" ht="14.25" x14ac:dyDescent="0.2">
      <c r="A1997" s="2">
        <v>41448</v>
      </c>
      <c r="B1997">
        <v>22852.67</v>
      </c>
    </row>
    <row r="1998" spans="1:2" ht="14.25" x14ac:dyDescent="0.2">
      <c r="A1998" s="2">
        <v>41447</v>
      </c>
      <c r="B1998">
        <v>22852.67</v>
      </c>
    </row>
    <row r="1999" spans="1:2" ht="14.25" x14ac:dyDescent="0.2">
      <c r="A1999" s="2">
        <v>41446</v>
      </c>
      <c r="B1999">
        <v>22852.67</v>
      </c>
    </row>
    <row r="2000" spans="1:2" ht="14.25" x14ac:dyDescent="0.2">
      <c r="A2000" s="2">
        <v>41445</v>
      </c>
      <c r="B2000">
        <v>22852.67</v>
      </c>
    </row>
    <row r="2001" spans="1:2" ht="14.25" x14ac:dyDescent="0.2">
      <c r="A2001" s="2">
        <v>41444</v>
      </c>
      <c r="B2001">
        <v>22852.67</v>
      </c>
    </row>
    <row r="2002" spans="1:2" ht="14.25" x14ac:dyDescent="0.2">
      <c r="A2002" s="2">
        <v>41443</v>
      </c>
      <c r="B2002">
        <v>22852.67</v>
      </c>
    </row>
    <row r="2003" spans="1:2" ht="14.25" x14ac:dyDescent="0.2">
      <c r="A2003" s="2">
        <v>41442</v>
      </c>
      <c r="B2003">
        <v>22852.67</v>
      </c>
    </row>
    <row r="2004" spans="1:2" ht="14.25" x14ac:dyDescent="0.2">
      <c r="A2004" s="2">
        <v>41441</v>
      </c>
      <c r="B2004">
        <v>22852.67</v>
      </c>
    </row>
    <row r="2005" spans="1:2" ht="14.25" x14ac:dyDescent="0.2">
      <c r="A2005" s="2">
        <v>41440</v>
      </c>
      <c r="B2005">
        <v>22852.67</v>
      </c>
    </row>
    <row r="2006" spans="1:2" ht="14.25" x14ac:dyDescent="0.2">
      <c r="A2006" s="2">
        <v>41439</v>
      </c>
      <c r="B2006">
        <v>22852.67</v>
      </c>
    </row>
    <row r="2007" spans="1:2" ht="14.25" x14ac:dyDescent="0.2">
      <c r="A2007" s="2">
        <v>41438</v>
      </c>
      <c r="B2007">
        <v>22852.67</v>
      </c>
    </row>
    <row r="2008" spans="1:2" ht="14.25" x14ac:dyDescent="0.2">
      <c r="A2008" s="2">
        <v>41437</v>
      </c>
      <c r="B2008">
        <v>22852.67</v>
      </c>
    </row>
    <row r="2009" spans="1:2" ht="14.25" x14ac:dyDescent="0.2">
      <c r="A2009" s="2">
        <v>41436</v>
      </c>
      <c r="B2009">
        <v>22852.67</v>
      </c>
    </row>
    <row r="2010" spans="1:2" ht="14.25" x14ac:dyDescent="0.2">
      <c r="A2010" s="2">
        <v>41435</v>
      </c>
      <c r="B2010">
        <v>22852.67</v>
      </c>
    </row>
    <row r="2011" spans="1:2" ht="14.25" x14ac:dyDescent="0.2">
      <c r="A2011" s="2">
        <v>41434</v>
      </c>
      <c r="B2011">
        <v>22852.67</v>
      </c>
    </row>
    <row r="2012" spans="1:2" ht="14.25" x14ac:dyDescent="0.2">
      <c r="A2012" s="2">
        <v>41433</v>
      </c>
      <c r="B2012">
        <v>22856.37</v>
      </c>
    </row>
    <row r="2013" spans="1:2" ht="14.25" x14ac:dyDescent="0.2">
      <c r="A2013" s="2">
        <v>41432</v>
      </c>
      <c r="B2013">
        <v>22860.06</v>
      </c>
    </row>
    <row r="2014" spans="1:2" ht="14.25" x14ac:dyDescent="0.2">
      <c r="A2014" s="2">
        <v>41431</v>
      </c>
      <c r="B2014">
        <v>22863.759999999998</v>
      </c>
    </row>
    <row r="2015" spans="1:2" ht="14.25" x14ac:dyDescent="0.2">
      <c r="A2015" s="2">
        <v>41430</v>
      </c>
      <c r="B2015">
        <v>22867.46</v>
      </c>
    </row>
    <row r="2016" spans="1:2" ht="14.25" x14ac:dyDescent="0.2">
      <c r="A2016" s="2">
        <v>41429</v>
      </c>
      <c r="B2016">
        <v>22871.16</v>
      </c>
    </row>
    <row r="2017" spans="1:2" ht="14.25" x14ac:dyDescent="0.2">
      <c r="A2017" s="2">
        <v>41428</v>
      </c>
      <c r="B2017">
        <v>22874.85</v>
      </c>
    </row>
    <row r="2018" spans="1:2" ht="14.25" x14ac:dyDescent="0.2">
      <c r="A2018" s="2">
        <v>41427</v>
      </c>
      <c r="B2018">
        <v>22878.55</v>
      </c>
    </row>
    <row r="2019" spans="1:2" ht="14.25" x14ac:dyDescent="0.2">
      <c r="A2019" s="2">
        <v>41426</v>
      </c>
      <c r="B2019">
        <v>22882.25</v>
      </c>
    </row>
    <row r="2020" spans="1:2" ht="14.25" x14ac:dyDescent="0.2">
      <c r="A2020" s="2">
        <v>41425</v>
      </c>
      <c r="B2020">
        <v>22885.95</v>
      </c>
    </row>
    <row r="2021" spans="1:2" ht="14.25" x14ac:dyDescent="0.2">
      <c r="A2021" s="2">
        <v>41424</v>
      </c>
      <c r="B2021">
        <v>22889.65</v>
      </c>
    </row>
    <row r="2022" spans="1:2" ht="14.25" x14ac:dyDescent="0.2">
      <c r="A2022" s="2">
        <v>41423</v>
      </c>
      <c r="B2022">
        <v>22893.360000000001</v>
      </c>
    </row>
    <row r="2023" spans="1:2" ht="14.25" x14ac:dyDescent="0.2">
      <c r="A2023" s="2">
        <v>41422</v>
      </c>
      <c r="B2023">
        <v>22897.06</v>
      </c>
    </row>
    <row r="2024" spans="1:2" ht="14.25" x14ac:dyDescent="0.2">
      <c r="A2024" s="2">
        <v>41421</v>
      </c>
      <c r="B2024">
        <v>22900.76</v>
      </c>
    </row>
    <row r="2025" spans="1:2" ht="14.25" x14ac:dyDescent="0.2">
      <c r="A2025" s="2">
        <v>41420</v>
      </c>
      <c r="B2025">
        <v>22904.46</v>
      </c>
    </row>
    <row r="2026" spans="1:2" ht="14.25" x14ac:dyDescent="0.2">
      <c r="A2026" s="2">
        <v>41419</v>
      </c>
      <c r="B2026">
        <v>22908.17</v>
      </c>
    </row>
    <row r="2027" spans="1:2" ht="14.25" x14ac:dyDescent="0.2">
      <c r="A2027" s="2">
        <v>41418</v>
      </c>
      <c r="B2027">
        <v>22911.87</v>
      </c>
    </row>
    <row r="2028" spans="1:2" ht="14.25" x14ac:dyDescent="0.2">
      <c r="A2028" s="2">
        <v>41417</v>
      </c>
      <c r="B2028">
        <v>22915.58</v>
      </c>
    </row>
    <row r="2029" spans="1:2" ht="14.25" x14ac:dyDescent="0.2">
      <c r="A2029" s="2">
        <v>41416</v>
      </c>
      <c r="B2029">
        <v>22919.279999999999</v>
      </c>
    </row>
    <row r="2030" spans="1:2" ht="14.25" x14ac:dyDescent="0.2">
      <c r="A2030" s="2">
        <v>41415</v>
      </c>
      <c r="B2030">
        <v>22922.99</v>
      </c>
    </row>
    <row r="2031" spans="1:2" ht="14.25" x14ac:dyDescent="0.2">
      <c r="A2031" s="2">
        <v>41414</v>
      </c>
      <c r="B2031">
        <v>22926.7</v>
      </c>
    </row>
    <row r="2032" spans="1:2" ht="14.25" x14ac:dyDescent="0.2">
      <c r="A2032" s="2">
        <v>41413</v>
      </c>
      <c r="B2032">
        <v>22930.400000000001</v>
      </c>
    </row>
    <row r="2033" spans="1:2" ht="14.25" x14ac:dyDescent="0.2">
      <c r="A2033" s="2">
        <v>41412</v>
      </c>
      <c r="B2033">
        <v>22934.11</v>
      </c>
    </row>
    <row r="2034" spans="1:2" ht="14.25" x14ac:dyDescent="0.2">
      <c r="A2034" s="2">
        <v>41411</v>
      </c>
      <c r="B2034">
        <v>22937.82</v>
      </c>
    </row>
    <row r="2035" spans="1:2" ht="14.25" x14ac:dyDescent="0.2">
      <c r="A2035" s="2">
        <v>41410</v>
      </c>
      <c r="B2035">
        <v>22941.53</v>
      </c>
    </row>
    <row r="2036" spans="1:2" ht="14.25" x14ac:dyDescent="0.2">
      <c r="A2036" s="2">
        <v>41409</v>
      </c>
      <c r="B2036">
        <v>22945.24</v>
      </c>
    </row>
    <row r="2037" spans="1:2" ht="14.25" x14ac:dyDescent="0.2">
      <c r="A2037" s="2">
        <v>41408</v>
      </c>
      <c r="B2037">
        <v>22948.95</v>
      </c>
    </row>
    <row r="2038" spans="1:2" ht="14.25" x14ac:dyDescent="0.2">
      <c r="A2038" s="2">
        <v>41407</v>
      </c>
      <c r="B2038">
        <v>22952.66</v>
      </c>
    </row>
    <row r="2039" spans="1:2" ht="14.25" x14ac:dyDescent="0.2">
      <c r="A2039" s="2">
        <v>41406</v>
      </c>
      <c r="B2039">
        <v>22956.37</v>
      </c>
    </row>
    <row r="2040" spans="1:2" ht="14.25" x14ac:dyDescent="0.2">
      <c r="A2040" s="2">
        <v>41405</v>
      </c>
      <c r="B2040">
        <v>22960.080000000002</v>
      </c>
    </row>
    <row r="2041" spans="1:2" ht="14.25" x14ac:dyDescent="0.2">
      <c r="A2041" s="2">
        <v>41404</v>
      </c>
      <c r="B2041">
        <v>22963.8</v>
      </c>
    </row>
    <row r="2042" spans="1:2" ht="14.25" x14ac:dyDescent="0.2">
      <c r="A2042" s="2">
        <v>41403</v>
      </c>
      <c r="B2042">
        <v>22967.51</v>
      </c>
    </row>
    <row r="2043" spans="1:2" ht="14.25" x14ac:dyDescent="0.2">
      <c r="A2043" s="2">
        <v>41402</v>
      </c>
      <c r="B2043">
        <v>22964.46</v>
      </c>
    </row>
    <row r="2044" spans="1:2" ht="14.25" x14ac:dyDescent="0.2">
      <c r="A2044" s="2">
        <v>41401</v>
      </c>
      <c r="B2044">
        <v>22961.4</v>
      </c>
    </row>
    <row r="2045" spans="1:2" ht="14.25" x14ac:dyDescent="0.2">
      <c r="A2045" s="2">
        <v>41400</v>
      </c>
      <c r="B2045">
        <v>22958.35</v>
      </c>
    </row>
    <row r="2046" spans="1:2" ht="14.25" x14ac:dyDescent="0.2">
      <c r="A2046" s="2">
        <v>41399</v>
      </c>
      <c r="B2046">
        <v>22955.29</v>
      </c>
    </row>
    <row r="2047" spans="1:2" ht="14.25" x14ac:dyDescent="0.2">
      <c r="A2047" s="2">
        <v>41398</v>
      </c>
      <c r="B2047">
        <v>22952.240000000002</v>
      </c>
    </row>
    <row r="2048" spans="1:2" ht="14.25" x14ac:dyDescent="0.2">
      <c r="A2048" s="2">
        <v>41397</v>
      </c>
      <c r="B2048">
        <v>22949.18</v>
      </c>
    </row>
    <row r="2049" spans="1:2" ht="14.25" x14ac:dyDescent="0.2">
      <c r="A2049" s="2">
        <v>41396</v>
      </c>
      <c r="B2049">
        <v>22946.13</v>
      </c>
    </row>
    <row r="2050" spans="1:2" ht="14.25" x14ac:dyDescent="0.2">
      <c r="A2050" s="2">
        <v>41395</v>
      </c>
      <c r="B2050">
        <v>22943.08</v>
      </c>
    </row>
    <row r="2051" spans="1:2" ht="14.25" x14ac:dyDescent="0.2">
      <c r="A2051" s="2">
        <v>41394</v>
      </c>
      <c r="B2051">
        <v>22940.02</v>
      </c>
    </row>
    <row r="2052" spans="1:2" ht="14.25" x14ac:dyDescent="0.2">
      <c r="A2052" s="2">
        <v>41393</v>
      </c>
      <c r="B2052">
        <v>22936.97</v>
      </c>
    </row>
    <row r="2053" spans="1:2" ht="14.25" x14ac:dyDescent="0.2">
      <c r="A2053" s="2">
        <v>41392</v>
      </c>
      <c r="B2053">
        <v>22933.919999999998</v>
      </c>
    </row>
    <row r="2054" spans="1:2" ht="14.25" x14ac:dyDescent="0.2">
      <c r="A2054" s="2">
        <v>41391</v>
      </c>
      <c r="B2054">
        <v>22930.87</v>
      </c>
    </row>
    <row r="2055" spans="1:2" ht="14.25" x14ac:dyDescent="0.2">
      <c r="A2055" s="2">
        <v>41390</v>
      </c>
      <c r="B2055">
        <v>22927.82</v>
      </c>
    </row>
    <row r="2056" spans="1:2" ht="14.25" x14ac:dyDescent="0.2">
      <c r="A2056" s="2">
        <v>41389</v>
      </c>
      <c r="B2056">
        <v>22924.77</v>
      </c>
    </row>
    <row r="2057" spans="1:2" ht="14.25" x14ac:dyDescent="0.2">
      <c r="A2057" s="2">
        <v>41388</v>
      </c>
      <c r="B2057">
        <v>22921.72</v>
      </c>
    </row>
    <row r="2058" spans="1:2" ht="14.25" x14ac:dyDescent="0.2">
      <c r="A2058" s="2">
        <v>41387</v>
      </c>
      <c r="B2058">
        <v>22918.67</v>
      </c>
    </row>
    <row r="2059" spans="1:2" ht="14.25" x14ac:dyDescent="0.2">
      <c r="A2059" s="2">
        <v>41386</v>
      </c>
      <c r="B2059">
        <v>22915.62</v>
      </c>
    </row>
    <row r="2060" spans="1:2" ht="14.25" x14ac:dyDescent="0.2">
      <c r="A2060" s="2">
        <v>41385</v>
      </c>
      <c r="B2060">
        <v>22912.57</v>
      </c>
    </row>
    <row r="2061" spans="1:2" ht="14.25" x14ac:dyDescent="0.2">
      <c r="A2061" s="2">
        <v>41384</v>
      </c>
      <c r="B2061">
        <v>22909.52</v>
      </c>
    </row>
    <row r="2062" spans="1:2" ht="14.25" x14ac:dyDescent="0.2">
      <c r="A2062" s="2">
        <v>41383</v>
      </c>
      <c r="B2062">
        <v>22906.47</v>
      </c>
    </row>
    <row r="2063" spans="1:2" ht="14.25" x14ac:dyDescent="0.2">
      <c r="A2063" s="2">
        <v>41382</v>
      </c>
      <c r="B2063">
        <v>22903.42</v>
      </c>
    </row>
    <row r="2064" spans="1:2" ht="14.25" x14ac:dyDescent="0.2">
      <c r="A2064" s="2">
        <v>41381</v>
      </c>
      <c r="B2064">
        <v>22900.38</v>
      </c>
    </row>
    <row r="2065" spans="1:2" ht="14.25" x14ac:dyDescent="0.2">
      <c r="A2065" s="2">
        <v>41380</v>
      </c>
      <c r="B2065">
        <v>22897.33</v>
      </c>
    </row>
    <row r="2066" spans="1:2" ht="14.25" x14ac:dyDescent="0.2">
      <c r="A2066" s="2">
        <v>41379</v>
      </c>
      <c r="B2066">
        <v>22894.28</v>
      </c>
    </row>
    <row r="2067" spans="1:2" ht="14.25" x14ac:dyDescent="0.2">
      <c r="A2067" s="2">
        <v>41378</v>
      </c>
      <c r="B2067">
        <v>22891.24</v>
      </c>
    </row>
    <row r="2068" spans="1:2" ht="14.25" x14ac:dyDescent="0.2">
      <c r="A2068" s="2">
        <v>41377</v>
      </c>
      <c r="B2068">
        <v>22888.19</v>
      </c>
    </row>
    <row r="2069" spans="1:2" ht="14.25" x14ac:dyDescent="0.2">
      <c r="A2069" s="2">
        <v>41376</v>
      </c>
      <c r="B2069">
        <v>22885.14</v>
      </c>
    </row>
    <row r="2070" spans="1:2" ht="14.25" x14ac:dyDescent="0.2">
      <c r="A2070" s="2">
        <v>41375</v>
      </c>
      <c r="B2070">
        <v>22882.1</v>
      </c>
    </row>
    <row r="2071" spans="1:2" ht="14.25" x14ac:dyDescent="0.2">
      <c r="A2071" s="2">
        <v>41374</v>
      </c>
      <c r="B2071">
        <v>22879.05</v>
      </c>
    </row>
    <row r="2072" spans="1:2" ht="14.25" x14ac:dyDescent="0.2">
      <c r="A2072" s="2">
        <v>41373</v>
      </c>
      <c r="B2072">
        <v>22876.01</v>
      </c>
    </row>
    <row r="2073" spans="1:2" ht="14.25" x14ac:dyDescent="0.2">
      <c r="A2073" s="2">
        <v>41372</v>
      </c>
      <c r="B2073">
        <v>22875.279999999999</v>
      </c>
    </row>
    <row r="2074" spans="1:2" ht="14.25" x14ac:dyDescent="0.2">
      <c r="A2074" s="2">
        <v>41371</v>
      </c>
      <c r="B2074">
        <v>22874.54</v>
      </c>
    </row>
    <row r="2075" spans="1:2" ht="14.25" x14ac:dyDescent="0.2">
      <c r="A2075" s="2">
        <v>41370</v>
      </c>
      <c r="B2075">
        <v>22873.8</v>
      </c>
    </row>
    <row r="2076" spans="1:2" ht="14.25" x14ac:dyDescent="0.2">
      <c r="A2076" s="2">
        <v>41369</v>
      </c>
      <c r="B2076">
        <v>22873.06</v>
      </c>
    </row>
    <row r="2077" spans="1:2" ht="14.25" x14ac:dyDescent="0.2">
      <c r="A2077" s="2">
        <v>41368</v>
      </c>
      <c r="B2077">
        <v>22872.33</v>
      </c>
    </row>
    <row r="2078" spans="1:2" ht="14.25" x14ac:dyDescent="0.2">
      <c r="A2078" s="2">
        <v>41367</v>
      </c>
      <c r="B2078">
        <v>22871.59</v>
      </c>
    </row>
    <row r="2079" spans="1:2" ht="14.25" x14ac:dyDescent="0.2">
      <c r="A2079" s="2">
        <v>41366</v>
      </c>
      <c r="B2079">
        <v>22870.85</v>
      </c>
    </row>
    <row r="2080" spans="1:2" ht="14.25" x14ac:dyDescent="0.2">
      <c r="A2080" s="2">
        <v>41365</v>
      </c>
      <c r="B2080">
        <v>22870.11</v>
      </c>
    </row>
    <row r="2081" spans="1:2" ht="14.25" x14ac:dyDescent="0.2">
      <c r="A2081" s="2">
        <v>41364</v>
      </c>
      <c r="B2081">
        <v>22869.38</v>
      </c>
    </row>
    <row r="2082" spans="1:2" ht="14.25" x14ac:dyDescent="0.2">
      <c r="A2082" s="2">
        <v>41363</v>
      </c>
      <c r="B2082">
        <v>22868.639999999999</v>
      </c>
    </row>
    <row r="2083" spans="1:2" ht="14.25" x14ac:dyDescent="0.2">
      <c r="A2083" s="2">
        <v>41362</v>
      </c>
      <c r="B2083">
        <v>22867.9</v>
      </c>
    </row>
    <row r="2084" spans="1:2" ht="14.25" x14ac:dyDescent="0.2">
      <c r="A2084" s="2">
        <v>41361</v>
      </c>
      <c r="B2084">
        <v>22867.16</v>
      </c>
    </row>
    <row r="2085" spans="1:2" ht="14.25" x14ac:dyDescent="0.2">
      <c r="A2085" s="2">
        <v>41360</v>
      </c>
      <c r="B2085">
        <v>22866.43</v>
      </c>
    </row>
    <row r="2086" spans="1:2" ht="14.25" x14ac:dyDescent="0.2">
      <c r="A2086" s="2">
        <v>41359</v>
      </c>
      <c r="B2086">
        <v>22865.69</v>
      </c>
    </row>
    <row r="2087" spans="1:2" ht="14.25" x14ac:dyDescent="0.2">
      <c r="A2087" s="2">
        <v>41358</v>
      </c>
      <c r="B2087">
        <v>22864.95</v>
      </c>
    </row>
    <row r="2088" spans="1:2" ht="14.25" x14ac:dyDescent="0.2">
      <c r="A2088" s="2">
        <v>41357</v>
      </c>
      <c r="B2088">
        <v>22864.22</v>
      </c>
    </row>
    <row r="2089" spans="1:2" ht="14.25" x14ac:dyDescent="0.2">
      <c r="A2089" s="2">
        <v>41356</v>
      </c>
      <c r="B2089">
        <v>22863.48</v>
      </c>
    </row>
    <row r="2090" spans="1:2" ht="14.25" x14ac:dyDescent="0.2">
      <c r="A2090" s="2">
        <v>41355</v>
      </c>
      <c r="B2090">
        <v>22862.74</v>
      </c>
    </row>
    <row r="2091" spans="1:2" ht="14.25" x14ac:dyDescent="0.2">
      <c r="A2091" s="2">
        <v>41354</v>
      </c>
      <c r="B2091">
        <v>22862</v>
      </c>
    </row>
    <row r="2092" spans="1:2" ht="14.25" x14ac:dyDescent="0.2">
      <c r="A2092" s="2">
        <v>41353</v>
      </c>
      <c r="B2092">
        <v>22861.27</v>
      </c>
    </row>
    <row r="2093" spans="1:2" ht="14.25" x14ac:dyDescent="0.2">
      <c r="A2093" s="2">
        <v>41352</v>
      </c>
      <c r="B2093">
        <v>22860.53</v>
      </c>
    </row>
    <row r="2094" spans="1:2" ht="14.25" x14ac:dyDescent="0.2">
      <c r="A2094" s="2">
        <v>41351</v>
      </c>
      <c r="B2094">
        <v>22859.79</v>
      </c>
    </row>
    <row r="2095" spans="1:2" ht="14.25" x14ac:dyDescent="0.2">
      <c r="A2095" s="2">
        <v>41350</v>
      </c>
      <c r="B2095">
        <v>22859.06</v>
      </c>
    </row>
    <row r="2096" spans="1:2" ht="14.25" x14ac:dyDescent="0.2">
      <c r="A2096" s="2">
        <v>41349</v>
      </c>
      <c r="B2096">
        <v>22858.32</v>
      </c>
    </row>
    <row r="2097" spans="1:2" ht="14.25" x14ac:dyDescent="0.2">
      <c r="A2097" s="2">
        <v>41348</v>
      </c>
      <c r="B2097">
        <v>22857.58</v>
      </c>
    </row>
    <row r="2098" spans="1:2" ht="14.25" x14ac:dyDescent="0.2">
      <c r="A2098" s="2">
        <v>41347</v>
      </c>
      <c r="B2098">
        <v>22856.84</v>
      </c>
    </row>
    <row r="2099" spans="1:2" ht="14.25" x14ac:dyDescent="0.2">
      <c r="A2099" s="2">
        <v>41346</v>
      </c>
      <c r="B2099">
        <v>22856.11</v>
      </c>
    </row>
    <row r="2100" spans="1:2" ht="14.25" x14ac:dyDescent="0.2">
      <c r="A2100" s="2">
        <v>41345</v>
      </c>
      <c r="B2100">
        <v>22855.37</v>
      </c>
    </row>
    <row r="2101" spans="1:2" ht="14.25" x14ac:dyDescent="0.2">
      <c r="A2101" s="2">
        <v>41344</v>
      </c>
      <c r="B2101">
        <v>22854.63</v>
      </c>
    </row>
    <row r="2102" spans="1:2" ht="14.25" x14ac:dyDescent="0.2">
      <c r="A2102" s="2">
        <v>41343</v>
      </c>
      <c r="B2102">
        <v>22853.9</v>
      </c>
    </row>
    <row r="2103" spans="1:2" ht="14.25" x14ac:dyDescent="0.2">
      <c r="A2103" s="2">
        <v>41342</v>
      </c>
      <c r="B2103">
        <v>22853.16</v>
      </c>
    </row>
    <row r="2104" spans="1:2" ht="14.25" x14ac:dyDescent="0.2">
      <c r="A2104" s="2">
        <v>41341</v>
      </c>
      <c r="B2104">
        <v>22851.52</v>
      </c>
    </row>
    <row r="2105" spans="1:2" ht="14.25" x14ac:dyDescent="0.2">
      <c r="A2105" s="2">
        <v>41340</v>
      </c>
      <c r="B2105">
        <v>22849.89</v>
      </c>
    </row>
    <row r="2106" spans="1:2" ht="14.25" x14ac:dyDescent="0.2">
      <c r="A2106" s="2">
        <v>41339</v>
      </c>
      <c r="B2106">
        <v>22848.26</v>
      </c>
    </row>
    <row r="2107" spans="1:2" ht="14.25" x14ac:dyDescent="0.2">
      <c r="A2107" s="2">
        <v>41338</v>
      </c>
      <c r="B2107">
        <v>22846.63</v>
      </c>
    </row>
    <row r="2108" spans="1:2" ht="14.25" x14ac:dyDescent="0.2">
      <c r="A2108" s="2">
        <v>41337</v>
      </c>
      <c r="B2108">
        <v>22845</v>
      </c>
    </row>
    <row r="2109" spans="1:2" ht="14.25" x14ac:dyDescent="0.2">
      <c r="A2109" s="2">
        <v>41336</v>
      </c>
      <c r="B2109">
        <v>22843.37</v>
      </c>
    </row>
    <row r="2110" spans="1:2" ht="14.25" x14ac:dyDescent="0.2">
      <c r="A2110" s="2">
        <v>41335</v>
      </c>
      <c r="B2110">
        <v>22841.74</v>
      </c>
    </row>
    <row r="2111" spans="1:2" ht="14.25" x14ac:dyDescent="0.2">
      <c r="A2111" s="2">
        <v>41334</v>
      </c>
      <c r="B2111">
        <v>22840.11</v>
      </c>
    </row>
    <row r="2112" spans="1:2" ht="14.25" x14ac:dyDescent="0.2">
      <c r="A2112" s="2">
        <v>41333</v>
      </c>
      <c r="B2112">
        <v>22838.48</v>
      </c>
    </row>
    <row r="2113" spans="1:2" ht="14.25" x14ac:dyDescent="0.2">
      <c r="A2113" s="2">
        <v>41332</v>
      </c>
      <c r="B2113">
        <v>22836.85</v>
      </c>
    </row>
    <row r="2114" spans="1:2" ht="14.25" x14ac:dyDescent="0.2">
      <c r="A2114" s="2">
        <v>41331</v>
      </c>
      <c r="B2114">
        <v>22835.22</v>
      </c>
    </row>
    <row r="2115" spans="1:2" ht="14.25" x14ac:dyDescent="0.2">
      <c r="A2115" s="2">
        <v>41330</v>
      </c>
      <c r="B2115">
        <v>22833.59</v>
      </c>
    </row>
    <row r="2116" spans="1:2" ht="14.25" x14ac:dyDescent="0.2">
      <c r="A2116" s="2">
        <v>41329</v>
      </c>
      <c r="B2116">
        <v>22831.97</v>
      </c>
    </row>
    <row r="2117" spans="1:2" ht="14.25" x14ac:dyDescent="0.2">
      <c r="A2117" s="2">
        <v>41328</v>
      </c>
      <c r="B2117">
        <v>22830.34</v>
      </c>
    </row>
    <row r="2118" spans="1:2" ht="14.25" x14ac:dyDescent="0.2">
      <c r="A2118" s="2">
        <v>41327</v>
      </c>
      <c r="B2118">
        <v>22828.71</v>
      </c>
    </row>
    <row r="2119" spans="1:2" ht="14.25" x14ac:dyDescent="0.2">
      <c r="A2119" s="2">
        <v>41326</v>
      </c>
      <c r="B2119">
        <v>22827.08</v>
      </c>
    </row>
    <row r="2120" spans="1:2" ht="14.25" x14ac:dyDescent="0.2">
      <c r="A2120" s="2">
        <v>41325</v>
      </c>
      <c r="B2120">
        <v>22825.45</v>
      </c>
    </row>
    <row r="2121" spans="1:2" ht="14.25" x14ac:dyDescent="0.2">
      <c r="A2121" s="2">
        <v>41324</v>
      </c>
      <c r="B2121">
        <v>22823.82</v>
      </c>
    </row>
    <row r="2122" spans="1:2" ht="14.25" x14ac:dyDescent="0.2">
      <c r="A2122" s="2">
        <v>41323</v>
      </c>
      <c r="B2122">
        <v>22822.19</v>
      </c>
    </row>
    <row r="2123" spans="1:2" ht="14.25" x14ac:dyDescent="0.2">
      <c r="A2123" s="2">
        <v>41322</v>
      </c>
      <c r="B2123">
        <v>22820.560000000001</v>
      </c>
    </row>
    <row r="2124" spans="1:2" ht="14.25" x14ac:dyDescent="0.2">
      <c r="A2124" s="2">
        <v>41321</v>
      </c>
      <c r="B2124">
        <v>22818.94</v>
      </c>
    </row>
    <row r="2125" spans="1:2" ht="14.25" x14ac:dyDescent="0.2">
      <c r="A2125" s="2">
        <v>41320</v>
      </c>
      <c r="B2125">
        <v>22817.31</v>
      </c>
    </row>
    <row r="2126" spans="1:2" ht="14.25" x14ac:dyDescent="0.2">
      <c r="A2126" s="2">
        <v>41319</v>
      </c>
      <c r="B2126">
        <v>22815.68</v>
      </c>
    </row>
    <row r="2127" spans="1:2" ht="14.25" x14ac:dyDescent="0.2">
      <c r="A2127" s="2">
        <v>41318</v>
      </c>
      <c r="B2127">
        <v>22814.05</v>
      </c>
    </row>
    <row r="2128" spans="1:2" ht="14.25" x14ac:dyDescent="0.2">
      <c r="A2128" s="2">
        <v>41317</v>
      </c>
      <c r="B2128">
        <v>22812.42</v>
      </c>
    </row>
    <row r="2129" spans="1:2" ht="14.25" x14ac:dyDescent="0.2">
      <c r="A2129" s="2">
        <v>41316</v>
      </c>
      <c r="B2129">
        <v>22810.799999999999</v>
      </c>
    </row>
    <row r="2130" spans="1:2" ht="14.25" x14ac:dyDescent="0.2">
      <c r="A2130" s="2">
        <v>41315</v>
      </c>
      <c r="B2130">
        <v>22809.17</v>
      </c>
    </row>
    <row r="2131" spans="1:2" ht="14.25" x14ac:dyDescent="0.2">
      <c r="A2131" s="2">
        <v>41314</v>
      </c>
      <c r="B2131">
        <v>22807.54</v>
      </c>
    </row>
    <row r="2132" spans="1:2" ht="14.25" x14ac:dyDescent="0.2">
      <c r="A2132" s="2">
        <v>41313</v>
      </c>
      <c r="B2132">
        <v>22807.54</v>
      </c>
    </row>
    <row r="2133" spans="1:2" ht="14.25" x14ac:dyDescent="0.2">
      <c r="A2133" s="2">
        <v>41312</v>
      </c>
      <c r="B2133">
        <v>22807.54</v>
      </c>
    </row>
    <row r="2134" spans="1:2" ht="14.25" x14ac:dyDescent="0.2">
      <c r="A2134" s="2">
        <v>41311</v>
      </c>
      <c r="B2134">
        <v>22807.54</v>
      </c>
    </row>
    <row r="2135" spans="1:2" ht="14.25" x14ac:dyDescent="0.2">
      <c r="A2135" s="2">
        <v>41310</v>
      </c>
      <c r="B2135">
        <v>22807.54</v>
      </c>
    </row>
    <row r="2136" spans="1:2" ht="14.25" x14ac:dyDescent="0.2">
      <c r="A2136" s="2">
        <v>41309</v>
      </c>
      <c r="B2136">
        <v>22807.54</v>
      </c>
    </row>
    <row r="2137" spans="1:2" ht="14.25" x14ac:dyDescent="0.2">
      <c r="A2137" s="2">
        <v>41308</v>
      </c>
      <c r="B2137">
        <v>22807.54</v>
      </c>
    </row>
    <row r="2138" spans="1:2" ht="14.25" x14ac:dyDescent="0.2">
      <c r="A2138" s="2">
        <v>41307</v>
      </c>
      <c r="B2138">
        <v>22807.54</v>
      </c>
    </row>
    <row r="2139" spans="1:2" ht="14.25" x14ac:dyDescent="0.2">
      <c r="A2139" s="2">
        <v>41306</v>
      </c>
      <c r="B2139">
        <v>22807.54</v>
      </c>
    </row>
    <row r="2140" spans="1:2" ht="14.25" x14ac:dyDescent="0.2">
      <c r="A2140" s="2">
        <v>41305</v>
      </c>
      <c r="B2140">
        <v>22807.54</v>
      </c>
    </row>
    <row r="2141" spans="1:2" ht="14.25" x14ac:dyDescent="0.2">
      <c r="A2141" s="2">
        <v>41304</v>
      </c>
      <c r="B2141">
        <v>22807.54</v>
      </c>
    </row>
    <row r="2142" spans="1:2" ht="14.25" x14ac:dyDescent="0.2">
      <c r="A2142" s="2">
        <v>41303</v>
      </c>
      <c r="B2142">
        <v>22807.54</v>
      </c>
    </row>
    <row r="2143" spans="1:2" ht="14.25" x14ac:dyDescent="0.2">
      <c r="A2143" s="2">
        <v>41302</v>
      </c>
      <c r="B2143">
        <v>22807.54</v>
      </c>
    </row>
    <row r="2144" spans="1:2" ht="14.25" x14ac:dyDescent="0.2">
      <c r="A2144" s="2">
        <v>41301</v>
      </c>
      <c r="B2144">
        <v>22807.54</v>
      </c>
    </row>
    <row r="2145" spans="1:2" ht="14.25" x14ac:dyDescent="0.2">
      <c r="A2145" s="2">
        <v>41300</v>
      </c>
      <c r="B2145">
        <v>22807.54</v>
      </c>
    </row>
    <row r="2146" spans="1:2" ht="14.25" x14ac:dyDescent="0.2">
      <c r="A2146" s="2">
        <v>41299</v>
      </c>
      <c r="B2146">
        <v>22807.54</v>
      </c>
    </row>
    <row r="2147" spans="1:2" ht="14.25" x14ac:dyDescent="0.2">
      <c r="A2147" s="2">
        <v>41298</v>
      </c>
      <c r="B2147">
        <v>22807.54</v>
      </c>
    </row>
    <row r="2148" spans="1:2" ht="14.25" x14ac:dyDescent="0.2">
      <c r="A2148" s="2">
        <v>41297</v>
      </c>
      <c r="B2148">
        <v>22807.54</v>
      </c>
    </row>
    <row r="2149" spans="1:2" ht="14.25" x14ac:dyDescent="0.2">
      <c r="A2149" s="2">
        <v>41296</v>
      </c>
      <c r="B2149">
        <v>22807.54</v>
      </c>
    </row>
    <row r="2150" spans="1:2" ht="14.25" x14ac:dyDescent="0.2">
      <c r="A2150" s="2">
        <v>41295</v>
      </c>
      <c r="B2150">
        <v>22807.54</v>
      </c>
    </row>
    <row r="2151" spans="1:2" ht="14.25" x14ac:dyDescent="0.2">
      <c r="A2151" s="2">
        <v>41294</v>
      </c>
      <c r="B2151">
        <v>22807.54</v>
      </c>
    </row>
    <row r="2152" spans="1:2" ht="14.25" x14ac:dyDescent="0.2">
      <c r="A2152" s="2">
        <v>41293</v>
      </c>
      <c r="B2152">
        <v>22807.54</v>
      </c>
    </row>
    <row r="2153" spans="1:2" ht="14.25" x14ac:dyDescent="0.2">
      <c r="A2153" s="2">
        <v>41292</v>
      </c>
      <c r="B2153">
        <v>22807.54</v>
      </c>
    </row>
    <row r="2154" spans="1:2" ht="14.25" x14ac:dyDescent="0.2">
      <c r="A2154" s="2">
        <v>41291</v>
      </c>
      <c r="B2154">
        <v>22807.54</v>
      </c>
    </row>
    <row r="2155" spans="1:2" ht="14.25" x14ac:dyDescent="0.2">
      <c r="A2155" s="2">
        <v>41290</v>
      </c>
      <c r="B2155">
        <v>22807.54</v>
      </c>
    </row>
    <row r="2156" spans="1:2" ht="14.25" x14ac:dyDescent="0.2">
      <c r="A2156" s="2">
        <v>41289</v>
      </c>
      <c r="B2156">
        <v>22807.54</v>
      </c>
    </row>
    <row r="2157" spans="1:2" ht="14.25" x14ac:dyDescent="0.2">
      <c r="A2157" s="2">
        <v>41288</v>
      </c>
      <c r="B2157">
        <v>22807.54</v>
      </c>
    </row>
    <row r="2158" spans="1:2" ht="14.25" x14ac:dyDescent="0.2">
      <c r="A2158" s="2">
        <v>41287</v>
      </c>
      <c r="B2158">
        <v>22807.54</v>
      </c>
    </row>
    <row r="2159" spans="1:2" ht="14.25" x14ac:dyDescent="0.2">
      <c r="A2159" s="2">
        <v>41286</v>
      </c>
      <c r="B2159">
        <v>22807.54</v>
      </c>
    </row>
    <row r="2160" spans="1:2" ht="14.25" x14ac:dyDescent="0.2">
      <c r="A2160" s="2">
        <v>41285</v>
      </c>
      <c r="B2160">
        <v>22807.54</v>
      </c>
    </row>
    <row r="2161" spans="1:2" ht="14.25" x14ac:dyDescent="0.2">
      <c r="A2161" s="2">
        <v>41284</v>
      </c>
      <c r="B2161">
        <v>22807.54</v>
      </c>
    </row>
    <row r="2162" spans="1:2" ht="14.25" x14ac:dyDescent="0.2">
      <c r="A2162" s="2">
        <v>41283</v>
      </c>
      <c r="B2162">
        <v>22807.54</v>
      </c>
    </row>
    <row r="2163" spans="1:2" ht="14.25" x14ac:dyDescent="0.2">
      <c r="A2163" s="2">
        <v>41282</v>
      </c>
      <c r="B2163">
        <v>22811.23</v>
      </c>
    </row>
    <row r="2164" spans="1:2" ht="14.25" x14ac:dyDescent="0.2">
      <c r="A2164" s="2">
        <v>41281</v>
      </c>
      <c r="B2164">
        <v>22814.92</v>
      </c>
    </row>
    <row r="2165" spans="1:2" ht="14.25" x14ac:dyDescent="0.2">
      <c r="A2165" s="2">
        <v>41280</v>
      </c>
      <c r="B2165">
        <v>22818.61</v>
      </c>
    </row>
    <row r="2166" spans="1:2" ht="14.25" x14ac:dyDescent="0.2">
      <c r="A2166" s="2">
        <v>41279</v>
      </c>
      <c r="B2166">
        <v>22822.3</v>
      </c>
    </row>
    <row r="2167" spans="1:2" ht="14.25" x14ac:dyDescent="0.2">
      <c r="A2167" s="2">
        <v>41278</v>
      </c>
      <c r="B2167">
        <v>22825.99</v>
      </c>
    </row>
    <row r="2168" spans="1:2" ht="14.25" x14ac:dyDescent="0.2">
      <c r="A2168" s="2">
        <v>41277</v>
      </c>
      <c r="B2168">
        <v>22829.68</v>
      </c>
    </row>
    <row r="2169" spans="1:2" ht="14.25" x14ac:dyDescent="0.2">
      <c r="A2169" s="2">
        <v>41276</v>
      </c>
      <c r="B2169">
        <v>22833.37</v>
      </c>
    </row>
    <row r="2170" spans="1:2" ht="14.25" x14ac:dyDescent="0.2">
      <c r="A2170" s="2">
        <v>41275</v>
      </c>
      <c r="B2170">
        <v>22837.06</v>
      </c>
    </row>
    <row r="2171" spans="1:2" ht="14.25" x14ac:dyDescent="0.2">
      <c r="A2171" s="2">
        <v>41274</v>
      </c>
      <c r="B2171">
        <v>22840.75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63081-266B-441D-A5CE-C27EDED19D49}">
  <dimension ref="A1:N521"/>
  <sheetViews>
    <sheetView workbookViewId="0">
      <selection activeCell="N6" sqref="N6"/>
    </sheetView>
  </sheetViews>
  <sheetFormatPr baseColWidth="10" defaultRowHeight="15" x14ac:dyDescent="0.2"/>
  <cols>
    <col min="1" max="1" width="11" style="4"/>
    <col min="2" max="2" width="12.75" style="4" customWidth="1"/>
    <col min="3" max="14" width="11" style="4"/>
  </cols>
  <sheetData>
    <row r="1" spans="1:14" ht="14.25" x14ac:dyDescent="0.2">
      <c r="A1" s="4" t="s">
        <v>3</v>
      </c>
      <c r="B1" s="4" t="s">
        <v>66</v>
      </c>
      <c r="C1" s="4" t="s">
        <v>71</v>
      </c>
      <c r="D1" s="4" t="s">
        <v>72</v>
      </c>
      <c r="E1" s="4" t="s">
        <v>73</v>
      </c>
      <c r="F1" s="4" t="s">
        <v>74</v>
      </c>
      <c r="G1" s="4" t="s">
        <v>75</v>
      </c>
      <c r="H1" s="4" t="s">
        <v>76</v>
      </c>
      <c r="I1" s="4" t="s">
        <v>77</v>
      </c>
      <c r="J1" s="4" t="s">
        <v>67</v>
      </c>
      <c r="K1" s="4" t="s">
        <v>68</v>
      </c>
      <c r="L1" s="4" t="s">
        <v>69</v>
      </c>
      <c r="M1" s="4" t="s">
        <v>70</v>
      </c>
      <c r="N1" s="4" t="s">
        <v>78</v>
      </c>
    </row>
    <row r="2" spans="1:14" ht="14.25" x14ac:dyDescent="0.2">
      <c r="A2" s="3">
        <v>43420</v>
      </c>
      <c r="B2" s="3">
        <f>+EDATE($A2,6)</f>
        <v>43601</v>
      </c>
      <c r="C2" s="3">
        <f>+EDATE($A2,12)</f>
        <v>43785</v>
      </c>
      <c r="D2" s="3">
        <f>+EDATE($A2,18)</f>
        <v>43967</v>
      </c>
      <c r="E2" s="3">
        <f>+EDATE($A2,24)</f>
        <v>44151</v>
      </c>
      <c r="F2" s="4">
        <f>+VLOOKUP(B2,Curva_Swap!$A:$D,3,FALSE)</f>
        <v>2.9937999999999998</v>
      </c>
      <c r="G2" s="4">
        <f>+VLOOKUP(C2,Curva_Swap!$A:$D,3,FALSE)</f>
        <v>3.2435</v>
      </c>
      <c r="H2" s="4">
        <f>+VLOOKUP(D2,Curva_Swap!$A:$D,3,FALSE)</f>
        <v>3.4788999999999999</v>
      </c>
      <c r="I2" s="4">
        <f>+VLOOKUP(E2,Curva_Swap!$A:$D,3,FALSE)</f>
        <v>3.6543999999999999</v>
      </c>
      <c r="J2" s="34">
        <f>1/(1+F2/100*(B2-$A2)/360)</f>
        <v>0.98517104668332067</v>
      </c>
      <c r="K2" s="34">
        <f t="shared" ref="K2:M2" si="0">1/(1+G2/100*(C2-$A2)/360)</f>
        <v>0.96816153721461662</v>
      </c>
      <c r="L2" s="34">
        <f t="shared" si="0"/>
        <v>0.94979393732441197</v>
      </c>
      <c r="M2" s="34">
        <f t="shared" si="0"/>
        <v>0.93092133408557298</v>
      </c>
      <c r="N2" s="24">
        <f>2*(1-M2)/(J2+K2+L2+M2)</f>
        <v>3.6034326394123288E-2</v>
      </c>
    </row>
    <row r="3" spans="1:14" ht="14.25" x14ac:dyDescent="0.2">
      <c r="A3" s="3">
        <f>+A2+1</f>
        <v>43421</v>
      </c>
      <c r="B3" s="3">
        <f t="shared" ref="B3:B66" si="1">+EDATE($A3,6)</f>
        <v>43602</v>
      </c>
      <c r="C3" s="3">
        <f t="shared" ref="C3:C66" si="2">+EDATE($A3,12)</f>
        <v>43786</v>
      </c>
      <c r="D3" s="3">
        <f t="shared" ref="D3:D66" si="3">+EDATE($A3,18)</f>
        <v>43968</v>
      </c>
      <c r="E3" s="3">
        <f t="shared" ref="E3:E66" si="4">+EDATE($A3,24)</f>
        <v>44152</v>
      </c>
      <c r="F3" s="4">
        <f>+VLOOKUP(B3,Curva_Swap!$A:$D,3,FALSE)</f>
        <v>2.9950000000000001</v>
      </c>
      <c r="G3" s="4">
        <f>+VLOOKUP(C3,Curva_Swap!$A:$D,3,FALSE)</f>
        <v>3.2450000000000001</v>
      </c>
      <c r="H3" s="4">
        <f>+VLOOKUP(D3,Curva_Swap!$A:$D,3,FALSE)</f>
        <v>3.48</v>
      </c>
      <c r="I3" s="4">
        <f>+VLOOKUP(E3,Curva_Swap!$A:$D,3,FALSE)</f>
        <v>3.6551999999999998</v>
      </c>
      <c r="J3" s="34">
        <f t="shared" ref="J3:J66" si="5">1/(1+F3/100*(B3-$A3)/360)</f>
        <v>0.98516519099411248</v>
      </c>
      <c r="K3" s="34">
        <f t="shared" ref="K3:K66" si="6">1/(1+G3/100*(C3-$A3)/360)</f>
        <v>0.96814728209458656</v>
      </c>
      <c r="L3" s="34">
        <f t="shared" ref="L3:L66" si="7">1/(1+H3/100*(D3-$A3)/360)</f>
        <v>0.94977885982213806</v>
      </c>
      <c r="M3" s="34">
        <f t="shared" ref="M3:M66" si="8">1/(1+I3/100*(E3-$A3)/360)</f>
        <v>0.93090725662686502</v>
      </c>
      <c r="N3" s="24">
        <f t="shared" ref="N3:N66" si="9">2*(1-M3)/(J3+K3+L3+M3)</f>
        <v>3.6042132911408335E-2</v>
      </c>
    </row>
    <row r="4" spans="1:14" ht="14.25" x14ac:dyDescent="0.2">
      <c r="A4" s="3">
        <f t="shared" ref="A4:A67" si="10">+A3+1</f>
        <v>43422</v>
      </c>
      <c r="B4" s="3">
        <f t="shared" si="1"/>
        <v>43603</v>
      </c>
      <c r="C4" s="3">
        <f t="shared" si="2"/>
        <v>43787</v>
      </c>
      <c r="D4" s="3">
        <f t="shared" si="3"/>
        <v>43969</v>
      </c>
      <c r="E4" s="3">
        <f t="shared" si="4"/>
        <v>44153</v>
      </c>
      <c r="F4" s="4">
        <f>+VLOOKUP(B4,Curva_Swap!$A:$D,3,FALSE)</f>
        <v>2.9962</v>
      </c>
      <c r="G4" s="4">
        <f>+VLOOKUP(C4,Curva_Swap!$A:$D,3,FALSE)</f>
        <v>3.2465000000000002</v>
      </c>
      <c r="H4" s="4">
        <f>+VLOOKUP(D4,Curva_Swap!$A:$D,3,FALSE)</f>
        <v>3.4811000000000001</v>
      </c>
      <c r="I4" s="4">
        <f>+VLOOKUP(E4,Curva_Swap!$A:$D,3,FALSE)</f>
        <v>3.6560999999999999</v>
      </c>
      <c r="J4" s="34">
        <f t="shared" si="5"/>
        <v>0.98515933537451417</v>
      </c>
      <c r="K4" s="34">
        <f t="shared" si="6"/>
        <v>0.96813302739433238</v>
      </c>
      <c r="L4" s="34">
        <f t="shared" si="7"/>
        <v>0.94976378279855211</v>
      </c>
      <c r="M4" s="34">
        <f t="shared" si="8"/>
        <v>0.93089141999472702</v>
      </c>
      <c r="N4" s="24">
        <f t="shared" si="9"/>
        <v>3.6050873843988224E-2</v>
      </c>
    </row>
    <row r="5" spans="1:14" ht="14.25" x14ac:dyDescent="0.2">
      <c r="A5" s="3">
        <f t="shared" si="10"/>
        <v>43423</v>
      </c>
      <c r="B5" s="3">
        <f t="shared" si="1"/>
        <v>43604</v>
      </c>
      <c r="C5" s="3">
        <f t="shared" si="2"/>
        <v>43788</v>
      </c>
      <c r="D5" s="3">
        <f t="shared" si="3"/>
        <v>43970</v>
      </c>
      <c r="E5" s="3">
        <f t="shared" si="4"/>
        <v>44154</v>
      </c>
      <c r="F5" s="4">
        <f>+VLOOKUP(B5,Curva_Swap!$A:$D,3,FALSE)</f>
        <v>2.9973000000000001</v>
      </c>
      <c r="G5" s="4">
        <f>+VLOOKUP(C5,Curva_Swap!$A:$D,3,FALSE)</f>
        <v>3.2479</v>
      </c>
      <c r="H5" s="4">
        <f>+VLOOKUP(D5,Curva_Swap!$A:$D,3,FALSE)</f>
        <v>3.4822000000000002</v>
      </c>
      <c r="I5" s="4">
        <f>+VLOOKUP(E5,Curva_Swap!$A:$D,3,FALSE)</f>
        <v>3.657</v>
      </c>
      <c r="J5" s="34">
        <f t="shared" si="5"/>
        <v>0.98515396778436526</v>
      </c>
      <c r="K5" s="34">
        <f t="shared" si="6"/>
        <v>0.96811972338614349</v>
      </c>
      <c r="L5" s="34">
        <f t="shared" si="7"/>
        <v>0.94974870625363139</v>
      </c>
      <c r="M5" s="34">
        <f t="shared" si="8"/>
        <v>0.93087558390140657</v>
      </c>
      <c r="N5" s="24">
        <f t="shared" si="9"/>
        <v>3.6059601186724376E-2</v>
      </c>
    </row>
    <row r="6" spans="1:14" ht="14.25" x14ac:dyDescent="0.2">
      <c r="A6" s="3">
        <f t="shared" si="10"/>
        <v>43424</v>
      </c>
      <c r="B6" s="3">
        <f t="shared" si="1"/>
        <v>43605</v>
      </c>
      <c r="C6" s="3">
        <f t="shared" si="2"/>
        <v>43789</v>
      </c>
      <c r="D6" s="3">
        <f t="shared" si="3"/>
        <v>43971</v>
      </c>
      <c r="E6" s="3">
        <f t="shared" si="4"/>
        <v>44155</v>
      </c>
      <c r="F6" s="4">
        <f>+VLOOKUP(B6,Curva_Swap!$A:$D,3,FALSE)</f>
        <v>2.9984999999999999</v>
      </c>
      <c r="G6" s="4">
        <f>+VLOOKUP(C6,Curva_Swap!$A:$D,3,FALSE)</f>
        <v>3.2494000000000001</v>
      </c>
      <c r="H6" s="4">
        <f>+VLOOKUP(D6,Curva_Swap!$A:$D,3,FALSE)</f>
        <v>3.4832999999999998</v>
      </c>
      <c r="I6" s="4">
        <f>+VLOOKUP(E6,Curva_Swap!$A:$D,3,FALSE)</f>
        <v>3.6577999999999999</v>
      </c>
      <c r="J6" s="34">
        <f t="shared" si="5"/>
        <v>0.98514811229818267</v>
      </c>
      <c r="K6" s="34">
        <f t="shared" si="6"/>
        <v>0.9681054694974035</v>
      </c>
      <c r="L6" s="34">
        <f t="shared" si="7"/>
        <v>0.94973363018735302</v>
      </c>
      <c r="M6" s="34">
        <f t="shared" si="8"/>
        <v>0.93086150782632937</v>
      </c>
      <c r="N6" s="24">
        <f t="shared" si="9"/>
        <v>3.6067407572153876E-2</v>
      </c>
    </row>
    <row r="7" spans="1:14" ht="14.25" x14ac:dyDescent="0.2">
      <c r="A7" s="3">
        <f t="shared" si="10"/>
        <v>43425</v>
      </c>
      <c r="B7" s="3">
        <f t="shared" si="1"/>
        <v>43606</v>
      </c>
      <c r="C7" s="3">
        <f t="shared" si="2"/>
        <v>43790</v>
      </c>
      <c r="D7" s="3">
        <f t="shared" si="3"/>
        <v>43972</v>
      </c>
      <c r="E7" s="3">
        <f t="shared" si="4"/>
        <v>44156</v>
      </c>
      <c r="F7" s="4">
        <f>+VLOOKUP(B7,Curva_Swap!$A:$D,3,FALSE)</f>
        <v>2.9996</v>
      </c>
      <c r="G7" s="4">
        <f>+VLOOKUP(C7,Curva_Swap!$A:$D,3,FALSE)</f>
        <v>3.2509000000000001</v>
      </c>
      <c r="H7" s="4">
        <f>+VLOOKUP(D7,Curva_Swap!$A:$D,3,FALSE)</f>
        <v>3.4843999999999999</v>
      </c>
      <c r="I7" s="4">
        <f>+VLOOKUP(E7,Curva_Swap!$A:$D,3,FALSE)</f>
        <v>3.6587000000000001</v>
      </c>
      <c r="J7" s="34">
        <f t="shared" si="5"/>
        <v>0.98514274483032949</v>
      </c>
      <c r="K7" s="34">
        <f t="shared" si="6"/>
        <v>0.9680912160283851</v>
      </c>
      <c r="L7" s="34">
        <f t="shared" si="7"/>
        <v>0.94971855459969423</v>
      </c>
      <c r="M7" s="34">
        <f t="shared" si="8"/>
        <v>0.93084567275070063</v>
      </c>
      <c r="N7" s="24">
        <f t="shared" si="9"/>
        <v>3.6076143737552128E-2</v>
      </c>
    </row>
    <row r="8" spans="1:14" ht="14.25" x14ac:dyDescent="0.2">
      <c r="A8" s="3">
        <f t="shared" si="10"/>
        <v>43426</v>
      </c>
      <c r="B8" s="3">
        <f t="shared" si="1"/>
        <v>43607</v>
      </c>
      <c r="C8" s="3">
        <f t="shared" si="2"/>
        <v>43791</v>
      </c>
      <c r="D8" s="3">
        <f t="shared" si="3"/>
        <v>43973</v>
      </c>
      <c r="E8" s="3">
        <f t="shared" si="4"/>
        <v>44157</v>
      </c>
      <c r="F8" s="4">
        <f>+VLOOKUP(B8,Curva_Swap!$A:$D,3,FALSE)</f>
        <v>3.0007999999999999</v>
      </c>
      <c r="G8" s="4">
        <f>+VLOOKUP(C8,Curva_Swap!$A:$D,3,FALSE)</f>
        <v>3.2523</v>
      </c>
      <c r="H8" s="4">
        <f>+VLOOKUP(D8,Curva_Swap!$A:$D,3,FALSE)</f>
        <v>3.4855</v>
      </c>
      <c r="I8" s="4">
        <f>+VLOOKUP(E8,Curva_Swap!$A:$D,3,FALSE)</f>
        <v>3.6596000000000002</v>
      </c>
      <c r="J8" s="34">
        <f t="shared" si="5"/>
        <v>0.98513688947755806</v>
      </c>
      <c r="K8" s="34">
        <f t="shared" si="6"/>
        <v>0.96807791316930025</v>
      </c>
      <c r="L8" s="34">
        <f t="shared" si="7"/>
        <v>0.94970347949063239</v>
      </c>
      <c r="M8" s="34">
        <f t="shared" si="8"/>
        <v>0.93082983821381038</v>
      </c>
      <c r="N8" s="24">
        <f t="shared" si="9"/>
        <v>3.608487548725621E-2</v>
      </c>
    </row>
    <row r="9" spans="1:14" ht="14.25" x14ac:dyDescent="0.2">
      <c r="A9" s="3">
        <f t="shared" si="10"/>
        <v>43427</v>
      </c>
      <c r="B9" s="3">
        <f t="shared" si="1"/>
        <v>43608</v>
      </c>
      <c r="C9" s="3">
        <f t="shared" si="2"/>
        <v>43792</v>
      </c>
      <c r="D9" s="3">
        <f t="shared" si="3"/>
        <v>43974</v>
      </c>
      <c r="E9" s="3">
        <f t="shared" si="4"/>
        <v>44158</v>
      </c>
      <c r="F9" s="4">
        <f>+VLOOKUP(B9,Curva_Swap!$A:$D,3,FALSE)</f>
        <v>3.0019999999999998</v>
      </c>
      <c r="G9" s="4">
        <f>+VLOOKUP(C9,Curva_Swap!$A:$D,3,FALSE)</f>
        <v>3.2538</v>
      </c>
      <c r="H9" s="4">
        <f>+VLOOKUP(D9,Curva_Swap!$A:$D,3,FALSE)</f>
        <v>3.4866000000000001</v>
      </c>
      <c r="I9" s="4">
        <f>+VLOOKUP(E9,Curva_Swap!$A:$D,3,FALSE)</f>
        <v>3.6604000000000001</v>
      </c>
      <c r="J9" s="34">
        <f t="shared" si="5"/>
        <v>0.98513103419439074</v>
      </c>
      <c r="K9" s="34">
        <f t="shared" si="6"/>
        <v>0.96806366051169102</v>
      </c>
      <c r="L9" s="34">
        <f t="shared" si="7"/>
        <v>0.9496884048601445</v>
      </c>
      <c r="M9" s="34">
        <f t="shared" si="8"/>
        <v>0.93081576352215967</v>
      </c>
      <c r="N9" s="24">
        <f t="shared" si="9"/>
        <v>3.6092681740842972E-2</v>
      </c>
    </row>
    <row r="10" spans="1:14" ht="14.25" x14ac:dyDescent="0.2">
      <c r="A10" s="3">
        <f t="shared" si="10"/>
        <v>43428</v>
      </c>
      <c r="B10" s="3">
        <f t="shared" si="1"/>
        <v>43609</v>
      </c>
      <c r="C10" s="3">
        <f t="shared" si="2"/>
        <v>43793</v>
      </c>
      <c r="D10" s="3">
        <f t="shared" si="3"/>
        <v>43975</v>
      </c>
      <c r="E10" s="3">
        <f t="shared" si="4"/>
        <v>44159</v>
      </c>
      <c r="F10" s="4">
        <f>+VLOOKUP(B10,Curva_Swap!$A:$D,3,FALSE)</f>
        <v>3.0030999999999999</v>
      </c>
      <c r="G10" s="4">
        <f>+VLOOKUP(C10,Curva_Swap!$A:$D,3,FALSE)</f>
        <v>3.2551999999999999</v>
      </c>
      <c r="H10" s="4">
        <f>+VLOOKUP(D10,Curva_Swap!$A:$D,3,FALSE)</f>
        <v>3.4876</v>
      </c>
      <c r="I10" s="4">
        <f>+VLOOKUP(E10,Curva_Swap!$A:$D,3,FALSE)</f>
        <v>3.6613000000000002</v>
      </c>
      <c r="J10" s="34">
        <f t="shared" si="5"/>
        <v>0.98512566691263159</v>
      </c>
      <c r="K10" s="34">
        <f t="shared" si="6"/>
        <v>0.96805035840988918</v>
      </c>
      <c r="L10" s="34">
        <f t="shared" si="7"/>
        <v>0.94967470106588225</v>
      </c>
      <c r="M10" s="34">
        <f t="shared" si="8"/>
        <v>0.93079993000281103</v>
      </c>
      <c r="N10" s="24">
        <f t="shared" si="9"/>
        <v>3.6101395875403043E-2</v>
      </c>
    </row>
    <row r="11" spans="1:14" ht="14.25" x14ac:dyDescent="0.2">
      <c r="A11" s="3">
        <f t="shared" si="10"/>
        <v>43429</v>
      </c>
      <c r="B11" s="3">
        <f t="shared" si="1"/>
        <v>43610</v>
      </c>
      <c r="C11" s="3">
        <f t="shared" si="2"/>
        <v>43794</v>
      </c>
      <c r="D11" s="3">
        <f t="shared" si="3"/>
        <v>43976</v>
      </c>
      <c r="E11" s="3">
        <f t="shared" si="4"/>
        <v>44160</v>
      </c>
      <c r="F11" s="4">
        <f>+VLOOKUP(B11,Curva_Swap!$A:$D,3,FALSE)</f>
        <v>3.0043000000000002</v>
      </c>
      <c r="G11" s="4">
        <f>+VLOOKUP(C11,Curva_Swap!$A:$D,3,FALSE)</f>
        <v>3.2566999999999999</v>
      </c>
      <c r="H11" s="4">
        <f>+VLOOKUP(D11,Curva_Swap!$A:$D,3,FALSE)</f>
        <v>3.4887000000000001</v>
      </c>
      <c r="I11" s="4">
        <f>+VLOOKUP(E11,Curva_Swap!$A:$D,3,FALSE)</f>
        <v>3.6621999999999999</v>
      </c>
      <c r="J11" s="34">
        <f t="shared" si="5"/>
        <v>0.98511981176286856</v>
      </c>
      <c r="K11" s="34">
        <f t="shared" si="6"/>
        <v>0.96803610656361971</v>
      </c>
      <c r="L11" s="34">
        <f t="shared" si="7"/>
        <v>0.94965962734897225</v>
      </c>
      <c r="M11" s="34">
        <f t="shared" si="8"/>
        <v>0.93078409702212128</v>
      </c>
      <c r="N11" s="24">
        <f t="shared" si="9"/>
        <v>3.6110136388250336E-2</v>
      </c>
    </row>
    <row r="12" spans="1:14" ht="14.25" x14ac:dyDescent="0.2">
      <c r="A12" s="3">
        <f t="shared" si="10"/>
        <v>43430</v>
      </c>
      <c r="B12" s="3">
        <f t="shared" si="1"/>
        <v>43611</v>
      </c>
      <c r="C12" s="3">
        <f t="shared" si="2"/>
        <v>43795</v>
      </c>
      <c r="D12" s="3">
        <f t="shared" si="3"/>
        <v>43977</v>
      </c>
      <c r="E12" s="3">
        <f t="shared" si="4"/>
        <v>44161</v>
      </c>
      <c r="F12" s="4">
        <f>+VLOOKUP(B12,Curva_Swap!$A:$D,3,FALSE)</f>
        <v>3.0055000000000001</v>
      </c>
      <c r="G12" s="4">
        <f>+VLOOKUP(C12,Curva_Swap!$A:$D,3,FALSE)</f>
        <v>3.2581000000000002</v>
      </c>
      <c r="H12" s="4">
        <f>+VLOOKUP(D12,Curva_Swap!$A:$D,3,FALSE)</f>
        <v>3.4897999999999998</v>
      </c>
      <c r="I12" s="4">
        <f>+VLOOKUP(E12,Curva_Swap!$A:$D,3,FALSE)</f>
        <v>3.6631</v>
      </c>
      <c r="J12" s="34">
        <f t="shared" si="5"/>
        <v>0.98511395668270585</v>
      </c>
      <c r="K12" s="34">
        <f t="shared" si="6"/>
        <v>0.96802280521903583</v>
      </c>
      <c r="L12" s="34">
        <f t="shared" si="7"/>
        <v>0.94964455411057003</v>
      </c>
      <c r="M12" s="34">
        <f t="shared" si="8"/>
        <v>0.9307682645800629</v>
      </c>
      <c r="N12" s="24">
        <f t="shared" si="9"/>
        <v>3.6118867887050599E-2</v>
      </c>
    </row>
    <row r="13" spans="1:14" ht="14.25" x14ac:dyDescent="0.2">
      <c r="A13" s="3">
        <f t="shared" si="10"/>
        <v>43431</v>
      </c>
      <c r="B13" s="3">
        <f t="shared" si="1"/>
        <v>43612</v>
      </c>
      <c r="C13" s="3">
        <f t="shared" si="2"/>
        <v>43796</v>
      </c>
      <c r="D13" s="3">
        <f t="shared" si="3"/>
        <v>43978</v>
      </c>
      <c r="E13" s="3">
        <f t="shared" si="4"/>
        <v>44162</v>
      </c>
      <c r="F13" s="4">
        <f>+VLOOKUP(B13,Curva_Swap!$A:$D,3,FALSE)</f>
        <v>3.0066000000000002</v>
      </c>
      <c r="G13" s="4">
        <f>+VLOOKUP(C13,Curva_Swap!$A:$D,3,FALSE)</f>
        <v>3.2595999999999998</v>
      </c>
      <c r="H13" s="4">
        <f>+VLOOKUP(D13,Curva_Swap!$A:$D,3,FALSE)</f>
        <v>3.4908999999999999</v>
      </c>
      <c r="I13" s="4">
        <f>+VLOOKUP(E13,Curva_Swap!$A:$D,3,FALSE)</f>
        <v>3.6638999999999999</v>
      </c>
      <c r="J13" s="34">
        <f t="shared" si="5"/>
        <v>0.98510858958703118</v>
      </c>
      <c r="K13" s="34">
        <f t="shared" si="6"/>
        <v>0.96800855418403686</v>
      </c>
      <c r="L13" s="34">
        <f t="shared" si="7"/>
        <v>0.94962948135065273</v>
      </c>
      <c r="M13" s="34">
        <f t="shared" si="8"/>
        <v>0.9307541917503952</v>
      </c>
      <c r="N13" s="24">
        <f t="shared" si="9"/>
        <v>3.6126669359160229E-2</v>
      </c>
    </row>
    <row r="14" spans="1:14" ht="14.25" x14ac:dyDescent="0.2">
      <c r="A14" s="3">
        <f t="shared" si="10"/>
        <v>43432</v>
      </c>
      <c r="B14" s="3">
        <f t="shared" si="1"/>
        <v>43613</v>
      </c>
      <c r="C14" s="3">
        <f t="shared" si="2"/>
        <v>43797</v>
      </c>
      <c r="D14" s="3">
        <f t="shared" si="3"/>
        <v>43979</v>
      </c>
      <c r="E14" s="3">
        <f t="shared" si="4"/>
        <v>44163</v>
      </c>
      <c r="F14" s="4">
        <f>+VLOOKUP(B14,Curva_Swap!$A:$D,3,FALSE)</f>
        <v>3.0078</v>
      </c>
      <c r="G14" s="4">
        <f>+VLOOKUP(C14,Curva_Swap!$A:$D,3,FALSE)</f>
        <v>3.2610000000000001</v>
      </c>
      <c r="H14" s="4">
        <f>+VLOOKUP(D14,Curva_Swap!$A:$D,3,FALSE)</f>
        <v>3.492</v>
      </c>
      <c r="I14" s="4">
        <f>+VLOOKUP(E14,Curva_Swap!$A:$D,3,FALSE)</f>
        <v>3.6648000000000001</v>
      </c>
      <c r="J14" s="34">
        <f t="shared" si="5"/>
        <v>0.98510273464026576</v>
      </c>
      <c r="K14" s="34">
        <f t="shared" si="6"/>
        <v>0.96799525359660643</v>
      </c>
      <c r="L14" s="34">
        <f t="shared" si="7"/>
        <v>0.94961440906919747</v>
      </c>
      <c r="M14" s="34">
        <f t="shared" si="8"/>
        <v>0.93073836032567658</v>
      </c>
      <c r="N14" s="24">
        <f t="shared" si="9"/>
        <v>3.613540074119137E-2</v>
      </c>
    </row>
    <row r="15" spans="1:14" ht="14.25" x14ac:dyDescent="0.2">
      <c r="A15" s="3">
        <f t="shared" si="10"/>
        <v>43433</v>
      </c>
      <c r="B15" s="3">
        <f t="shared" si="1"/>
        <v>43614</v>
      </c>
      <c r="C15" s="3">
        <f t="shared" si="2"/>
        <v>43798</v>
      </c>
      <c r="D15" s="3">
        <f t="shared" si="3"/>
        <v>43980</v>
      </c>
      <c r="E15" s="3">
        <f t="shared" si="4"/>
        <v>44164</v>
      </c>
      <c r="F15" s="4">
        <f>+VLOOKUP(B15,Curva_Swap!$A:$D,3,FALSE)</f>
        <v>3.0089999999999999</v>
      </c>
      <c r="G15" s="4">
        <f>+VLOOKUP(C15,Curva_Swap!$A:$D,3,FALSE)</f>
        <v>3.2625000000000002</v>
      </c>
      <c r="H15" s="4">
        <f>+VLOOKUP(D15,Curva_Swap!$A:$D,3,FALSE)</f>
        <v>3.4929999999999999</v>
      </c>
      <c r="I15" s="4">
        <f>+VLOOKUP(E15,Curva_Swap!$A:$D,3,FALSE)</f>
        <v>3.6657000000000002</v>
      </c>
      <c r="J15" s="34">
        <f t="shared" si="5"/>
        <v>0.98509687976309745</v>
      </c>
      <c r="K15" s="34">
        <f t="shared" si="6"/>
        <v>0.96798100337280879</v>
      </c>
      <c r="L15" s="34">
        <f t="shared" si="7"/>
        <v>0.94960070741032254</v>
      </c>
      <c r="M15" s="34">
        <f t="shared" si="8"/>
        <v>0.93072252943950973</v>
      </c>
      <c r="N15" s="24">
        <f t="shared" si="9"/>
        <v>3.6144128095182484E-2</v>
      </c>
    </row>
    <row r="16" spans="1:14" ht="14.25" x14ac:dyDescent="0.2">
      <c r="A16" s="3">
        <f t="shared" si="10"/>
        <v>43434</v>
      </c>
      <c r="B16" s="3">
        <f t="shared" si="1"/>
        <v>43615</v>
      </c>
      <c r="C16" s="3">
        <f t="shared" si="2"/>
        <v>43799</v>
      </c>
      <c r="D16" s="3">
        <f t="shared" si="3"/>
        <v>43981</v>
      </c>
      <c r="E16" s="3">
        <f t="shared" si="4"/>
        <v>44165</v>
      </c>
      <c r="F16" s="4">
        <f>+VLOOKUP(B16,Curva_Swap!$A:$D,3,FALSE)</f>
        <v>3.0102000000000002</v>
      </c>
      <c r="G16" s="4">
        <f>+VLOOKUP(C16,Curva_Swap!$A:$D,3,FALSE)</f>
        <v>3.2639</v>
      </c>
      <c r="H16" s="4">
        <f>+VLOOKUP(D16,Curva_Swap!$A:$D,3,FALSE)</f>
        <v>3.4941</v>
      </c>
      <c r="I16" s="4">
        <f>+VLOOKUP(E16,Curva_Swap!$A:$D,3,FALSE)</f>
        <v>3.6665000000000001</v>
      </c>
      <c r="J16" s="34">
        <f t="shared" si="5"/>
        <v>0.98509102495552447</v>
      </c>
      <c r="K16" s="34">
        <f t="shared" si="6"/>
        <v>0.96796770354246742</v>
      </c>
      <c r="L16" s="34">
        <f t="shared" si="7"/>
        <v>0.9495856360422319</v>
      </c>
      <c r="M16" s="34">
        <f t="shared" si="8"/>
        <v>0.93070845799279056</v>
      </c>
      <c r="N16" s="24">
        <f t="shared" si="9"/>
        <v>3.6151925071912776E-2</v>
      </c>
    </row>
    <row r="17" spans="1:14" ht="14.25" x14ac:dyDescent="0.2">
      <c r="A17" s="3">
        <f t="shared" si="10"/>
        <v>43435</v>
      </c>
      <c r="B17" s="3">
        <f t="shared" si="1"/>
        <v>43617</v>
      </c>
      <c r="C17" s="3">
        <f t="shared" si="2"/>
        <v>43800</v>
      </c>
      <c r="D17" s="3">
        <f t="shared" si="3"/>
        <v>43983</v>
      </c>
      <c r="E17" s="3">
        <f t="shared" si="4"/>
        <v>44166</v>
      </c>
      <c r="F17" s="4">
        <f>+VLOOKUP(B17,Curva_Swap!$A:$D,3,FALSE)</f>
        <v>3.0125000000000002</v>
      </c>
      <c r="G17" s="4">
        <f>+VLOOKUP(C17,Curva_Swap!$A:$D,3,FALSE)</f>
        <v>3.2654000000000001</v>
      </c>
      <c r="H17" s="4">
        <f>+VLOOKUP(D17,Curva_Swap!$A:$D,3,FALSE)</f>
        <v>3.4962</v>
      </c>
      <c r="I17" s="4">
        <f>+VLOOKUP(E17,Curva_Swap!$A:$D,3,FALSE)</f>
        <v>3.6674000000000002</v>
      </c>
      <c r="J17" s="34">
        <f t="shared" si="5"/>
        <v>0.98499860800543948</v>
      </c>
      <c r="K17" s="34">
        <f t="shared" si="6"/>
        <v>0.96795345412980172</v>
      </c>
      <c r="L17" s="34">
        <f t="shared" si="7"/>
        <v>0.94946930679056007</v>
      </c>
      <c r="M17" s="34">
        <f t="shared" si="8"/>
        <v>0.93069262812381348</v>
      </c>
      <c r="N17" s="24">
        <f t="shared" si="9"/>
        <v>3.6162437083547778E-2</v>
      </c>
    </row>
    <row r="18" spans="1:14" ht="14.25" x14ac:dyDescent="0.2">
      <c r="A18" s="3">
        <f t="shared" si="10"/>
        <v>43436</v>
      </c>
      <c r="B18" s="3">
        <f t="shared" si="1"/>
        <v>43618</v>
      </c>
      <c r="C18" s="3">
        <f t="shared" si="2"/>
        <v>43801</v>
      </c>
      <c r="D18" s="3">
        <f t="shared" si="3"/>
        <v>43984</v>
      </c>
      <c r="E18" s="3">
        <f t="shared" si="4"/>
        <v>44167</v>
      </c>
      <c r="F18" s="4">
        <f>+VLOOKUP(B18,Curva_Swap!$A:$D,3,FALSE)</f>
        <v>3.0137</v>
      </c>
      <c r="G18" s="4">
        <f>+VLOOKUP(C18,Curva_Swap!$A:$D,3,FALSE)</f>
        <v>3.2667999999999999</v>
      </c>
      <c r="H18" s="4">
        <f>+VLOOKUP(D18,Curva_Swap!$A:$D,3,FALSE)</f>
        <v>3.4973000000000001</v>
      </c>
      <c r="I18" s="4">
        <f>+VLOOKUP(E18,Curva_Swap!$A:$D,3,FALSE)</f>
        <v>3.6682999999999999</v>
      </c>
      <c r="J18" s="34">
        <f t="shared" si="5"/>
        <v>0.98499272202558141</v>
      </c>
      <c r="K18" s="34">
        <f t="shared" si="6"/>
        <v>0.96794015505648445</v>
      </c>
      <c r="L18" s="34">
        <f t="shared" si="7"/>
        <v>0.94945421204842417</v>
      </c>
      <c r="M18" s="34">
        <f t="shared" si="8"/>
        <v>0.93067679879330922</v>
      </c>
      <c r="N18" s="24">
        <f t="shared" si="9"/>
        <v>3.6171169191881167E-2</v>
      </c>
    </row>
    <row r="19" spans="1:14" ht="14.25" x14ac:dyDescent="0.2">
      <c r="A19" s="3">
        <f t="shared" si="10"/>
        <v>43437</v>
      </c>
      <c r="B19" s="3">
        <f t="shared" si="1"/>
        <v>43619</v>
      </c>
      <c r="C19" s="3">
        <f t="shared" si="2"/>
        <v>43802</v>
      </c>
      <c r="D19" s="3">
        <f t="shared" si="3"/>
        <v>43985</v>
      </c>
      <c r="E19" s="3">
        <f t="shared" si="4"/>
        <v>44168</v>
      </c>
      <c r="F19" s="4">
        <f>+VLOOKUP(B19,Curva_Swap!$A:$D,3,FALSE)</f>
        <v>3.0148999999999999</v>
      </c>
      <c r="G19" s="4">
        <f>+VLOOKUP(C19,Curva_Swap!$A:$D,3,FALSE)</f>
        <v>3.2682000000000002</v>
      </c>
      <c r="H19" s="4">
        <f>+VLOOKUP(D19,Curva_Swap!$A:$D,3,FALSE)</f>
        <v>3.4984000000000002</v>
      </c>
      <c r="I19" s="4">
        <f>+VLOOKUP(E19,Curva_Swap!$A:$D,3,FALSE)</f>
        <v>3.6690999999999998</v>
      </c>
      <c r="J19" s="34">
        <f t="shared" si="5"/>
        <v>0.98498683611606797</v>
      </c>
      <c r="K19" s="34">
        <f t="shared" si="6"/>
        <v>0.96792685634860398</v>
      </c>
      <c r="L19" s="34">
        <f t="shared" si="7"/>
        <v>0.94943911778623535</v>
      </c>
      <c r="M19" s="34">
        <f t="shared" si="8"/>
        <v>0.9306627287293342</v>
      </c>
      <c r="N19" s="24">
        <f t="shared" si="9"/>
        <v>3.617896695984317E-2</v>
      </c>
    </row>
    <row r="20" spans="1:14" ht="14.25" x14ac:dyDescent="0.2">
      <c r="A20" s="3">
        <f t="shared" si="10"/>
        <v>43438</v>
      </c>
      <c r="B20" s="3">
        <f t="shared" si="1"/>
        <v>43620</v>
      </c>
      <c r="C20" s="3">
        <f t="shared" si="2"/>
        <v>43803</v>
      </c>
      <c r="D20" s="3">
        <f t="shared" si="3"/>
        <v>43986</v>
      </c>
      <c r="E20" s="3">
        <f t="shared" si="4"/>
        <v>44169</v>
      </c>
      <c r="F20" s="4">
        <f>+VLOOKUP(B20,Curva_Swap!$A:$D,3,FALSE)</f>
        <v>3.0160999999999998</v>
      </c>
      <c r="G20" s="4">
        <f>+VLOOKUP(C20,Curva_Swap!$A:$D,3,FALSE)</f>
        <v>3.2696999999999998</v>
      </c>
      <c r="H20" s="4">
        <f>+VLOOKUP(D20,Curva_Swap!$A:$D,3,FALSE)</f>
        <v>3.4994000000000001</v>
      </c>
      <c r="I20" s="4">
        <f>+VLOOKUP(E20,Curva_Swap!$A:$D,3,FALSE)</f>
        <v>3.67</v>
      </c>
      <c r="J20" s="34">
        <f t="shared" si="5"/>
        <v>0.98498095027689747</v>
      </c>
      <c r="K20" s="34">
        <f t="shared" si="6"/>
        <v>0.96791260813852376</v>
      </c>
      <c r="L20" s="34">
        <f t="shared" si="7"/>
        <v>0.94942539614616428</v>
      </c>
      <c r="M20" s="34">
        <f t="shared" si="8"/>
        <v>0.93064690041586984</v>
      </c>
      <c r="N20" s="24">
        <f t="shared" si="9"/>
        <v>3.6187694964237078E-2</v>
      </c>
    </row>
    <row r="21" spans="1:14" ht="14.25" x14ac:dyDescent="0.2">
      <c r="A21" s="3">
        <f t="shared" si="10"/>
        <v>43439</v>
      </c>
      <c r="B21" s="3">
        <f t="shared" si="1"/>
        <v>43621</v>
      </c>
      <c r="C21" s="3">
        <f t="shared" si="2"/>
        <v>43804</v>
      </c>
      <c r="D21" s="3">
        <f t="shared" si="3"/>
        <v>43987</v>
      </c>
      <c r="E21" s="3">
        <f t="shared" si="4"/>
        <v>44170</v>
      </c>
      <c r="F21" s="4">
        <f>+VLOOKUP(B21,Curva_Swap!$A:$D,3,FALSE)</f>
        <v>3.0171999999999999</v>
      </c>
      <c r="G21" s="4">
        <f>+VLOOKUP(C21,Curva_Swap!$A:$D,3,FALSE)</f>
        <v>3.2711000000000001</v>
      </c>
      <c r="H21" s="4">
        <f>+VLOOKUP(D21,Curva_Swap!$A:$D,3,FALSE)</f>
        <v>3.5005000000000002</v>
      </c>
      <c r="I21" s="4">
        <f>+VLOOKUP(E21,Curva_Swap!$A:$D,3,FALSE)</f>
        <v>3.6707999999999998</v>
      </c>
      <c r="J21" s="34">
        <f t="shared" si="5"/>
        <v>0.98497555498611811</v>
      </c>
      <c r="K21" s="34">
        <f t="shared" si="6"/>
        <v>0.96789931018757169</v>
      </c>
      <c r="L21" s="34">
        <f t="shared" si="7"/>
        <v>0.94941030280017491</v>
      </c>
      <c r="M21" s="34">
        <f t="shared" si="8"/>
        <v>0.93063283125588681</v>
      </c>
      <c r="N21" s="24">
        <f t="shared" si="9"/>
        <v>3.6195488010989513E-2</v>
      </c>
    </row>
    <row r="22" spans="1:14" ht="14.25" x14ac:dyDescent="0.2">
      <c r="A22" s="3">
        <f t="shared" si="10"/>
        <v>43440</v>
      </c>
      <c r="B22" s="3">
        <f t="shared" si="1"/>
        <v>43622</v>
      </c>
      <c r="C22" s="3">
        <f t="shared" si="2"/>
        <v>43805</v>
      </c>
      <c r="D22" s="3">
        <f t="shared" si="3"/>
        <v>43988</v>
      </c>
      <c r="E22" s="3">
        <f t="shared" si="4"/>
        <v>44171</v>
      </c>
      <c r="F22" s="4">
        <f>+VLOOKUP(B22,Curva_Swap!$A:$D,3,FALSE)</f>
        <v>3.0184000000000002</v>
      </c>
      <c r="G22" s="4">
        <f>+VLOOKUP(C22,Curva_Swap!$A:$D,3,FALSE)</f>
        <v>3.2726000000000002</v>
      </c>
      <c r="H22" s="4">
        <f>+VLOOKUP(D22,Curva_Swap!$A:$D,3,FALSE)</f>
        <v>3.5015000000000001</v>
      </c>
      <c r="I22" s="4">
        <f>+VLOOKUP(E22,Curva_Swap!$A:$D,3,FALSE)</f>
        <v>3.6717</v>
      </c>
      <c r="J22" s="34">
        <f t="shared" si="5"/>
        <v>0.98496966928176832</v>
      </c>
      <c r="K22" s="34">
        <f t="shared" si="6"/>
        <v>0.96788506278845166</v>
      </c>
      <c r="L22" s="34">
        <f t="shared" si="7"/>
        <v>0.94939658199297428</v>
      </c>
      <c r="M22" s="34">
        <f t="shared" si="8"/>
        <v>0.93061700395936431</v>
      </c>
      <c r="N22" s="24">
        <f t="shared" si="9"/>
        <v>3.6204215894602688E-2</v>
      </c>
    </row>
    <row r="23" spans="1:14" ht="14.25" x14ac:dyDescent="0.2">
      <c r="A23" s="3">
        <f t="shared" si="10"/>
        <v>43441</v>
      </c>
      <c r="B23" s="3">
        <f t="shared" si="1"/>
        <v>43623</v>
      </c>
      <c r="C23" s="3">
        <f t="shared" si="2"/>
        <v>43806</v>
      </c>
      <c r="D23" s="3">
        <f t="shared" si="3"/>
        <v>43989</v>
      </c>
      <c r="E23" s="3">
        <f t="shared" si="4"/>
        <v>44172</v>
      </c>
      <c r="F23" s="4">
        <f>+VLOOKUP(B23,Curva_Swap!$A:$D,3,FALSE)</f>
        <v>3.0196000000000001</v>
      </c>
      <c r="G23" s="4">
        <f>+VLOOKUP(C23,Curva_Swap!$A:$D,3,FALSE)</f>
        <v>3.274</v>
      </c>
      <c r="H23" s="4">
        <f>+VLOOKUP(D23,Curva_Swap!$A:$D,3,FALSE)</f>
        <v>3.5026000000000002</v>
      </c>
      <c r="I23" s="4">
        <f>+VLOOKUP(E23,Curva_Swap!$A:$D,3,FALSE)</f>
        <v>3.6726000000000001</v>
      </c>
      <c r="J23" s="34">
        <f t="shared" si="5"/>
        <v>0.98496378364775827</v>
      </c>
      <c r="K23" s="34">
        <f t="shared" si="6"/>
        <v>0.96787176559436339</v>
      </c>
      <c r="L23" s="34">
        <f t="shared" si="7"/>
        <v>0.9493814895631012</v>
      </c>
      <c r="M23" s="34">
        <f t="shared" si="8"/>
        <v>0.93060117720118318</v>
      </c>
      <c r="N23" s="24">
        <f t="shared" si="9"/>
        <v>3.6212947699422446E-2</v>
      </c>
    </row>
    <row r="24" spans="1:14" ht="14.25" x14ac:dyDescent="0.2">
      <c r="A24" s="3">
        <f t="shared" si="10"/>
        <v>43442</v>
      </c>
      <c r="B24" s="3">
        <f t="shared" si="1"/>
        <v>43624</v>
      </c>
      <c r="C24" s="3">
        <f t="shared" si="2"/>
        <v>43807</v>
      </c>
      <c r="D24" s="3">
        <f t="shared" si="3"/>
        <v>43990</v>
      </c>
      <c r="E24" s="3">
        <f t="shared" si="4"/>
        <v>44173</v>
      </c>
      <c r="F24" s="4">
        <f>+VLOOKUP(B24,Curva_Swap!$A:$D,3,FALSE)</f>
        <v>3.0207999999999999</v>
      </c>
      <c r="G24" s="4">
        <f>+VLOOKUP(C24,Curva_Swap!$A:$D,3,FALSE)</f>
        <v>3.2753999999999999</v>
      </c>
      <c r="H24" s="4">
        <f>+VLOOKUP(D24,Curva_Swap!$A:$D,3,FALSE)</f>
        <v>3.5036</v>
      </c>
      <c r="I24" s="4">
        <f>+VLOOKUP(E24,Curva_Swap!$A:$D,3,FALSE)</f>
        <v>3.6734</v>
      </c>
      <c r="J24" s="34">
        <f t="shared" si="5"/>
        <v>0.98495789808408629</v>
      </c>
      <c r="K24" s="34">
        <f t="shared" si="6"/>
        <v>0.96785846876563442</v>
      </c>
      <c r="L24" s="34">
        <f t="shared" si="7"/>
        <v>0.94936776958869551</v>
      </c>
      <c r="M24" s="34">
        <f t="shared" si="8"/>
        <v>0.93058710942360745</v>
      </c>
      <c r="N24" s="24">
        <f t="shared" si="9"/>
        <v>3.622073227111209E-2</v>
      </c>
    </row>
    <row r="25" spans="1:14" ht="14.25" x14ac:dyDescent="0.2">
      <c r="A25" s="3">
        <f t="shared" si="10"/>
        <v>43443</v>
      </c>
      <c r="B25" s="3">
        <f t="shared" si="1"/>
        <v>43625</v>
      </c>
      <c r="C25" s="3">
        <f t="shared" si="2"/>
        <v>43808</v>
      </c>
      <c r="D25" s="3">
        <f t="shared" si="3"/>
        <v>43991</v>
      </c>
      <c r="E25" s="3">
        <f t="shared" si="4"/>
        <v>44174</v>
      </c>
      <c r="F25" s="4">
        <f>+VLOOKUP(B25,Curva_Swap!$A:$D,3,FALSE)</f>
        <v>3.0219999999999998</v>
      </c>
      <c r="G25" s="4">
        <f>+VLOOKUP(C25,Curva_Swap!$A:$D,3,FALSE)</f>
        <v>3.2768000000000002</v>
      </c>
      <c r="H25" s="4">
        <f>+VLOOKUP(D25,Curva_Swap!$A:$D,3,FALSE)</f>
        <v>3.5047000000000001</v>
      </c>
      <c r="I25" s="4">
        <f>+VLOOKUP(E25,Curva_Swap!$A:$D,3,FALSE)</f>
        <v>3.6743000000000001</v>
      </c>
      <c r="J25" s="34">
        <f t="shared" si="5"/>
        <v>0.98495201259075094</v>
      </c>
      <c r="K25" s="34">
        <f t="shared" si="6"/>
        <v>0.96784517230224976</v>
      </c>
      <c r="L25" s="34">
        <f t="shared" si="7"/>
        <v>0.94935267807485491</v>
      </c>
      <c r="M25" s="34">
        <f t="shared" si="8"/>
        <v>0.93057128368221831</v>
      </c>
      <c r="N25" s="24">
        <f t="shared" si="9"/>
        <v>3.622946395589708E-2</v>
      </c>
    </row>
    <row r="26" spans="1:14" ht="14.25" x14ac:dyDescent="0.2">
      <c r="A26" s="3">
        <f t="shared" si="10"/>
        <v>43444</v>
      </c>
      <c r="B26" s="3">
        <f t="shared" si="1"/>
        <v>43626</v>
      </c>
      <c r="C26" s="3">
        <f t="shared" si="2"/>
        <v>43809</v>
      </c>
      <c r="D26" s="3">
        <f t="shared" si="3"/>
        <v>43992</v>
      </c>
      <c r="E26" s="3">
        <f t="shared" si="4"/>
        <v>44175</v>
      </c>
      <c r="F26" s="4">
        <f>+VLOOKUP(B26,Curva_Swap!$A:$D,3,FALSE)</f>
        <v>3.0232000000000001</v>
      </c>
      <c r="G26" s="4">
        <f>+VLOOKUP(C26,Curva_Swap!$A:$D,3,FALSE)</f>
        <v>3.2783000000000002</v>
      </c>
      <c r="H26" s="4">
        <f>+VLOOKUP(D26,Curva_Swap!$A:$D,3,FALSE)</f>
        <v>3.5057</v>
      </c>
      <c r="I26" s="4">
        <f>+VLOOKUP(E26,Curva_Swap!$A:$D,3,FALSE)</f>
        <v>3.6751999999999998</v>
      </c>
      <c r="J26" s="34">
        <f t="shared" si="5"/>
        <v>0.98494612716775154</v>
      </c>
      <c r="K26" s="34">
        <f t="shared" si="6"/>
        <v>0.96783092649688385</v>
      </c>
      <c r="L26" s="34">
        <f t="shared" si="7"/>
        <v>0.94933895893316833</v>
      </c>
      <c r="M26" s="34">
        <f t="shared" si="8"/>
        <v>0.93055545847909116</v>
      </c>
      <c r="N26" s="24">
        <f t="shared" si="9"/>
        <v>3.6238191582539415E-2</v>
      </c>
    </row>
    <row r="27" spans="1:14" ht="14.25" x14ac:dyDescent="0.2">
      <c r="A27" s="3">
        <f t="shared" si="10"/>
        <v>43445</v>
      </c>
      <c r="B27" s="3">
        <f t="shared" si="1"/>
        <v>43627</v>
      </c>
      <c r="C27" s="3">
        <f t="shared" si="2"/>
        <v>43810</v>
      </c>
      <c r="D27" s="3">
        <f t="shared" si="3"/>
        <v>43993</v>
      </c>
      <c r="E27" s="3">
        <f t="shared" si="4"/>
        <v>44176</v>
      </c>
      <c r="F27" s="4">
        <f>+VLOOKUP(B27,Curva_Swap!$A:$D,3,FALSE)</f>
        <v>3.0244</v>
      </c>
      <c r="G27" s="4">
        <f>+VLOOKUP(C27,Curva_Swap!$A:$D,3,FALSE)</f>
        <v>3.2797000000000001</v>
      </c>
      <c r="H27" s="4">
        <f>+VLOOKUP(D27,Curva_Swap!$A:$D,3,FALSE)</f>
        <v>3.5068000000000001</v>
      </c>
      <c r="I27" s="4">
        <f>+VLOOKUP(E27,Curva_Swap!$A:$D,3,FALSE)</f>
        <v>3.6760000000000002</v>
      </c>
      <c r="J27" s="34">
        <f t="shared" si="5"/>
        <v>0.98494024181508633</v>
      </c>
      <c r="K27" s="34">
        <f t="shared" si="6"/>
        <v>0.96781763079023619</v>
      </c>
      <c r="L27" s="34">
        <f t="shared" si="7"/>
        <v>0.94932386833527704</v>
      </c>
      <c r="M27" s="34">
        <f t="shared" si="8"/>
        <v>0.930541392083719</v>
      </c>
      <c r="N27" s="24">
        <f t="shared" si="9"/>
        <v>3.6245988976991481E-2</v>
      </c>
    </row>
    <row r="28" spans="1:14" ht="14.25" x14ac:dyDescent="0.2">
      <c r="A28" s="3">
        <f t="shared" si="10"/>
        <v>43446</v>
      </c>
      <c r="B28" s="3">
        <f t="shared" si="1"/>
        <v>43628</v>
      </c>
      <c r="C28" s="3">
        <f t="shared" si="2"/>
        <v>43811</v>
      </c>
      <c r="D28" s="3">
        <f t="shared" si="3"/>
        <v>43994</v>
      </c>
      <c r="E28" s="3">
        <f t="shared" si="4"/>
        <v>44177</v>
      </c>
      <c r="F28" s="4">
        <f>+VLOOKUP(B28,Curva_Swap!$A:$D,3,FALSE)</f>
        <v>3.0255999999999998</v>
      </c>
      <c r="G28" s="4">
        <f>+VLOOKUP(C28,Curva_Swap!$A:$D,3,FALSE)</f>
        <v>3.2810999999999999</v>
      </c>
      <c r="H28" s="4">
        <f>+VLOOKUP(D28,Curva_Swap!$A:$D,3,FALSE)</f>
        <v>3.5078</v>
      </c>
      <c r="I28" s="4">
        <f>+VLOOKUP(E28,Curva_Swap!$A:$D,3,FALSE)</f>
        <v>3.6768999999999998</v>
      </c>
      <c r="J28" s="34">
        <f t="shared" si="5"/>
        <v>0.98493435653275441</v>
      </c>
      <c r="K28" s="34">
        <f t="shared" si="6"/>
        <v>0.96780433544888644</v>
      </c>
      <c r="L28" s="34">
        <f t="shared" si="7"/>
        <v>0.94931015002623353</v>
      </c>
      <c r="M28" s="34">
        <f t="shared" si="8"/>
        <v>0.93052556789723395</v>
      </c>
      <c r="N28" s="24">
        <f t="shared" si="9"/>
        <v>3.625470750063594E-2</v>
      </c>
    </row>
    <row r="29" spans="1:14" ht="14.25" x14ac:dyDescent="0.2">
      <c r="A29" s="3">
        <f t="shared" si="10"/>
        <v>43447</v>
      </c>
      <c r="B29" s="3">
        <f t="shared" si="1"/>
        <v>43629</v>
      </c>
      <c r="C29" s="3">
        <f t="shared" si="2"/>
        <v>43812</v>
      </c>
      <c r="D29" s="3">
        <f t="shared" si="3"/>
        <v>43995</v>
      </c>
      <c r="E29" s="3">
        <f t="shared" si="4"/>
        <v>44178</v>
      </c>
      <c r="F29" s="4">
        <f>+VLOOKUP(B29,Curva_Swap!$A:$D,3,FALSE)</f>
        <v>3.0268000000000002</v>
      </c>
      <c r="G29" s="4">
        <f>+VLOOKUP(C29,Curva_Swap!$A:$D,3,FALSE)</f>
        <v>3.2825000000000002</v>
      </c>
      <c r="H29" s="4">
        <f>+VLOOKUP(D29,Curva_Swap!$A:$D,3,FALSE)</f>
        <v>3.5089000000000001</v>
      </c>
      <c r="I29" s="4">
        <f>+VLOOKUP(E29,Curva_Swap!$A:$D,3,FALSE)</f>
        <v>3.6778</v>
      </c>
      <c r="J29" s="34">
        <f t="shared" si="5"/>
        <v>0.98492847132075434</v>
      </c>
      <c r="K29" s="34">
        <f t="shared" si="6"/>
        <v>0.96779104047281961</v>
      </c>
      <c r="L29" s="34">
        <f t="shared" si="7"/>
        <v>0.9492950603442083</v>
      </c>
      <c r="M29" s="34">
        <f t="shared" si="8"/>
        <v>0.9305097442489314</v>
      </c>
      <c r="N29" s="24">
        <f t="shared" si="9"/>
        <v>3.6263438931854547E-2</v>
      </c>
    </row>
    <row r="30" spans="1:14" ht="14.25" x14ac:dyDescent="0.2">
      <c r="A30" s="3">
        <f t="shared" si="10"/>
        <v>43448</v>
      </c>
      <c r="B30" s="3">
        <f t="shared" si="1"/>
        <v>43630</v>
      </c>
      <c r="C30" s="3">
        <f t="shared" si="2"/>
        <v>43813</v>
      </c>
      <c r="D30" s="3">
        <f t="shared" si="3"/>
        <v>43996</v>
      </c>
      <c r="E30" s="3">
        <f t="shared" si="4"/>
        <v>44179</v>
      </c>
      <c r="F30" s="4">
        <f>+VLOOKUP(B30,Curva_Swap!$A:$D,3,FALSE)</f>
        <v>3.028</v>
      </c>
      <c r="G30" s="4">
        <f>+VLOOKUP(C30,Curva_Swap!$A:$D,3,FALSE)</f>
        <v>3.2839999999999998</v>
      </c>
      <c r="H30" s="4">
        <f>+VLOOKUP(D30,Curva_Swap!$A:$D,3,FALSE)</f>
        <v>3.5099</v>
      </c>
      <c r="I30" s="4">
        <f>+VLOOKUP(E30,Curva_Swap!$A:$D,3,FALSE)</f>
        <v>3.6785999999999999</v>
      </c>
      <c r="J30" s="34">
        <f t="shared" si="5"/>
        <v>0.98492258617908468</v>
      </c>
      <c r="K30" s="34">
        <f t="shared" si="6"/>
        <v>0.96777679626094049</v>
      </c>
      <c r="L30" s="34">
        <f t="shared" si="7"/>
        <v>0.94928134286773225</v>
      </c>
      <c r="M30" s="34">
        <f t="shared" si="8"/>
        <v>0.93049567923555943</v>
      </c>
      <c r="N30" s="24">
        <f t="shared" si="9"/>
        <v>3.6271232189215685E-2</v>
      </c>
    </row>
    <row r="31" spans="1:14" ht="14.25" x14ac:dyDescent="0.2">
      <c r="A31" s="3">
        <f t="shared" si="10"/>
        <v>43449</v>
      </c>
      <c r="B31" s="3">
        <f t="shared" si="1"/>
        <v>43631</v>
      </c>
      <c r="C31" s="3">
        <f t="shared" si="2"/>
        <v>43814</v>
      </c>
      <c r="D31" s="3">
        <f t="shared" si="3"/>
        <v>43997</v>
      </c>
      <c r="E31" s="3">
        <f t="shared" si="4"/>
        <v>44180</v>
      </c>
      <c r="F31" s="4">
        <f>+VLOOKUP(B31,Curva_Swap!$A:$D,3,FALSE)</f>
        <v>3.0291999999999999</v>
      </c>
      <c r="G31" s="4">
        <f>+VLOOKUP(C31,Curva_Swap!$A:$D,3,FALSE)</f>
        <v>3.2854000000000001</v>
      </c>
      <c r="H31" s="4">
        <f>+VLOOKUP(D31,Curva_Swap!$A:$D,3,FALSE)</f>
        <v>3.5110000000000001</v>
      </c>
      <c r="I31" s="4">
        <f>+VLOOKUP(E31,Curva_Swap!$A:$D,3,FALSE)</f>
        <v>3.6795</v>
      </c>
      <c r="J31" s="34">
        <f t="shared" si="5"/>
        <v>0.98491670110774454</v>
      </c>
      <c r="K31" s="34">
        <f t="shared" si="6"/>
        <v>0.96776350204148376</v>
      </c>
      <c r="L31" s="34">
        <f t="shared" si="7"/>
        <v>0.94926625410148946</v>
      </c>
      <c r="M31" s="34">
        <f t="shared" si="8"/>
        <v>0.93047985660374921</v>
      </c>
      <c r="N31" s="24">
        <f t="shared" si="9"/>
        <v>3.6279963502458483E-2</v>
      </c>
    </row>
    <row r="32" spans="1:14" ht="14.25" x14ac:dyDescent="0.2">
      <c r="A32" s="3">
        <f t="shared" si="10"/>
        <v>43450</v>
      </c>
      <c r="B32" s="3">
        <f t="shared" si="1"/>
        <v>43632</v>
      </c>
      <c r="C32" s="3">
        <f t="shared" si="2"/>
        <v>43815</v>
      </c>
      <c r="D32" s="3">
        <f t="shared" si="3"/>
        <v>43998</v>
      </c>
      <c r="E32" s="3">
        <f t="shared" si="4"/>
        <v>44181</v>
      </c>
      <c r="F32" s="4">
        <f>+VLOOKUP(B32,Curva_Swap!$A:$D,3,FALSE)</f>
        <v>3.0304000000000002</v>
      </c>
      <c r="G32" s="4">
        <f>+VLOOKUP(C32,Curva_Swap!$A:$D,3,FALSE)</f>
        <v>3.2867999999999999</v>
      </c>
      <c r="H32" s="4">
        <f>+VLOOKUP(D32,Curva_Swap!$A:$D,3,FALSE)</f>
        <v>3.512</v>
      </c>
      <c r="I32" s="4">
        <f>+VLOOKUP(E32,Curva_Swap!$A:$D,3,FALSE)</f>
        <v>3.6802999999999999</v>
      </c>
      <c r="J32" s="34">
        <f t="shared" si="5"/>
        <v>0.98491081610673237</v>
      </c>
      <c r="K32" s="34">
        <f t="shared" si="6"/>
        <v>0.96775020818726354</v>
      </c>
      <c r="L32" s="34">
        <f t="shared" si="7"/>
        <v>0.94925253745750515</v>
      </c>
      <c r="M32" s="34">
        <f t="shared" si="8"/>
        <v>0.93046579249388239</v>
      </c>
      <c r="N32" s="24">
        <f t="shared" si="9"/>
        <v>3.628774767773963E-2</v>
      </c>
    </row>
    <row r="33" spans="1:14" ht="14.25" x14ac:dyDescent="0.2">
      <c r="A33" s="3">
        <f t="shared" si="10"/>
        <v>43451</v>
      </c>
      <c r="B33" s="3">
        <f t="shared" si="1"/>
        <v>43633</v>
      </c>
      <c r="C33" s="3">
        <f t="shared" si="2"/>
        <v>43816</v>
      </c>
      <c r="D33" s="3">
        <f t="shared" si="3"/>
        <v>43999</v>
      </c>
      <c r="E33" s="3">
        <f t="shared" si="4"/>
        <v>44182</v>
      </c>
      <c r="F33" s="4">
        <f>+VLOOKUP(B33,Curva_Swap!$A:$D,3,FALSE)</f>
        <v>3.0316000000000001</v>
      </c>
      <c r="G33" s="4">
        <f>+VLOOKUP(C33,Curva_Swap!$A:$D,3,FALSE)</f>
        <v>3.2881999999999998</v>
      </c>
      <c r="H33" s="4">
        <f>+VLOOKUP(D33,Curva_Swap!$A:$D,3,FALSE)</f>
        <v>3.5129999999999999</v>
      </c>
      <c r="I33" s="4">
        <f>+VLOOKUP(E33,Curva_Swap!$A:$D,3,FALSE)</f>
        <v>3.6812</v>
      </c>
      <c r="J33" s="34">
        <f t="shared" si="5"/>
        <v>0.98490493117604716</v>
      </c>
      <c r="K33" s="34">
        <f t="shared" si="6"/>
        <v>0.96773691469826506</v>
      </c>
      <c r="L33" s="34">
        <f t="shared" si="7"/>
        <v>0.94923882120991876</v>
      </c>
      <c r="M33" s="34">
        <f t="shared" si="8"/>
        <v>0.93044997087846659</v>
      </c>
      <c r="N33" s="24">
        <f t="shared" si="9"/>
        <v>3.6296465880358821E-2</v>
      </c>
    </row>
    <row r="34" spans="1:14" ht="14.25" x14ac:dyDescent="0.2">
      <c r="A34" s="3">
        <f t="shared" si="10"/>
        <v>43452</v>
      </c>
      <c r="B34" s="3">
        <f t="shared" si="1"/>
        <v>43634</v>
      </c>
      <c r="C34" s="3">
        <f t="shared" si="2"/>
        <v>43817</v>
      </c>
      <c r="D34" s="3">
        <f t="shared" si="3"/>
        <v>44000</v>
      </c>
      <c r="E34" s="3">
        <f t="shared" si="4"/>
        <v>44183</v>
      </c>
      <c r="F34" s="4">
        <f>+VLOOKUP(B34,Curva_Swap!$A:$D,3,FALSE)</f>
        <v>3.0327999999999999</v>
      </c>
      <c r="G34" s="4">
        <f>+VLOOKUP(C34,Curva_Swap!$A:$D,3,FALSE)</f>
        <v>3.2896000000000001</v>
      </c>
      <c r="H34" s="4">
        <f>+VLOOKUP(D34,Curva_Swap!$A:$D,3,FALSE)</f>
        <v>3.5141</v>
      </c>
      <c r="I34" s="4">
        <f>+VLOOKUP(E34,Curva_Swap!$A:$D,3,FALSE)</f>
        <v>3.6821000000000002</v>
      </c>
      <c r="J34" s="34">
        <f t="shared" si="5"/>
        <v>0.98489904631568748</v>
      </c>
      <c r="K34" s="34">
        <f t="shared" si="6"/>
        <v>0.96772362157447334</v>
      </c>
      <c r="L34" s="34">
        <f t="shared" si="7"/>
        <v>0.94922373379539304</v>
      </c>
      <c r="M34" s="34">
        <f t="shared" si="8"/>
        <v>0.93043414980110251</v>
      </c>
      <c r="N34" s="24">
        <f t="shared" si="9"/>
        <v>3.6305197004384664E-2</v>
      </c>
    </row>
    <row r="35" spans="1:14" ht="14.25" x14ac:dyDescent="0.2">
      <c r="A35" s="3">
        <f t="shared" si="10"/>
        <v>43453</v>
      </c>
      <c r="B35" s="3">
        <f t="shared" si="1"/>
        <v>43635</v>
      </c>
      <c r="C35" s="3">
        <f t="shared" si="2"/>
        <v>43818</v>
      </c>
      <c r="D35" s="3">
        <f t="shared" si="3"/>
        <v>44001</v>
      </c>
      <c r="E35" s="3">
        <f t="shared" si="4"/>
        <v>44184</v>
      </c>
      <c r="F35" s="4">
        <f>+VLOOKUP(B35,Curva_Swap!$A:$D,3,FALSE)</f>
        <v>3.0339999999999998</v>
      </c>
      <c r="G35" s="4">
        <f>+VLOOKUP(C35,Curva_Swap!$A:$D,3,FALSE)</f>
        <v>3.2909999999999999</v>
      </c>
      <c r="H35" s="4">
        <f>+VLOOKUP(D35,Curva_Swap!$A:$D,3,FALSE)</f>
        <v>3.5150999999999999</v>
      </c>
      <c r="I35" s="4">
        <f>+VLOOKUP(E35,Curva_Swap!$A:$D,3,FALSE)</f>
        <v>3.6829000000000001</v>
      </c>
      <c r="J35" s="34">
        <f t="shared" si="5"/>
        <v>0.98489316152565198</v>
      </c>
      <c r="K35" s="34">
        <f t="shared" si="6"/>
        <v>0.96771032881587338</v>
      </c>
      <c r="L35" s="34">
        <f t="shared" si="7"/>
        <v>0.94921001838018637</v>
      </c>
      <c r="M35" s="34">
        <f t="shared" si="8"/>
        <v>0.93042008707289858</v>
      </c>
      <c r="N35" s="24">
        <f t="shared" si="9"/>
        <v>3.6312981026760234E-2</v>
      </c>
    </row>
    <row r="36" spans="1:14" ht="14.25" x14ac:dyDescent="0.2">
      <c r="A36" s="3">
        <f t="shared" si="10"/>
        <v>43454</v>
      </c>
      <c r="B36" s="3">
        <f t="shared" si="1"/>
        <v>43636</v>
      </c>
      <c r="C36" s="3">
        <f t="shared" si="2"/>
        <v>43819</v>
      </c>
      <c r="D36" s="3">
        <f t="shared" si="3"/>
        <v>44002</v>
      </c>
      <c r="E36" s="3">
        <f t="shared" si="4"/>
        <v>44185</v>
      </c>
      <c r="F36" s="4">
        <f>+VLOOKUP(B36,Curva_Swap!$A:$D,3,FALSE)</f>
        <v>3.0352000000000001</v>
      </c>
      <c r="G36" s="4">
        <f>+VLOOKUP(C36,Curva_Swap!$A:$D,3,FALSE)</f>
        <v>3.2924000000000002</v>
      </c>
      <c r="H36" s="4">
        <f>+VLOOKUP(D36,Curva_Swap!$A:$D,3,FALSE)</f>
        <v>3.5160999999999998</v>
      </c>
      <c r="I36" s="4">
        <f>+VLOOKUP(E36,Curva_Swap!$A:$D,3,FALSE)</f>
        <v>3.6838000000000002</v>
      </c>
      <c r="J36" s="34">
        <f t="shared" si="5"/>
        <v>0.98488727680593968</v>
      </c>
      <c r="K36" s="34">
        <f t="shared" si="6"/>
        <v>0.96769703642244986</v>
      </c>
      <c r="L36" s="34">
        <f t="shared" si="7"/>
        <v>0.94919630336132454</v>
      </c>
      <c r="M36" s="34">
        <f t="shared" si="8"/>
        <v>0.93040426701177903</v>
      </c>
      <c r="N36" s="24">
        <f t="shared" si="9"/>
        <v>3.6321699031814349E-2</v>
      </c>
    </row>
    <row r="37" spans="1:14" ht="14.25" x14ac:dyDescent="0.2">
      <c r="A37" s="3">
        <f t="shared" si="10"/>
        <v>43455</v>
      </c>
      <c r="B37" s="3">
        <f t="shared" si="1"/>
        <v>43637</v>
      </c>
      <c r="C37" s="3">
        <f t="shared" si="2"/>
        <v>43820</v>
      </c>
      <c r="D37" s="3">
        <f t="shared" si="3"/>
        <v>44003</v>
      </c>
      <c r="E37" s="3">
        <f t="shared" si="4"/>
        <v>44186</v>
      </c>
      <c r="F37" s="4">
        <f>+VLOOKUP(B37,Curva_Swap!$A:$D,3,FALSE)</f>
        <v>3.0364</v>
      </c>
      <c r="G37" s="4">
        <f>+VLOOKUP(C37,Curva_Swap!$A:$D,3,FALSE)</f>
        <v>3.2938000000000001</v>
      </c>
      <c r="H37" s="4">
        <f>+VLOOKUP(D37,Curva_Swap!$A:$D,3,FALSE)</f>
        <v>3.5171999999999999</v>
      </c>
      <c r="I37" s="4">
        <f>+VLOOKUP(E37,Curva_Swap!$A:$D,3,FALSE)</f>
        <v>3.6846999999999999</v>
      </c>
      <c r="J37" s="34">
        <f t="shared" si="5"/>
        <v>0.98488139215654913</v>
      </c>
      <c r="K37" s="34">
        <f t="shared" si="6"/>
        <v>0.96768374439418781</v>
      </c>
      <c r="L37" s="34">
        <f t="shared" si="7"/>
        <v>0.94918121729833416</v>
      </c>
      <c r="M37" s="34">
        <f t="shared" si="8"/>
        <v>0.93038844748863181</v>
      </c>
      <c r="N37" s="24">
        <f t="shared" si="9"/>
        <v>3.6330429966643416E-2</v>
      </c>
    </row>
    <row r="38" spans="1:14" ht="14.25" x14ac:dyDescent="0.2">
      <c r="A38" s="3">
        <f t="shared" si="10"/>
        <v>43456</v>
      </c>
      <c r="B38" s="3">
        <f t="shared" si="1"/>
        <v>43638</v>
      </c>
      <c r="C38" s="3">
        <f t="shared" si="2"/>
        <v>43821</v>
      </c>
      <c r="D38" s="3">
        <f t="shared" si="3"/>
        <v>44004</v>
      </c>
      <c r="E38" s="3">
        <f t="shared" si="4"/>
        <v>44187</v>
      </c>
      <c r="F38" s="4">
        <f>+VLOOKUP(B38,Curva_Swap!$A:$D,3,FALSE)</f>
        <v>3.0375999999999999</v>
      </c>
      <c r="G38" s="4">
        <f>+VLOOKUP(C38,Curva_Swap!$A:$D,3,FALSE)</f>
        <v>3.2953000000000001</v>
      </c>
      <c r="H38" s="4">
        <f>+VLOOKUP(D38,Curva_Swap!$A:$D,3,FALSE)</f>
        <v>3.5182000000000002</v>
      </c>
      <c r="I38" s="4">
        <f>+VLOOKUP(E38,Curva_Swap!$A:$D,3,FALSE)</f>
        <v>3.6855000000000002</v>
      </c>
      <c r="J38" s="34">
        <f t="shared" si="5"/>
        <v>0.98487550757747888</v>
      </c>
      <c r="K38" s="34">
        <f t="shared" si="6"/>
        <v>0.96766950334053614</v>
      </c>
      <c r="L38" s="34">
        <f t="shared" si="7"/>
        <v>0.94916750311174025</v>
      </c>
      <c r="M38" s="34">
        <f t="shared" si="8"/>
        <v>0.93037438614188739</v>
      </c>
      <c r="N38" s="24">
        <f t="shared" si="9"/>
        <v>3.6338222838836989E-2</v>
      </c>
    </row>
    <row r="39" spans="1:14" ht="14.25" x14ac:dyDescent="0.2">
      <c r="A39" s="3">
        <f t="shared" si="10"/>
        <v>43457</v>
      </c>
      <c r="B39" s="3">
        <f t="shared" si="1"/>
        <v>43639</v>
      </c>
      <c r="C39" s="3">
        <f t="shared" si="2"/>
        <v>43822</v>
      </c>
      <c r="D39" s="3">
        <f t="shared" si="3"/>
        <v>44005</v>
      </c>
      <c r="E39" s="3">
        <f t="shared" si="4"/>
        <v>44188</v>
      </c>
      <c r="F39" s="4">
        <f>+VLOOKUP(B39,Curva_Swap!$A:$D,3,FALSE)</f>
        <v>3.0388999999999999</v>
      </c>
      <c r="G39" s="4">
        <f>+VLOOKUP(C39,Curva_Swap!$A:$D,3,FALSE)</f>
        <v>3.2967</v>
      </c>
      <c r="H39" s="4">
        <f>+VLOOKUP(D39,Curva_Swap!$A:$D,3,FALSE)</f>
        <v>3.5192000000000001</v>
      </c>
      <c r="I39" s="4">
        <f>+VLOOKUP(E39,Curva_Swap!$A:$D,3,FALSE)</f>
        <v>3.6863999999999999</v>
      </c>
      <c r="J39" s="34">
        <f t="shared" si="5"/>
        <v>0.98486913269617293</v>
      </c>
      <c r="K39" s="34">
        <f t="shared" si="6"/>
        <v>0.9676562120686325</v>
      </c>
      <c r="L39" s="34">
        <f t="shared" si="7"/>
        <v>0.94915378932143768</v>
      </c>
      <c r="M39" s="34">
        <f t="shared" si="8"/>
        <v>0.93035856763483504</v>
      </c>
      <c r="N39" s="24">
        <f t="shared" si="9"/>
        <v>3.6346945299565808E-2</v>
      </c>
    </row>
    <row r="40" spans="1:14" ht="14.25" x14ac:dyDescent="0.2">
      <c r="A40" s="3">
        <f t="shared" si="10"/>
        <v>43458</v>
      </c>
      <c r="B40" s="3">
        <f t="shared" si="1"/>
        <v>43640</v>
      </c>
      <c r="C40" s="3">
        <f t="shared" si="2"/>
        <v>43823</v>
      </c>
      <c r="D40" s="3">
        <f t="shared" si="3"/>
        <v>44006</v>
      </c>
      <c r="E40" s="3">
        <f t="shared" si="4"/>
        <v>44189</v>
      </c>
      <c r="F40" s="4">
        <f>+VLOOKUP(B40,Curva_Swap!$A:$D,3,FALSE)</f>
        <v>3.0400999999999998</v>
      </c>
      <c r="G40" s="4">
        <f>+VLOOKUP(C40,Curva_Swap!$A:$D,3,FALSE)</f>
        <v>3.2980999999999998</v>
      </c>
      <c r="H40" s="4">
        <f>+VLOOKUP(D40,Curva_Swap!$A:$D,3,FALSE)</f>
        <v>3.5202</v>
      </c>
      <c r="I40" s="4">
        <f>+VLOOKUP(E40,Curva_Swap!$A:$D,3,FALSE)</f>
        <v>3.6871999999999998</v>
      </c>
      <c r="J40" s="34">
        <f t="shared" si="5"/>
        <v>0.98486324826359994</v>
      </c>
      <c r="K40" s="34">
        <f t="shared" si="6"/>
        <v>0.96764292116184403</v>
      </c>
      <c r="L40" s="34">
        <f t="shared" si="7"/>
        <v>0.94914007592740945</v>
      </c>
      <c r="M40" s="34">
        <f t="shared" si="8"/>
        <v>0.93034450719124262</v>
      </c>
      <c r="N40" s="24">
        <f t="shared" si="9"/>
        <v>3.6354729072617109E-2</v>
      </c>
    </row>
    <row r="41" spans="1:14" ht="14.25" x14ac:dyDescent="0.2">
      <c r="A41" s="3">
        <f t="shared" si="10"/>
        <v>43459</v>
      </c>
      <c r="B41" s="3">
        <f t="shared" si="1"/>
        <v>43641</v>
      </c>
      <c r="C41" s="3">
        <f t="shared" si="2"/>
        <v>43824</v>
      </c>
      <c r="D41" s="3">
        <f t="shared" si="3"/>
        <v>44007</v>
      </c>
      <c r="E41" s="3">
        <f t="shared" si="4"/>
        <v>44190</v>
      </c>
      <c r="F41" s="4">
        <f>+VLOOKUP(B41,Curva_Swap!$A:$D,3,FALSE)</f>
        <v>3.0413000000000001</v>
      </c>
      <c r="G41" s="4">
        <f>+VLOOKUP(C41,Curva_Swap!$A:$D,3,FALSE)</f>
        <v>3.2995000000000001</v>
      </c>
      <c r="H41" s="4">
        <f>+VLOOKUP(D41,Curva_Swap!$A:$D,3,FALSE)</f>
        <v>3.5211999999999999</v>
      </c>
      <c r="I41" s="4">
        <f>+VLOOKUP(E41,Curva_Swap!$A:$D,3,FALSE)</f>
        <v>3.6880999999999999</v>
      </c>
      <c r="J41" s="34">
        <f t="shared" si="5"/>
        <v>0.98485736390134337</v>
      </c>
      <c r="K41" s="34">
        <f t="shared" si="6"/>
        <v>0.96762963062015583</v>
      </c>
      <c r="L41" s="34">
        <f t="shared" si="7"/>
        <v>0.94912636292963848</v>
      </c>
      <c r="M41" s="34">
        <f t="shared" si="8"/>
        <v>0.93032868970018712</v>
      </c>
      <c r="N41" s="24">
        <f t="shared" si="9"/>
        <v>3.6363446754945947E-2</v>
      </c>
    </row>
    <row r="42" spans="1:14" ht="14.25" x14ac:dyDescent="0.2">
      <c r="A42" s="3">
        <f t="shared" si="10"/>
        <v>43460</v>
      </c>
      <c r="B42" s="3">
        <f t="shared" si="1"/>
        <v>43642</v>
      </c>
      <c r="C42" s="3">
        <f t="shared" si="2"/>
        <v>43825</v>
      </c>
      <c r="D42" s="3">
        <f t="shared" si="3"/>
        <v>44008</v>
      </c>
      <c r="E42" s="3">
        <f t="shared" si="4"/>
        <v>44191</v>
      </c>
      <c r="F42" s="4">
        <f>+VLOOKUP(B42,Curva_Swap!$A:$D,3,FALSE)</f>
        <v>3.0425</v>
      </c>
      <c r="G42" s="4">
        <f>+VLOOKUP(C42,Curva_Swap!$A:$D,3,FALSE)</f>
        <v>3.3008999999999999</v>
      </c>
      <c r="H42" s="4">
        <f>+VLOOKUP(D42,Curva_Swap!$A:$D,3,FALSE)</f>
        <v>3.5223</v>
      </c>
      <c r="I42" s="4">
        <f>+VLOOKUP(E42,Curva_Swap!$A:$D,3,FALSE)</f>
        <v>3.6890000000000001</v>
      </c>
      <c r="J42" s="34">
        <f t="shared" si="5"/>
        <v>0.98485147960940245</v>
      </c>
      <c r="K42" s="34">
        <f t="shared" si="6"/>
        <v>0.96761634044355282</v>
      </c>
      <c r="L42" s="34">
        <f t="shared" si="7"/>
        <v>0.94911127908974657</v>
      </c>
      <c r="M42" s="34">
        <f t="shared" si="8"/>
        <v>0.93031287274697283</v>
      </c>
      <c r="N42" s="24">
        <f t="shared" si="9"/>
        <v>3.6372177380909504E-2</v>
      </c>
    </row>
    <row r="43" spans="1:14" ht="14.25" x14ac:dyDescent="0.2">
      <c r="A43" s="3">
        <f t="shared" si="10"/>
        <v>43461</v>
      </c>
      <c r="B43" s="3">
        <f t="shared" si="1"/>
        <v>43643</v>
      </c>
      <c r="C43" s="3">
        <f t="shared" si="2"/>
        <v>43826</v>
      </c>
      <c r="D43" s="3">
        <f t="shared" si="3"/>
        <v>44009</v>
      </c>
      <c r="E43" s="3">
        <f t="shared" si="4"/>
        <v>44192</v>
      </c>
      <c r="F43" s="4">
        <f>+VLOOKUP(B43,Curva_Swap!$A:$D,3,FALSE)</f>
        <v>3.0438000000000001</v>
      </c>
      <c r="G43" s="4">
        <f>+VLOOKUP(C43,Curva_Swap!$A:$D,3,FALSE)</f>
        <v>3.3022</v>
      </c>
      <c r="H43" s="4">
        <f>+VLOOKUP(D43,Curva_Swap!$A:$D,3,FALSE)</f>
        <v>3.5232999999999999</v>
      </c>
      <c r="I43" s="4">
        <f>+VLOOKUP(E43,Curva_Swap!$A:$D,3,FALSE)</f>
        <v>3.6898</v>
      </c>
      <c r="J43" s="34">
        <f t="shared" si="5"/>
        <v>0.98484510503914713</v>
      </c>
      <c r="K43" s="34">
        <f t="shared" si="6"/>
        <v>0.96760399989216594</v>
      </c>
      <c r="L43" s="34">
        <f t="shared" si="7"/>
        <v>0.94909756692405944</v>
      </c>
      <c r="M43" s="34">
        <f t="shared" si="8"/>
        <v>0.93029881368450329</v>
      </c>
      <c r="N43" s="24">
        <f t="shared" si="9"/>
        <v>3.637995664414239E-2</v>
      </c>
    </row>
    <row r="44" spans="1:14" ht="14.25" x14ac:dyDescent="0.2">
      <c r="A44" s="3">
        <f t="shared" si="10"/>
        <v>43462</v>
      </c>
      <c r="B44" s="3">
        <f t="shared" si="1"/>
        <v>43644</v>
      </c>
      <c r="C44" s="3">
        <f t="shared" si="2"/>
        <v>43827</v>
      </c>
      <c r="D44" s="3">
        <f t="shared" si="3"/>
        <v>44010</v>
      </c>
      <c r="E44" s="3">
        <f t="shared" si="4"/>
        <v>44193</v>
      </c>
      <c r="F44" s="4">
        <f>+VLOOKUP(B44,Curva_Swap!$A:$D,3,FALSE)</f>
        <v>3.0449999999999999</v>
      </c>
      <c r="G44" s="4">
        <f>+VLOOKUP(C44,Curva_Swap!$A:$D,3,FALSE)</f>
        <v>3.3035999999999999</v>
      </c>
      <c r="H44" s="4">
        <f>+VLOOKUP(D44,Curva_Swap!$A:$D,3,FALSE)</f>
        <v>3.5243000000000002</v>
      </c>
      <c r="I44" s="4">
        <f>+VLOOKUP(E44,Curva_Swap!$A:$D,3,FALSE)</f>
        <v>3.6907000000000001</v>
      </c>
      <c r="J44" s="34">
        <f t="shared" si="5"/>
        <v>0.98483922089369247</v>
      </c>
      <c r="K44" s="34">
        <f t="shared" si="6"/>
        <v>0.96759071041961342</v>
      </c>
      <c r="L44" s="34">
        <f t="shared" si="7"/>
        <v>0.94908385515457627</v>
      </c>
      <c r="M44" s="34">
        <f t="shared" si="8"/>
        <v>0.9302829977471363</v>
      </c>
      <c r="N44" s="24">
        <f t="shared" si="9"/>
        <v>3.638867412805448E-2</v>
      </c>
    </row>
    <row r="45" spans="1:14" ht="14.25" x14ac:dyDescent="0.2">
      <c r="A45" s="3">
        <f t="shared" si="10"/>
        <v>43463</v>
      </c>
      <c r="B45" s="3">
        <f t="shared" si="1"/>
        <v>43645</v>
      </c>
      <c r="C45" s="3">
        <f t="shared" si="2"/>
        <v>43828</v>
      </c>
      <c r="D45" s="3">
        <f t="shared" si="3"/>
        <v>44011</v>
      </c>
      <c r="E45" s="3">
        <f t="shared" si="4"/>
        <v>44194</v>
      </c>
      <c r="F45" s="4">
        <f>+VLOOKUP(B45,Curva_Swap!$A:$D,3,FALSE)</f>
        <v>3.0461999999999998</v>
      </c>
      <c r="G45" s="4">
        <f>+VLOOKUP(C45,Curva_Swap!$A:$D,3,FALSE)</f>
        <v>3.3050000000000002</v>
      </c>
      <c r="H45" s="4">
        <f>+VLOOKUP(D45,Curva_Swap!$A:$D,3,FALSE)</f>
        <v>3.5253000000000001</v>
      </c>
      <c r="I45" s="4">
        <f>+VLOOKUP(E45,Curva_Swap!$A:$D,3,FALSE)</f>
        <v>3.6915</v>
      </c>
      <c r="J45" s="34">
        <f t="shared" si="5"/>
        <v>0.98483333681854901</v>
      </c>
      <c r="K45" s="34">
        <f t="shared" si="6"/>
        <v>0.96757742131210212</v>
      </c>
      <c r="L45" s="34">
        <f t="shared" si="7"/>
        <v>0.94907014378127963</v>
      </c>
      <c r="M45" s="34">
        <f t="shared" si="8"/>
        <v>0.9302689395875986</v>
      </c>
      <c r="N45" s="24">
        <f t="shared" si="9"/>
        <v>3.6396457648243875E-2</v>
      </c>
    </row>
    <row r="46" spans="1:14" ht="14.25" x14ac:dyDescent="0.2">
      <c r="A46" s="3">
        <f t="shared" si="10"/>
        <v>43464</v>
      </c>
      <c r="B46" s="3">
        <f t="shared" si="1"/>
        <v>43646</v>
      </c>
      <c r="C46" s="3">
        <f t="shared" si="2"/>
        <v>43829</v>
      </c>
      <c r="D46" s="3">
        <f t="shared" si="3"/>
        <v>44012</v>
      </c>
      <c r="E46" s="3">
        <f t="shared" si="4"/>
        <v>44195</v>
      </c>
      <c r="F46" s="4">
        <f>+VLOOKUP(B46,Curva_Swap!$A:$D,3,FALSE)</f>
        <v>3.0474999999999999</v>
      </c>
      <c r="G46" s="4">
        <f>+VLOOKUP(C46,Curva_Swap!$A:$D,3,FALSE)</f>
        <v>3.3064</v>
      </c>
      <c r="H46" s="4">
        <f>+VLOOKUP(D46,Curva_Swap!$A:$D,3,FALSE)</f>
        <v>3.5263</v>
      </c>
      <c r="I46" s="4">
        <f>+VLOOKUP(E46,Curva_Swap!$A:$D,3,FALSE)</f>
        <v>3.6924000000000001</v>
      </c>
      <c r="J46" s="34">
        <f t="shared" si="5"/>
        <v>0.9848269624831536</v>
      </c>
      <c r="K46" s="34">
        <f t="shared" si="6"/>
        <v>0.96756413256961715</v>
      </c>
      <c r="L46" s="34">
        <f t="shared" si="7"/>
        <v>0.94905643280415242</v>
      </c>
      <c r="M46" s="34">
        <f t="shared" si="8"/>
        <v>0.93025312466598109</v>
      </c>
      <c r="N46" s="24">
        <f t="shared" si="9"/>
        <v>3.6405179662506004E-2</v>
      </c>
    </row>
    <row r="47" spans="1:14" ht="14.25" x14ac:dyDescent="0.2">
      <c r="A47" s="3">
        <f t="shared" si="10"/>
        <v>43465</v>
      </c>
      <c r="B47" s="3">
        <f t="shared" si="1"/>
        <v>43646</v>
      </c>
      <c r="C47" s="3">
        <f t="shared" si="2"/>
        <v>43830</v>
      </c>
      <c r="D47" s="3">
        <f t="shared" si="3"/>
        <v>44012</v>
      </c>
      <c r="E47" s="3">
        <f t="shared" si="4"/>
        <v>44196</v>
      </c>
      <c r="F47" s="4">
        <f>+VLOOKUP(B47,Curva_Swap!$A:$D,3,FALSE)</f>
        <v>3.0474999999999999</v>
      </c>
      <c r="G47" s="4">
        <f>+VLOOKUP(C47,Curva_Swap!$A:$D,3,FALSE)</f>
        <v>3.3077999999999999</v>
      </c>
      <c r="H47" s="4">
        <f>+VLOOKUP(D47,Curva_Swap!$A:$D,3,FALSE)</f>
        <v>3.5263</v>
      </c>
      <c r="I47" s="4">
        <f>+VLOOKUP(E47,Curva_Swap!$A:$D,3,FALSE)</f>
        <v>3.6932</v>
      </c>
      <c r="J47" s="34">
        <f t="shared" si="5"/>
        <v>0.98490907271563166</v>
      </c>
      <c r="K47" s="34">
        <f t="shared" si="6"/>
        <v>0.96755084419214299</v>
      </c>
      <c r="L47" s="34">
        <f t="shared" si="7"/>
        <v>0.9491446678683243</v>
      </c>
      <c r="M47" s="34">
        <f t="shared" si="8"/>
        <v>0.9302390674092883</v>
      </c>
      <c r="N47" s="24">
        <f t="shared" si="9"/>
        <v>3.6411158138420108E-2</v>
      </c>
    </row>
    <row r="48" spans="1:14" ht="14.25" x14ac:dyDescent="0.2">
      <c r="A48" s="3">
        <f t="shared" si="10"/>
        <v>43466</v>
      </c>
      <c r="B48" s="3">
        <f t="shared" si="1"/>
        <v>43647</v>
      </c>
      <c r="C48" s="3">
        <f t="shared" si="2"/>
        <v>43831</v>
      </c>
      <c r="D48" s="3">
        <f t="shared" si="3"/>
        <v>44013</v>
      </c>
      <c r="E48" s="3">
        <f t="shared" si="4"/>
        <v>44197</v>
      </c>
      <c r="F48" s="4">
        <f>+VLOOKUP(B48,Curva_Swap!$A:$D,3,FALSE)</f>
        <v>3.0487000000000002</v>
      </c>
      <c r="G48" s="4">
        <f>+VLOOKUP(C48,Curva_Swap!$A:$D,3,FALSE)</f>
        <v>3.3092000000000001</v>
      </c>
      <c r="H48" s="4">
        <f>+VLOOKUP(D48,Curva_Swap!$A:$D,3,FALSE)</f>
        <v>3.5272999999999999</v>
      </c>
      <c r="I48" s="4">
        <f>+VLOOKUP(E48,Curva_Swap!$A:$D,3,FALSE)</f>
        <v>3.6941000000000002</v>
      </c>
      <c r="J48" s="34">
        <f t="shared" si="5"/>
        <v>0.98490322014025744</v>
      </c>
      <c r="K48" s="34">
        <f t="shared" si="6"/>
        <v>0.96753755617966497</v>
      </c>
      <c r="L48" s="34">
        <f t="shared" si="7"/>
        <v>0.94913097976146654</v>
      </c>
      <c r="M48" s="34">
        <f t="shared" si="8"/>
        <v>0.93022325350332224</v>
      </c>
      <c r="N48" s="24">
        <f t="shared" si="9"/>
        <v>3.6419874404628003E-2</v>
      </c>
    </row>
    <row r="49" spans="1:14" ht="14.25" x14ac:dyDescent="0.2">
      <c r="A49" s="3">
        <f t="shared" si="10"/>
        <v>43467</v>
      </c>
      <c r="B49" s="3">
        <f t="shared" si="1"/>
        <v>43648</v>
      </c>
      <c r="C49" s="3">
        <f t="shared" si="2"/>
        <v>43832</v>
      </c>
      <c r="D49" s="3">
        <f t="shared" si="3"/>
        <v>44014</v>
      </c>
      <c r="E49" s="3">
        <f t="shared" si="4"/>
        <v>44198</v>
      </c>
      <c r="F49" s="4">
        <f>+VLOOKUP(B49,Curva_Swap!$A:$D,3,FALSE)</f>
        <v>3.0499000000000001</v>
      </c>
      <c r="G49" s="4">
        <f>+VLOOKUP(C49,Curva_Swap!$A:$D,3,FALSE)</f>
        <v>3.3106</v>
      </c>
      <c r="H49" s="4">
        <f>+VLOOKUP(D49,Curva_Swap!$A:$D,3,FALSE)</f>
        <v>3.5283000000000002</v>
      </c>
      <c r="I49" s="4">
        <f>+VLOOKUP(E49,Curva_Swap!$A:$D,3,FALSE)</f>
        <v>3.6949999999999998</v>
      </c>
      <c r="J49" s="34">
        <f t="shared" si="5"/>
        <v>0.98489736763443791</v>
      </c>
      <c r="K49" s="34">
        <f t="shared" si="6"/>
        <v>0.96752426853216822</v>
      </c>
      <c r="L49" s="34">
        <f t="shared" si="7"/>
        <v>0.94911729204940976</v>
      </c>
      <c r="M49" s="34">
        <f t="shared" si="8"/>
        <v>0.93020744013501433</v>
      </c>
      <c r="N49" s="24">
        <f t="shared" si="9"/>
        <v>3.6428590598505867E-2</v>
      </c>
    </row>
    <row r="50" spans="1:14" ht="14.25" x14ac:dyDescent="0.2">
      <c r="A50" s="3">
        <f t="shared" si="10"/>
        <v>43468</v>
      </c>
      <c r="B50" s="3">
        <f t="shared" si="1"/>
        <v>43649</v>
      </c>
      <c r="C50" s="3">
        <f t="shared" si="2"/>
        <v>43833</v>
      </c>
      <c r="D50" s="3">
        <f t="shared" si="3"/>
        <v>44015</v>
      </c>
      <c r="E50" s="3">
        <f t="shared" si="4"/>
        <v>44199</v>
      </c>
      <c r="F50" s="4">
        <f>+VLOOKUP(B50,Curva_Swap!$A:$D,3,FALSE)</f>
        <v>3.0512000000000001</v>
      </c>
      <c r="G50" s="4">
        <f>+VLOOKUP(C50,Curva_Swap!$A:$D,3,FALSE)</f>
        <v>3.3119999999999998</v>
      </c>
      <c r="H50" s="4">
        <f>+VLOOKUP(D50,Curva_Swap!$A:$D,3,FALSE)</f>
        <v>3.5293000000000001</v>
      </c>
      <c r="I50" s="4">
        <f>+VLOOKUP(E50,Curva_Swap!$A:$D,3,FALSE)</f>
        <v>3.6958000000000002</v>
      </c>
      <c r="J50" s="34">
        <f t="shared" si="5"/>
        <v>0.98489102749828883</v>
      </c>
      <c r="K50" s="34">
        <f t="shared" si="6"/>
        <v>0.96751098124963719</v>
      </c>
      <c r="L50" s="34">
        <f t="shared" si="7"/>
        <v>0.94910360473213684</v>
      </c>
      <c r="M50" s="34">
        <f t="shared" si="8"/>
        <v>0.93019338425897513</v>
      </c>
      <c r="N50" s="24">
        <f t="shared" si="9"/>
        <v>3.6436377587182864E-2</v>
      </c>
    </row>
    <row r="51" spans="1:14" ht="14.25" x14ac:dyDescent="0.2">
      <c r="A51" s="3">
        <f t="shared" si="10"/>
        <v>43469</v>
      </c>
      <c r="B51" s="3">
        <f t="shared" si="1"/>
        <v>43650</v>
      </c>
      <c r="C51" s="3">
        <f t="shared" si="2"/>
        <v>43834</v>
      </c>
      <c r="D51" s="3">
        <f t="shared" si="3"/>
        <v>44016</v>
      </c>
      <c r="E51" s="3">
        <f t="shared" si="4"/>
        <v>44200</v>
      </c>
      <c r="F51" s="4">
        <f>+VLOOKUP(B51,Curva_Swap!$A:$D,3,FALSE)</f>
        <v>3.0524</v>
      </c>
      <c r="G51" s="4">
        <f>+VLOOKUP(C51,Curva_Swap!$A:$D,3,FALSE)</f>
        <v>3.3132999999999999</v>
      </c>
      <c r="H51" s="4">
        <f>+VLOOKUP(D51,Curva_Swap!$A:$D,3,FALSE)</f>
        <v>3.5303</v>
      </c>
      <c r="I51" s="4">
        <f>+VLOOKUP(E51,Curva_Swap!$A:$D,3,FALSE)</f>
        <v>3.6966999999999999</v>
      </c>
      <c r="J51" s="34">
        <f t="shared" si="5"/>
        <v>0.98488517513737039</v>
      </c>
      <c r="K51" s="34">
        <f t="shared" si="6"/>
        <v>0.96749864338549596</v>
      </c>
      <c r="L51" s="34">
        <f t="shared" si="7"/>
        <v>0.94908991780963048</v>
      </c>
      <c r="M51" s="34">
        <f t="shared" si="8"/>
        <v>0.93017757190616923</v>
      </c>
      <c r="N51" s="24">
        <f t="shared" si="9"/>
        <v>3.6445084626412286E-2</v>
      </c>
    </row>
    <row r="52" spans="1:14" ht="14.25" x14ac:dyDescent="0.2">
      <c r="A52" s="3">
        <f t="shared" si="10"/>
        <v>43470</v>
      </c>
      <c r="B52" s="3">
        <f t="shared" si="1"/>
        <v>43651</v>
      </c>
      <c r="C52" s="3">
        <f t="shared" si="2"/>
        <v>43835</v>
      </c>
      <c r="D52" s="3">
        <f t="shared" si="3"/>
        <v>44017</v>
      </c>
      <c r="E52" s="3">
        <f t="shared" si="4"/>
        <v>44201</v>
      </c>
      <c r="F52" s="4">
        <f>+VLOOKUP(B52,Curva_Swap!$A:$D,3,FALSE)</f>
        <v>3.0537000000000001</v>
      </c>
      <c r="G52" s="4">
        <f>+VLOOKUP(C52,Curva_Swap!$A:$D,3,FALSE)</f>
        <v>3.3147000000000002</v>
      </c>
      <c r="H52" s="4">
        <f>+VLOOKUP(D52,Curva_Swap!$A:$D,3,FALSE)</f>
        <v>3.5312999999999999</v>
      </c>
      <c r="I52" s="4">
        <f>+VLOOKUP(E52,Curva_Swap!$A:$D,3,FALSE)</f>
        <v>3.6974999999999998</v>
      </c>
      <c r="J52" s="34">
        <f t="shared" si="5"/>
        <v>0.98487883515819485</v>
      </c>
      <c r="K52" s="34">
        <f t="shared" si="6"/>
        <v>0.96748535680678549</v>
      </c>
      <c r="L52" s="34">
        <f t="shared" si="7"/>
        <v>0.94907623128187357</v>
      </c>
      <c r="M52" s="34">
        <f t="shared" si="8"/>
        <v>0.9301635169327549</v>
      </c>
      <c r="N52" s="24">
        <f t="shared" si="9"/>
        <v>3.6452871516763012E-2</v>
      </c>
    </row>
    <row r="53" spans="1:14" ht="14.25" x14ac:dyDescent="0.2">
      <c r="A53" s="3">
        <f t="shared" si="10"/>
        <v>43471</v>
      </c>
      <c r="B53" s="3">
        <f t="shared" si="1"/>
        <v>43652</v>
      </c>
      <c r="C53" s="3">
        <f t="shared" si="2"/>
        <v>43836</v>
      </c>
      <c r="D53" s="3">
        <f t="shared" si="3"/>
        <v>44018</v>
      </c>
      <c r="E53" s="3">
        <f t="shared" si="4"/>
        <v>44202</v>
      </c>
      <c r="F53" s="4">
        <f>+VLOOKUP(B53,Curva_Swap!$A:$D,3,FALSE)</f>
        <v>3.0548999999999999</v>
      </c>
      <c r="G53" s="4">
        <f>+VLOOKUP(C53,Curva_Swap!$A:$D,3,FALSE)</f>
        <v>3.3161</v>
      </c>
      <c r="H53" s="4">
        <f>+VLOOKUP(D53,Curva_Swap!$A:$D,3,FALSE)</f>
        <v>3.5323000000000002</v>
      </c>
      <c r="I53" s="4">
        <f>+VLOOKUP(E53,Curva_Swap!$A:$D,3,FALSE)</f>
        <v>3.6983999999999999</v>
      </c>
      <c r="J53" s="34">
        <f t="shared" si="5"/>
        <v>0.98487298294217229</v>
      </c>
      <c r="K53" s="34">
        <f t="shared" si="6"/>
        <v>0.96747207059299711</v>
      </c>
      <c r="L53" s="34">
        <f t="shared" si="7"/>
        <v>0.94906254514884947</v>
      </c>
      <c r="M53" s="34">
        <f t="shared" si="8"/>
        <v>0.93014770559535309</v>
      </c>
      <c r="N53" s="24">
        <f t="shared" si="9"/>
        <v>3.6461587453340716E-2</v>
      </c>
    </row>
    <row r="54" spans="1:14" ht="14.25" x14ac:dyDescent="0.2">
      <c r="A54" s="3">
        <f t="shared" si="10"/>
        <v>43472</v>
      </c>
      <c r="B54" s="3">
        <f t="shared" si="1"/>
        <v>43653</v>
      </c>
      <c r="C54" s="3">
        <f t="shared" si="2"/>
        <v>43837</v>
      </c>
      <c r="D54" s="3">
        <f t="shared" si="3"/>
        <v>44019</v>
      </c>
      <c r="E54" s="3">
        <f t="shared" si="4"/>
        <v>44203</v>
      </c>
      <c r="F54" s="4">
        <f>+VLOOKUP(B54,Curva_Swap!$A:$D,3,FALSE)</f>
        <v>3.0562</v>
      </c>
      <c r="G54" s="4">
        <f>+VLOOKUP(C54,Curva_Swap!$A:$D,3,FALSE)</f>
        <v>3.3174999999999999</v>
      </c>
      <c r="H54" s="4">
        <f>+VLOOKUP(D54,Curva_Swap!$A:$D,3,FALSE)</f>
        <v>3.5333000000000001</v>
      </c>
      <c r="I54" s="4">
        <f>+VLOOKUP(E54,Curva_Swap!$A:$D,3,FALSE)</f>
        <v>3.6991999999999998</v>
      </c>
      <c r="J54" s="34">
        <f t="shared" si="5"/>
        <v>0.98486664311996441</v>
      </c>
      <c r="K54" s="34">
        <f t="shared" si="6"/>
        <v>0.96745878474411551</v>
      </c>
      <c r="L54" s="34">
        <f t="shared" si="7"/>
        <v>0.94904885941054085</v>
      </c>
      <c r="M54" s="34">
        <f t="shared" si="8"/>
        <v>0.9301336515244768</v>
      </c>
      <c r="N54" s="24">
        <f t="shared" si="9"/>
        <v>3.6469374247164565E-2</v>
      </c>
    </row>
    <row r="55" spans="1:14" ht="14.25" x14ac:dyDescent="0.2">
      <c r="A55" s="3">
        <f t="shared" si="10"/>
        <v>43473</v>
      </c>
      <c r="B55" s="3">
        <f t="shared" si="1"/>
        <v>43654</v>
      </c>
      <c r="C55" s="3">
        <f t="shared" si="2"/>
        <v>43838</v>
      </c>
      <c r="D55" s="3">
        <f t="shared" si="3"/>
        <v>44020</v>
      </c>
      <c r="E55" s="3">
        <f t="shared" si="4"/>
        <v>44204</v>
      </c>
      <c r="F55" s="4">
        <f>+VLOOKUP(B55,Curva_Swap!$A:$D,3,FALSE)</f>
        <v>3.0573999999999999</v>
      </c>
      <c r="G55" s="4">
        <f>+VLOOKUP(C55,Curva_Swap!$A:$D,3,FALSE)</f>
        <v>3.3188</v>
      </c>
      <c r="H55" s="4">
        <f>+VLOOKUP(D55,Curva_Swap!$A:$D,3,FALSE)</f>
        <v>3.5343</v>
      </c>
      <c r="I55" s="4">
        <f>+VLOOKUP(E55,Curva_Swap!$A:$D,3,FALSE)</f>
        <v>3.7000999999999999</v>
      </c>
      <c r="J55" s="34">
        <f t="shared" si="5"/>
        <v>0.98486079104883228</v>
      </c>
      <c r="K55" s="34">
        <f t="shared" si="6"/>
        <v>0.96744644821116721</v>
      </c>
      <c r="L55" s="34">
        <f t="shared" si="7"/>
        <v>0.9490351740669305</v>
      </c>
      <c r="M55" s="34">
        <f t="shared" si="8"/>
        <v>0.93011784120238128</v>
      </c>
      <c r="N55" s="24">
        <f t="shared" si="9"/>
        <v>3.6478081021463514E-2</v>
      </c>
    </row>
    <row r="56" spans="1:14" ht="14.25" x14ac:dyDescent="0.2">
      <c r="A56" s="3">
        <f t="shared" si="10"/>
        <v>43474</v>
      </c>
      <c r="B56" s="3">
        <f t="shared" si="1"/>
        <v>43655</v>
      </c>
      <c r="C56" s="3">
        <f t="shared" si="2"/>
        <v>43839</v>
      </c>
      <c r="D56" s="3">
        <f t="shared" si="3"/>
        <v>44021</v>
      </c>
      <c r="E56" s="3">
        <f t="shared" si="4"/>
        <v>44205</v>
      </c>
      <c r="F56" s="4">
        <f>+VLOOKUP(B56,Curva_Swap!$A:$D,3,FALSE)</f>
        <v>3.0587</v>
      </c>
      <c r="G56" s="4">
        <f>+VLOOKUP(C56,Curva_Swap!$A:$D,3,FALSE)</f>
        <v>3.3201999999999998</v>
      </c>
      <c r="H56" s="4">
        <f>+VLOOKUP(D56,Curva_Swap!$A:$D,3,FALSE)</f>
        <v>3.5352999999999999</v>
      </c>
      <c r="I56" s="4">
        <f>+VLOOKUP(E56,Curva_Swap!$A:$D,3,FALSE)</f>
        <v>3.7010000000000001</v>
      </c>
      <c r="J56" s="34">
        <f t="shared" si="5"/>
        <v>0.98485445138358596</v>
      </c>
      <c r="K56" s="34">
        <f t="shared" si="6"/>
        <v>0.96743316306599247</v>
      </c>
      <c r="L56" s="34">
        <f t="shared" si="7"/>
        <v>0.94902148911800155</v>
      </c>
      <c r="M56" s="34">
        <f t="shared" si="8"/>
        <v>0.93010203141776149</v>
      </c>
      <c r="N56" s="24">
        <f t="shared" si="9"/>
        <v>3.6486801400135271E-2</v>
      </c>
    </row>
    <row r="57" spans="1:14" ht="14.25" x14ac:dyDescent="0.2">
      <c r="A57" s="3">
        <f t="shared" si="10"/>
        <v>43475</v>
      </c>
      <c r="B57" s="3">
        <f t="shared" si="1"/>
        <v>43656</v>
      </c>
      <c r="C57" s="3">
        <f t="shared" si="2"/>
        <v>43840</v>
      </c>
      <c r="D57" s="3">
        <f t="shared" si="3"/>
        <v>44022</v>
      </c>
      <c r="E57" s="3">
        <f t="shared" si="4"/>
        <v>44206</v>
      </c>
      <c r="F57" s="4">
        <f>+VLOOKUP(B57,Curva_Swap!$A:$D,3,FALSE)</f>
        <v>3.0598999999999998</v>
      </c>
      <c r="G57" s="4">
        <f>+VLOOKUP(C57,Curva_Swap!$A:$D,3,FALSE)</f>
        <v>3.3216000000000001</v>
      </c>
      <c r="H57" s="4">
        <f>+VLOOKUP(D57,Curva_Swap!$A:$D,3,FALSE)</f>
        <v>3.5363000000000002</v>
      </c>
      <c r="I57" s="4">
        <f>+VLOOKUP(E57,Curva_Swap!$A:$D,3,FALSE)</f>
        <v>3.7018</v>
      </c>
      <c r="J57" s="34">
        <f t="shared" si="5"/>
        <v>0.98484859945733916</v>
      </c>
      <c r="K57" s="34">
        <f t="shared" si="6"/>
        <v>0.96741987828568032</v>
      </c>
      <c r="L57" s="34">
        <f t="shared" si="7"/>
        <v>0.9490078045637369</v>
      </c>
      <c r="M57" s="34">
        <f t="shared" si="8"/>
        <v>0.93008797872706905</v>
      </c>
      <c r="N57" s="24">
        <f t="shared" si="9"/>
        <v>3.6494583396289464E-2</v>
      </c>
    </row>
    <row r="58" spans="1:14" ht="14.25" x14ac:dyDescent="0.2">
      <c r="A58" s="3">
        <f t="shared" si="10"/>
        <v>43476</v>
      </c>
      <c r="B58" s="3">
        <f t="shared" si="1"/>
        <v>43657</v>
      </c>
      <c r="C58" s="3">
        <f t="shared" si="2"/>
        <v>43841</v>
      </c>
      <c r="D58" s="3">
        <f t="shared" si="3"/>
        <v>44023</v>
      </c>
      <c r="E58" s="3">
        <f t="shared" si="4"/>
        <v>44207</v>
      </c>
      <c r="F58" s="4">
        <f>+VLOOKUP(B58,Curva_Swap!$A:$D,3,FALSE)</f>
        <v>3.0611999999999999</v>
      </c>
      <c r="G58" s="4">
        <f>+VLOOKUP(C58,Curva_Swap!$A:$D,3,FALSE)</f>
        <v>3.323</v>
      </c>
      <c r="H58" s="4">
        <f>+VLOOKUP(D58,Curva_Swap!$A:$D,3,FALSE)</f>
        <v>3.5373000000000001</v>
      </c>
      <c r="I58" s="4">
        <f>+VLOOKUP(E58,Curva_Swap!$A:$D,3,FALSE)</f>
        <v>3.7027000000000001</v>
      </c>
      <c r="J58" s="34">
        <f t="shared" si="5"/>
        <v>0.98484225994904884</v>
      </c>
      <c r="K58" s="34">
        <f t="shared" si="6"/>
        <v>0.96740659387021621</v>
      </c>
      <c r="L58" s="34">
        <f t="shared" si="7"/>
        <v>0.94899412040411935</v>
      </c>
      <c r="M58" s="34">
        <f t="shared" si="8"/>
        <v>0.930072169957606</v>
      </c>
      <c r="N58" s="24">
        <f t="shared" si="9"/>
        <v>3.6503303649453388E-2</v>
      </c>
    </row>
    <row r="59" spans="1:14" ht="14.25" x14ac:dyDescent="0.2">
      <c r="A59" s="3">
        <f t="shared" si="10"/>
        <v>43477</v>
      </c>
      <c r="B59" s="3">
        <f t="shared" si="1"/>
        <v>43658</v>
      </c>
      <c r="C59" s="3">
        <f t="shared" si="2"/>
        <v>43842</v>
      </c>
      <c r="D59" s="3">
        <f t="shared" si="3"/>
        <v>44024</v>
      </c>
      <c r="E59" s="3">
        <f t="shared" si="4"/>
        <v>44208</v>
      </c>
      <c r="F59" s="4">
        <f>+VLOOKUP(B59,Curva_Swap!$A:$D,3,FALSE)</f>
        <v>3.0623999999999998</v>
      </c>
      <c r="G59" s="4">
        <f>+VLOOKUP(C59,Curva_Swap!$A:$D,3,FALSE)</f>
        <v>3.3243</v>
      </c>
      <c r="H59" s="4">
        <f>+VLOOKUP(D59,Curva_Swap!$A:$D,3,FALSE)</f>
        <v>3.5383</v>
      </c>
      <c r="I59" s="4">
        <f>+VLOOKUP(E59,Curva_Swap!$A:$D,3,FALSE)</f>
        <v>3.7035</v>
      </c>
      <c r="J59" s="34">
        <f t="shared" si="5"/>
        <v>0.98483640816768159</v>
      </c>
      <c r="K59" s="34">
        <f t="shared" si="6"/>
        <v>0.96739425866824558</v>
      </c>
      <c r="L59" s="34">
        <f t="shared" si="7"/>
        <v>0.94898043663913201</v>
      </c>
      <c r="M59" s="34">
        <f t="shared" si="8"/>
        <v>0.93005811816923167</v>
      </c>
      <c r="N59" s="24">
        <f t="shared" si="9"/>
        <v>3.6511076504694658E-2</v>
      </c>
    </row>
    <row r="60" spans="1:14" ht="14.25" x14ac:dyDescent="0.2">
      <c r="A60" s="3">
        <f t="shared" si="10"/>
        <v>43478</v>
      </c>
      <c r="B60" s="3">
        <f t="shared" si="1"/>
        <v>43659</v>
      </c>
      <c r="C60" s="3">
        <f t="shared" si="2"/>
        <v>43843</v>
      </c>
      <c r="D60" s="3">
        <f t="shared" si="3"/>
        <v>44025</v>
      </c>
      <c r="E60" s="3">
        <f t="shared" si="4"/>
        <v>44209</v>
      </c>
      <c r="F60" s="4">
        <f>+VLOOKUP(B60,Curva_Swap!$A:$D,3,FALSE)</f>
        <v>3.0636999999999999</v>
      </c>
      <c r="G60" s="4">
        <f>+VLOOKUP(C60,Curva_Swap!$A:$D,3,FALSE)</f>
        <v>3.3256999999999999</v>
      </c>
      <c r="H60" s="4">
        <f>+VLOOKUP(D60,Curva_Swap!$A:$D,3,FALSE)</f>
        <v>3.5392999999999999</v>
      </c>
      <c r="I60" s="4">
        <f>+VLOOKUP(E60,Curva_Swap!$A:$D,3,FALSE)</f>
        <v>3.7044000000000001</v>
      </c>
      <c r="J60" s="34">
        <f t="shared" si="5"/>
        <v>0.9848300688163415</v>
      </c>
      <c r="K60" s="34">
        <f t="shared" si="6"/>
        <v>0.9673809749563741</v>
      </c>
      <c r="L60" s="34">
        <f t="shared" si="7"/>
        <v>0.94896675326875757</v>
      </c>
      <c r="M60" s="34">
        <f t="shared" si="8"/>
        <v>0.93004231041482766</v>
      </c>
      <c r="N60" s="24">
        <f t="shared" si="9"/>
        <v>3.6519796630332488E-2</v>
      </c>
    </row>
    <row r="61" spans="1:14" ht="14.25" x14ac:dyDescent="0.2">
      <c r="A61" s="3">
        <f t="shared" si="10"/>
        <v>43479</v>
      </c>
      <c r="B61" s="3">
        <f t="shared" si="1"/>
        <v>43660</v>
      </c>
      <c r="C61" s="3">
        <f t="shared" si="2"/>
        <v>43844</v>
      </c>
      <c r="D61" s="3">
        <f t="shared" si="3"/>
        <v>44026</v>
      </c>
      <c r="E61" s="3">
        <f t="shared" si="4"/>
        <v>44210</v>
      </c>
      <c r="F61" s="4">
        <f>+VLOOKUP(B61,Curva_Swap!$A:$D,3,FALSE)</f>
        <v>3.0649999999999999</v>
      </c>
      <c r="G61" s="4">
        <f>+VLOOKUP(C61,Curva_Swap!$A:$D,3,FALSE)</f>
        <v>3.327</v>
      </c>
      <c r="H61" s="4">
        <f>+VLOOKUP(D61,Curva_Swap!$A:$D,3,FALSE)</f>
        <v>3.5402999999999998</v>
      </c>
      <c r="I61" s="4">
        <f>+VLOOKUP(E61,Curva_Swap!$A:$D,3,FALSE)</f>
        <v>3.7052</v>
      </c>
      <c r="J61" s="34">
        <f t="shared" si="5"/>
        <v>0.98482372954661301</v>
      </c>
      <c r="K61" s="34">
        <f t="shared" si="6"/>
        <v>0.96736864040771353</v>
      </c>
      <c r="L61" s="34">
        <f t="shared" si="7"/>
        <v>0.94895307029297915</v>
      </c>
      <c r="M61" s="34">
        <f t="shared" si="8"/>
        <v>0.93002825952868462</v>
      </c>
      <c r="N61" s="24">
        <f t="shared" si="9"/>
        <v>3.6527574030593625E-2</v>
      </c>
    </row>
    <row r="62" spans="1:14" ht="14.25" x14ac:dyDescent="0.2">
      <c r="A62" s="3">
        <f t="shared" si="10"/>
        <v>43480</v>
      </c>
      <c r="B62" s="3">
        <f t="shared" si="1"/>
        <v>43661</v>
      </c>
      <c r="C62" s="3">
        <f t="shared" si="2"/>
        <v>43845</v>
      </c>
      <c r="D62" s="3">
        <f t="shared" si="3"/>
        <v>44027</v>
      </c>
      <c r="E62" s="3">
        <f t="shared" si="4"/>
        <v>44211</v>
      </c>
      <c r="F62" s="4">
        <f>+VLOOKUP(B62,Curva_Swap!$A:$D,3,FALSE)</f>
        <v>3.0663</v>
      </c>
      <c r="G62" s="4">
        <f>+VLOOKUP(C62,Curva_Swap!$A:$D,3,FALSE)</f>
        <v>3.3283999999999998</v>
      </c>
      <c r="H62" s="4">
        <f>+VLOOKUP(D62,Curva_Swap!$A:$D,3,FALSE)</f>
        <v>3.5413000000000001</v>
      </c>
      <c r="I62" s="4">
        <f>+VLOOKUP(E62,Curva_Swap!$A:$D,3,FALSE)</f>
        <v>3.7061000000000002</v>
      </c>
      <c r="J62" s="34">
        <f t="shared" si="5"/>
        <v>0.98481739035849492</v>
      </c>
      <c r="K62" s="34">
        <f t="shared" si="6"/>
        <v>0.96735535739937906</v>
      </c>
      <c r="L62" s="34">
        <f t="shared" si="7"/>
        <v>0.94893938771177944</v>
      </c>
      <c r="M62" s="34">
        <f t="shared" si="8"/>
        <v>0.93001245278924183</v>
      </c>
      <c r="N62" s="24">
        <f t="shared" si="9"/>
        <v>3.6536294029824251E-2</v>
      </c>
    </row>
    <row r="63" spans="1:14" ht="14.25" x14ac:dyDescent="0.2">
      <c r="A63" s="3">
        <f t="shared" si="10"/>
        <v>43481</v>
      </c>
      <c r="B63" s="3">
        <f t="shared" si="1"/>
        <v>43662</v>
      </c>
      <c r="C63" s="3">
        <f t="shared" si="2"/>
        <v>43846</v>
      </c>
      <c r="D63" s="3">
        <f t="shared" si="3"/>
        <v>44028</v>
      </c>
      <c r="E63" s="3">
        <f t="shared" si="4"/>
        <v>44212</v>
      </c>
      <c r="F63" s="4">
        <f>+VLOOKUP(B63,Curva_Swap!$A:$D,3,FALSE)</f>
        <v>3.0674999999999999</v>
      </c>
      <c r="G63" s="4">
        <f>+VLOOKUP(C63,Curva_Swap!$A:$D,3,FALSE)</f>
        <v>3.3298000000000001</v>
      </c>
      <c r="H63" s="4">
        <f>+VLOOKUP(D63,Curva_Swap!$A:$D,3,FALSE)</f>
        <v>3.5421999999999998</v>
      </c>
      <c r="I63" s="4">
        <f>+VLOOKUP(E63,Curva_Swap!$A:$D,3,FALSE)</f>
        <v>3.7069000000000001</v>
      </c>
      <c r="J63" s="34">
        <f t="shared" si="5"/>
        <v>0.9848115388726657</v>
      </c>
      <c r="K63" s="34">
        <f t="shared" si="6"/>
        <v>0.96734207475581935</v>
      </c>
      <c r="L63" s="34">
        <f t="shared" si="7"/>
        <v>0.94892707372605078</v>
      </c>
      <c r="M63" s="34">
        <f t="shared" si="8"/>
        <v>0.92999840280524304</v>
      </c>
      <c r="N63" s="24">
        <f t="shared" si="9"/>
        <v>3.6544062676522542E-2</v>
      </c>
    </row>
    <row r="64" spans="1:14" ht="14.25" x14ac:dyDescent="0.2">
      <c r="A64" s="3">
        <f t="shared" si="10"/>
        <v>43482</v>
      </c>
      <c r="B64" s="3">
        <f t="shared" si="1"/>
        <v>43663</v>
      </c>
      <c r="C64" s="3">
        <f t="shared" si="2"/>
        <v>43847</v>
      </c>
      <c r="D64" s="3">
        <f t="shared" si="3"/>
        <v>44029</v>
      </c>
      <c r="E64" s="3">
        <f t="shared" si="4"/>
        <v>44213</v>
      </c>
      <c r="F64" s="4">
        <f>+VLOOKUP(B64,Curva_Swap!$A:$D,3,FALSE)</f>
        <v>3.0688</v>
      </c>
      <c r="G64" s="4">
        <f>+VLOOKUP(C64,Curva_Swap!$A:$D,3,FALSE)</f>
        <v>3.3311000000000002</v>
      </c>
      <c r="H64" s="4">
        <f>+VLOOKUP(D64,Curva_Swap!$A:$D,3,FALSE)</f>
        <v>3.5432000000000001</v>
      </c>
      <c r="I64" s="4">
        <f>+VLOOKUP(E64,Curva_Swap!$A:$D,3,FALSE)</f>
        <v>3.7078000000000002</v>
      </c>
      <c r="J64" s="34">
        <f t="shared" si="5"/>
        <v>0.98480519984148585</v>
      </c>
      <c r="K64" s="34">
        <f t="shared" si="6"/>
        <v>0.96732974119912329</v>
      </c>
      <c r="L64" s="34">
        <f t="shared" si="7"/>
        <v>0.94891339189450408</v>
      </c>
      <c r="M64" s="34">
        <f t="shared" si="8"/>
        <v>0.92998259708066378</v>
      </c>
      <c r="N64" s="24">
        <f t="shared" si="9"/>
        <v>3.6552773495382808E-2</v>
      </c>
    </row>
    <row r="65" spans="1:14" ht="14.25" x14ac:dyDescent="0.2">
      <c r="A65" s="3">
        <f t="shared" si="10"/>
        <v>43483</v>
      </c>
      <c r="B65" s="3">
        <f t="shared" si="1"/>
        <v>43664</v>
      </c>
      <c r="C65" s="3">
        <f t="shared" si="2"/>
        <v>43848</v>
      </c>
      <c r="D65" s="3">
        <f t="shared" si="3"/>
        <v>44030</v>
      </c>
      <c r="E65" s="3">
        <f t="shared" si="4"/>
        <v>44214</v>
      </c>
      <c r="F65" s="4">
        <f>+VLOOKUP(B65,Curva_Swap!$A:$D,3,FALSE)</f>
        <v>3.0701000000000001</v>
      </c>
      <c r="G65" s="4">
        <f>+VLOOKUP(C65,Curva_Swap!$A:$D,3,FALSE)</f>
        <v>3.3325</v>
      </c>
      <c r="H65" s="4">
        <f>+VLOOKUP(D65,Curva_Swap!$A:$D,3,FALSE)</f>
        <v>3.5442</v>
      </c>
      <c r="I65" s="4">
        <f>+VLOOKUP(E65,Curva_Swap!$A:$D,3,FALSE)</f>
        <v>3.7086000000000001</v>
      </c>
      <c r="J65" s="34">
        <f t="shared" si="5"/>
        <v>0.98479886089191127</v>
      </c>
      <c r="K65" s="34">
        <f t="shared" si="6"/>
        <v>0.96731645925901544</v>
      </c>
      <c r="L65" s="34">
        <f t="shared" si="7"/>
        <v>0.94889971045748689</v>
      </c>
      <c r="M65" s="34">
        <f t="shared" si="8"/>
        <v>0.92996854799872242</v>
      </c>
      <c r="N65" s="24">
        <f t="shared" si="9"/>
        <v>3.6560559743636138E-2</v>
      </c>
    </row>
    <row r="66" spans="1:14" ht="14.25" x14ac:dyDescent="0.2">
      <c r="A66" s="3">
        <f t="shared" si="10"/>
        <v>43484</v>
      </c>
      <c r="B66" s="3">
        <f t="shared" si="1"/>
        <v>43665</v>
      </c>
      <c r="C66" s="3">
        <f t="shared" si="2"/>
        <v>43849</v>
      </c>
      <c r="D66" s="3">
        <f t="shared" si="3"/>
        <v>44031</v>
      </c>
      <c r="E66" s="3">
        <f t="shared" si="4"/>
        <v>44215</v>
      </c>
      <c r="F66" s="4">
        <f>+VLOOKUP(B66,Curva_Swap!$A:$D,3,FALSE)</f>
        <v>3.0714000000000001</v>
      </c>
      <c r="G66" s="4">
        <f>+VLOOKUP(C66,Curva_Swap!$A:$D,3,FALSE)</f>
        <v>3.3338000000000001</v>
      </c>
      <c r="H66" s="4">
        <f>+VLOOKUP(D66,Curva_Swap!$A:$D,3,FALSE)</f>
        <v>3.5451999999999999</v>
      </c>
      <c r="I66" s="4">
        <f>+VLOOKUP(E66,Curva_Swap!$A:$D,3,FALSE)</f>
        <v>3.7094999999999998</v>
      </c>
      <c r="J66" s="34">
        <f t="shared" si="5"/>
        <v>0.98479252202394107</v>
      </c>
      <c r="K66" s="34">
        <f t="shared" si="6"/>
        <v>0.96730412635549867</v>
      </c>
      <c r="L66" s="34">
        <f t="shared" si="7"/>
        <v>0.9488860294149819</v>
      </c>
      <c r="M66" s="34">
        <f t="shared" si="8"/>
        <v>0.92995274328890887</v>
      </c>
      <c r="N66" s="24">
        <f t="shared" si="9"/>
        <v>3.6569270432276216E-2</v>
      </c>
    </row>
    <row r="67" spans="1:14" ht="14.25" x14ac:dyDescent="0.2">
      <c r="A67" s="3">
        <f t="shared" si="10"/>
        <v>43485</v>
      </c>
      <c r="B67" s="3">
        <f t="shared" ref="B67:B94" si="11">+EDATE($A67,6)</f>
        <v>43666</v>
      </c>
      <c r="C67" s="3">
        <f t="shared" ref="C67:C94" si="12">+EDATE($A67,12)</f>
        <v>43850</v>
      </c>
      <c r="D67" s="3">
        <f t="shared" ref="D67:D94" si="13">+EDATE($A67,18)</f>
        <v>44032</v>
      </c>
      <c r="E67" s="3">
        <f t="shared" ref="E67:E94" si="14">+EDATE($A67,24)</f>
        <v>44216</v>
      </c>
      <c r="F67" s="4">
        <f>+VLOOKUP(B67,Curva_Swap!$A:$D,3,FALSE)</f>
        <v>3.0727000000000002</v>
      </c>
      <c r="G67" s="4">
        <f>+VLOOKUP(C67,Curva_Swap!$A:$D,3,FALSE)</f>
        <v>3.3351999999999999</v>
      </c>
      <c r="H67" s="4">
        <f>+VLOOKUP(D67,Curva_Swap!$A:$D,3,FALSE)</f>
        <v>3.5461999999999998</v>
      </c>
      <c r="I67" s="4">
        <f>+VLOOKUP(E67,Curva_Swap!$A:$D,3,FALSE)</f>
        <v>3.7103000000000002</v>
      </c>
      <c r="J67" s="34">
        <f t="shared" ref="J67:J94" si="15">1/(1+F67/100*(B67-$A67)/360)</f>
        <v>0.98478618323757294</v>
      </c>
      <c r="K67" s="34">
        <f t="shared" ref="K67:K94" si="16">1/(1+G67/100*(C67-$A67)/360)</f>
        <v>0.96729084511878716</v>
      </c>
      <c r="L67" s="34">
        <f t="shared" ref="L67:L94" si="17">1/(1+H67/100*(D67-$A67)/360)</f>
        <v>0.94887234876697235</v>
      </c>
      <c r="M67" s="34">
        <f t="shared" ref="M67:M94" si="18">1/(1+I67/100*(E67-$A67)/360)</f>
        <v>0.92993869510893812</v>
      </c>
      <c r="N67" s="24">
        <f t="shared" ref="N67:N94" si="19">2*(1-M67)/(J67+K67+L67+M67)</f>
        <v>3.6577056583246476E-2</v>
      </c>
    </row>
    <row r="68" spans="1:14" ht="14.25" x14ac:dyDescent="0.2">
      <c r="A68" s="3">
        <f t="shared" ref="A68:A94" si="20">+A67+1</f>
        <v>43486</v>
      </c>
      <c r="B68" s="3">
        <f t="shared" si="11"/>
        <v>43667</v>
      </c>
      <c r="C68" s="3">
        <f t="shared" si="12"/>
        <v>43851</v>
      </c>
      <c r="D68" s="3">
        <f t="shared" si="13"/>
        <v>44033</v>
      </c>
      <c r="E68" s="3">
        <f t="shared" si="14"/>
        <v>44217</v>
      </c>
      <c r="F68" s="4">
        <f>+VLOOKUP(B68,Curva_Swap!$A:$D,3,FALSE)</f>
        <v>3.0739999999999998</v>
      </c>
      <c r="G68" s="4">
        <f>+VLOOKUP(C68,Curva_Swap!$A:$D,3,FALSE)</f>
        <v>3.3365</v>
      </c>
      <c r="H68" s="4">
        <f>+VLOOKUP(D68,Curva_Swap!$A:$D,3,FALSE)</f>
        <v>3.5470999999999999</v>
      </c>
      <c r="I68" s="4">
        <f>+VLOOKUP(E68,Curva_Swap!$A:$D,3,FALSE)</f>
        <v>3.7111999999999998</v>
      </c>
      <c r="J68" s="34">
        <f t="shared" si="15"/>
        <v>0.98477984453280598</v>
      </c>
      <c r="K68" s="34">
        <f t="shared" si="16"/>
        <v>0.96727851286839794</v>
      </c>
      <c r="L68" s="34">
        <f t="shared" si="17"/>
        <v>0.94886003652104289</v>
      </c>
      <c r="M68" s="34">
        <f t="shared" si="18"/>
        <v>0.92992289141379258</v>
      </c>
      <c r="N68" s="24">
        <f t="shared" si="19"/>
        <v>3.6585754076762955E-2</v>
      </c>
    </row>
    <row r="69" spans="1:14" ht="14.25" x14ac:dyDescent="0.2">
      <c r="A69" s="3">
        <f t="shared" si="20"/>
        <v>43487</v>
      </c>
      <c r="B69" s="3">
        <f t="shared" si="11"/>
        <v>43668</v>
      </c>
      <c r="C69" s="3">
        <f t="shared" si="12"/>
        <v>43852</v>
      </c>
      <c r="D69" s="3">
        <f t="shared" si="13"/>
        <v>44034</v>
      </c>
      <c r="E69" s="3">
        <f t="shared" si="14"/>
        <v>44218</v>
      </c>
      <c r="F69" s="4">
        <f>+VLOOKUP(B69,Curva_Swap!$A:$D,3,FALSE)</f>
        <v>3.0752000000000002</v>
      </c>
      <c r="G69" s="4">
        <f>+VLOOKUP(C69,Curva_Swap!$A:$D,3,FALSE)</f>
        <v>3.3378999999999999</v>
      </c>
      <c r="H69" s="4">
        <f>+VLOOKUP(D69,Curva_Swap!$A:$D,3,FALSE)</f>
        <v>3.5480999999999998</v>
      </c>
      <c r="I69" s="4">
        <f>+VLOOKUP(E69,Curva_Swap!$A:$D,3,FALSE)</f>
        <v>3.7120000000000002</v>
      </c>
      <c r="J69" s="34">
        <f t="shared" si="15"/>
        <v>0.98477399349313866</v>
      </c>
      <c r="K69" s="34">
        <f t="shared" si="16"/>
        <v>0.96726523233502648</v>
      </c>
      <c r="L69" s="34">
        <f t="shared" si="17"/>
        <v>0.94884635662252725</v>
      </c>
      <c r="M69" s="34">
        <f t="shared" si="18"/>
        <v>0.92990884413570551</v>
      </c>
      <c r="N69" s="24">
        <f t="shared" si="19"/>
        <v>3.6593535470266607E-2</v>
      </c>
    </row>
    <row r="70" spans="1:14" ht="14.25" x14ac:dyDescent="0.2">
      <c r="A70" s="3">
        <f t="shared" si="20"/>
        <v>43488</v>
      </c>
      <c r="B70" s="3">
        <f t="shared" si="11"/>
        <v>43669</v>
      </c>
      <c r="C70" s="3">
        <f t="shared" si="12"/>
        <v>43853</v>
      </c>
      <c r="D70" s="3">
        <f t="shared" si="13"/>
        <v>44035</v>
      </c>
      <c r="E70" s="3">
        <f t="shared" si="14"/>
        <v>44219</v>
      </c>
      <c r="F70" s="4">
        <f>+VLOOKUP(B70,Curva_Swap!$A:$D,3,FALSE)</f>
        <v>3.0764999999999998</v>
      </c>
      <c r="G70" s="4">
        <f>+VLOOKUP(C70,Curva_Swap!$A:$D,3,FALSE)</f>
        <v>3.3391999999999999</v>
      </c>
      <c r="H70" s="4">
        <f>+VLOOKUP(D70,Curva_Swap!$A:$D,3,FALSE)</f>
        <v>3.5491000000000001</v>
      </c>
      <c r="I70" s="4">
        <f>+VLOOKUP(E70,Curva_Swap!$A:$D,3,FALSE)</f>
        <v>3.7128999999999999</v>
      </c>
      <c r="J70" s="34">
        <f t="shared" si="15"/>
        <v>0.98476765494529195</v>
      </c>
      <c r="K70" s="34">
        <f t="shared" si="16"/>
        <v>0.96725290073771308</v>
      </c>
      <c r="L70" s="34">
        <f t="shared" si="17"/>
        <v>0.94883267711845742</v>
      </c>
      <c r="M70" s="34">
        <f t="shared" si="18"/>
        <v>0.9298930414551303</v>
      </c>
      <c r="N70" s="24">
        <f t="shared" si="19"/>
        <v>3.6602245894489523E-2</v>
      </c>
    </row>
    <row r="71" spans="1:14" ht="14.25" x14ac:dyDescent="0.2">
      <c r="A71" s="3">
        <f t="shared" si="20"/>
        <v>43489</v>
      </c>
      <c r="B71" s="3">
        <f t="shared" si="11"/>
        <v>43670</v>
      </c>
      <c r="C71" s="3">
        <f t="shared" si="12"/>
        <v>43854</v>
      </c>
      <c r="D71" s="3">
        <f t="shared" si="13"/>
        <v>44036</v>
      </c>
      <c r="E71" s="3">
        <f t="shared" si="14"/>
        <v>44220</v>
      </c>
      <c r="F71" s="4">
        <f>+VLOOKUP(B71,Curva_Swap!$A:$D,3,FALSE)</f>
        <v>3.0777999999999999</v>
      </c>
      <c r="G71" s="4">
        <f>+VLOOKUP(C71,Curva_Swap!$A:$D,3,FALSE)</f>
        <v>3.3405999999999998</v>
      </c>
      <c r="H71" s="4">
        <f>+VLOOKUP(D71,Curva_Swap!$A:$D,3,FALSE)</f>
        <v>3.55</v>
      </c>
      <c r="I71" s="4">
        <f>+VLOOKUP(E71,Curva_Swap!$A:$D,3,FALSE)</f>
        <v>3.7138</v>
      </c>
      <c r="J71" s="34">
        <f t="shared" si="15"/>
        <v>0.98476131647904119</v>
      </c>
      <c r="K71" s="34">
        <f t="shared" si="16"/>
        <v>0.96723962090762594</v>
      </c>
      <c r="L71" s="34">
        <f t="shared" si="17"/>
        <v>0.94882036590203167</v>
      </c>
      <c r="M71" s="34">
        <f t="shared" si="18"/>
        <v>0.92987723931164112</v>
      </c>
      <c r="N71" s="24">
        <f t="shared" si="19"/>
        <v>3.6610952236799305E-2</v>
      </c>
    </row>
    <row r="72" spans="1:14" ht="14.25" x14ac:dyDescent="0.2">
      <c r="A72" s="3">
        <f t="shared" si="20"/>
        <v>43490</v>
      </c>
      <c r="B72" s="3">
        <f t="shared" si="11"/>
        <v>43671</v>
      </c>
      <c r="C72" s="3">
        <f t="shared" si="12"/>
        <v>43855</v>
      </c>
      <c r="D72" s="3">
        <f t="shared" si="13"/>
        <v>44037</v>
      </c>
      <c r="E72" s="3">
        <f t="shared" si="14"/>
        <v>44221</v>
      </c>
      <c r="F72" s="4">
        <f>+VLOOKUP(B72,Curva_Swap!$A:$D,3,FALSE)</f>
        <v>3.0790999999999999</v>
      </c>
      <c r="G72" s="4">
        <f>+VLOOKUP(C72,Curva_Swap!$A:$D,3,FALSE)</f>
        <v>3.3418999999999999</v>
      </c>
      <c r="H72" s="4">
        <f>+VLOOKUP(D72,Curva_Swap!$A:$D,3,FALSE)</f>
        <v>3.5510000000000002</v>
      </c>
      <c r="I72" s="4">
        <f>+VLOOKUP(E72,Curva_Swap!$A:$D,3,FALSE)</f>
        <v>3.7145999999999999</v>
      </c>
      <c r="J72" s="34">
        <f t="shared" si="15"/>
        <v>0.98475497809438539</v>
      </c>
      <c r="K72" s="34">
        <f t="shared" si="16"/>
        <v>0.96722728996333618</v>
      </c>
      <c r="L72" s="34">
        <f t="shared" si="17"/>
        <v>0.94880668714736183</v>
      </c>
      <c r="M72" s="34">
        <f t="shared" si="18"/>
        <v>0.9298631934127376</v>
      </c>
      <c r="N72" s="24">
        <f t="shared" si="19"/>
        <v>3.6618729065529598E-2</v>
      </c>
    </row>
    <row r="73" spans="1:14" ht="14.25" x14ac:dyDescent="0.2">
      <c r="A73" s="3">
        <f t="shared" si="20"/>
        <v>43491</v>
      </c>
      <c r="B73" s="3">
        <f t="shared" si="11"/>
        <v>43672</v>
      </c>
      <c r="C73" s="3">
        <f t="shared" si="12"/>
        <v>43856</v>
      </c>
      <c r="D73" s="3">
        <f t="shared" si="13"/>
        <v>44038</v>
      </c>
      <c r="E73" s="3">
        <f t="shared" si="14"/>
        <v>44222</v>
      </c>
      <c r="F73" s="4">
        <f>+VLOOKUP(B73,Curva_Swap!$A:$D,3,FALSE)</f>
        <v>3.0804</v>
      </c>
      <c r="G73" s="4">
        <f>+VLOOKUP(C73,Curva_Swap!$A:$D,3,FALSE)</f>
        <v>3.3431999999999999</v>
      </c>
      <c r="H73" s="4">
        <f>+VLOOKUP(D73,Curva_Swap!$A:$D,3,FALSE)</f>
        <v>3.552</v>
      </c>
      <c r="I73" s="4">
        <f>+VLOOKUP(E73,Curva_Swap!$A:$D,3,FALSE)</f>
        <v>3.7155</v>
      </c>
      <c r="J73" s="34">
        <f t="shared" si="15"/>
        <v>0.98474863979132254</v>
      </c>
      <c r="K73" s="34">
        <f t="shared" si="16"/>
        <v>0.96721495933344703</v>
      </c>
      <c r="L73" s="34">
        <f t="shared" si="17"/>
        <v>0.94879300878708839</v>
      </c>
      <c r="M73" s="34">
        <f t="shared" si="18"/>
        <v>0.92984739228366919</v>
      </c>
      <c r="N73" s="24">
        <f t="shared" si="19"/>
        <v>3.6627439282551771E-2</v>
      </c>
    </row>
    <row r="74" spans="1:14" ht="14.25" x14ac:dyDescent="0.2">
      <c r="A74" s="3">
        <f t="shared" si="20"/>
        <v>43492</v>
      </c>
      <c r="B74" s="3">
        <f t="shared" si="11"/>
        <v>43673</v>
      </c>
      <c r="C74" s="3">
        <f t="shared" si="12"/>
        <v>43857</v>
      </c>
      <c r="D74" s="3">
        <f t="shared" si="13"/>
        <v>44039</v>
      </c>
      <c r="E74" s="3">
        <f t="shared" si="14"/>
        <v>44223</v>
      </c>
      <c r="F74" s="4">
        <f>+VLOOKUP(B74,Curva_Swap!$A:$D,3,FALSE)</f>
        <v>3.0817999999999999</v>
      </c>
      <c r="G74" s="4">
        <f>+VLOOKUP(C74,Curva_Swap!$A:$D,3,FALSE)</f>
        <v>3.3445999999999998</v>
      </c>
      <c r="H74" s="4">
        <f>+VLOOKUP(D74,Curva_Swap!$A:$D,3,FALSE)</f>
        <v>3.5529999999999999</v>
      </c>
      <c r="I74" s="4">
        <f>+VLOOKUP(E74,Curva_Swap!$A:$D,3,FALSE)</f>
        <v>3.7162999999999999</v>
      </c>
      <c r="J74" s="34">
        <f t="shared" si="15"/>
        <v>0.98474181401773297</v>
      </c>
      <c r="K74" s="34">
        <f t="shared" si="16"/>
        <v>0.96720168054515998</v>
      </c>
      <c r="L74" s="34">
        <f t="shared" si="17"/>
        <v>0.94877933082119414</v>
      </c>
      <c r="M74" s="34">
        <f t="shared" si="18"/>
        <v>0.92983334728642986</v>
      </c>
      <c r="N74" s="24">
        <f t="shared" si="19"/>
        <v>3.6635229742448941E-2</v>
      </c>
    </row>
    <row r="75" spans="1:14" ht="14.25" x14ac:dyDescent="0.2">
      <c r="A75" s="3">
        <f t="shared" si="20"/>
        <v>43493</v>
      </c>
      <c r="B75" s="3">
        <f t="shared" si="11"/>
        <v>43674</v>
      </c>
      <c r="C75" s="3">
        <f t="shared" si="12"/>
        <v>43858</v>
      </c>
      <c r="D75" s="3">
        <f t="shared" si="13"/>
        <v>44040</v>
      </c>
      <c r="E75" s="3">
        <f t="shared" si="14"/>
        <v>44224</v>
      </c>
      <c r="F75" s="4">
        <f>+VLOOKUP(B75,Curva_Swap!$A:$D,3,FALSE)</f>
        <v>3.0831</v>
      </c>
      <c r="G75" s="4">
        <f>+VLOOKUP(C75,Curva_Swap!$A:$D,3,FALSE)</f>
        <v>3.3458999999999999</v>
      </c>
      <c r="H75" s="4">
        <f>+VLOOKUP(D75,Curva_Swap!$A:$D,3,FALSE)</f>
        <v>3.5539000000000001</v>
      </c>
      <c r="I75" s="4">
        <f>+VLOOKUP(E75,Curva_Swap!$A:$D,3,FALSE)</f>
        <v>3.7170999999999998</v>
      </c>
      <c r="J75" s="34">
        <f t="shared" si="15"/>
        <v>0.9847354758841278</v>
      </c>
      <c r="K75" s="34">
        <f t="shared" si="16"/>
        <v>0.96718935056821775</v>
      </c>
      <c r="L75" s="34">
        <f t="shared" si="17"/>
        <v>0.9487670209890694</v>
      </c>
      <c r="M75" s="34">
        <f t="shared" si="18"/>
        <v>0.9298193027134728</v>
      </c>
      <c r="N75" s="24">
        <f t="shared" si="19"/>
        <v>3.6642993342384307E-2</v>
      </c>
    </row>
    <row r="76" spans="1:14" ht="14.25" x14ac:dyDescent="0.2">
      <c r="A76" s="3">
        <f t="shared" si="20"/>
        <v>43494</v>
      </c>
      <c r="B76" s="3">
        <f t="shared" si="11"/>
        <v>43675</v>
      </c>
      <c r="C76" s="3">
        <f t="shared" si="12"/>
        <v>43859</v>
      </c>
      <c r="D76" s="3">
        <f t="shared" si="13"/>
        <v>44041</v>
      </c>
      <c r="E76" s="3">
        <f t="shared" si="14"/>
        <v>44225</v>
      </c>
      <c r="F76" s="4">
        <f>+VLOOKUP(B76,Curva_Swap!$A:$D,3,FALSE)</f>
        <v>3.0844</v>
      </c>
      <c r="G76" s="4">
        <f>+VLOOKUP(C76,Curva_Swap!$A:$D,3,FALSE)</f>
        <v>3.3472</v>
      </c>
      <c r="H76" s="4">
        <f>+VLOOKUP(D76,Curva_Swap!$A:$D,3,FALSE)</f>
        <v>3.5548999999999999</v>
      </c>
      <c r="I76" s="4">
        <f>+VLOOKUP(E76,Curva_Swap!$A:$D,3,FALSE)</f>
        <v>3.718</v>
      </c>
      <c r="J76" s="34">
        <f t="shared" si="15"/>
        <v>0.98472913783211069</v>
      </c>
      <c r="K76" s="34">
        <f t="shared" si="16"/>
        <v>0.96717702090563873</v>
      </c>
      <c r="L76" s="34">
        <f t="shared" si="17"/>
        <v>0.9487533437724488</v>
      </c>
      <c r="M76" s="34">
        <f t="shared" si="18"/>
        <v>0.92980350307602244</v>
      </c>
      <c r="N76" s="24">
        <f t="shared" si="19"/>
        <v>3.6651703369334369E-2</v>
      </c>
    </row>
    <row r="77" spans="1:14" ht="14.25" x14ac:dyDescent="0.2">
      <c r="A77" s="3">
        <f t="shared" si="20"/>
        <v>43495</v>
      </c>
      <c r="B77" s="3">
        <f t="shared" si="11"/>
        <v>43676</v>
      </c>
      <c r="C77" s="3">
        <f t="shared" si="12"/>
        <v>43860</v>
      </c>
      <c r="D77" s="3">
        <f t="shared" si="13"/>
        <v>44042</v>
      </c>
      <c r="E77" s="3">
        <f t="shared" si="14"/>
        <v>44226</v>
      </c>
      <c r="F77" s="4">
        <f>+VLOOKUP(B77,Curva_Swap!$A:$D,3,FALSE)</f>
        <v>3.0857000000000001</v>
      </c>
      <c r="G77" s="4">
        <f>+VLOOKUP(C77,Curva_Swap!$A:$D,3,FALSE)</f>
        <v>3.3485999999999998</v>
      </c>
      <c r="H77" s="4">
        <f>+VLOOKUP(D77,Curva_Swap!$A:$D,3,FALSE)</f>
        <v>3.5558000000000001</v>
      </c>
      <c r="I77" s="4">
        <f>+VLOOKUP(E77,Curva_Swap!$A:$D,3,FALSE)</f>
        <v>3.7187999999999999</v>
      </c>
      <c r="J77" s="34">
        <f t="shared" si="15"/>
        <v>0.98472279986168043</v>
      </c>
      <c r="K77" s="34">
        <f t="shared" si="16"/>
        <v>0.96716374315902909</v>
      </c>
      <c r="L77" s="34">
        <f t="shared" si="17"/>
        <v>0.94874103461464276</v>
      </c>
      <c r="M77" s="34">
        <f t="shared" si="18"/>
        <v>0.92978945940460189</v>
      </c>
      <c r="N77" s="24">
        <f t="shared" si="19"/>
        <v>3.6659475935108612E-2</v>
      </c>
    </row>
    <row r="78" spans="1:14" ht="14.25" x14ac:dyDescent="0.2">
      <c r="A78" s="3">
        <f t="shared" si="20"/>
        <v>43496</v>
      </c>
      <c r="B78" s="3">
        <f t="shared" si="11"/>
        <v>43677</v>
      </c>
      <c r="C78" s="3">
        <f t="shared" si="12"/>
        <v>43861</v>
      </c>
      <c r="D78" s="3">
        <f t="shared" si="13"/>
        <v>44043</v>
      </c>
      <c r="E78" s="3">
        <f t="shared" si="14"/>
        <v>44227</v>
      </c>
      <c r="F78" s="4">
        <f>+VLOOKUP(B78,Curva_Swap!$A:$D,3,FALSE)</f>
        <v>3.0870000000000002</v>
      </c>
      <c r="G78" s="4">
        <f>+VLOOKUP(C78,Curva_Swap!$A:$D,3,FALSE)</f>
        <v>3.3498999999999999</v>
      </c>
      <c r="H78" s="4">
        <f>+VLOOKUP(D78,Curva_Swap!$A:$D,3,FALSE)</f>
        <v>3.5568</v>
      </c>
      <c r="I78" s="4">
        <f>+VLOOKUP(E78,Curva_Swap!$A:$D,3,FALSE)</f>
        <v>3.7197</v>
      </c>
      <c r="J78" s="34">
        <f t="shared" si="15"/>
        <v>0.98471646197283502</v>
      </c>
      <c r="K78" s="34">
        <f t="shared" si="16"/>
        <v>0.96715141414932049</v>
      </c>
      <c r="L78" s="34">
        <f t="shared" si="17"/>
        <v>0.94872735814723419</v>
      </c>
      <c r="M78" s="34">
        <f t="shared" si="18"/>
        <v>0.92977366078133117</v>
      </c>
      <c r="N78" s="24">
        <f t="shared" si="19"/>
        <v>3.666818582899907E-2</v>
      </c>
    </row>
    <row r="79" spans="1:14" ht="14.25" x14ac:dyDescent="0.2">
      <c r="A79" s="3">
        <f t="shared" si="20"/>
        <v>43497</v>
      </c>
      <c r="B79" s="3">
        <f t="shared" si="11"/>
        <v>43678</v>
      </c>
      <c r="C79" s="3">
        <f t="shared" si="12"/>
        <v>43862</v>
      </c>
      <c r="D79" s="3">
        <f t="shared" si="13"/>
        <v>44044</v>
      </c>
      <c r="E79" s="3">
        <f t="shared" si="14"/>
        <v>44228</v>
      </c>
      <c r="F79" s="4">
        <f>+VLOOKUP(B79,Curva_Swap!$A:$D,3,FALSE)</f>
        <v>3.0882999999999998</v>
      </c>
      <c r="G79" s="4">
        <f>+VLOOKUP(C79,Curva_Swap!$A:$D,3,FALSE)</f>
        <v>3.3512</v>
      </c>
      <c r="H79" s="4">
        <f>+VLOOKUP(D79,Curva_Swap!$A:$D,3,FALSE)</f>
        <v>3.5577999999999999</v>
      </c>
      <c r="I79" s="4">
        <f>+VLOOKUP(E79,Curva_Swap!$A:$D,3,FALSE)</f>
        <v>3.7204999999999999</v>
      </c>
      <c r="J79" s="34">
        <f t="shared" si="15"/>
        <v>0.98471012416557346</v>
      </c>
      <c r="K79" s="34">
        <f t="shared" si="16"/>
        <v>0.96713908545393801</v>
      </c>
      <c r="L79" s="34">
        <f t="shared" si="17"/>
        <v>0.94871368207412299</v>
      </c>
      <c r="M79" s="34">
        <f t="shared" si="18"/>
        <v>0.9297596180113602</v>
      </c>
      <c r="N79" s="24">
        <f t="shared" si="19"/>
        <v>3.6675962303785017E-2</v>
      </c>
    </row>
    <row r="80" spans="1:14" ht="14.25" x14ac:dyDescent="0.2">
      <c r="A80" s="3">
        <f t="shared" si="20"/>
        <v>43498</v>
      </c>
      <c r="B80" s="3">
        <f t="shared" si="11"/>
        <v>43679</v>
      </c>
      <c r="C80" s="3">
        <f t="shared" si="12"/>
        <v>43863</v>
      </c>
      <c r="D80" s="3">
        <f t="shared" si="13"/>
        <v>44045</v>
      </c>
      <c r="E80" s="3">
        <f t="shared" si="14"/>
        <v>44229</v>
      </c>
      <c r="F80" s="4">
        <f>+VLOOKUP(B80,Curva_Swap!$A:$D,3,FALSE)</f>
        <v>3.0897000000000001</v>
      </c>
      <c r="G80" s="4">
        <f>+VLOOKUP(C80,Curva_Swap!$A:$D,3,FALSE)</f>
        <v>3.3525</v>
      </c>
      <c r="H80" s="4">
        <f>+VLOOKUP(D80,Curva_Swap!$A:$D,3,FALSE)</f>
        <v>3.5587</v>
      </c>
      <c r="I80" s="4">
        <f>+VLOOKUP(E80,Curva_Swap!$A:$D,3,FALSE)</f>
        <v>3.7214</v>
      </c>
      <c r="J80" s="34">
        <f t="shared" si="15"/>
        <v>0.9847032989259128</v>
      </c>
      <c r="K80" s="34">
        <f t="shared" si="16"/>
        <v>0.96712675707286999</v>
      </c>
      <c r="L80" s="34">
        <f t="shared" si="17"/>
        <v>0.94870137394543297</v>
      </c>
      <c r="M80" s="34">
        <f t="shared" si="18"/>
        <v>0.92974382040217141</v>
      </c>
      <c r="N80" s="24">
        <f t="shared" si="19"/>
        <v>3.6684663636888784E-2</v>
      </c>
    </row>
    <row r="81" spans="1:14" ht="14.25" x14ac:dyDescent="0.2">
      <c r="A81" s="3">
        <f t="shared" si="20"/>
        <v>43499</v>
      </c>
      <c r="B81" s="3">
        <f t="shared" si="11"/>
        <v>43680</v>
      </c>
      <c r="C81" s="3">
        <f t="shared" si="12"/>
        <v>43864</v>
      </c>
      <c r="D81" s="3">
        <f t="shared" si="13"/>
        <v>44046</v>
      </c>
      <c r="E81" s="3">
        <f t="shared" si="14"/>
        <v>44230</v>
      </c>
      <c r="F81" s="4">
        <f>+VLOOKUP(B81,Curva_Swap!$A:$D,3,FALSE)</f>
        <v>3.0910000000000002</v>
      </c>
      <c r="G81" s="4">
        <f>+VLOOKUP(C81,Curva_Swap!$A:$D,3,FALSE)</f>
        <v>3.3538999999999999</v>
      </c>
      <c r="H81" s="4">
        <f>+VLOOKUP(D81,Curva_Swap!$A:$D,3,FALSE)</f>
        <v>3.5596999999999999</v>
      </c>
      <c r="I81" s="4">
        <f>+VLOOKUP(E81,Curva_Swap!$A:$D,3,FALSE)</f>
        <v>3.7222</v>
      </c>
      <c r="J81" s="34">
        <f t="shared" si="15"/>
        <v>0.98469696128808859</v>
      </c>
      <c r="K81" s="34">
        <f t="shared" si="16"/>
        <v>0.96711348070629422</v>
      </c>
      <c r="L81" s="34">
        <f t="shared" si="17"/>
        <v>0.94868769862143998</v>
      </c>
      <c r="M81" s="34">
        <f t="shared" si="18"/>
        <v>0.9297297785335632</v>
      </c>
      <c r="N81" s="24">
        <f t="shared" si="19"/>
        <v>3.6692449091667821E-2</v>
      </c>
    </row>
    <row r="82" spans="1:14" ht="14.25" x14ac:dyDescent="0.2">
      <c r="A82" s="3">
        <f t="shared" si="20"/>
        <v>43500</v>
      </c>
      <c r="B82" s="3">
        <f t="shared" si="11"/>
        <v>43681</v>
      </c>
      <c r="C82" s="3">
        <f t="shared" si="12"/>
        <v>43865</v>
      </c>
      <c r="D82" s="3">
        <f t="shared" si="13"/>
        <v>44047</v>
      </c>
      <c r="E82" s="3">
        <f t="shared" si="14"/>
        <v>44231</v>
      </c>
      <c r="F82" s="4">
        <f>+VLOOKUP(B82,Curva_Swap!$A:$D,3,FALSE)</f>
        <v>3.0922999999999998</v>
      </c>
      <c r="G82" s="4">
        <f>+VLOOKUP(C82,Curva_Swap!$A:$D,3,FALSE)</f>
        <v>3.3552</v>
      </c>
      <c r="H82" s="4">
        <f>+VLOOKUP(D82,Curva_Swap!$A:$D,3,FALSE)</f>
        <v>3.5606</v>
      </c>
      <c r="I82" s="4">
        <f>+VLOOKUP(E82,Curva_Swap!$A:$D,3,FALSE)</f>
        <v>3.7231000000000001</v>
      </c>
      <c r="J82" s="34">
        <f t="shared" si="15"/>
        <v>0.98469062373184324</v>
      </c>
      <c r="K82" s="34">
        <f t="shared" si="16"/>
        <v>0.96710115297799448</v>
      </c>
      <c r="L82" s="34">
        <f t="shared" si="17"/>
        <v>0.94867539116692878</v>
      </c>
      <c r="M82" s="34">
        <f t="shared" si="18"/>
        <v>0.92971398193835875</v>
      </c>
      <c r="N82" s="24">
        <f t="shared" si="19"/>
        <v>3.6701145618156371E-2</v>
      </c>
    </row>
    <row r="83" spans="1:14" ht="14.25" x14ac:dyDescent="0.2">
      <c r="A83" s="3">
        <f t="shared" si="20"/>
        <v>43501</v>
      </c>
      <c r="B83" s="3">
        <f t="shared" si="11"/>
        <v>43682</v>
      </c>
      <c r="C83" s="3">
        <f t="shared" si="12"/>
        <v>43866</v>
      </c>
      <c r="D83" s="3">
        <f t="shared" si="13"/>
        <v>44048</v>
      </c>
      <c r="E83" s="3">
        <f t="shared" si="14"/>
        <v>44232</v>
      </c>
      <c r="F83" s="4">
        <f>+VLOOKUP(B83,Curva_Swap!$A:$D,3,FALSE)</f>
        <v>3.0937000000000001</v>
      </c>
      <c r="G83" s="4">
        <f>+VLOOKUP(C83,Curva_Swap!$A:$D,3,FALSE)</f>
        <v>3.3565</v>
      </c>
      <c r="H83" s="4">
        <f>+VLOOKUP(D83,Curva_Swap!$A:$D,3,FALSE)</f>
        <v>3.5615999999999999</v>
      </c>
      <c r="I83" s="4">
        <f>+VLOOKUP(E83,Curva_Swap!$A:$D,3,FALSE)</f>
        <v>3.7239</v>
      </c>
      <c r="J83" s="34">
        <f t="shared" si="15"/>
        <v>0.98468379876250256</v>
      </c>
      <c r="K83" s="34">
        <f t="shared" si="16"/>
        <v>0.96708882556397235</v>
      </c>
      <c r="L83" s="34">
        <f t="shared" si="17"/>
        <v>0.94866171659199228</v>
      </c>
      <c r="M83" s="34">
        <f t="shared" si="18"/>
        <v>0.92969994097102648</v>
      </c>
      <c r="N83" s="24">
        <f t="shared" si="19"/>
        <v>3.6708926557161264E-2</v>
      </c>
    </row>
    <row r="84" spans="1:14" ht="14.25" x14ac:dyDescent="0.2">
      <c r="A84" s="3">
        <f t="shared" si="20"/>
        <v>43502</v>
      </c>
      <c r="B84" s="3">
        <f t="shared" si="11"/>
        <v>43683</v>
      </c>
      <c r="C84" s="3">
        <f t="shared" si="12"/>
        <v>43867</v>
      </c>
      <c r="D84" s="3">
        <f t="shared" si="13"/>
        <v>44049</v>
      </c>
      <c r="E84" s="3">
        <f t="shared" si="14"/>
        <v>44233</v>
      </c>
      <c r="F84" s="4">
        <f>+VLOOKUP(B84,Curva_Swap!$A:$D,3,FALSE)</f>
        <v>3.0950000000000002</v>
      </c>
      <c r="G84" s="4">
        <f>+VLOOKUP(C84,Curva_Swap!$A:$D,3,FALSE)</f>
        <v>3.3578000000000001</v>
      </c>
      <c r="H84" s="4">
        <f>+VLOOKUP(D84,Curva_Swap!$A:$D,3,FALSE)</f>
        <v>3.5625</v>
      </c>
      <c r="I84" s="4">
        <f>+VLOOKUP(E84,Curva_Swap!$A:$D,3,FALSE)</f>
        <v>3.7248000000000001</v>
      </c>
      <c r="J84" s="34">
        <f t="shared" si="15"/>
        <v>0.98467746137568457</v>
      </c>
      <c r="K84" s="34">
        <f t="shared" si="16"/>
        <v>0.96707649846421528</v>
      </c>
      <c r="L84" s="34">
        <f t="shared" si="17"/>
        <v>0.94864940981160417</v>
      </c>
      <c r="M84" s="34">
        <f t="shared" si="18"/>
        <v>0.92968414538970878</v>
      </c>
      <c r="N84" s="24">
        <f t="shared" si="19"/>
        <v>3.6717622944202936E-2</v>
      </c>
    </row>
    <row r="85" spans="1:14" ht="14.25" x14ac:dyDescent="0.2">
      <c r="A85" s="3">
        <f t="shared" si="20"/>
        <v>43503</v>
      </c>
      <c r="B85" s="3">
        <f t="shared" si="11"/>
        <v>43684</v>
      </c>
      <c r="C85" s="3">
        <f t="shared" si="12"/>
        <v>43868</v>
      </c>
      <c r="D85" s="3">
        <f t="shared" si="13"/>
        <v>44050</v>
      </c>
      <c r="E85" s="3">
        <f t="shared" si="14"/>
        <v>44234</v>
      </c>
      <c r="F85" s="4">
        <f>+VLOOKUP(B85,Curva_Swap!$A:$D,3,FALSE)</f>
        <v>3.0964</v>
      </c>
      <c r="G85" s="4">
        <f>+VLOOKUP(C85,Curva_Swap!$A:$D,3,FALSE)</f>
        <v>3.3591000000000002</v>
      </c>
      <c r="H85" s="4">
        <f>+VLOOKUP(D85,Curva_Swap!$A:$D,3,FALSE)</f>
        <v>3.5634999999999999</v>
      </c>
      <c r="I85" s="4">
        <f>+VLOOKUP(E85,Curva_Swap!$A:$D,3,FALSE)</f>
        <v>3.7256</v>
      </c>
      <c r="J85" s="34">
        <f t="shared" si="15"/>
        <v>0.98467063658880061</v>
      </c>
      <c r="K85" s="34">
        <f t="shared" si="16"/>
        <v>0.96706417167871184</v>
      </c>
      <c r="L85" s="34">
        <f t="shared" si="17"/>
        <v>0.94863573598566275</v>
      </c>
      <c r="M85" s="34">
        <f t="shared" si="18"/>
        <v>0.92967010532356587</v>
      </c>
      <c r="N85" s="24">
        <f t="shared" si="19"/>
        <v>3.6725403780874397E-2</v>
      </c>
    </row>
    <row r="86" spans="1:14" ht="14.25" x14ac:dyDescent="0.2">
      <c r="A86" s="3">
        <f t="shared" si="20"/>
        <v>43504</v>
      </c>
      <c r="B86" s="3">
        <f t="shared" si="11"/>
        <v>43685</v>
      </c>
      <c r="C86" s="3">
        <f t="shared" si="12"/>
        <v>43869</v>
      </c>
      <c r="D86" s="3">
        <f t="shared" si="13"/>
        <v>44051</v>
      </c>
      <c r="E86" s="3">
        <f t="shared" si="14"/>
        <v>44235</v>
      </c>
      <c r="F86" s="4">
        <f>+VLOOKUP(B86,Curva_Swap!$A:$D,3,FALSE)</f>
        <v>3.0977000000000001</v>
      </c>
      <c r="G86" s="4">
        <f>+VLOOKUP(C86,Curva_Swap!$A:$D,3,FALSE)</f>
        <v>3.3603999999999998</v>
      </c>
      <c r="H86" s="4">
        <f>+VLOOKUP(D86,Curva_Swap!$A:$D,3,FALSE)</f>
        <v>3.5644</v>
      </c>
      <c r="I86" s="4">
        <f>+VLOOKUP(E86,Curva_Swap!$A:$D,3,FALSE)</f>
        <v>3.7265000000000001</v>
      </c>
      <c r="J86" s="34">
        <f t="shared" si="15"/>
        <v>0.98466429937140376</v>
      </c>
      <c r="K86" s="34">
        <f t="shared" si="16"/>
        <v>0.96705184520744947</v>
      </c>
      <c r="L86" s="34">
        <f t="shared" si="17"/>
        <v>0.94862342987934234</v>
      </c>
      <c r="M86" s="34">
        <f t="shared" si="18"/>
        <v>0.92965431075603722</v>
      </c>
      <c r="N86" s="24">
        <f t="shared" si="19"/>
        <v>3.6734100028479794E-2</v>
      </c>
    </row>
    <row r="87" spans="1:14" ht="14.25" x14ac:dyDescent="0.2">
      <c r="A87" s="3">
        <f t="shared" si="20"/>
        <v>43505</v>
      </c>
      <c r="B87" s="3">
        <f t="shared" si="11"/>
        <v>43686</v>
      </c>
      <c r="C87" s="3">
        <f t="shared" si="12"/>
        <v>43870</v>
      </c>
      <c r="D87" s="3">
        <f t="shared" si="13"/>
        <v>44052</v>
      </c>
      <c r="E87" s="3">
        <f t="shared" si="14"/>
        <v>44236</v>
      </c>
      <c r="F87" s="4">
        <f>+VLOOKUP(B87,Curva_Swap!$A:$D,3,FALSE)</f>
        <v>3.0991</v>
      </c>
      <c r="G87" s="4">
        <f>+VLOOKUP(C87,Curva_Swap!$A:$D,3,FALSE)</f>
        <v>3.3618000000000001</v>
      </c>
      <c r="H87" s="4">
        <f>+VLOOKUP(D87,Curva_Swap!$A:$D,3,FALSE)</f>
        <v>3.5653999999999999</v>
      </c>
      <c r="I87" s="4">
        <f>+VLOOKUP(E87,Curva_Swap!$A:$D,3,FALSE)</f>
        <v>3.7273000000000001</v>
      </c>
      <c r="J87" s="34">
        <f t="shared" si="15"/>
        <v>0.9846574747669693</v>
      </c>
      <c r="K87" s="34">
        <f t="shared" si="16"/>
        <v>0.96703857089750611</v>
      </c>
      <c r="L87" s="34">
        <f t="shared" si="17"/>
        <v>0.94860975680233428</v>
      </c>
      <c r="M87" s="34">
        <f t="shared" si="18"/>
        <v>0.92964027159099671</v>
      </c>
      <c r="N87" s="24">
        <f t="shared" si="19"/>
        <v>3.674188985875592E-2</v>
      </c>
    </row>
    <row r="88" spans="1:14" ht="14.25" x14ac:dyDescent="0.2">
      <c r="A88" s="3">
        <f t="shared" si="20"/>
        <v>43506</v>
      </c>
      <c r="B88" s="3">
        <f t="shared" si="11"/>
        <v>43687</v>
      </c>
      <c r="C88" s="3">
        <f t="shared" si="12"/>
        <v>43871</v>
      </c>
      <c r="D88" s="3">
        <f t="shared" si="13"/>
        <v>44053</v>
      </c>
      <c r="E88" s="3">
        <f t="shared" si="14"/>
        <v>44237</v>
      </c>
      <c r="F88" s="4">
        <f>+VLOOKUP(B88,Curva_Swap!$A:$D,3,FALSE)</f>
        <v>3.1004</v>
      </c>
      <c r="G88" s="4">
        <f>+VLOOKUP(C88,Curva_Swap!$A:$D,3,FALSE)</f>
        <v>3.3631000000000002</v>
      </c>
      <c r="H88" s="4">
        <f>+VLOOKUP(D88,Curva_Swap!$A:$D,3,FALSE)</f>
        <v>3.5663</v>
      </c>
      <c r="I88" s="4">
        <f>+VLOOKUP(E88,Curva_Swap!$A:$D,3,FALSE)</f>
        <v>3.7282000000000002</v>
      </c>
      <c r="J88" s="34">
        <f t="shared" si="15"/>
        <v>0.98465113771898627</v>
      </c>
      <c r="K88" s="34">
        <f t="shared" si="16"/>
        <v>0.96702624507886048</v>
      </c>
      <c r="L88" s="34">
        <f t="shared" si="17"/>
        <v>0.94859745137002649</v>
      </c>
      <c r="M88" s="34">
        <f t="shared" si="18"/>
        <v>0.92962447803715953</v>
      </c>
      <c r="N88" s="24">
        <f t="shared" si="19"/>
        <v>3.6750585968967596E-2</v>
      </c>
    </row>
    <row r="89" spans="1:14" ht="14.25" x14ac:dyDescent="0.2">
      <c r="A89" s="3">
        <f t="shared" si="20"/>
        <v>43507</v>
      </c>
      <c r="B89" s="3">
        <f t="shared" si="11"/>
        <v>43688</v>
      </c>
      <c r="C89" s="3">
        <f t="shared" si="12"/>
        <v>43872</v>
      </c>
      <c r="D89" s="3">
        <f t="shared" si="13"/>
        <v>44054</v>
      </c>
      <c r="E89" s="3">
        <f t="shared" si="14"/>
        <v>44238</v>
      </c>
      <c r="F89" s="4">
        <f>+VLOOKUP(B89,Curva_Swap!$A:$D,3,FALSE)</f>
        <v>3.1017999999999999</v>
      </c>
      <c r="G89" s="4">
        <f>+VLOOKUP(C89,Curva_Swap!$A:$D,3,FALSE)</f>
        <v>3.3643999999999998</v>
      </c>
      <c r="H89" s="4">
        <f>+VLOOKUP(D89,Curva_Swap!$A:$D,3,FALSE)</f>
        <v>3.5672999999999999</v>
      </c>
      <c r="I89" s="4">
        <f>+VLOOKUP(E89,Curva_Swap!$A:$D,3,FALSE)</f>
        <v>3.7290000000000001</v>
      </c>
      <c r="J89" s="34">
        <f t="shared" si="15"/>
        <v>0.98464431329699398</v>
      </c>
      <c r="K89" s="34">
        <f t="shared" si="16"/>
        <v>0.96701391957441918</v>
      </c>
      <c r="L89" s="34">
        <f t="shared" si="17"/>
        <v>0.9485837790418904</v>
      </c>
      <c r="M89" s="34">
        <f t="shared" si="18"/>
        <v>0.92961043977313484</v>
      </c>
      <c r="N89" s="24">
        <f t="shared" si="19"/>
        <v>3.6758366602802045E-2</v>
      </c>
    </row>
    <row r="90" spans="1:14" ht="14.25" x14ac:dyDescent="0.2">
      <c r="A90" s="3">
        <f t="shared" si="20"/>
        <v>43508</v>
      </c>
      <c r="B90" s="3">
        <f t="shared" si="11"/>
        <v>43689</v>
      </c>
      <c r="C90" s="3">
        <f t="shared" si="12"/>
        <v>43873</v>
      </c>
      <c r="D90" s="3">
        <f t="shared" si="13"/>
        <v>44055</v>
      </c>
      <c r="E90" s="3">
        <f t="shared" si="14"/>
        <v>44239</v>
      </c>
      <c r="F90" s="4">
        <f>+VLOOKUP(B90,Curva_Swap!$A:$D,3,FALSE)</f>
        <v>3.1031</v>
      </c>
      <c r="G90" s="4">
        <f>+VLOOKUP(C90,Curva_Swap!$A:$D,3,FALSE)</f>
        <v>3.3656999999999999</v>
      </c>
      <c r="H90" s="4">
        <f>+VLOOKUP(D90,Curva_Swap!$A:$D,3,FALSE)</f>
        <v>3.5682</v>
      </c>
      <c r="I90" s="4">
        <f>+VLOOKUP(E90,Curva_Swap!$A:$D,3,FALSE)</f>
        <v>3.7298</v>
      </c>
      <c r="J90" s="34">
        <f t="shared" si="15"/>
        <v>0.98463797641841833</v>
      </c>
      <c r="K90" s="34">
        <f t="shared" si="16"/>
        <v>0.96700159438417044</v>
      </c>
      <c r="L90" s="34">
        <f t="shared" si="17"/>
        <v>0.94857147428353972</v>
      </c>
      <c r="M90" s="34">
        <f t="shared" si="18"/>
        <v>0.92959640193308746</v>
      </c>
      <c r="N90" s="24">
        <f t="shared" si="19"/>
        <v>3.6766129389459772E-2</v>
      </c>
    </row>
    <row r="91" spans="1:14" ht="14.25" x14ac:dyDescent="0.2">
      <c r="A91" s="3">
        <f t="shared" si="20"/>
        <v>43509</v>
      </c>
      <c r="B91" s="3">
        <f t="shared" si="11"/>
        <v>43690</v>
      </c>
      <c r="C91" s="3">
        <f t="shared" si="12"/>
        <v>43874</v>
      </c>
      <c r="D91" s="3">
        <f t="shared" si="13"/>
        <v>44056</v>
      </c>
      <c r="E91" s="3">
        <f t="shared" si="14"/>
        <v>44240</v>
      </c>
      <c r="F91" s="4">
        <f>+VLOOKUP(B91,Curva_Swap!$A:$D,3,FALSE)</f>
        <v>3.1044999999999998</v>
      </c>
      <c r="G91" s="4">
        <f>+VLOOKUP(C91,Curva_Swap!$A:$D,3,FALSE)</f>
        <v>3.367</v>
      </c>
      <c r="H91" s="4">
        <f>+VLOOKUP(D91,Curva_Swap!$A:$D,3,FALSE)</f>
        <v>3.5691999999999999</v>
      </c>
      <c r="I91" s="4">
        <f>+VLOOKUP(E91,Curva_Swap!$A:$D,3,FALSE)</f>
        <v>3.7307000000000001</v>
      </c>
      <c r="J91" s="34">
        <f t="shared" si="15"/>
        <v>0.98463115217886099</v>
      </c>
      <c r="K91" s="34">
        <f t="shared" si="16"/>
        <v>0.96698926950810182</v>
      </c>
      <c r="L91" s="34">
        <f t="shared" si="17"/>
        <v>0.94855780270421386</v>
      </c>
      <c r="M91" s="34">
        <f t="shared" si="18"/>
        <v>0.92958060986979585</v>
      </c>
      <c r="N91" s="24">
        <f t="shared" si="19"/>
        <v>3.6774843105123599E-2</v>
      </c>
    </row>
    <row r="92" spans="1:14" ht="14.25" x14ac:dyDescent="0.2">
      <c r="A92" s="3">
        <f t="shared" si="20"/>
        <v>43510</v>
      </c>
      <c r="B92" s="3">
        <f t="shared" si="11"/>
        <v>43691</v>
      </c>
      <c r="C92" s="3">
        <f t="shared" si="12"/>
        <v>43875</v>
      </c>
      <c r="D92" s="3">
        <f t="shared" si="13"/>
        <v>44057</v>
      </c>
      <c r="E92" s="3">
        <f t="shared" si="14"/>
        <v>44241</v>
      </c>
      <c r="F92" s="4">
        <f>+VLOOKUP(B92,Curva_Swap!$A:$D,3,FALSE)</f>
        <v>3.1059000000000001</v>
      </c>
      <c r="G92" s="4">
        <f>+VLOOKUP(C92,Curva_Swap!$A:$D,3,FALSE)</f>
        <v>3.3683000000000001</v>
      </c>
      <c r="H92" s="4">
        <f>+VLOOKUP(D92,Curva_Swap!$A:$D,3,FALSE)</f>
        <v>3.5701000000000001</v>
      </c>
      <c r="I92" s="4">
        <f>+VLOOKUP(E92,Curva_Swap!$A:$D,3,FALSE)</f>
        <v>3.7315</v>
      </c>
      <c r="J92" s="34">
        <f t="shared" si="15"/>
        <v>0.98462432803389632</v>
      </c>
      <c r="K92" s="34">
        <f t="shared" si="16"/>
        <v>0.96697694494620179</v>
      </c>
      <c r="L92" s="34">
        <f t="shared" si="17"/>
        <v>0.94854549861976478</v>
      </c>
      <c r="M92" s="34">
        <f t="shared" si="18"/>
        <v>0.92956657293063671</v>
      </c>
      <c r="N92" s="24">
        <f t="shared" si="19"/>
        <v>3.6782610463498289E-2</v>
      </c>
    </row>
    <row r="93" spans="1:14" ht="14.25" x14ac:dyDescent="0.2">
      <c r="A93" s="3">
        <f t="shared" si="20"/>
        <v>43511</v>
      </c>
      <c r="B93" s="3">
        <f t="shared" si="11"/>
        <v>43692</v>
      </c>
      <c r="C93" s="3">
        <f t="shared" si="12"/>
        <v>43876</v>
      </c>
      <c r="D93" s="3">
        <f t="shared" si="13"/>
        <v>44058</v>
      </c>
      <c r="E93" s="3">
        <f t="shared" si="14"/>
        <v>44242</v>
      </c>
      <c r="F93" s="4">
        <f>+VLOOKUP(B93,Curva_Swap!$A:$D,3,FALSE)</f>
        <v>3.1072000000000002</v>
      </c>
      <c r="G93" s="4">
        <f>+VLOOKUP(C93,Curva_Swap!$A:$D,3,FALSE)</f>
        <v>3.3696000000000002</v>
      </c>
      <c r="H93" s="4">
        <f>+VLOOKUP(D93,Curva_Swap!$A:$D,3,FALSE)</f>
        <v>3.5710000000000002</v>
      </c>
      <c r="I93" s="4">
        <f>+VLOOKUP(E93,Curva_Swap!$A:$D,3,FALSE)</f>
        <v>3.7324000000000002</v>
      </c>
      <c r="J93" s="34">
        <f t="shared" si="15"/>
        <v>0.98461799141255568</v>
      </c>
      <c r="K93" s="34">
        <f t="shared" si="16"/>
        <v>0.96696462069845779</v>
      </c>
      <c r="L93" s="34">
        <f t="shared" si="17"/>
        <v>0.94853319485451304</v>
      </c>
      <c r="M93" s="34">
        <f t="shared" si="18"/>
        <v>0.92955078188079554</v>
      </c>
      <c r="N93" s="24">
        <f t="shared" si="19"/>
        <v>3.6791306232445219E-2</v>
      </c>
    </row>
    <row r="94" spans="1:14" ht="14.25" x14ac:dyDescent="0.2">
      <c r="A94" s="3">
        <f t="shared" si="20"/>
        <v>43512</v>
      </c>
      <c r="B94" s="3">
        <f t="shared" si="11"/>
        <v>43693</v>
      </c>
      <c r="C94" s="3">
        <f t="shared" si="12"/>
        <v>43877</v>
      </c>
      <c r="D94" s="3">
        <f t="shared" si="13"/>
        <v>44059</v>
      </c>
      <c r="E94" s="3">
        <f t="shared" si="14"/>
        <v>44243</v>
      </c>
      <c r="F94" s="4">
        <f>+VLOOKUP(B94,Curva_Swap!$A:$D,3,FALSE)</f>
        <v>3.1086</v>
      </c>
      <c r="G94" s="4">
        <f>+VLOOKUP(C94,Curva_Swap!$A:$D,3,FALSE)</f>
        <v>3.3708999999999998</v>
      </c>
      <c r="H94" s="4">
        <f>+VLOOKUP(D94,Curva_Swap!$A:$D,3,FALSE)</f>
        <v>3.5720000000000001</v>
      </c>
      <c r="I94" s="4">
        <f>+VLOOKUP(E94,Curva_Swap!$A:$D,3,FALSE)</f>
        <v>3.7332000000000001</v>
      </c>
      <c r="J94" s="34">
        <f t="shared" si="15"/>
        <v>0.98461116745001509</v>
      </c>
      <c r="K94" s="34">
        <f t="shared" si="16"/>
        <v>0.96695229676485839</v>
      </c>
      <c r="L94" s="34">
        <f t="shared" si="17"/>
        <v>0.94851952437858544</v>
      </c>
      <c r="M94" s="34">
        <f t="shared" si="18"/>
        <v>0.92953674584243784</v>
      </c>
      <c r="N94" s="24">
        <f t="shared" si="19"/>
        <v>3.6799086616332889E-2</v>
      </c>
    </row>
    <row r="95" spans="1:14" ht="14.25" x14ac:dyDescent="0.2">
      <c r="A95" s="3"/>
    </row>
    <row r="96" spans="1:14" ht="14.25" x14ac:dyDescent="0.2">
      <c r="A96" s="3"/>
    </row>
    <row r="97" spans="1:1" ht="14.25" x14ac:dyDescent="0.2">
      <c r="A97" s="3"/>
    </row>
    <row r="98" spans="1:1" ht="14.25" x14ac:dyDescent="0.2">
      <c r="A98" s="3"/>
    </row>
    <row r="99" spans="1:1" ht="14.25" x14ac:dyDescent="0.2">
      <c r="A99" s="3"/>
    </row>
    <row r="100" spans="1:1" ht="14.25" x14ac:dyDescent="0.2">
      <c r="A100" s="3"/>
    </row>
    <row r="101" spans="1:1" ht="14.25" x14ac:dyDescent="0.2">
      <c r="A101" s="3"/>
    </row>
    <row r="102" spans="1:1" ht="14.25" x14ac:dyDescent="0.2">
      <c r="A102" s="3"/>
    </row>
    <row r="103" spans="1:1" ht="14.25" x14ac:dyDescent="0.2">
      <c r="A103" s="3"/>
    </row>
    <row r="104" spans="1:1" ht="14.25" x14ac:dyDescent="0.2">
      <c r="A104" s="3"/>
    </row>
    <row r="105" spans="1:1" ht="14.25" x14ac:dyDescent="0.2">
      <c r="A105" s="3"/>
    </row>
    <row r="106" spans="1:1" ht="14.25" x14ac:dyDescent="0.2">
      <c r="A106" s="3"/>
    </row>
    <row r="107" spans="1:1" ht="14.25" x14ac:dyDescent="0.2">
      <c r="A107" s="3"/>
    </row>
    <row r="108" spans="1:1" ht="14.25" x14ac:dyDescent="0.2">
      <c r="A108" s="3"/>
    </row>
    <row r="109" spans="1:1" ht="14.25" x14ac:dyDescent="0.2">
      <c r="A109" s="3"/>
    </row>
    <row r="110" spans="1:1" ht="14.25" x14ac:dyDescent="0.2">
      <c r="A110" s="3"/>
    </row>
    <row r="111" spans="1:1" ht="14.25" x14ac:dyDescent="0.2">
      <c r="A111" s="3"/>
    </row>
    <row r="112" spans="1:1" ht="14.25" x14ac:dyDescent="0.2">
      <c r="A112" s="3"/>
    </row>
    <row r="113" spans="1:1" ht="14.25" x14ac:dyDescent="0.2">
      <c r="A113" s="3"/>
    </row>
    <row r="114" spans="1:1" ht="14.25" x14ac:dyDescent="0.2">
      <c r="A114" s="3"/>
    </row>
    <row r="115" spans="1:1" ht="14.25" x14ac:dyDescent="0.2">
      <c r="A115" s="3"/>
    </row>
    <row r="116" spans="1:1" ht="14.25" x14ac:dyDescent="0.2">
      <c r="A116" s="3"/>
    </row>
    <row r="117" spans="1:1" ht="14.25" x14ac:dyDescent="0.2">
      <c r="A117" s="3"/>
    </row>
    <row r="118" spans="1:1" ht="14.25" x14ac:dyDescent="0.2">
      <c r="A118" s="3"/>
    </row>
    <row r="119" spans="1:1" ht="14.25" x14ac:dyDescent="0.2">
      <c r="A119" s="3"/>
    </row>
    <row r="120" spans="1:1" ht="14.25" x14ac:dyDescent="0.2">
      <c r="A120" s="3"/>
    </row>
    <row r="121" spans="1:1" ht="14.25" x14ac:dyDescent="0.2">
      <c r="A121" s="3"/>
    </row>
    <row r="122" spans="1:1" ht="14.25" x14ac:dyDescent="0.2">
      <c r="A122" s="3"/>
    </row>
    <row r="123" spans="1:1" ht="14.25" x14ac:dyDescent="0.2">
      <c r="A123" s="3"/>
    </row>
    <row r="124" spans="1:1" ht="14.25" x14ac:dyDescent="0.2">
      <c r="A124" s="3"/>
    </row>
    <row r="125" spans="1:1" ht="14.25" x14ac:dyDescent="0.2">
      <c r="A125" s="3"/>
    </row>
    <row r="126" spans="1:1" ht="14.25" x14ac:dyDescent="0.2">
      <c r="A126" s="3"/>
    </row>
    <row r="127" spans="1:1" ht="14.25" x14ac:dyDescent="0.2">
      <c r="A127" s="3"/>
    </row>
    <row r="128" spans="1:1" ht="14.25" x14ac:dyDescent="0.2">
      <c r="A128" s="3"/>
    </row>
    <row r="129" spans="1:1" ht="14.25" x14ac:dyDescent="0.2">
      <c r="A129" s="3"/>
    </row>
    <row r="130" spans="1:1" ht="14.25" x14ac:dyDescent="0.2">
      <c r="A130" s="3"/>
    </row>
    <row r="131" spans="1:1" ht="14.25" x14ac:dyDescent="0.2">
      <c r="A131" s="3"/>
    </row>
    <row r="132" spans="1:1" ht="14.25" x14ac:dyDescent="0.2">
      <c r="A132" s="3"/>
    </row>
    <row r="133" spans="1:1" ht="14.25" x14ac:dyDescent="0.2">
      <c r="A133" s="3"/>
    </row>
    <row r="134" spans="1:1" ht="14.25" x14ac:dyDescent="0.2">
      <c r="A134" s="3"/>
    </row>
    <row r="135" spans="1:1" ht="14.25" x14ac:dyDescent="0.2">
      <c r="A135" s="3"/>
    </row>
    <row r="136" spans="1:1" ht="14.25" x14ac:dyDescent="0.2">
      <c r="A136" s="3"/>
    </row>
    <row r="137" spans="1:1" ht="14.25" x14ac:dyDescent="0.2">
      <c r="A137" s="3"/>
    </row>
    <row r="138" spans="1:1" ht="14.25" x14ac:dyDescent="0.2">
      <c r="A138" s="3"/>
    </row>
    <row r="139" spans="1:1" ht="14.25" x14ac:dyDescent="0.2">
      <c r="A139" s="3"/>
    </row>
    <row r="140" spans="1:1" ht="14.25" x14ac:dyDescent="0.2">
      <c r="A140" s="3"/>
    </row>
    <row r="141" spans="1:1" ht="14.25" x14ac:dyDescent="0.2">
      <c r="A141" s="3"/>
    </row>
    <row r="142" spans="1:1" ht="14.25" x14ac:dyDescent="0.2">
      <c r="A142" s="3"/>
    </row>
    <row r="143" spans="1:1" ht="14.25" x14ac:dyDescent="0.2">
      <c r="A143" s="3"/>
    </row>
    <row r="144" spans="1:1" ht="14.25" x14ac:dyDescent="0.2">
      <c r="A144" s="3"/>
    </row>
    <row r="145" spans="1:1" ht="14.25" x14ac:dyDescent="0.2">
      <c r="A145" s="3"/>
    </row>
    <row r="146" spans="1:1" ht="14.25" x14ac:dyDescent="0.2">
      <c r="A146" s="3"/>
    </row>
    <row r="147" spans="1:1" ht="14.25" x14ac:dyDescent="0.2">
      <c r="A147" s="3"/>
    </row>
    <row r="148" spans="1:1" ht="14.25" x14ac:dyDescent="0.2">
      <c r="A148" s="3"/>
    </row>
    <row r="149" spans="1:1" ht="14.25" x14ac:dyDescent="0.2">
      <c r="A149" s="3"/>
    </row>
    <row r="150" spans="1:1" ht="14.25" x14ac:dyDescent="0.2">
      <c r="A150" s="3"/>
    </row>
    <row r="151" spans="1:1" ht="14.25" x14ac:dyDescent="0.2">
      <c r="A151" s="3"/>
    </row>
    <row r="152" spans="1:1" ht="14.25" x14ac:dyDescent="0.2">
      <c r="A152" s="3"/>
    </row>
    <row r="153" spans="1:1" ht="14.25" x14ac:dyDescent="0.2">
      <c r="A153" s="3"/>
    </row>
    <row r="154" spans="1:1" ht="14.25" x14ac:dyDescent="0.2">
      <c r="A154" s="3"/>
    </row>
    <row r="155" spans="1:1" ht="14.25" x14ac:dyDescent="0.2">
      <c r="A155" s="3"/>
    </row>
    <row r="156" spans="1:1" ht="14.25" x14ac:dyDescent="0.2">
      <c r="A156" s="3"/>
    </row>
    <row r="157" spans="1:1" ht="14.25" x14ac:dyDescent="0.2">
      <c r="A157" s="3"/>
    </row>
    <row r="158" spans="1:1" ht="14.25" x14ac:dyDescent="0.2">
      <c r="A158" s="3"/>
    </row>
    <row r="159" spans="1:1" ht="14.25" x14ac:dyDescent="0.2">
      <c r="A159" s="3"/>
    </row>
    <row r="160" spans="1:1" ht="14.25" x14ac:dyDescent="0.2">
      <c r="A160" s="3"/>
    </row>
    <row r="161" spans="1:1" ht="14.25" x14ac:dyDescent="0.2">
      <c r="A161" s="3"/>
    </row>
    <row r="162" spans="1:1" ht="14.25" x14ac:dyDescent="0.2">
      <c r="A162" s="3"/>
    </row>
    <row r="163" spans="1:1" ht="14.25" x14ac:dyDescent="0.2">
      <c r="A163" s="3"/>
    </row>
    <row r="164" spans="1:1" ht="14.25" x14ac:dyDescent="0.2">
      <c r="A164" s="3"/>
    </row>
    <row r="165" spans="1:1" ht="14.25" x14ac:dyDescent="0.2">
      <c r="A165" s="3"/>
    </row>
    <row r="166" spans="1:1" ht="14.25" x14ac:dyDescent="0.2">
      <c r="A166" s="3"/>
    </row>
    <row r="167" spans="1:1" ht="14.25" x14ac:dyDescent="0.2">
      <c r="A167" s="3"/>
    </row>
    <row r="168" spans="1:1" ht="14.25" x14ac:dyDescent="0.2">
      <c r="A168" s="3"/>
    </row>
    <row r="169" spans="1:1" ht="14.25" x14ac:dyDescent="0.2">
      <c r="A169" s="3"/>
    </row>
    <row r="170" spans="1:1" ht="14.25" x14ac:dyDescent="0.2">
      <c r="A170" s="3"/>
    </row>
    <row r="171" spans="1:1" ht="14.25" x14ac:dyDescent="0.2">
      <c r="A171" s="3"/>
    </row>
    <row r="172" spans="1:1" ht="14.25" x14ac:dyDescent="0.2">
      <c r="A172" s="3"/>
    </row>
    <row r="173" spans="1:1" ht="14.25" x14ac:dyDescent="0.2">
      <c r="A173" s="3"/>
    </row>
    <row r="174" spans="1:1" ht="14.25" x14ac:dyDescent="0.2">
      <c r="A174" s="3"/>
    </row>
    <row r="175" spans="1:1" ht="14.25" x14ac:dyDescent="0.2">
      <c r="A175" s="3"/>
    </row>
    <row r="176" spans="1:1" ht="14.25" x14ac:dyDescent="0.2">
      <c r="A176" s="3"/>
    </row>
    <row r="177" spans="1:1" ht="14.25" x14ac:dyDescent="0.2">
      <c r="A177" s="3"/>
    </row>
    <row r="178" spans="1:1" ht="14.25" x14ac:dyDescent="0.2">
      <c r="A178" s="3"/>
    </row>
    <row r="179" spans="1:1" ht="14.25" x14ac:dyDescent="0.2">
      <c r="A179" s="3"/>
    </row>
    <row r="180" spans="1:1" ht="14.25" x14ac:dyDescent="0.2">
      <c r="A180" s="3"/>
    </row>
    <row r="181" spans="1:1" ht="14.25" x14ac:dyDescent="0.2">
      <c r="A181" s="3"/>
    </row>
    <row r="182" spans="1:1" ht="14.25" x14ac:dyDescent="0.2">
      <c r="A182" s="3"/>
    </row>
    <row r="183" spans="1:1" ht="14.25" x14ac:dyDescent="0.2">
      <c r="A183" s="3"/>
    </row>
    <row r="184" spans="1:1" ht="14.25" x14ac:dyDescent="0.2">
      <c r="A184" s="3"/>
    </row>
    <row r="185" spans="1:1" ht="14.25" x14ac:dyDescent="0.2">
      <c r="A185" s="3"/>
    </row>
    <row r="186" spans="1:1" ht="14.25" x14ac:dyDescent="0.2">
      <c r="A186" s="3"/>
    </row>
    <row r="187" spans="1:1" ht="14.25" x14ac:dyDescent="0.2">
      <c r="A187" s="3"/>
    </row>
    <row r="188" spans="1:1" ht="14.25" x14ac:dyDescent="0.2">
      <c r="A188" s="3"/>
    </row>
    <row r="189" spans="1:1" ht="14.25" x14ac:dyDescent="0.2">
      <c r="A189" s="3"/>
    </row>
    <row r="190" spans="1:1" ht="14.25" x14ac:dyDescent="0.2">
      <c r="A190" s="3"/>
    </row>
    <row r="191" spans="1:1" ht="14.25" x14ac:dyDescent="0.2">
      <c r="A191" s="3"/>
    </row>
    <row r="192" spans="1:1" ht="14.25" x14ac:dyDescent="0.2">
      <c r="A192" s="3"/>
    </row>
    <row r="193" spans="1:1" ht="14.25" x14ac:dyDescent="0.2">
      <c r="A193" s="3"/>
    </row>
    <row r="194" spans="1:1" ht="14.25" x14ac:dyDescent="0.2">
      <c r="A194" s="3"/>
    </row>
    <row r="195" spans="1:1" ht="14.25" x14ac:dyDescent="0.2">
      <c r="A195" s="3"/>
    </row>
    <row r="196" spans="1:1" ht="14.25" x14ac:dyDescent="0.2">
      <c r="A196" s="3"/>
    </row>
    <row r="197" spans="1:1" ht="14.25" x14ac:dyDescent="0.2">
      <c r="A197" s="3"/>
    </row>
    <row r="198" spans="1:1" ht="14.25" x14ac:dyDescent="0.2">
      <c r="A198" s="3"/>
    </row>
    <row r="199" spans="1:1" ht="14.25" x14ac:dyDescent="0.2">
      <c r="A199" s="3"/>
    </row>
    <row r="200" spans="1:1" ht="14.25" x14ac:dyDescent="0.2">
      <c r="A200" s="3"/>
    </row>
    <row r="201" spans="1:1" ht="14.25" x14ac:dyDescent="0.2">
      <c r="A201" s="3"/>
    </row>
    <row r="202" spans="1:1" ht="14.25" x14ac:dyDescent="0.2">
      <c r="A202" s="3"/>
    </row>
    <row r="203" spans="1:1" ht="14.25" x14ac:dyDescent="0.2">
      <c r="A203" s="3"/>
    </row>
    <row r="204" spans="1:1" ht="14.25" x14ac:dyDescent="0.2">
      <c r="A204" s="3"/>
    </row>
    <row r="205" spans="1:1" ht="14.25" x14ac:dyDescent="0.2">
      <c r="A205" s="3"/>
    </row>
    <row r="206" spans="1:1" ht="14.25" x14ac:dyDescent="0.2">
      <c r="A206" s="3"/>
    </row>
    <row r="207" spans="1:1" ht="14.25" x14ac:dyDescent="0.2">
      <c r="A207" s="3"/>
    </row>
    <row r="208" spans="1:1" ht="14.25" x14ac:dyDescent="0.2">
      <c r="A208" s="3"/>
    </row>
    <row r="209" spans="1:1" ht="14.25" x14ac:dyDescent="0.2">
      <c r="A209" s="3"/>
    </row>
    <row r="210" spans="1:1" ht="14.25" x14ac:dyDescent="0.2">
      <c r="A210" s="3"/>
    </row>
    <row r="211" spans="1:1" ht="14.25" x14ac:dyDescent="0.2">
      <c r="A211" s="3"/>
    </row>
    <row r="212" spans="1:1" ht="14.25" x14ac:dyDescent="0.2">
      <c r="A212" s="3"/>
    </row>
    <row r="213" spans="1:1" ht="14.25" x14ac:dyDescent="0.2">
      <c r="A213" s="3"/>
    </row>
    <row r="214" spans="1:1" ht="14.25" x14ac:dyDescent="0.2">
      <c r="A214" s="3"/>
    </row>
    <row r="215" spans="1:1" ht="14.25" x14ac:dyDescent="0.2">
      <c r="A215" s="3"/>
    </row>
    <row r="216" spans="1:1" ht="14.25" x14ac:dyDescent="0.2">
      <c r="A216" s="3"/>
    </row>
    <row r="217" spans="1:1" ht="14.25" x14ac:dyDescent="0.2">
      <c r="A217" s="3"/>
    </row>
    <row r="218" spans="1:1" ht="14.25" x14ac:dyDescent="0.2">
      <c r="A218" s="3"/>
    </row>
    <row r="219" spans="1:1" ht="14.25" x14ac:dyDescent="0.2">
      <c r="A219" s="3"/>
    </row>
    <row r="220" spans="1:1" ht="14.25" x14ac:dyDescent="0.2">
      <c r="A220" s="3"/>
    </row>
    <row r="221" spans="1:1" ht="14.25" x14ac:dyDescent="0.2">
      <c r="A221" s="3"/>
    </row>
    <row r="222" spans="1:1" ht="14.25" x14ac:dyDescent="0.2">
      <c r="A222" s="3"/>
    </row>
    <row r="223" spans="1:1" ht="14.25" x14ac:dyDescent="0.2">
      <c r="A223" s="3"/>
    </row>
    <row r="224" spans="1:1" ht="14.25" x14ac:dyDescent="0.2">
      <c r="A224" s="3"/>
    </row>
    <row r="225" spans="1:1" ht="14.25" x14ac:dyDescent="0.2">
      <c r="A225" s="3"/>
    </row>
    <row r="226" spans="1:1" ht="14.25" x14ac:dyDescent="0.2">
      <c r="A226" s="3"/>
    </row>
    <row r="227" spans="1:1" ht="14.25" x14ac:dyDescent="0.2">
      <c r="A227" s="3"/>
    </row>
    <row r="228" spans="1:1" ht="14.25" x14ac:dyDescent="0.2">
      <c r="A228" s="3"/>
    </row>
    <row r="229" spans="1:1" ht="14.25" x14ac:dyDescent="0.2">
      <c r="A229" s="3"/>
    </row>
    <row r="230" spans="1:1" ht="14.25" x14ac:dyDescent="0.2">
      <c r="A230" s="3"/>
    </row>
    <row r="231" spans="1:1" ht="14.25" x14ac:dyDescent="0.2">
      <c r="A231" s="3"/>
    </row>
    <row r="232" spans="1:1" ht="14.25" x14ac:dyDescent="0.2">
      <c r="A232" s="3"/>
    </row>
    <row r="233" spans="1:1" ht="14.25" x14ac:dyDescent="0.2">
      <c r="A233" s="3"/>
    </row>
    <row r="234" spans="1:1" ht="14.25" x14ac:dyDescent="0.2">
      <c r="A234" s="3"/>
    </row>
    <row r="235" spans="1:1" ht="14.25" x14ac:dyDescent="0.2">
      <c r="A235" s="3"/>
    </row>
    <row r="236" spans="1:1" ht="14.25" x14ac:dyDescent="0.2">
      <c r="A236" s="3"/>
    </row>
    <row r="237" spans="1:1" ht="14.25" x14ac:dyDescent="0.2">
      <c r="A237" s="3"/>
    </row>
    <row r="238" spans="1:1" ht="14.25" x14ac:dyDescent="0.2">
      <c r="A238" s="3"/>
    </row>
    <row r="239" spans="1:1" ht="14.25" x14ac:dyDescent="0.2">
      <c r="A239" s="3"/>
    </row>
    <row r="240" spans="1:1" ht="14.25" x14ac:dyDescent="0.2">
      <c r="A240" s="3"/>
    </row>
    <row r="241" spans="1:1" ht="14.25" x14ac:dyDescent="0.2">
      <c r="A241" s="3"/>
    </row>
    <row r="242" spans="1:1" ht="14.25" x14ac:dyDescent="0.2">
      <c r="A242" s="3"/>
    </row>
    <row r="243" spans="1:1" ht="14.25" x14ac:dyDescent="0.2">
      <c r="A243" s="3"/>
    </row>
    <row r="244" spans="1:1" ht="14.25" x14ac:dyDescent="0.2">
      <c r="A244" s="3"/>
    </row>
    <row r="245" spans="1:1" ht="14.25" x14ac:dyDescent="0.2">
      <c r="A245" s="3"/>
    </row>
    <row r="246" spans="1:1" ht="14.25" x14ac:dyDescent="0.2">
      <c r="A246" s="3"/>
    </row>
    <row r="247" spans="1:1" ht="14.25" x14ac:dyDescent="0.2">
      <c r="A247" s="3"/>
    </row>
    <row r="248" spans="1:1" ht="14.25" x14ac:dyDescent="0.2">
      <c r="A248" s="3"/>
    </row>
    <row r="249" spans="1:1" ht="14.25" x14ac:dyDescent="0.2">
      <c r="A249" s="3"/>
    </row>
    <row r="250" spans="1:1" ht="14.25" x14ac:dyDescent="0.2">
      <c r="A250" s="3"/>
    </row>
    <row r="251" spans="1:1" ht="14.25" x14ac:dyDescent="0.2">
      <c r="A251" s="3"/>
    </row>
    <row r="252" spans="1:1" ht="14.25" x14ac:dyDescent="0.2">
      <c r="A252" s="3"/>
    </row>
    <row r="253" spans="1:1" ht="14.25" x14ac:dyDescent="0.2">
      <c r="A253" s="3"/>
    </row>
    <row r="254" spans="1:1" ht="14.25" x14ac:dyDescent="0.2">
      <c r="A254" s="3"/>
    </row>
    <row r="255" spans="1:1" ht="14.25" x14ac:dyDescent="0.2">
      <c r="A255" s="3"/>
    </row>
    <row r="256" spans="1:1" ht="14.25" x14ac:dyDescent="0.2">
      <c r="A256" s="3"/>
    </row>
    <row r="257" spans="1:1" ht="14.25" x14ac:dyDescent="0.2">
      <c r="A257" s="3"/>
    </row>
    <row r="258" spans="1:1" ht="14.25" x14ac:dyDescent="0.2">
      <c r="A258" s="3"/>
    </row>
    <row r="259" spans="1:1" ht="14.25" x14ac:dyDescent="0.2">
      <c r="A259" s="3"/>
    </row>
    <row r="260" spans="1:1" ht="14.25" x14ac:dyDescent="0.2">
      <c r="A260" s="3"/>
    </row>
    <row r="261" spans="1:1" ht="14.25" x14ac:dyDescent="0.2">
      <c r="A261" s="3"/>
    </row>
    <row r="262" spans="1:1" ht="14.25" x14ac:dyDescent="0.2">
      <c r="A262" s="3"/>
    </row>
    <row r="263" spans="1:1" ht="14.25" x14ac:dyDescent="0.2">
      <c r="A263" s="3"/>
    </row>
    <row r="264" spans="1:1" ht="14.25" x14ac:dyDescent="0.2">
      <c r="A264" s="3"/>
    </row>
    <row r="265" spans="1:1" ht="14.25" x14ac:dyDescent="0.2">
      <c r="A265" s="3"/>
    </row>
    <row r="266" spans="1:1" ht="14.25" x14ac:dyDescent="0.2">
      <c r="A266" s="3"/>
    </row>
    <row r="267" spans="1:1" ht="14.25" x14ac:dyDescent="0.2">
      <c r="A267" s="3"/>
    </row>
    <row r="268" spans="1:1" ht="14.25" x14ac:dyDescent="0.2">
      <c r="A268" s="3"/>
    </row>
    <row r="269" spans="1:1" ht="14.25" x14ac:dyDescent="0.2">
      <c r="A269" s="3"/>
    </row>
    <row r="270" spans="1:1" ht="14.25" x14ac:dyDescent="0.2">
      <c r="A270" s="3"/>
    </row>
    <row r="271" spans="1:1" ht="14.25" x14ac:dyDescent="0.2">
      <c r="A271" s="3"/>
    </row>
    <row r="272" spans="1:1" ht="14.25" x14ac:dyDescent="0.2">
      <c r="A272" s="3"/>
    </row>
    <row r="273" spans="1:1" ht="14.25" x14ac:dyDescent="0.2">
      <c r="A273" s="3"/>
    </row>
    <row r="274" spans="1:1" ht="14.25" x14ac:dyDescent="0.2">
      <c r="A274" s="3"/>
    </row>
    <row r="275" spans="1:1" ht="14.25" x14ac:dyDescent="0.2">
      <c r="A275" s="3"/>
    </row>
    <row r="276" spans="1:1" ht="14.25" x14ac:dyDescent="0.2">
      <c r="A276" s="3"/>
    </row>
    <row r="277" spans="1:1" ht="14.25" x14ac:dyDescent="0.2">
      <c r="A277" s="3"/>
    </row>
    <row r="278" spans="1:1" ht="14.25" x14ac:dyDescent="0.2">
      <c r="A278" s="3"/>
    </row>
    <row r="279" spans="1:1" ht="14.25" x14ac:dyDescent="0.2">
      <c r="A279" s="3"/>
    </row>
    <row r="280" spans="1:1" ht="14.25" x14ac:dyDescent="0.2">
      <c r="A280" s="3"/>
    </row>
    <row r="281" spans="1:1" ht="14.25" x14ac:dyDescent="0.2">
      <c r="A281" s="3"/>
    </row>
    <row r="282" spans="1:1" ht="14.25" x14ac:dyDescent="0.2">
      <c r="A282" s="3"/>
    </row>
    <row r="283" spans="1:1" ht="14.25" x14ac:dyDescent="0.2">
      <c r="A283" s="3"/>
    </row>
    <row r="284" spans="1:1" ht="14.25" x14ac:dyDescent="0.2">
      <c r="A284" s="3"/>
    </row>
    <row r="285" spans="1:1" ht="14.25" x14ac:dyDescent="0.2">
      <c r="A285" s="3"/>
    </row>
    <row r="286" spans="1:1" ht="14.25" x14ac:dyDescent="0.2">
      <c r="A286" s="3"/>
    </row>
    <row r="287" spans="1:1" ht="14.25" x14ac:dyDescent="0.2">
      <c r="A287" s="3"/>
    </row>
    <row r="288" spans="1:1" ht="14.25" x14ac:dyDescent="0.2">
      <c r="A288" s="3"/>
    </row>
    <row r="289" spans="1:1" ht="14.25" x14ac:dyDescent="0.2">
      <c r="A289" s="3"/>
    </row>
    <row r="290" spans="1:1" ht="14.25" x14ac:dyDescent="0.2">
      <c r="A290" s="3"/>
    </row>
    <row r="291" spans="1:1" ht="14.25" x14ac:dyDescent="0.2">
      <c r="A291" s="3"/>
    </row>
    <row r="292" spans="1:1" ht="14.25" x14ac:dyDescent="0.2">
      <c r="A292" s="3"/>
    </row>
    <row r="293" spans="1:1" ht="14.25" x14ac:dyDescent="0.2">
      <c r="A293" s="3"/>
    </row>
    <row r="294" spans="1:1" ht="14.25" x14ac:dyDescent="0.2">
      <c r="A294" s="3"/>
    </row>
    <row r="295" spans="1:1" ht="14.25" x14ac:dyDescent="0.2">
      <c r="A295" s="3"/>
    </row>
    <row r="296" spans="1:1" ht="14.25" x14ac:dyDescent="0.2">
      <c r="A296" s="3"/>
    </row>
    <row r="297" spans="1:1" ht="14.25" x14ac:dyDescent="0.2">
      <c r="A297" s="3"/>
    </row>
    <row r="298" spans="1:1" ht="14.25" x14ac:dyDescent="0.2">
      <c r="A298" s="3"/>
    </row>
    <row r="299" spans="1:1" ht="14.25" x14ac:dyDescent="0.2">
      <c r="A299" s="3"/>
    </row>
    <row r="300" spans="1:1" ht="14.25" x14ac:dyDescent="0.2">
      <c r="A300" s="3"/>
    </row>
    <row r="301" spans="1:1" ht="14.25" x14ac:dyDescent="0.2">
      <c r="A301" s="3"/>
    </row>
    <row r="302" spans="1:1" ht="14.25" x14ac:dyDescent="0.2">
      <c r="A302" s="3"/>
    </row>
    <row r="303" spans="1:1" ht="14.25" x14ac:dyDescent="0.2">
      <c r="A303" s="3"/>
    </row>
    <row r="304" spans="1:1" ht="14.25" x14ac:dyDescent="0.2">
      <c r="A304" s="3"/>
    </row>
    <row r="305" spans="1:1" ht="14.25" x14ac:dyDescent="0.2">
      <c r="A305" s="3"/>
    </row>
    <row r="306" spans="1:1" ht="14.25" x14ac:dyDescent="0.2">
      <c r="A306" s="3"/>
    </row>
    <row r="307" spans="1:1" ht="14.25" x14ac:dyDescent="0.2">
      <c r="A307" s="3"/>
    </row>
    <row r="308" spans="1:1" ht="14.25" x14ac:dyDescent="0.2">
      <c r="A308" s="3"/>
    </row>
    <row r="309" spans="1:1" ht="14.25" x14ac:dyDescent="0.2">
      <c r="A309" s="3"/>
    </row>
    <row r="310" spans="1:1" ht="14.25" x14ac:dyDescent="0.2">
      <c r="A310" s="3"/>
    </row>
    <row r="311" spans="1:1" ht="14.25" x14ac:dyDescent="0.2">
      <c r="A311" s="3"/>
    </row>
    <row r="312" spans="1:1" ht="14.25" x14ac:dyDescent="0.2">
      <c r="A312" s="3"/>
    </row>
    <row r="313" spans="1:1" ht="14.25" x14ac:dyDescent="0.2">
      <c r="A313" s="3"/>
    </row>
    <row r="314" spans="1:1" ht="14.25" x14ac:dyDescent="0.2">
      <c r="A314" s="3"/>
    </row>
    <row r="315" spans="1:1" ht="14.25" x14ac:dyDescent="0.2">
      <c r="A315" s="3"/>
    </row>
    <row r="316" spans="1:1" ht="14.25" x14ac:dyDescent="0.2">
      <c r="A316" s="3"/>
    </row>
    <row r="317" spans="1:1" ht="14.25" x14ac:dyDescent="0.2">
      <c r="A317" s="3"/>
    </row>
    <row r="318" spans="1:1" ht="14.25" x14ac:dyDescent="0.2">
      <c r="A318" s="3"/>
    </row>
    <row r="319" spans="1:1" ht="14.25" x14ac:dyDescent="0.2">
      <c r="A319" s="3"/>
    </row>
    <row r="320" spans="1:1" ht="14.25" x14ac:dyDescent="0.2">
      <c r="A320" s="3"/>
    </row>
    <row r="321" spans="1:1" ht="14.25" x14ac:dyDescent="0.2">
      <c r="A321" s="3"/>
    </row>
    <row r="322" spans="1:1" ht="14.25" x14ac:dyDescent="0.2">
      <c r="A322" s="3"/>
    </row>
    <row r="323" spans="1:1" ht="14.25" x14ac:dyDescent="0.2">
      <c r="A323" s="3"/>
    </row>
    <row r="324" spans="1:1" ht="14.25" x14ac:dyDescent="0.2">
      <c r="A324" s="3"/>
    </row>
    <row r="325" spans="1:1" ht="14.25" x14ac:dyDescent="0.2">
      <c r="A325" s="3"/>
    </row>
    <row r="326" spans="1:1" ht="14.25" x14ac:dyDescent="0.2">
      <c r="A326" s="3"/>
    </row>
    <row r="327" spans="1:1" ht="14.25" x14ac:dyDescent="0.2">
      <c r="A327" s="3"/>
    </row>
    <row r="328" spans="1:1" ht="14.25" x14ac:dyDescent="0.2">
      <c r="A328" s="3"/>
    </row>
    <row r="329" spans="1:1" ht="14.25" x14ac:dyDescent="0.2">
      <c r="A329" s="3"/>
    </row>
    <row r="330" spans="1:1" ht="14.25" x14ac:dyDescent="0.2">
      <c r="A330" s="3"/>
    </row>
    <row r="331" spans="1:1" ht="14.25" x14ac:dyDescent="0.2">
      <c r="A331" s="3"/>
    </row>
    <row r="332" spans="1:1" ht="14.25" x14ac:dyDescent="0.2">
      <c r="A332" s="3"/>
    </row>
    <row r="333" spans="1:1" ht="14.25" x14ac:dyDescent="0.2">
      <c r="A333" s="3"/>
    </row>
    <row r="334" spans="1:1" ht="14.25" x14ac:dyDescent="0.2">
      <c r="A334" s="3"/>
    </row>
    <row r="335" spans="1:1" ht="14.25" x14ac:dyDescent="0.2">
      <c r="A335" s="3"/>
    </row>
    <row r="336" spans="1:1" ht="14.25" x14ac:dyDescent="0.2">
      <c r="A336" s="3"/>
    </row>
    <row r="337" spans="1:1" ht="14.25" x14ac:dyDescent="0.2">
      <c r="A337" s="3"/>
    </row>
    <row r="338" spans="1:1" ht="14.25" x14ac:dyDescent="0.2">
      <c r="A338" s="3"/>
    </row>
    <row r="339" spans="1:1" ht="14.25" x14ac:dyDescent="0.2">
      <c r="A339" s="3"/>
    </row>
    <row r="340" spans="1:1" ht="14.25" x14ac:dyDescent="0.2">
      <c r="A340" s="3"/>
    </row>
    <row r="341" spans="1:1" ht="14.25" x14ac:dyDescent="0.2">
      <c r="A341" s="3"/>
    </row>
    <row r="342" spans="1:1" ht="14.25" x14ac:dyDescent="0.2">
      <c r="A342" s="3"/>
    </row>
    <row r="343" spans="1:1" ht="14.25" x14ac:dyDescent="0.2">
      <c r="A343" s="3"/>
    </row>
    <row r="344" spans="1:1" ht="14.25" x14ac:dyDescent="0.2">
      <c r="A344" s="3"/>
    </row>
    <row r="345" spans="1:1" ht="14.25" x14ac:dyDescent="0.2">
      <c r="A345" s="3"/>
    </row>
    <row r="346" spans="1:1" ht="14.25" x14ac:dyDescent="0.2">
      <c r="A346" s="3"/>
    </row>
    <row r="347" spans="1:1" ht="14.25" x14ac:dyDescent="0.2">
      <c r="A347" s="3"/>
    </row>
    <row r="348" spans="1:1" ht="14.25" x14ac:dyDescent="0.2">
      <c r="A348" s="3"/>
    </row>
    <row r="349" spans="1:1" ht="14.25" x14ac:dyDescent="0.2">
      <c r="A349" s="3"/>
    </row>
    <row r="350" spans="1:1" ht="14.25" x14ac:dyDescent="0.2">
      <c r="A350" s="3"/>
    </row>
    <row r="351" spans="1:1" ht="14.25" x14ac:dyDescent="0.2">
      <c r="A351" s="3"/>
    </row>
    <row r="352" spans="1:1" ht="14.25" x14ac:dyDescent="0.2">
      <c r="A352" s="3"/>
    </row>
    <row r="353" spans="1:1" ht="14.25" x14ac:dyDescent="0.2">
      <c r="A353" s="3"/>
    </row>
    <row r="354" spans="1:1" ht="14.25" x14ac:dyDescent="0.2">
      <c r="A354" s="3"/>
    </row>
    <row r="355" spans="1:1" ht="14.25" x14ac:dyDescent="0.2">
      <c r="A355" s="3"/>
    </row>
    <row r="356" spans="1:1" ht="14.25" x14ac:dyDescent="0.2">
      <c r="A356" s="3"/>
    </row>
    <row r="357" spans="1:1" ht="14.25" x14ac:dyDescent="0.2">
      <c r="A357" s="3"/>
    </row>
    <row r="358" spans="1:1" ht="14.25" x14ac:dyDescent="0.2">
      <c r="A358" s="3"/>
    </row>
    <row r="359" spans="1:1" ht="14.25" x14ac:dyDescent="0.2">
      <c r="A359" s="3"/>
    </row>
    <row r="360" spans="1:1" ht="14.25" x14ac:dyDescent="0.2">
      <c r="A360" s="3"/>
    </row>
    <row r="361" spans="1:1" ht="14.25" x14ac:dyDescent="0.2">
      <c r="A361" s="3"/>
    </row>
    <row r="362" spans="1:1" ht="14.25" x14ac:dyDescent="0.2">
      <c r="A362" s="3"/>
    </row>
    <row r="363" spans="1:1" ht="14.25" x14ac:dyDescent="0.2">
      <c r="A363" s="3"/>
    </row>
    <row r="364" spans="1:1" ht="14.25" x14ac:dyDescent="0.2">
      <c r="A364" s="3"/>
    </row>
    <row r="365" spans="1:1" ht="14.25" x14ac:dyDescent="0.2">
      <c r="A365" s="3"/>
    </row>
    <row r="366" spans="1:1" ht="14.25" x14ac:dyDescent="0.2">
      <c r="A366" s="3"/>
    </row>
    <row r="367" spans="1:1" ht="14.25" x14ac:dyDescent="0.2">
      <c r="A367" s="3"/>
    </row>
    <row r="368" spans="1:1" ht="14.25" x14ac:dyDescent="0.2">
      <c r="A368" s="3"/>
    </row>
    <row r="369" spans="1:1" ht="14.25" x14ac:dyDescent="0.2">
      <c r="A369" s="3"/>
    </row>
    <row r="370" spans="1:1" ht="14.25" x14ac:dyDescent="0.2">
      <c r="A370" s="3"/>
    </row>
    <row r="371" spans="1:1" ht="14.25" x14ac:dyDescent="0.2">
      <c r="A371" s="3"/>
    </row>
    <row r="372" spans="1:1" ht="14.25" x14ac:dyDescent="0.2">
      <c r="A372" s="3"/>
    </row>
    <row r="373" spans="1:1" ht="14.25" x14ac:dyDescent="0.2">
      <c r="A373" s="3"/>
    </row>
    <row r="374" spans="1:1" ht="14.25" x14ac:dyDescent="0.2">
      <c r="A374" s="3"/>
    </row>
    <row r="375" spans="1:1" ht="14.25" x14ac:dyDescent="0.2">
      <c r="A375" s="3"/>
    </row>
    <row r="376" spans="1:1" ht="14.25" x14ac:dyDescent="0.2">
      <c r="A376" s="3"/>
    </row>
    <row r="377" spans="1:1" ht="14.25" x14ac:dyDescent="0.2">
      <c r="A377" s="3"/>
    </row>
    <row r="378" spans="1:1" ht="14.25" x14ac:dyDescent="0.2">
      <c r="A378" s="3"/>
    </row>
    <row r="379" spans="1:1" ht="14.25" x14ac:dyDescent="0.2">
      <c r="A379" s="3"/>
    </row>
    <row r="380" spans="1:1" ht="14.25" x14ac:dyDescent="0.2">
      <c r="A380" s="3"/>
    </row>
    <row r="381" spans="1:1" ht="14.25" x14ac:dyDescent="0.2">
      <c r="A381" s="3"/>
    </row>
    <row r="382" spans="1:1" ht="14.25" x14ac:dyDescent="0.2">
      <c r="A382" s="3"/>
    </row>
    <row r="383" spans="1:1" ht="14.25" x14ac:dyDescent="0.2">
      <c r="A383" s="3"/>
    </row>
    <row r="384" spans="1:1" ht="14.25" x14ac:dyDescent="0.2">
      <c r="A384" s="3"/>
    </row>
    <row r="385" spans="1:1" ht="14.25" x14ac:dyDescent="0.2">
      <c r="A385" s="3"/>
    </row>
    <row r="386" spans="1:1" ht="14.25" x14ac:dyDescent="0.2">
      <c r="A386" s="3"/>
    </row>
    <row r="387" spans="1:1" ht="14.25" x14ac:dyDescent="0.2">
      <c r="A387" s="3"/>
    </row>
    <row r="388" spans="1:1" ht="14.25" x14ac:dyDescent="0.2">
      <c r="A388" s="3"/>
    </row>
    <row r="389" spans="1:1" ht="14.25" x14ac:dyDescent="0.2">
      <c r="A389" s="3"/>
    </row>
    <row r="390" spans="1:1" ht="14.25" x14ac:dyDescent="0.2">
      <c r="A390" s="3"/>
    </row>
    <row r="391" spans="1:1" ht="14.25" x14ac:dyDescent="0.2">
      <c r="A391" s="3"/>
    </row>
    <row r="392" spans="1:1" ht="14.25" x14ac:dyDescent="0.2">
      <c r="A392" s="3"/>
    </row>
    <row r="393" spans="1:1" ht="14.25" x14ac:dyDescent="0.2">
      <c r="A393" s="3"/>
    </row>
    <row r="394" spans="1:1" ht="14.25" x14ac:dyDescent="0.2">
      <c r="A394" s="3"/>
    </row>
    <row r="395" spans="1:1" ht="14.25" x14ac:dyDescent="0.2">
      <c r="A395" s="3"/>
    </row>
    <row r="396" spans="1:1" ht="14.25" x14ac:dyDescent="0.2">
      <c r="A396" s="3"/>
    </row>
    <row r="397" spans="1:1" ht="14.25" x14ac:dyDescent="0.2">
      <c r="A397" s="3"/>
    </row>
    <row r="398" spans="1:1" ht="14.25" x14ac:dyDescent="0.2">
      <c r="A398" s="3"/>
    </row>
    <row r="399" spans="1:1" ht="14.25" x14ac:dyDescent="0.2">
      <c r="A399" s="3"/>
    </row>
    <row r="400" spans="1:1" ht="14.25" x14ac:dyDescent="0.2">
      <c r="A400" s="3"/>
    </row>
    <row r="401" spans="1:1" ht="14.25" x14ac:dyDescent="0.2">
      <c r="A401" s="3"/>
    </row>
    <row r="402" spans="1:1" ht="14.25" x14ac:dyDescent="0.2">
      <c r="A402" s="3"/>
    </row>
    <row r="403" spans="1:1" ht="14.25" x14ac:dyDescent="0.2">
      <c r="A403" s="3"/>
    </row>
    <row r="404" spans="1:1" ht="14.25" x14ac:dyDescent="0.2">
      <c r="A404" s="3"/>
    </row>
    <row r="405" spans="1:1" ht="14.25" x14ac:dyDescent="0.2">
      <c r="A405" s="3"/>
    </row>
    <row r="406" spans="1:1" ht="14.25" x14ac:dyDescent="0.2">
      <c r="A406" s="3"/>
    </row>
    <row r="407" spans="1:1" ht="14.25" x14ac:dyDescent="0.2">
      <c r="A407" s="3"/>
    </row>
    <row r="408" spans="1:1" ht="14.25" x14ac:dyDescent="0.2">
      <c r="A408" s="3"/>
    </row>
    <row r="409" spans="1:1" ht="14.25" x14ac:dyDescent="0.2">
      <c r="A409" s="3"/>
    </row>
    <row r="410" spans="1:1" ht="14.25" x14ac:dyDescent="0.2">
      <c r="A410" s="3"/>
    </row>
    <row r="411" spans="1:1" ht="14.25" x14ac:dyDescent="0.2">
      <c r="A411" s="3"/>
    </row>
    <row r="412" spans="1:1" ht="14.25" x14ac:dyDescent="0.2">
      <c r="A412" s="3"/>
    </row>
    <row r="413" spans="1:1" ht="14.25" x14ac:dyDescent="0.2">
      <c r="A413" s="3"/>
    </row>
    <row r="414" spans="1:1" ht="14.25" x14ac:dyDescent="0.2">
      <c r="A414" s="3"/>
    </row>
    <row r="415" spans="1:1" ht="14.25" x14ac:dyDescent="0.2">
      <c r="A415" s="3"/>
    </row>
    <row r="416" spans="1:1" ht="14.25" x14ac:dyDescent="0.2">
      <c r="A416" s="3"/>
    </row>
    <row r="417" spans="1:1" ht="14.25" x14ac:dyDescent="0.2">
      <c r="A417" s="3"/>
    </row>
    <row r="418" spans="1:1" ht="14.25" x14ac:dyDescent="0.2">
      <c r="A418" s="3"/>
    </row>
    <row r="419" spans="1:1" ht="14.25" x14ac:dyDescent="0.2">
      <c r="A419" s="3"/>
    </row>
    <row r="420" spans="1:1" ht="14.25" x14ac:dyDescent="0.2">
      <c r="A420" s="3"/>
    </row>
    <row r="421" spans="1:1" ht="14.25" x14ac:dyDescent="0.2">
      <c r="A421" s="3"/>
    </row>
    <row r="422" spans="1:1" ht="14.25" x14ac:dyDescent="0.2">
      <c r="A422" s="3"/>
    </row>
    <row r="423" spans="1:1" ht="14.25" x14ac:dyDescent="0.2">
      <c r="A423" s="3"/>
    </row>
    <row r="424" spans="1:1" ht="14.25" x14ac:dyDescent="0.2">
      <c r="A424" s="3"/>
    </row>
    <row r="425" spans="1:1" ht="14.25" x14ac:dyDescent="0.2">
      <c r="A425" s="3"/>
    </row>
    <row r="426" spans="1:1" ht="14.25" x14ac:dyDescent="0.2">
      <c r="A426" s="3"/>
    </row>
    <row r="427" spans="1:1" ht="14.25" x14ac:dyDescent="0.2">
      <c r="A427" s="3"/>
    </row>
    <row r="428" spans="1:1" ht="14.25" x14ac:dyDescent="0.2">
      <c r="A428" s="3"/>
    </row>
    <row r="429" spans="1:1" ht="14.25" x14ac:dyDescent="0.2">
      <c r="A429" s="3"/>
    </row>
    <row r="430" spans="1:1" ht="14.25" x14ac:dyDescent="0.2">
      <c r="A430" s="3"/>
    </row>
    <row r="431" spans="1:1" ht="14.25" x14ac:dyDescent="0.2">
      <c r="A431" s="3"/>
    </row>
    <row r="432" spans="1:1" ht="14.25" x14ac:dyDescent="0.2">
      <c r="A432" s="3"/>
    </row>
    <row r="433" spans="1:1" ht="14.25" x14ac:dyDescent="0.2">
      <c r="A433" s="3"/>
    </row>
    <row r="434" spans="1:1" ht="14.25" x14ac:dyDescent="0.2">
      <c r="A434" s="3"/>
    </row>
    <row r="435" spans="1:1" ht="14.25" x14ac:dyDescent="0.2">
      <c r="A435" s="3"/>
    </row>
    <row r="436" spans="1:1" ht="14.25" x14ac:dyDescent="0.2">
      <c r="A436" s="3"/>
    </row>
    <row r="437" spans="1:1" ht="14.25" x14ac:dyDescent="0.2">
      <c r="A437" s="3"/>
    </row>
    <row r="438" spans="1:1" ht="14.25" x14ac:dyDescent="0.2">
      <c r="A438" s="3"/>
    </row>
    <row r="439" spans="1:1" ht="14.25" x14ac:dyDescent="0.2">
      <c r="A439" s="3"/>
    </row>
    <row r="440" spans="1:1" ht="14.25" x14ac:dyDescent="0.2">
      <c r="A440" s="3"/>
    </row>
    <row r="441" spans="1:1" ht="14.25" x14ac:dyDescent="0.2">
      <c r="A441" s="3"/>
    </row>
    <row r="442" spans="1:1" ht="14.25" x14ac:dyDescent="0.2">
      <c r="A442" s="3"/>
    </row>
    <row r="443" spans="1:1" ht="14.25" x14ac:dyDescent="0.2">
      <c r="A443" s="3"/>
    </row>
    <row r="444" spans="1:1" ht="14.25" x14ac:dyDescent="0.2">
      <c r="A444" s="3"/>
    </row>
    <row r="445" spans="1:1" ht="14.25" x14ac:dyDescent="0.2">
      <c r="A445" s="3"/>
    </row>
    <row r="446" spans="1:1" ht="14.25" x14ac:dyDescent="0.2">
      <c r="A446" s="3"/>
    </row>
    <row r="447" spans="1:1" ht="14.25" x14ac:dyDescent="0.2">
      <c r="A447" s="3"/>
    </row>
    <row r="448" spans="1:1" ht="14.25" x14ac:dyDescent="0.2">
      <c r="A448" s="3"/>
    </row>
    <row r="449" spans="1:1" ht="14.25" x14ac:dyDescent="0.2">
      <c r="A449" s="3"/>
    </row>
    <row r="450" spans="1:1" ht="14.25" x14ac:dyDescent="0.2">
      <c r="A450" s="3"/>
    </row>
    <row r="451" spans="1:1" ht="14.25" x14ac:dyDescent="0.2">
      <c r="A451" s="3"/>
    </row>
    <row r="452" spans="1:1" ht="14.25" x14ac:dyDescent="0.2">
      <c r="A452" s="3"/>
    </row>
    <row r="453" spans="1:1" ht="14.25" x14ac:dyDescent="0.2">
      <c r="A453" s="3"/>
    </row>
    <row r="454" spans="1:1" ht="14.25" x14ac:dyDescent="0.2">
      <c r="A454" s="3"/>
    </row>
    <row r="455" spans="1:1" ht="14.25" x14ac:dyDescent="0.2">
      <c r="A455" s="3"/>
    </row>
    <row r="456" spans="1:1" ht="14.25" x14ac:dyDescent="0.2">
      <c r="A456" s="3"/>
    </row>
    <row r="457" spans="1:1" ht="14.25" x14ac:dyDescent="0.2">
      <c r="A457" s="3"/>
    </row>
    <row r="458" spans="1:1" ht="14.25" x14ac:dyDescent="0.2">
      <c r="A458" s="3"/>
    </row>
    <row r="459" spans="1:1" ht="14.25" x14ac:dyDescent="0.2">
      <c r="A459" s="3"/>
    </row>
    <row r="460" spans="1:1" ht="14.25" x14ac:dyDescent="0.2">
      <c r="A460" s="3"/>
    </row>
    <row r="461" spans="1:1" ht="14.25" x14ac:dyDescent="0.2">
      <c r="A461" s="3"/>
    </row>
    <row r="462" spans="1:1" ht="14.25" x14ac:dyDescent="0.2">
      <c r="A462" s="3"/>
    </row>
    <row r="463" spans="1:1" ht="14.25" x14ac:dyDescent="0.2">
      <c r="A463" s="3"/>
    </row>
    <row r="464" spans="1:1" ht="14.25" x14ac:dyDescent="0.2">
      <c r="A464" s="3"/>
    </row>
    <row r="465" spans="1:1" ht="14.25" x14ac:dyDescent="0.2">
      <c r="A465" s="3"/>
    </row>
    <row r="466" spans="1:1" ht="14.25" x14ac:dyDescent="0.2">
      <c r="A466" s="3"/>
    </row>
    <row r="467" spans="1:1" ht="14.25" x14ac:dyDescent="0.2">
      <c r="A467" s="3"/>
    </row>
    <row r="468" spans="1:1" ht="14.25" x14ac:dyDescent="0.2">
      <c r="A468" s="3"/>
    </row>
    <row r="469" spans="1:1" ht="14.25" x14ac:dyDescent="0.2">
      <c r="A469" s="3"/>
    </row>
    <row r="470" spans="1:1" ht="14.25" x14ac:dyDescent="0.2">
      <c r="A470" s="3"/>
    </row>
    <row r="471" spans="1:1" ht="14.25" x14ac:dyDescent="0.2">
      <c r="A471" s="3"/>
    </row>
    <row r="472" spans="1:1" ht="14.25" x14ac:dyDescent="0.2">
      <c r="A472" s="3"/>
    </row>
    <row r="473" spans="1:1" ht="14.25" x14ac:dyDescent="0.2">
      <c r="A473" s="3"/>
    </row>
    <row r="474" spans="1:1" ht="14.25" x14ac:dyDescent="0.2">
      <c r="A474" s="3"/>
    </row>
    <row r="475" spans="1:1" ht="14.25" x14ac:dyDescent="0.2">
      <c r="A475" s="3"/>
    </row>
    <row r="476" spans="1:1" ht="14.25" x14ac:dyDescent="0.2">
      <c r="A476" s="3"/>
    </row>
    <row r="477" spans="1:1" ht="14.25" x14ac:dyDescent="0.2">
      <c r="A477" s="3"/>
    </row>
    <row r="478" spans="1:1" ht="14.25" x14ac:dyDescent="0.2">
      <c r="A478" s="3"/>
    </row>
    <row r="479" spans="1:1" ht="14.25" x14ac:dyDescent="0.2">
      <c r="A479" s="3"/>
    </row>
    <row r="480" spans="1:1" ht="14.25" x14ac:dyDescent="0.2">
      <c r="A480" s="3"/>
    </row>
    <row r="481" spans="1:1" ht="14.25" x14ac:dyDescent="0.2">
      <c r="A481" s="3"/>
    </row>
    <row r="482" spans="1:1" ht="14.25" x14ac:dyDescent="0.2">
      <c r="A482" s="3"/>
    </row>
    <row r="483" spans="1:1" ht="14.25" x14ac:dyDescent="0.2">
      <c r="A483" s="3"/>
    </row>
    <row r="484" spans="1:1" ht="14.25" x14ac:dyDescent="0.2">
      <c r="A484" s="3"/>
    </row>
    <row r="485" spans="1:1" ht="14.25" x14ac:dyDescent="0.2">
      <c r="A485" s="3"/>
    </row>
    <row r="486" spans="1:1" ht="14.25" x14ac:dyDescent="0.2">
      <c r="A486" s="3"/>
    </row>
    <row r="487" spans="1:1" ht="14.25" x14ac:dyDescent="0.2">
      <c r="A487" s="3"/>
    </row>
    <row r="488" spans="1:1" ht="14.25" x14ac:dyDescent="0.2">
      <c r="A488" s="3"/>
    </row>
    <row r="489" spans="1:1" ht="14.25" x14ac:dyDescent="0.2">
      <c r="A489" s="3"/>
    </row>
    <row r="490" spans="1:1" ht="14.25" x14ac:dyDescent="0.2">
      <c r="A490" s="3"/>
    </row>
    <row r="491" spans="1:1" ht="14.25" x14ac:dyDescent="0.2">
      <c r="A491" s="3"/>
    </row>
    <row r="492" spans="1:1" ht="14.25" x14ac:dyDescent="0.2">
      <c r="A492" s="3"/>
    </row>
    <row r="493" spans="1:1" ht="14.25" x14ac:dyDescent="0.2">
      <c r="A493" s="3"/>
    </row>
    <row r="494" spans="1:1" ht="14.25" x14ac:dyDescent="0.2">
      <c r="A494" s="3"/>
    </row>
    <row r="495" spans="1:1" ht="14.25" x14ac:dyDescent="0.2">
      <c r="A495" s="3"/>
    </row>
    <row r="496" spans="1:1" ht="14.25" x14ac:dyDescent="0.2">
      <c r="A496" s="3"/>
    </row>
    <row r="497" spans="1:1" ht="14.25" x14ac:dyDescent="0.2">
      <c r="A497" s="3"/>
    </row>
    <row r="498" spans="1:1" ht="14.25" x14ac:dyDescent="0.2">
      <c r="A498" s="3"/>
    </row>
    <row r="499" spans="1:1" ht="14.25" x14ac:dyDescent="0.2">
      <c r="A499" s="3"/>
    </row>
    <row r="500" spans="1:1" ht="14.25" x14ac:dyDescent="0.2">
      <c r="A500" s="3"/>
    </row>
    <row r="501" spans="1:1" ht="14.25" x14ac:dyDescent="0.2">
      <c r="A501" s="3"/>
    </row>
    <row r="502" spans="1:1" ht="14.25" x14ac:dyDescent="0.2">
      <c r="A502" s="3"/>
    </row>
    <row r="503" spans="1:1" ht="14.25" x14ac:dyDescent="0.2">
      <c r="A503" s="3"/>
    </row>
    <row r="504" spans="1:1" ht="14.25" x14ac:dyDescent="0.2">
      <c r="A504" s="3"/>
    </row>
    <row r="505" spans="1:1" ht="14.25" x14ac:dyDescent="0.2">
      <c r="A505" s="3"/>
    </row>
    <row r="506" spans="1:1" ht="14.25" x14ac:dyDescent="0.2">
      <c r="A506" s="3"/>
    </row>
    <row r="507" spans="1:1" ht="14.25" x14ac:dyDescent="0.2">
      <c r="A507" s="3"/>
    </row>
    <row r="508" spans="1:1" ht="14.25" x14ac:dyDescent="0.2">
      <c r="A508" s="3"/>
    </row>
    <row r="509" spans="1:1" ht="14.25" x14ac:dyDescent="0.2">
      <c r="A509" s="3"/>
    </row>
    <row r="510" spans="1:1" ht="14.25" x14ac:dyDescent="0.2">
      <c r="A510" s="3"/>
    </row>
    <row r="511" spans="1:1" ht="14.25" x14ac:dyDescent="0.2">
      <c r="A511" s="3"/>
    </row>
    <row r="512" spans="1:1" ht="14.25" x14ac:dyDescent="0.2">
      <c r="A512" s="3"/>
    </row>
    <row r="513" spans="1:1" ht="14.25" x14ac:dyDescent="0.2">
      <c r="A513" s="3"/>
    </row>
    <row r="514" spans="1:1" ht="14.25" x14ac:dyDescent="0.2">
      <c r="A514" s="3"/>
    </row>
    <row r="515" spans="1:1" ht="14.25" x14ac:dyDescent="0.2">
      <c r="A515" s="3"/>
    </row>
    <row r="516" spans="1:1" ht="14.25" x14ac:dyDescent="0.2">
      <c r="A516" s="3"/>
    </row>
    <row r="517" spans="1:1" ht="14.25" x14ac:dyDescent="0.2">
      <c r="A517" s="3"/>
    </row>
    <row r="518" spans="1:1" ht="14.25" x14ac:dyDescent="0.2">
      <c r="A518" s="3"/>
    </row>
    <row r="519" spans="1:1" ht="14.25" x14ac:dyDescent="0.2">
      <c r="A519" s="3"/>
    </row>
    <row r="520" spans="1:1" ht="14.25" x14ac:dyDescent="0.2">
      <c r="A520" s="3"/>
    </row>
    <row r="521" spans="1:1" ht="14.25" x14ac:dyDescent="0.2">
      <c r="A521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96F23-20DF-48BD-B136-FB7AB6DB5655}">
  <dimension ref="A1:N521"/>
  <sheetViews>
    <sheetView workbookViewId="0">
      <selection activeCell="A2" sqref="A2"/>
    </sheetView>
  </sheetViews>
  <sheetFormatPr baseColWidth="10" defaultRowHeight="15" x14ac:dyDescent="0.2"/>
  <cols>
    <col min="1" max="1" width="11" style="1"/>
    <col min="2" max="2" width="12.75" style="1" customWidth="1"/>
    <col min="3" max="16384" width="11" style="1"/>
  </cols>
  <sheetData>
    <row r="1" spans="1:14" ht="14.25" x14ac:dyDescent="0.2">
      <c r="B1" s="1" t="s">
        <v>66</v>
      </c>
      <c r="C1" s="1" t="s">
        <v>71</v>
      </c>
      <c r="D1" s="1" t="s">
        <v>72</v>
      </c>
      <c r="E1" s="1" t="s">
        <v>73</v>
      </c>
      <c r="F1" s="1" t="s">
        <v>74</v>
      </c>
      <c r="G1" s="1" t="s">
        <v>75</v>
      </c>
      <c r="H1" s="1" t="s">
        <v>76</v>
      </c>
      <c r="I1" s="1" t="s">
        <v>77</v>
      </c>
      <c r="J1" s="1" t="s">
        <v>84</v>
      </c>
      <c r="K1" s="1" t="s">
        <v>85</v>
      </c>
      <c r="L1" s="1" t="s">
        <v>86</v>
      </c>
      <c r="M1" s="1" t="s">
        <v>87</v>
      </c>
      <c r="N1" s="1" t="s">
        <v>78</v>
      </c>
    </row>
    <row r="2" spans="1:14" ht="14.25" x14ac:dyDescent="0.2">
      <c r="A2" s="2">
        <v>43420</v>
      </c>
      <c r="B2" s="2">
        <f>+EDATE($A2,6)</f>
        <v>43601</v>
      </c>
      <c r="C2" s="2">
        <f>+EDATE($A2,12)</f>
        <v>43785</v>
      </c>
      <c r="D2" s="2">
        <f>+EDATE($A2,18)</f>
        <v>43967</v>
      </c>
      <c r="E2" s="2">
        <f>+EDATE($A2,24)</f>
        <v>44151</v>
      </c>
      <c r="F2" s="1">
        <f>+VLOOKUP(B2,Curva_Swap!$A:$D,4,FALSE)</f>
        <v>0.51529999999999998</v>
      </c>
      <c r="G2" s="1">
        <f>+VLOOKUP(C2,Curva_Swap!$A:$D,4,FALSE)</f>
        <v>0.40660000000000002</v>
      </c>
      <c r="H2" s="1">
        <f>+VLOOKUP(D2,Curva_Swap!$A:$D,4,FALSE)</f>
        <v>0.68269999999999997</v>
      </c>
      <c r="I2" s="1">
        <f>+VLOOKUP(E2,Curva_Swap!$A:$D,4,FALSE)</f>
        <v>0.70309999999999995</v>
      </c>
      <c r="J2" s="1">
        <f>1/(1+F2/100*(B2-$A2)/360)</f>
        <v>0.99741588108229373</v>
      </c>
      <c r="K2" s="1">
        <f t="shared" ref="K2:M17" si="0">1/(1+G2/100*(C2-$A2)/360)</f>
        <v>0.9958944527821405</v>
      </c>
      <c r="L2" s="1">
        <f t="shared" si="0"/>
        <v>0.98973325228994236</v>
      </c>
      <c r="M2" s="1">
        <f t="shared" si="0"/>
        <v>0.98592412287965614</v>
      </c>
      <c r="N2" s="10">
        <f>2*(1-M2)/(J2+K2+L2+M2)</f>
        <v>7.0929663087481495E-3</v>
      </c>
    </row>
    <row r="3" spans="1:14" ht="14.25" x14ac:dyDescent="0.2">
      <c r="A3" s="2">
        <f>+A2+1</f>
        <v>43421</v>
      </c>
      <c r="B3" s="2">
        <f t="shared" ref="B3:B66" si="1">+EDATE($A3,6)</f>
        <v>43602</v>
      </c>
      <c r="C3" s="2">
        <f t="shared" ref="C3:C66" si="2">+EDATE($A3,12)</f>
        <v>43786</v>
      </c>
      <c r="D3" s="2">
        <f t="shared" ref="D3:D66" si="3">+EDATE($A3,18)</f>
        <v>43968</v>
      </c>
      <c r="E3" s="2">
        <f t="shared" ref="E3:E66" si="4">+EDATE($A3,24)</f>
        <v>44152</v>
      </c>
      <c r="F3" s="1">
        <f>+VLOOKUP(B3,Curva_Swap!$A:$D,4,FALSE)</f>
        <v>0.5151</v>
      </c>
      <c r="G3" s="1">
        <f>+VLOOKUP(C3,Curva_Swap!$A:$D,4,FALSE)</f>
        <v>0.40620000000000001</v>
      </c>
      <c r="H3" s="1">
        <f>+VLOOKUP(D3,Curva_Swap!$A:$D,4,FALSE)</f>
        <v>0.6845</v>
      </c>
      <c r="I3" s="1">
        <f>+VLOOKUP(E3,Curva_Swap!$A:$D,4,FALSE)</f>
        <v>0.70250000000000001</v>
      </c>
      <c r="J3" s="1">
        <f t="shared" ref="J3:M66" si="5">1/(1+F3/100*(B3-$A3)/360)</f>
        <v>0.99741688144861707</v>
      </c>
      <c r="K3" s="1">
        <f t="shared" si="0"/>
        <v>0.99589847512175078</v>
      </c>
      <c r="L3" s="1">
        <f t="shared" si="0"/>
        <v>0.98970646172338428</v>
      </c>
      <c r="M3" s="1">
        <f t="shared" si="0"/>
        <v>0.98593596578692644</v>
      </c>
      <c r="N3" s="10">
        <f t="shared" ref="N3:N66" si="6">2*(1-M3)/(J3+K3+L3+M3)</f>
        <v>7.0870162789253175E-3</v>
      </c>
    </row>
    <row r="4" spans="1:14" ht="14.25" x14ac:dyDescent="0.2">
      <c r="A4" s="2">
        <f t="shared" ref="A4:A67" si="7">+A3+1</f>
        <v>43422</v>
      </c>
      <c r="B4" s="2">
        <f t="shared" si="1"/>
        <v>43603</v>
      </c>
      <c r="C4" s="2">
        <f t="shared" si="2"/>
        <v>43787</v>
      </c>
      <c r="D4" s="2">
        <f t="shared" si="3"/>
        <v>43969</v>
      </c>
      <c r="E4" s="2">
        <f t="shared" si="4"/>
        <v>44153</v>
      </c>
      <c r="F4" s="1">
        <f>+VLOOKUP(B4,Curva_Swap!$A:$D,4,FALSE)</f>
        <v>0.5151</v>
      </c>
      <c r="G4" s="1">
        <f>+VLOOKUP(C4,Curva_Swap!$A:$D,4,FALSE)</f>
        <v>0.40579999999999999</v>
      </c>
      <c r="H4" s="1">
        <f>+VLOOKUP(D4,Curva_Swap!$A:$D,4,FALSE)</f>
        <v>0.68620000000000003</v>
      </c>
      <c r="I4" s="1">
        <f>+VLOOKUP(E4,Curva_Swap!$A:$D,4,FALSE)</f>
        <v>0.70199999999999996</v>
      </c>
      <c r="J4" s="1">
        <f t="shared" si="5"/>
        <v>0.99741688144861707</v>
      </c>
      <c r="K4" s="1">
        <f t="shared" si="0"/>
        <v>0.99590249749385273</v>
      </c>
      <c r="L4" s="1">
        <f t="shared" si="0"/>
        <v>0.98968116085333546</v>
      </c>
      <c r="M4" s="1">
        <f t="shared" si="0"/>
        <v>0.98594583509365741</v>
      </c>
      <c r="N4" s="10">
        <f t="shared" si="6"/>
        <v>7.0820633885404953E-3</v>
      </c>
    </row>
    <row r="5" spans="1:14" ht="14.25" x14ac:dyDescent="0.2">
      <c r="A5" s="2">
        <f t="shared" si="7"/>
        <v>43423</v>
      </c>
      <c r="B5" s="2">
        <f t="shared" si="1"/>
        <v>43604</v>
      </c>
      <c r="C5" s="2">
        <f t="shared" si="2"/>
        <v>43788</v>
      </c>
      <c r="D5" s="2">
        <f t="shared" si="3"/>
        <v>43970</v>
      </c>
      <c r="E5" s="2">
        <f t="shared" si="4"/>
        <v>44154</v>
      </c>
      <c r="F5" s="1">
        <f>+VLOOKUP(B5,Curva_Swap!$A:$D,4,FALSE)</f>
        <v>0.5151</v>
      </c>
      <c r="G5" s="1">
        <f>+VLOOKUP(C5,Curva_Swap!$A:$D,4,FALSE)</f>
        <v>0.40550000000000003</v>
      </c>
      <c r="H5" s="1">
        <f>+VLOOKUP(D5,Curva_Swap!$A:$D,4,FALSE)</f>
        <v>0.68789999999999996</v>
      </c>
      <c r="I5" s="1">
        <f>+VLOOKUP(E5,Curva_Swap!$A:$D,4,FALSE)</f>
        <v>0.70140000000000002</v>
      </c>
      <c r="J5" s="1">
        <f t="shared" si="5"/>
        <v>0.99741688144861707</v>
      </c>
      <c r="K5" s="1">
        <f t="shared" si="0"/>
        <v>0.99590551429425256</v>
      </c>
      <c r="L5" s="1">
        <f t="shared" si="0"/>
        <v>0.98965586127683702</v>
      </c>
      <c r="M5" s="1">
        <f t="shared" si="0"/>
        <v>0.98595767852255023</v>
      </c>
      <c r="N5" s="10">
        <f t="shared" si="6"/>
        <v>7.0761139537170361E-3</v>
      </c>
    </row>
    <row r="6" spans="1:14" ht="14.25" x14ac:dyDescent="0.2">
      <c r="A6" s="2">
        <f t="shared" si="7"/>
        <v>43424</v>
      </c>
      <c r="B6" s="2">
        <f t="shared" si="1"/>
        <v>43605</v>
      </c>
      <c r="C6" s="2">
        <f t="shared" si="2"/>
        <v>43789</v>
      </c>
      <c r="D6" s="2">
        <f t="shared" si="3"/>
        <v>43971</v>
      </c>
      <c r="E6" s="2">
        <f t="shared" si="4"/>
        <v>44155</v>
      </c>
      <c r="F6" s="1">
        <f>+VLOOKUP(B6,Curva_Swap!$A:$D,4,FALSE)</f>
        <v>0.51529999999999998</v>
      </c>
      <c r="G6" s="1">
        <f>+VLOOKUP(C6,Curva_Swap!$A:$D,4,FALSE)</f>
        <v>0.4052</v>
      </c>
      <c r="H6" s="1">
        <f>+VLOOKUP(D6,Curva_Swap!$A:$D,4,FALSE)</f>
        <v>0.68959999999999999</v>
      </c>
      <c r="I6" s="1">
        <f>+VLOOKUP(E6,Curva_Swap!$A:$D,4,FALSE)</f>
        <v>0.70089999999999997</v>
      </c>
      <c r="J6" s="1">
        <f t="shared" si="5"/>
        <v>0.99741588108229373</v>
      </c>
      <c r="K6" s="1">
        <f t="shared" si="0"/>
        <v>0.99590853111292954</v>
      </c>
      <c r="L6" s="1">
        <f t="shared" si="0"/>
        <v>0.98963056299378993</v>
      </c>
      <c r="M6" s="1">
        <f t="shared" si="0"/>
        <v>0.98596754826398103</v>
      </c>
      <c r="N6" s="10">
        <f t="shared" si="6"/>
        <v>7.0711643541031509E-3</v>
      </c>
    </row>
    <row r="7" spans="1:14" ht="14.25" x14ac:dyDescent="0.2">
      <c r="A7" s="2">
        <f t="shared" si="7"/>
        <v>43425</v>
      </c>
      <c r="B7" s="2">
        <f t="shared" si="1"/>
        <v>43606</v>
      </c>
      <c r="C7" s="2">
        <f t="shared" si="2"/>
        <v>43790</v>
      </c>
      <c r="D7" s="2">
        <f t="shared" si="3"/>
        <v>43972</v>
      </c>
      <c r="E7" s="2">
        <f t="shared" si="4"/>
        <v>44156</v>
      </c>
      <c r="F7" s="1">
        <f>+VLOOKUP(B7,Curva_Swap!$A:$D,4,FALSE)</f>
        <v>0.51549999999999996</v>
      </c>
      <c r="G7" s="1">
        <f>+VLOOKUP(C7,Curva_Swap!$A:$D,4,FALSE)</f>
        <v>0.40489999999999998</v>
      </c>
      <c r="H7" s="1">
        <f>+VLOOKUP(D7,Curva_Swap!$A:$D,4,FALSE)</f>
        <v>0.69130000000000003</v>
      </c>
      <c r="I7" s="1">
        <f>+VLOOKUP(E7,Curva_Swap!$A:$D,4,FALSE)</f>
        <v>0.70040000000000002</v>
      </c>
      <c r="J7" s="1">
        <f t="shared" si="5"/>
        <v>0.99741488071797679</v>
      </c>
      <c r="K7" s="1">
        <f t="shared" si="0"/>
        <v>0.99591154794988357</v>
      </c>
      <c r="L7" s="1">
        <f t="shared" si="0"/>
        <v>0.98960526600409493</v>
      </c>
      <c r="M7" s="1">
        <f t="shared" si="0"/>
        <v>0.9859774182030121</v>
      </c>
      <c r="N7" s="10">
        <f t="shared" si="6"/>
        <v>7.0662146187723263E-3</v>
      </c>
    </row>
    <row r="8" spans="1:14" ht="14.25" x14ac:dyDescent="0.2">
      <c r="A8" s="2">
        <f t="shared" si="7"/>
        <v>43426</v>
      </c>
      <c r="B8" s="2">
        <f t="shared" si="1"/>
        <v>43607</v>
      </c>
      <c r="C8" s="2">
        <f t="shared" si="2"/>
        <v>43791</v>
      </c>
      <c r="D8" s="2">
        <f t="shared" si="3"/>
        <v>43973</v>
      </c>
      <c r="E8" s="2">
        <f t="shared" si="4"/>
        <v>44157</v>
      </c>
      <c r="F8" s="1">
        <f>+VLOOKUP(B8,Curva_Swap!$A:$D,4,FALSE)</f>
        <v>0.51580000000000004</v>
      </c>
      <c r="G8" s="1">
        <f>+VLOOKUP(C8,Curva_Swap!$A:$D,4,FALSE)</f>
        <v>0.4047</v>
      </c>
      <c r="H8" s="1">
        <f>+VLOOKUP(D8,Curva_Swap!$A:$D,4,FALSE)</f>
        <v>0.69289999999999996</v>
      </c>
      <c r="I8" s="1">
        <f>+VLOOKUP(E8,Curva_Swap!$A:$D,4,FALSE)</f>
        <v>0.69979999999999998</v>
      </c>
      <c r="J8" s="1">
        <f t="shared" si="5"/>
        <v>0.99741338017526415</v>
      </c>
      <c r="K8" s="1">
        <f t="shared" si="0"/>
        <v>0.99591355918467372</v>
      </c>
      <c r="L8" s="1">
        <f t="shared" si="0"/>
        <v>0.9895814582539989</v>
      </c>
      <c r="M8" s="1">
        <f t="shared" si="0"/>
        <v>0.98598926239069018</v>
      </c>
      <c r="N8" s="10">
        <f t="shared" si="6"/>
        <v>7.0602665069945322E-3</v>
      </c>
    </row>
    <row r="9" spans="1:14" ht="14.25" x14ac:dyDescent="0.2">
      <c r="A9" s="2">
        <f t="shared" si="7"/>
        <v>43427</v>
      </c>
      <c r="B9" s="2">
        <f t="shared" si="1"/>
        <v>43608</v>
      </c>
      <c r="C9" s="2">
        <f t="shared" si="2"/>
        <v>43792</v>
      </c>
      <c r="D9" s="2">
        <f t="shared" si="3"/>
        <v>43974</v>
      </c>
      <c r="E9" s="2">
        <f t="shared" si="4"/>
        <v>44158</v>
      </c>
      <c r="F9" s="1">
        <f>+VLOOKUP(B9,Curva_Swap!$A:$D,4,FALSE)</f>
        <v>0.51619999999999999</v>
      </c>
      <c r="G9" s="1">
        <f>+VLOOKUP(C9,Curva_Swap!$A:$D,4,FALSE)</f>
        <v>0.40439999999999998</v>
      </c>
      <c r="H9" s="1">
        <f>+VLOOKUP(D9,Curva_Swap!$A:$D,4,FALSE)</f>
        <v>0.69450000000000001</v>
      </c>
      <c r="I9" s="1">
        <f>+VLOOKUP(E9,Curva_Swap!$A:$D,4,FALSE)</f>
        <v>0.69930000000000003</v>
      </c>
      <c r="J9" s="1">
        <f t="shared" si="5"/>
        <v>0.99741137945867064</v>
      </c>
      <c r="K9" s="1">
        <f t="shared" si="0"/>
        <v>0.99591657605209039</v>
      </c>
      <c r="L9" s="1">
        <f t="shared" si="0"/>
        <v>0.98955765164940079</v>
      </c>
      <c r="M9" s="1">
        <f t="shared" si="0"/>
        <v>0.98599913276446283</v>
      </c>
      <c r="N9" s="10">
        <f t="shared" si="6"/>
        <v>7.0553156128202758E-3</v>
      </c>
    </row>
    <row r="10" spans="1:14" ht="14.25" x14ac:dyDescent="0.2">
      <c r="A10" s="2">
        <f t="shared" si="7"/>
        <v>43428</v>
      </c>
      <c r="B10" s="2">
        <f t="shared" si="1"/>
        <v>43609</v>
      </c>
      <c r="C10" s="2">
        <f t="shared" si="2"/>
        <v>43793</v>
      </c>
      <c r="D10" s="2">
        <f t="shared" si="3"/>
        <v>43975</v>
      </c>
      <c r="E10" s="2">
        <f t="shared" si="4"/>
        <v>44159</v>
      </c>
      <c r="F10" s="1">
        <f>+VLOOKUP(B10,Curva_Swap!$A:$D,4,FALSE)</f>
        <v>0.51670000000000005</v>
      </c>
      <c r="G10" s="1">
        <f>+VLOOKUP(C10,Curva_Swap!$A:$D,4,FALSE)</f>
        <v>0.4042</v>
      </c>
      <c r="H10" s="1">
        <f>+VLOOKUP(D10,Curva_Swap!$A:$D,4,FALSE)</f>
        <v>0.69620000000000004</v>
      </c>
      <c r="I10" s="1">
        <f>+VLOOKUP(E10,Curva_Swap!$A:$D,4,FALSE)</f>
        <v>0.69879999999999998</v>
      </c>
      <c r="J10" s="1">
        <f t="shared" si="5"/>
        <v>0.9974088785742159</v>
      </c>
      <c r="K10" s="1">
        <f t="shared" si="0"/>
        <v>0.99591858730718907</v>
      </c>
      <c r="L10" s="1">
        <f t="shared" si="0"/>
        <v>0.98953235838704845</v>
      </c>
      <c r="M10" s="1">
        <f t="shared" si="0"/>
        <v>0.98600900333585484</v>
      </c>
      <c r="N10" s="10">
        <f t="shared" si="6"/>
        <v>7.0503699022930006E-3</v>
      </c>
    </row>
    <row r="11" spans="1:14" ht="14.25" x14ac:dyDescent="0.2">
      <c r="A11" s="2">
        <f t="shared" si="7"/>
        <v>43429</v>
      </c>
      <c r="B11" s="2">
        <f t="shared" si="1"/>
        <v>43610</v>
      </c>
      <c r="C11" s="2">
        <f t="shared" si="2"/>
        <v>43794</v>
      </c>
      <c r="D11" s="2">
        <f t="shared" si="3"/>
        <v>43976</v>
      </c>
      <c r="E11" s="2">
        <f t="shared" si="4"/>
        <v>44160</v>
      </c>
      <c r="F11" s="1">
        <f>+VLOOKUP(B11,Curva_Swap!$A:$D,4,FALSE)</f>
        <v>0.51719999999999999</v>
      </c>
      <c r="G11" s="1">
        <f>+VLOOKUP(C11,Curva_Swap!$A:$D,4,FALSE)</f>
        <v>0.40410000000000001</v>
      </c>
      <c r="H11" s="1">
        <f>+VLOOKUP(D11,Curva_Swap!$A:$D,4,FALSE)</f>
        <v>0.69769999999999999</v>
      </c>
      <c r="I11" s="1">
        <f>+VLOOKUP(E11,Curva_Swap!$A:$D,4,FALSE)</f>
        <v>0.69830000000000003</v>
      </c>
      <c r="J11" s="1">
        <f t="shared" si="5"/>
        <v>0.99740637770230212</v>
      </c>
      <c r="K11" s="1">
        <f t="shared" si="0"/>
        <v>0.99591959293778487</v>
      </c>
      <c r="L11" s="1">
        <f t="shared" si="0"/>
        <v>0.98951004187636726</v>
      </c>
      <c r="M11" s="1">
        <f t="shared" si="0"/>
        <v>0.98601887410487177</v>
      </c>
      <c r="N11" s="10">
        <f t="shared" si="6"/>
        <v>7.0454205530453761E-3</v>
      </c>
    </row>
    <row r="12" spans="1:14" ht="14.25" x14ac:dyDescent="0.2">
      <c r="A12" s="2">
        <f t="shared" si="7"/>
        <v>43430</v>
      </c>
      <c r="B12" s="2">
        <f t="shared" si="1"/>
        <v>43611</v>
      </c>
      <c r="C12" s="2">
        <f t="shared" si="2"/>
        <v>43795</v>
      </c>
      <c r="D12" s="2">
        <f t="shared" si="3"/>
        <v>43977</v>
      </c>
      <c r="E12" s="2">
        <f t="shared" si="4"/>
        <v>44161</v>
      </c>
      <c r="F12" s="1">
        <f>+VLOOKUP(B12,Curva_Swap!$A:$D,4,FALSE)</f>
        <v>0.51780000000000004</v>
      </c>
      <c r="G12" s="1">
        <f>+VLOOKUP(C12,Curva_Swap!$A:$D,4,FALSE)</f>
        <v>0.40389999999999998</v>
      </c>
      <c r="H12" s="1">
        <f>+VLOOKUP(D12,Curva_Swap!$A:$D,4,FALSE)</f>
        <v>0.69930000000000003</v>
      </c>
      <c r="I12" s="1">
        <f>+VLOOKUP(E12,Curva_Swap!$A:$D,4,FALSE)</f>
        <v>0.69779999999999998</v>
      </c>
      <c r="J12" s="1">
        <f t="shared" si="5"/>
        <v>0.99740337667256018</v>
      </c>
      <c r="K12" s="1">
        <f t="shared" si="0"/>
        <v>0.9959216042050687</v>
      </c>
      <c r="L12" s="1">
        <f t="shared" si="0"/>
        <v>0.98948623870776653</v>
      </c>
      <c r="M12" s="1">
        <f t="shared" si="0"/>
        <v>0.98602874507152016</v>
      </c>
      <c r="N12" s="10">
        <f t="shared" si="6"/>
        <v>7.0404728096349822E-3</v>
      </c>
    </row>
    <row r="13" spans="1:14" ht="14.25" x14ac:dyDescent="0.2">
      <c r="A13" s="2">
        <f t="shared" si="7"/>
        <v>43431</v>
      </c>
      <c r="B13" s="2">
        <f t="shared" si="1"/>
        <v>43612</v>
      </c>
      <c r="C13" s="2">
        <f t="shared" si="2"/>
        <v>43796</v>
      </c>
      <c r="D13" s="2">
        <f t="shared" si="3"/>
        <v>43978</v>
      </c>
      <c r="E13" s="2">
        <f t="shared" si="4"/>
        <v>44162</v>
      </c>
      <c r="F13" s="1">
        <f>+VLOOKUP(B13,Curva_Swap!$A:$D,4,FALSE)</f>
        <v>0.51839999999999997</v>
      </c>
      <c r="G13" s="1">
        <f>+VLOOKUP(C13,Curva_Swap!$A:$D,4,FALSE)</f>
        <v>0.40379999999999999</v>
      </c>
      <c r="H13" s="1">
        <f>+VLOOKUP(D13,Curva_Swap!$A:$D,4,FALSE)</f>
        <v>0.70089999999999997</v>
      </c>
      <c r="I13" s="1">
        <f>+VLOOKUP(E13,Curva_Swap!$A:$D,4,FALSE)</f>
        <v>0.69730000000000003</v>
      </c>
      <c r="J13" s="1">
        <f t="shared" si="5"/>
        <v>0.99740037566087758</v>
      </c>
      <c r="K13" s="1">
        <f t="shared" si="0"/>
        <v>0.99592260984175696</v>
      </c>
      <c r="L13" s="1">
        <f t="shared" si="0"/>
        <v>0.98946243668433309</v>
      </c>
      <c r="M13" s="1">
        <f t="shared" si="0"/>
        <v>0.98603861623580569</v>
      </c>
      <c r="N13" s="10">
        <f t="shared" si="6"/>
        <v>7.0355267096913789E-3</v>
      </c>
    </row>
    <row r="14" spans="1:14" ht="14.25" x14ac:dyDescent="0.2">
      <c r="A14" s="2">
        <f t="shared" si="7"/>
        <v>43432</v>
      </c>
      <c r="B14" s="2">
        <f t="shared" si="1"/>
        <v>43613</v>
      </c>
      <c r="C14" s="2">
        <f t="shared" si="2"/>
        <v>43797</v>
      </c>
      <c r="D14" s="2">
        <f t="shared" si="3"/>
        <v>43979</v>
      </c>
      <c r="E14" s="2">
        <f t="shared" si="4"/>
        <v>44163</v>
      </c>
      <c r="F14" s="1">
        <f>+VLOOKUP(B14,Curva_Swap!$A:$D,4,FALSE)</f>
        <v>0.51910000000000001</v>
      </c>
      <c r="G14" s="1">
        <f>+VLOOKUP(C14,Curva_Swap!$A:$D,4,FALSE)</f>
        <v>0.40379999999999999</v>
      </c>
      <c r="H14" s="1">
        <f>+VLOOKUP(D14,Curva_Swap!$A:$D,4,FALSE)</f>
        <v>0.70240000000000002</v>
      </c>
      <c r="I14" s="1">
        <f>+VLOOKUP(E14,Curva_Swap!$A:$D,4,FALSE)</f>
        <v>0.69679999999999997</v>
      </c>
      <c r="J14" s="1">
        <f t="shared" si="5"/>
        <v>0.99739687450340542</v>
      </c>
      <c r="K14" s="1">
        <f t="shared" si="0"/>
        <v>0.99592260984175696</v>
      </c>
      <c r="L14" s="1">
        <f t="shared" si="0"/>
        <v>0.98944012332733489</v>
      </c>
      <c r="M14" s="1">
        <f t="shared" si="0"/>
        <v>0.98604848759773422</v>
      </c>
      <c r="N14" s="10">
        <f t="shared" si="6"/>
        <v>7.0305805004239365E-3</v>
      </c>
    </row>
    <row r="15" spans="1:14" ht="14.25" x14ac:dyDescent="0.2">
      <c r="A15" s="2">
        <f t="shared" si="7"/>
        <v>43433</v>
      </c>
      <c r="B15" s="2">
        <f t="shared" si="1"/>
        <v>43614</v>
      </c>
      <c r="C15" s="2">
        <f t="shared" si="2"/>
        <v>43798</v>
      </c>
      <c r="D15" s="2">
        <f t="shared" si="3"/>
        <v>43980</v>
      </c>
      <c r="E15" s="2">
        <f t="shared" si="4"/>
        <v>44164</v>
      </c>
      <c r="F15" s="1">
        <f>+VLOOKUP(B15,Curva_Swap!$A:$D,4,FALSE)</f>
        <v>0.51980000000000004</v>
      </c>
      <c r="G15" s="1">
        <f>+VLOOKUP(C15,Curva_Swap!$A:$D,4,FALSE)</f>
        <v>0.4037</v>
      </c>
      <c r="H15" s="1">
        <f>+VLOOKUP(D15,Curva_Swap!$A:$D,4,FALSE)</f>
        <v>0.70389999999999997</v>
      </c>
      <c r="I15" s="1">
        <f>+VLOOKUP(E15,Curva_Swap!$A:$D,4,FALSE)</f>
        <v>0.69630000000000003</v>
      </c>
      <c r="J15" s="1">
        <f t="shared" si="5"/>
        <v>0.99739337337051337</v>
      </c>
      <c r="K15" s="1">
        <f t="shared" si="0"/>
        <v>0.99592361548047614</v>
      </c>
      <c r="L15" s="1">
        <f t="shared" si="0"/>
        <v>0.98941781097669079</v>
      </c>
      <c r="M15" s="1">
        <f t="shared" si="0"/>
        <v>0.98605835915731144</v>
      </c>
      <c r="N15" s="10">
        <f t="shared" si="6"/>
        <v>7.0256323694400345E-3</v>
      </c>
    </row>
    <row r="16" spans="1:14" ht="14.25" x14ac:dyDescent="0.2">
      <c r="A16" s="2">
        <f t="shared" si="7"/>
        <v>43434</v>
      </c>
      <c r="B16" s="2">
        <f t="shared" si="1"/>
        <v>43615</v>
      </c>
      <c r="C16" s="2">
        <f t="shared" si="2"/>
        <v>43799</v>
      </c>
      <c r="D16" s="2">
        <f t="shared" si="3"/>
        <v>43981</v>
      </c>
      <c r="E16" s="2">
        <f t="shared" si="4"/>
        <v>44165</v>
      </c>
      <c r="F16" s="1">
        <f>+VLOOKUP(B16,Curva_Swap!$A:$D,4,FALSE)</f>
        <v>0.52059999999999995</v>
      </c>
      <c r="G16" s="1">
        <f>+VLOOKUP(C16,Curva_Swap!$A:$D,4,FALSE)</f>
        <v>0.4037</v>
      </c>
      <c r="H16" s="1">
        <f>+VLOOKUP(D16,Curva_Swap!$A:$D,4,FALSE)</f>
        <v>0.70530000000000004</v>
      </c>
      <c r="I16" s="1">
        <f>+VLOOKUP(E16,Curva_Swap!$A:$D,4,FALSE)</f>
        <v>0.69579999999999997</v>
      </c>
      <c r="J16" s="1">
        <f t="shared" si="5"/>
        <v>0.9973893721058773</v>
      </c>
      <c r="K16" s="1">
        <f t="shared" si="0"/>
        <v>0.99592361548047614</v>
      </c>
      <c r="L16" s="1">
        <f t="shared" si="0"/>
        <v>0.98939698702398438</v>
      </c>
      <c r="M16" s="1">
        <f t="shared" si="0"/>
        <v>0.98606823091454388</v>
      </c>
      <c r="N16" s="10">
        <f t="shared" si="6"/>
        <v>7.0206841319889832E-3</v>
      </c>
    </row>
    <row r="17" spans="1:14" ht="14.25" x14ac:dyDescent="0.2">
      <c r="A17" s="2">
        <f t="shared" si="7"/>
        <v>43435</v>
      </c>
      <c r="B17" s="2">
        <f t="shared" si="1"/>
        <v>43617</v>
      </c>
      <c r="C17" s="2">
        <f t="shared" si="2"/>
        <v>43800</v>
      </c>
      <c r="D17" s="2">
        <f t="shared" si="3"/>
        <v>43983</v>
      </c>
      <c r="E17" s="2">
        <f t="shared" si="4"/>
        <v>44166</v>
      </c>
      <c r="F17" s="1">
        <f>+VLOOKUP(B17,Curva_Swap!$A:$D,4,FALSE)</f>
        <v>0.52210000000000001</v>
      </c>
      <c r="G17" s="1">
        <f>+VLOOKUP(C17,Curva_Swap!$A:$D,4,FALSE)</f>
        <v>0.4037</v>
      </c>
      <c r="H17" s="1">
        <f>+VLOOKUP(D17,Curva_Swap!$A:$D,4,FALSE)</f>
        <v>0.70820000000000005</v>
      </c>
      <c r="I17" s="1">
        <f>+VLOOKUP(E17,Curva_Swap!$A:$D,4,FALSE)</f>
        <v>0.69530000000000003</v>
      </c>
      <c r="J17" s="1">
        <f t="shared" si="5"/>
        <v>0.99736744309302583</v>
      </c>
      <c r="K17" s="1">
        <f t="shared" si="0"/>
        <v>0.99592361548047614</v>
      </c>
      <c r="L17" s="1">
        <f t="shared" si="0"/>
        <v>0.9893345992712298</v>
      </c>
      <c r="M17" s="1">
        <f t="shared" si="0"/>
        <v>0.98607810286943709</v>
      </c>
      <c r="N17" s="10">
        <f t="shared" si="6"/>
        <v>7.0158409243715704E-3</v>
      </c>
    </row>
    <row r="18" spans="1:14" ht="14.25" x14ac:dyDescent="0.2">
      <c r="A18" s="2">
        <f t="shared" si="7"/>
        <v>43436</v>
      </c>
      <c r="B18" s="2">
        <f t="shared" si="1"/>
        <v>43618</v>
      </c>
      <c r="C18" s="2">
        <f t="shared" si="2"/>
        <v>43801</v>
      </c>
      <c r="D18" s="2">
        <f t="shared" si="3"/>
        <v>43984</v>
      </c>
      <c r="E18" s="2">
        <f t="shared" si="4"/>
        <v>44167</v>
      </c>
      <c r="F18" s="1">
        <f>+VLOOKUP(B18,Curva_Swap!$A:$D,4,FALSE)</f>
        <v>0.52290000000000003</v>
      </c>
      <c r="G18" s="1">
        <f>+VLOOKUP(C18,Curva_Swap!$A:$D,4,FALSE)</f>
        <v>0.40379999999999999</v>
      </c>
      <c r="H18" s="1">
        <f>+VLOOKUP(D18,Curva_Swap!$A:$D,4,FALSE)</f>
        <v>0.70960000000000001</v>
      </c>
      <c r="I18" s="1">
        <f>+VLOOKUP(E18,Curva_Swap!$A:$D,4,FALSE)</f>
        <v>0.69489999999999996</v>
      </c>
      <c r="J18" s="1">
        <f t="shared" si="5"/>
        <v>0.99736341993124078</v>
      </c>
      <c r="K18" s="1">
        <f t="shared" si="5"/>
        <v>0.99592260984175696</v>
      </c>
      <c r="L18" s="1">
        <f t="shared" si="5"/>
        <v>0.98931374075882039</v>
      </c>
      <c r="M18" s="1">
        <f t="shared" si="5"/>
        <v>0.98608600057567142</v>
      </c>
      <c r="N18" s="10">
        <f t="shared" si="6"/>
        <v>7.011892715530251E-3</v>
      </c>
    </row>
    <row r="19" spans="1:14" ht="14.25" x14ac:dyDescent="0.2">
      <c r="A19" s="2">
        <f t="shared" si="7"/>
        <v>43437</v>
      </c>
      <c r="B19" s="2">
        <f t="shared" si="1"/>
        <v>43619</v>
      </c>
      <c r="C19" s="2">
        <f t="shared" si="2"/>
        <v>43802</v>
      </c>
      <c r="D19" s="2">
        <f t="shared" si="3"/>
        <v>43985</v>
      </c>
      <c r="E19" s="2">
        <f t="shared" si="4"/>
        <v>44168</v>
      </c>
      <c r="F19" s="1">
        <f>+VLOOKUP(B19,Curva_Swap!$A:$D,4,FALSE)</f>
        <v>0.52380000000000004</v>
      </c>
      <c r="G19" s="1">
        <f>+VLOOKUP(C19,Curva_Swap!$A:$D,4,FALSE)</f>
        <v>0.40389999999999998</v>
      </c>
      <c r="H19" s="1">
        <f>+VLOOKUP(D19,Curva_Swap!$A:$D,4,FALSE)</f>
        <v>0.71099999999999997</v>
      </c>
      <c r="I19" s="1">
        <f>+VLOOKUP(E19,Curva_Swap!$A:$D,4,FALSE)</f>
        <v>0.69440000000000002</v>
      </c>
      <c r="J19" s="1">
        <f t="shared" si="5"/>
        <v>0.9973588939130289</v>
      </c>
      <c r="K19" s="1">
        <f t="shared" si="5"/>
        <v>0.9959216042050687</v>
      </c>
      <c r="L19" s="1">
        <f t="shared" si="5"/>
        <v>0.989292883125928</v>
      </c>
      <c r="M19" s="1">
        <f t="shared" si="5"/>
        <v>0.98609587288636913</v>
      </c>
      <c r="N19" s="10">
        <f t="shared" si="6"/>
        <v>7.006946773989867E-3</v>
      </c>
    </row>
    <row r="20" spans="1:14" ht="14.25" x14ac:dyDescent="0.2">
      <c r="A20" s="2">
        <f t="shared" si="7"/>
        <v>43438</v>
      </c>
      <c r="B20" s="2">
        <f t="shared" si="1"/>
        <v>43620</v>
      </c>
      <c r="C20" s="2">
        <f t="shared" si="2"/>
        <v>43803</v>
      </c>
      <c r="D20" s="2">
        <f t="shared" si="3"/>
        <v>43986</v>
      </c>
      <c r="E20" s="2">
        <f t="shared" si="4"/>
        <v>44169</v>
      </c>
      <c r="F20" s="1">
        <f>+VLOOKUP(B20,Curva_Swap!$A:$D,4,FALSE)</f>
        <v>0.52459999999999996</v>
      </c>
      <c r="G20" s="1">
        <f>+VLOOKUP(C20,Curva_Swap!$A:$D,4,FALSE)</f>
        <v>0.40400000000000003</v>
      </c>
      <c r="H20" s="1">
        <f>+VLOOKUP(D20,Curva_Swap!$A:$D,4,FALSE)</f>
        <v>0.71240000000000003</v>
      </c>
      <c r="I20" s="1">
        <f>+VLOOKUP(E20,Curva_Swap!$A:$D,4,FALSE)</f>
        <v>0.69399999999999995</v>
      </c>
      <c r="J20" s="1">
        <f t="shared" si="5"/>
        <v>0.99735487082021446</v>
      </c>
      <c r="K20" s="1">
        <f t="shared" si="5"/>
        <v>0.99592059857041138</v>
      </c>
      <c r="L20" s="1">
        <f t="shared" si="5"/>
        <v>0.98927202637249723</v>
      </c>
      <c r="M20" s="1">
        <f t="shared" si="5"/>
        <v>0.98610377087725498</v>
      </c>
      <c r="N20" s="10">
        <f t="shared" si="6"/>
        <v>7.0029983433181481E-3</v>
      </c>
    </row>
    <row r="21" spans="1:14" ht="14.25" x14ac:dyDescent="0.2">
      <c r="A21" s="2">
        <f t="shared" si="7"/>
        <v>43439</v>
      </c>
      <c r="B21" s="2">
        <f t="shared" si="1"/>
        <v>43621</v>
      </c>
      <c r="C21" s="2">
        <f t="shared" si="2"/>
        <v>43804</v>
      </c>
      <c r="D21" s="2">
        <f t="shared" si="3"/>
        <v>43987</v>
      </c>
      <c r="E21" s="2">
        <f t="shared" si="4"/>
        <v>44170</v>
      </c>
      <c r="F21" s="1">
        <f>+VLOOKUP(B21,Curva_Swap!$A:$D,4,FALSE)</f>
        <v>0.52539999999999998</v>
      </c>
      <c r="G21" s="1">
        <f>+VLOOKUP(C21,Curva_Swap!$A:$D,4,FALSE)</f>
        <v>0.40410000000000001</v>
      </c>
      <c r="H21" s="1">
        <f>+VLOOKUP(D21,Curva_Swap!$A:$D,4,FALSE)</f>
        <v>0.7137</v>
      </c>
      <c r="I21" s="1">
        <f>+VLOOKUP(E21,Curva_Swap!$A:$D,4,FALSE)</f>
        <v>0.69350000000000001</v>
      </c>
      <c r="J21" s="1">
        <f t="shared" si="5"/>
        <v>0.99735084775985627</v>
      </c>
      <c r="K21" s="1">
        <f t="shared" si="5"/>
        <v>0.99591959293778487</v>
      </c>
      <c r="L21" s="1">
        <f t="shared" si="5"/>
        <v>0.98925266017459712</v>
      </c>
      <c r="M21" s="1">
        <f t="shared" si="5"/>
        <v>0.98611364354377629</v>
      </c>
      <c r="N21" s="10">
        <f t="shared" si="6"/>
        <v>6.9980486250157395E-3</v>
      </c>
    </row>
    <row r="22" spans="1:14" ht="14.25" x14ac:dyDescent="0.2">
      <c r="A22" s="2">
        <f t="shared" si="7"/>
        <v>43440</v>
      </c>
      <c r="B22" s="2">
        <f t="shared" si="1"/>
        <v>43622</v>
      </c>
      <c r="C22" s="2">
        <f t="shared" si="2"/>
        <v>43805</v>
      </c>
      <c r="D22" s="2">
        <f t="shared" si="3"/>
        <v>43988</v>
      </c>
      <c r="E22" s="2">
        <f t="shared" si="4"/>
        <v>44171</v>
      </c>
      <c r="F22" s="1">
        <f>+VLOOKUP(B22,Curva_Swap!$A:$D,4,FALSE)</f>
        <v>0.5262</v>
      </c>
      <c r="G22" s="1">
        <f>+VLOOKUP(C22,Curva_Swap!$A:$D,4,FALSE)</f>
        <v>0.40429999999999999</v>
      </c>
      <c r="H22" s="1">
        <f>+VLOOKUP(D22,Curva_Swap!$A:$D,4,FALSE)</f>
        <v>0.71499999999999997</v>
      </c>
      <c r="I22" s="1">
        <f>+VLOOKUP(E22,Curva_Swap!$A:$D,4,FALSE)</f>
        <v>0.69310000000000005</v>
      </c>
      <c r="J22" s="1">
        <f t="shared" si="5"/>
        <v>0.9973468247319538</v>
      </c>
      <c r="K22" s="1">
        <f t="shared" si="5"/>
        <v>0.99591758167862432</v>
      </c>
      <c r="L22" s="1">
        <f t="shared" si="5"/>
        <v>0.98923329473491572</v>
      </c>
      <c r="M22" s="1">
        <f t="shared" si="5"/>
        <v>0.98612154181932865</v>
      </c>
      <c r="N22" s="10">
        <f t="shared" si="6"/>
        <v>6.9940991216397054E-3</v>
      </c>
    </row>
    <row r="23" spans="1:14" ht="14.25" x14ac:dyDescent="0.2">
      <c r="A23" s="2">
        <f t="shared" si="7"/>
        <v>43441</v>
      </c>
      <c r="B23" s="2">
        <f t="shared" si="1"/>
        <v>43623</v>
      </c>
      <c r="C23" s="2">
        <f t="shared" si="2"/>
        <v>43806</v>
      </c>
      <c r="D23" s="2">
        <f t="shared" si="3"/>
        <v>43989</v>
      </c>
      <c r="E23" s="2">
        <f t="shared" si="4"/>
        <v>44172</v>
      </c>
      <c r="F23" s="1">
        <f>+VLOOKUP(B23,Curva_Swap!$A:$D,4,FALSE)</f>
        <v>0.52700000000000002</v>
      </c>
      <c r="G23" s="1">
        <f>+VLOOKUP(C23,Curva_Swap!$A:$D,4,FALSE)</f>
        <v>0.40460000000000002</v>
      </c>
      <c r="H23" s="1">
        <f>+VLOOKUP(D23,Curva_Swap!$A:$D,4,FALSE)</f>
        <v>0.71630000000000005</v>
      </c>
      <c r="I23" s="1">
        <f>+VLOOKUP(E23,Curva_Swap!$A:$D,4,FALSE)</f>
        <v>0.69269999999999998</v>
      </c>
      <c r="J23" s="1">
        <f t="shared" si="5"/>
        <v>0.99734280173650691</v>
      </c>
      <c r="K23" s="1">
        <f t="shared" si="5"/>
        <v>0.9959145648051152</v>
      </c>
      <c r="L23" s="1">
        <f t="shared" si="5"/>
        <v>0.98921393005340841</v>
      </c>
      <c r="M23" s="1">
        <f t="shared" si="5"/>
        <v>0.98612944022140436</v>
      </c>
      <c r="N23" s="10">
        <f t="shared" si="6"/>
        <v>6.9901512893042689E-3</v>
      </c>
    </row>
    <row r="24" spans="1:14" ht="14.25" x14ac:dyDescent="0.2">
      <c r="A24" s="2">
        <f t="shared" si="7"/>
        <v>43442</v>
      </c>
      <c r="B24" s="2">
        <f t="shared" si="1"/>
        <v>43624</v>
      </c>
      <c r="C24" s="2">
        <f t="shared" si="2"/>
        <v>43807</v>
      </c>
      <c r="D24" s="2">
        <f t="shared" si="3"/>
        <v>43990</v>
      </c>
      <c r="E24" s="2">
        <f t="shared" si="4"/>
        <v>44173</v>
      </c>
      <c r="F24" s="1">
        <f>+VLOOKUP(B24,Curva_Swap!$A:$D,4,FALSE)</f>
        <v>0.52769999999999995</v>
      </c>
      <c r="G24" s="1">
        <f>+VLOOKUP(C24,Curva_Swap!$A:$D,4,FALSE)</f>
        <v>0.40479999999999999</v>
      </c>
      <c r="H24" s="1">
        <f>+VLOOKUP(D24,Curva_Swap!$A:$D,4,FALSE)</f>
        <v>0.71750000000000003</v>
      </c>
      <c r="I24" s="1">
        <f>+VLOOKUP(E24,Curva_Swap!$A:$D,4,FALSE)</f>
        <v>0.69230000000000003</v>
      </c>
      <c r="J24" s="1">
        <f t="shared" si="5"/>
        <v>0.99733928164211372</v>
      </c>
      <c r="K24" s="1">
        <f t="shared" si="5"/>
        <v>0.99591255356626318</v>
      </c>
      <c r="L24" s="1">
        <f t="shared" si="5"/>
        <v>0.98919605563568358</v>
      </c>
      <c r="M24" s="1">
        <f t="shared" si="5"/>
        <v>0.98613733875000686</v>
      </c>
      <c r="N24" s="10">
        <f t="shared" si="6"/>
        <v>6.9861980771475573E-3</v>
      </c>
    </row>
    <row r="25" spans="1:14" ht="14.25" x14ac:dyDescent="0.2">
      <c r="A25" s="2">
        <f t="shared" si="7"/>
        <v>43443</v>
      </c>
      <c r="B25" s="2">
        <f t="shared" si="1"/>
        <v>43625</v>
      </c>
      <c r="C25" s="2">
        <f t="shared" si="2"/>
        <v>43808</v>
      </c>
      <c r="D25" s="2">
        <f t="shared" si="3"/>
        <v>43991</v>
      </c>
      <c r="E25" s="2">
        <f t="shared" si="4"/>
        <v>44174</v>
      </c>
      <c r="F25" s="1">
        <f>+VLOOKUP(B25,Curva_Swap!$A:$D,4,FALSE)</f>
        <v>0.52849999999999997</v>
      </c>
      <c r="G25" s="1">
        <f>+VLOOKUP(C25,Curva_Swap!$A:$D,4,FALSE)</f>
        <v>0.40510000000000002</v>
      </c>
      <c r="H25" s="1">
        <f>+VLOOKUP(D25,Curva_Swap!$A:$D,4,FALSE)</f>
        <v>0.71879999999999999</v>
      </c>
      <c r="I25" s="1">
        <f>+VLOOKUP(E25,Curva_Swap!$A:$D,4,FALSE)</f>
        <v>0.69189999999999996</v>
      </c>
      <c r="J25" s="1">
        <f t="shared" si="5"/>
        <v>0.99733525870751938</v>
      </c>
      <c r="K25" s="1">
        <f t="shared" si="5"/>
        <v>0.99590953672321669</v>
      </c>
      <c r="L25" s="1">
        <f t="shared" si="5"/>
        <v>0.9891766924120784</v>
      </c>
      <c r="M25" s="1">
        <f t="shared" si="5"/>
        <v>0.9861452374051386</v>
      </c>
      <c r="N25" s="10">
        <f t="shared" si="6"/>
        <v>6.9822500434313685E-3</v>
      </c>
    </row>
    <row r="26" spans="1:14" ht="14.25" x14ac:dyDescent="0.2">
      <c r="A26" s="2">
        <f t="shared" si="7"/>
        <v>43444</v>
      </c>
      <c r="B26" s="2">
        <f t="shared" si="1"/>
        <v>43626</v>
      </c>
      <c r="C26" s="2">
        <f t="shared" si="2"/>
        <v>43809</v>
      </c>
      <c r="D26" s="2">
        <f t="shared" si="3"/>
        <v>43992</v>
      </c>
      <c r="E26" s="2">
        <f t="shared" si="4"/>
        <v>44175</v>
      </c>
      <c r="F26" s="1">
        <f>+VLOOKUP(B26,Curva_Swap!$A:$D,4,FALSE)</f>
        <v>0.5292</v>
      </c>
      <c r="G26" s="1">
        <f>+VLOOKUP(C26,Curva_Swap!$A:$D,4,FALSE)</f>
        <v>0.40539999999999998</v>
      </c>
      <c r="H26" s="1">
        <f>+VLOOKUP(D26,Curva_Swap!$A:$D,4,FALSE)</f>
        <v>0.71989999999999998</v>
      </c>
      <c r="I26" s="1">
        <f>+VLOOKUP(E26,Curva_Swap!$A:$D,4,FALSE)</f>
        <v>0.6915</v>
      </c>
      <c r="J26" s="1">
        <f t="shared" si="5"/>
        <v>0.99733173866637204</v>
      </c>
      <c r="K26" s="1">
        <f t="shared" si="5"/>
        <v>0.99590651989844736</v>
      </c>
      <c r="L26" s="1">
        <f t="shared" si="5"/>
        <v>0.9891603087380344</v>
      </c>
      <c r="M26" s="1">
        <f t="shared" si="5"/>
        <v>0.98615313618680311</v>
      </c>
      <c r="N26" s="10">
        <f t="shared" si="6"/>
        <v>6.9782957853470606E-3</v>
      </c>
    </row>
    <row r="27" spans="1:14" ht="14.25" x14ac:dyDescent="0.2">
      <c r="A27" s="2">
        <f t="shared" si="7"/>
        <v>43445</v>
      </c>
      <c r="B27" s="2">
        <f t="shared" si="1"/>
        <v>43627</v>
      </c>
      <c r="C27" s="2">
        <f t="shared" si="2"/>
        <v>43810</v>
      </c>
      <c r="D27" s="2">
        <f t="shared" si="3"/>
        <v>43993</v>
      </c>
      <c r="E27" s="2">
        <f t="shared" si="4"/>
        <v>44176</v>
      </c>
      <c r="F27" s="1">
        <f>+VLOOKUP(B27,Curva_Swap!$A:$D,4,FALSE)</f>
        <v>0.52980000000000005</v>
      </c>
      <c r="G27" s="1">
        <f>+VLOOKUP(C27,Curva_Swap!$A:$D,4,FALSE)</f>
        <v>0.40579999999999999</v>
      </c>
      <c r="H27" s="1">
        <f>+VLOOKUP(D27,Curva_Swap!$A:$D,4,FALSE)</f>
        <v>0.72109999999999996</v>
      </c>
      <c r="I27" s="1">
        <f>+VLOOKUP(E27,Curva_Swap!$A:$D,4,FALSE)</f>
        <v>0.69110000000000005</v>
      </c>
      <c r="J27" s="1">
        <f t="shared" si="5"/>
        <v>0.9973287215080221</v>
      </c>
      <c r="K27" s="1">
        <f t="shared" si="5"/>
        <v>0.99590249749385273</v>
      </c>
      <c r="L27" s="1">
        <f t="shared" si="5"/>
        <v>0.98914243625804033</v>
      </c>
      <c r="M27" s="1">
        <f t="shared" si="5"/>
        <v>0.98616103509500308</v>
      </c>
      <c r="N27" s="10">
        <f t="shared" si="6"/>
        <v>6.9743449332223218E-3</v>
      </c>
    </row>
    <row r="28" spans="1:14" ht="14.25" x14ac:dyDescent="0.2">
      <c r="A28" s="2">
        <f t="shared" si="7"/>
        <v>43446</v>
      </c>
      <c r="B28" s="2">
        <f t="shared" si="1"/>
        <v>43628</v>
      </c>
      <c r="C28" s="2">
        <f t="shared" si="2"/>
        <v>43811</v>
      </c>
      <c r="D28" s="2">
        <f t="shared" si="3"/>
        <v>43994</v>
      </c>
      <c r="E28" s="2">
        <f t="shared" si="4"/>
        <v>44177</v>
      </c>
      <c r="F28" s="1">
        <f>+VLOOKUP(B28,Curva_Swap!$A:$D,4,FALSE)</f>
        <v>0.53039999999999998</v>
      </c>
      <c r="G28" s="1">
        <f>+VLOOKUP(C28,Curva_Swap!$A:$D,4,FALSE)</f>
        <v>0.40620000000000001</v>
      </c>
      <c r="H28" s="1">
        <f>+VLOOKUP(D28,Curva_Swap!$A:$D,4,FALSE)</f>
        <v>0.72230000000000005</v>
      </c>
      <c r="I28" s="1">
        <f>+VLOOKUP(E28,Curva_Swap!$A:$D,4,FALSE)</f>
        <v>0.69069999999999998</v>
      </c>
      <c r="J28" s="1">
        <f t="shared" si="5"/>
        <v>0.99732570436792767</v>
      </c>
      <c r="K28" s="1">
        <f t="shared" si="5"/>
        <v>0.99589847512175078</v>
      </c>
      <c r="L28" s="1">
        <f t="shared" si="5"/>
        <v>0.98912456442388652</v>
      </c>
      <c r="M28" s="1">
        <f t="shared" si="5"/>
        <v>0.98616893412974171</v>
      </c>
      <c r="N28" s="10">
        <f t="shared" si="6"/>
        <v>6.9703939820057684E-3</v>
      </c>
    </row>
    <row r="29" spans="1:14" ht="14.25" x14ac:dyDescent="0.2">
      <c r="A29" s="2">
        <f t="shared" si="7"/>
        <v>43447</v>
      </c>
      <c r="B29" s="2">
        <f t="shared" si="1"/>
        <v>43629</v>
      </c>
      <c r="C29" s="2">
        <f t="shared" si="2"/>
        <v>43812</v>
      </c>
      <c r="D29" s="2">
        <f t="shared" si="3"/>
        <v>43995</v>
      </c>
      <c r="E29" s="2">
        <f t="shared" si="4"/>
        <v>44178</v>
      </c>
      <c r="F29" s="1">
        <f>+VLOOKUP(B29,Curva_Swap!$A:$D,4,FALSE)</f>
        <v>0.53100000000000003</v>
      </c>
      <c r="G29" s="1">
        <f>+VLOOKUP(C29,Curva_Swap!$A:$D,4,FALSE)</f>
        <v>0.40660000000000002</v>
      </c>
      <c r="H29" s="1">
        <f>+VLOOKUP(D29,Curva_Swap!$A:$D,4,FALSE)</f>
        <v>0.72340000000000004</v>
      </c>
      <c r="I29" s="1">
        <f>+VLOOKUP(E29,Curva_Swap!$A:$D,4,FALSE)</f>
        <v>0.69040000000000001</v>
      </c>
      <c r="J29" s="1">
        <f t="shared" si="5"/>
        <v>0.99732268724608786</v>
      </c>
      <c r="K29" s="1">
        <f t="shared" si="5"/>
        <v>0.9958944527821405</v>
      </c>
      <c r="L29" s="1">
        <f t="shared" si="5"/>
        <v>0.98910818247656818</v>
      </c>
      <c r="M29" s="1">
        <f t="shared" si="5"/>
        <v>0.98617485848883857</v>
      </c>
      <c r="N29" s="10">
        <f t="shared" si="6"/>
        <v>6.9674390226183063E-3</v>
      </c>
    </row>
    <row r="30" spans="1:14" ht="14.25" x14ac:dyDescent="0.2">
      <c r="A30" s="2">
        <f t="shared" si="7"/>
        <v>43448</v>
      </c>
      <c r="B30" s="2">
        <f t="shared" si="1"/>
        <v>43630</v>
      </c>
      <c r="C30" s="2">
        <f t="shared" si="2"/>
        <v>43813</v>
      </c>
      <c r="D30" s="2">
        <f t="shared" si="3"/>
        <v>43996</v>
      </c>
      <c r="E30" s="2">
        <f t="shared" si="4"/>
        <v>44179</v>
      </c>
      <c r="F30" s="1">
        <f>+VLOOKUP(B30,Curva_Swap!$A:$D,4,FALSE)</f>
        <v>0.53149999999999997</v>
      </c>
      <c r="G30" s="1">
        <f>+VLOOKUP(C30,Curva_Swap!$A:$D,4,FALSE)</f>
        <v>0.40710000000000002</v>
      </c>
      <c r="H30" s="1">
        <f>+VLOOKUP(D30,Curva_Swap!$A:$D,4,FALSE)</f>
        <v>0.72450000000000003</v>
      </c>
      <c r="I30" s="1">
        <f>+VLOOKUP(E30,Curva_Swap!$A:$D,4,FALSE)</f>
        <v>0.69</v>
      </c>
      <c r="J30" s="1">
        <f t="shared" si="5"/>
        <v>0.99732017299183284</v>
      </c>
      <c r="K30" s="1">
        <f t="shared" si="5"/>
        <v>0.99588942490331889</v>
      </c>
      <c r="L30" s="1">
        <f t="shared" si="5"/>
        <v>0.98909180107187866</v>
      </c>
      <c r="M30" s="1">
        <f t="shared" si="5"/>
        <v>0.98618275774502739</v>
      </c>
      <c r="N30" s="10">
        <f t="shared" si="6"/>
        <v>6.9634861621422602E-3</v>
      </c>
    </row>
    <row r="31" spans="1:14" ht="14.25" x14ac:dyDescent="0.2">
      <c r="A31" s="2">
        <f t="shared" si="7"/>
        <v>43449</v>
      </c>
      <c r="B31" s="2">
        <f t="shared" si="1"/>
        <v>43631</v>
      </c>
      <c r="C31" s="2">
        <f t="shared" si="2"/>
        <v>43814</v>
      </c>
      <c r="D31" s="2">
        <f t="shared" si="3"/>
        <v>43997</v>
      </c>
      <c r="E31" s="2">
        <f t="shared" si="4"/>
        <v>44180</v>
      </c>
      <c r="F31" s="1">
        <f>+VLOOKUP(B31,Curva_Swap!$A:$D,4,FALSE)</f>
        <v>0.53190000000000004</v>
      </c>
      <c r="G31" s="1">
        <f>+VLOOKUP(C31,Curva_Swap!$A:$D,4,FALSE)</f>
        <v>0.40760000000000002</v>
      </c>
      <c r="H31" s="1">
        <f>+VLOOKUP(D31,Curva_Swap!$A:$D,4,FALSE)</f>
        <v>0.72550000000000003</v>
      </c>
      <c r="I31" s="1">
        <f>+VLOOKUP(E31,Curva_Swap!$A:$D,4,FALSE)</f>
        <v>0.68959999999999999</v>
      </c>
      <c r="J31" s="1">
        <f t="shared" si="5"/>
        <v>0.99731816159755604</v>
      </c>
      <c r="K31" s="1">
        <f t="shared" si="5"/>
        <v>0.99588439707526466</v>
      </c>
      <c r="L31" s="1">
        <f t="shared" si="5"/>
        <v>0.98907690935665116</v>
      </c>
      <c r="M31" s="1">
        <f t="shared" si="5"/>
        <v>0.98619065712776299</v>
      </c>
      <c r="N31" s="10">
        <f t="shared" si="6"/>
        <v>6.9595297113090237E-3</v>
      </c>
    </row>
    <row r="32" spans="1:14" ht="14.25" x14ac:dyDescent="0.2">
      <c r="A32" s="2">
        <f t="shared" si="7"/>
        <v>43450</v>
      </c>
      <c r="B32" s="2">
        <f t="shared" si="1"/>
        <v>43632</v>
      </c>
      <c r="C32" s="2">
        <f t="shared" si="2"/>
        <v>43815</v>
      </c>
      <c r="D32" s="2">
        <f t="shared" si="3"/>
        <v>43998</v>
      </c>
      <c r="E32" s="2">
        <f t="shared" si="4"/>
        <v>44181</v>
      </c>
      <c r="F32" s="1">
        <f>+VLOOKUP(B32,Curva_Swap!$A:$D,4,FALSE)</f>
        <v>0.53239999999999998</v>
      </c>
      <c r="G32" s="1">
        <f>+VLOOKUP(C32,Curva_Swap!$A:$D,4,FALSE)</f>
        <v>0.40810000000000002</v>
      </c>
      <c r="H32" s="1">
        <f>+VLOOKUP(D32,Curva_Swap!$A:$D,4,FALSE)</f>
        <v>0.72660000000000002</v>
      </c>
      <c r="I32" s="1">
        <f>+VLOOKUP(E32,Curva_Swap!$A:$D,4,FALSE)</f>
        <v>0.68930000000000002</v>
      </c>
      <c r="J32" s="1">
        <f t="shared" si="5"/>
        <v>0.99731564736611922</v>
      </c>
      <c r="K32" s="1">
        <f t="shared" si="5"/>
        <v>0.99587936929797682</v>
      </c>
      <c r="L32" s="1">
        <f t="shared" si="5"/>
        <v>0.98906052898781449</v>
      </c>
      <c r="M32" s="1">
        <f t="shared" si="5"/>
        <v>0.98619658174786318</v>
      </c>
      <c r="N32" s="10">
        <f t="shared" si="6"/>
        <v>6.9565754147983931E-3</v>
      </c>
    </row>
    <row r="33" spans="1:14" ht="14.25" x14ac:dyDescent="0.2">
      <c r="A33" s="2">
        <f t="shared" si="7"/>
        <v>43451</v>
      </c>
      <c r="B33" s="2">
        <f t="shared" si="1"/>
        <v>43633</v>
      </c>
      <c r="C33" s="2">
        <f t="shared" si="2"/>
        <v>43816</v>
      </c>
      <c r="D33" s="2">
        <f t="shared" si="3"/>
        <v>43999</v>
      </c>
      <c r="E33" s="2">
        <f t="shared" si="4"/>
        <v>44182</v>
      </c>
      <c r="F33" s="1">
        <f>+VLOOKUP(B33,Curva_Swap!$A:$D,4,FALSE)</f>
        <v>0.53280000000000005</v>
      </c>
      <c r="G33" s="1">
        <f>+VLOOKUP(C33,Curva_Swap!$A:$D,4,FALSE)</f>
        <v>0.40870000000000001</v>
      </c>
      <c r="H33" s="1">
        <f>+VLOOKUP(D33,Curva_Swap!$A:$D,4,FALSE)</f>
        <v>0.72760000000000002</v>
      </c>
      <c r="I33" s="1">
        <f>+VLOOKUP(E33,Curva_Swap!$A:$D,4,FALSE)</f>
        <v>0.68899999999999995</v>
      </c>
      <c r="J33" s="1">
        <f t="shared" si="5"/>
        <v>0.99731363599009715</v>
      </c>
      <c r="K33" s="1">
        <f t="shared" si="5"/>
        <v>0.99587333603224237</v>
      </c>
      <c r="L33" s="1">
        <f t="shared" si="5"/>
        <v>0.98904563821422653</v>
      </c>
      <c r="M33" s="1">
        <f t="shared" si="5"/>
        <v>0.98620250643914897</v>
      </c>
      <c r="N33" s="10">
        <f t="shared" si="6"/>
        <v>6.9536193261029973E-3</v>
      </c>
    </row>
    <row r="34" spans="1:14" ht="14.25" x14ac:dyDescent="0.2">
      <c r="A34" s="2">
        <f t="shared" si="7"/>
        <v>43452</v>
      </c>
      <c r="B34" s="2">
        <f t="shared" si="1"/>
        <v>43634</v>
      </c>
      <c r="C34" s="2">
        <f t="shared" si="2"/>
        <v>43817</v>
      </c>
      <c r="D34" s="2">
        <f t="shared" si="3"/>
        <v>44000</v>
      </c>
      <c r="E34" s="2">
        <f t="shared" si="4"/>
        <v>44183</v>
      </c>
      <c r="F34" s="1">
        <f>+VLOOKUP(B34,Curva_Swap!$A:$D,4,FALSE)</f>
        <v>0.53310000000000002</v>
      </c>
      <c r="G34" s="1">
        <f>+VLOOKUP(C34,Curva_Swap!$A:$D,4,FALSE)</f>
        <v>0.4093</v>
      </c>
      <c r="H34" s="1">
        <f>+VLOOKUP(D34,Curva_Swap!$A:$D,4,FALSE)</f>
        <v>0.72860000000000003</v>
      </c>
      <c r="I34" s="1">
        <f>+VLOOKUP(E34,Curva_Swap!$A:$D,4,FALSE)</f>
        <v>0.68869999999999998</v>
      </c>
      <c r="J34" s="1">
        <f t="shared" si="5"/>
        <v>0.99731212746340459</v>
      </c>
      <c r="K34" s="1">
        <f t="shared" si="5"/>
        <v>0.99586730283960923</v>
      </c>
      <c r="L34" s="1">
        <f t="shared" si="5"/>
        <v>0.98903074788900736</v>
      </c>
      <c r="M34" s="1">
        <f t="shared" si="5"/>
        <v>0.98620843120162172</v>
      </c>
      <c r="N34" s="10">
        <f t="shared" si="6"/>
        <v>6.9506622944123207E-3</v>
      </c>
    </row>
    <row r="35" spans="1:14" ht="14.25" x14ac:dyDescent="0.2">
      <c r="A35" s="2">
        <f t="shared" si="7"/>
        <v>43453</v>
      </c>
      <c r="B35" s="2">
        <f t="shared" si="1"/>
        <v>43635</v>
      </c>
      <c r="C35" s="2">
        <f t="shared" si="2"/>
        <v>43818</v>
      </c>
      <c r="D35" s="2">
        <f t="shared" si="3"/>
        <v>44001</v>
      </c>
      <c r="E35" s="2">
        <f t="shared" si="4"/>
        <v>44184</v>
      </c>
      <c r="F35" s="1">
        <f>+VLOOKUP(B35,Curva_Swap!$A:$D,4,FALSE)</f>
        <v>0.53349999999999997</v>
      </c>
      <c r="G35" s="1">
        <f>+VLOOKUP(C35,Curva_Swap!$A:$D,4,FALSE)</f>
        <v>0.40989999999999999</v>
      </c>
      <c r="H35" s="1">
        <f>+VLOOKUP(D35,Curva_Swap!$A:$D,4,FALSE)</f>
        <v>0.72960000000000003</v>
      </c>
      <c r="I35" s="1">
        <f>+VLOOKUP(E35,Curva_Swap!$A:$D,4,FALSE)</f>
        <v>0.68840000000000001</v>
      </c>
      <c r="J35" s="1">
        <f t="shared" si="5"/>
        <v>0.99731011610158027</v>
      </c>
      <c r="K35" s="1">
        <f t="shared" si="5"/>
        <v>0.99586126972007594</v>
      </c>
      <c r="L35" s="1">
        <f t="shared" si="5"/>
        <v>0.98901585801213621</v>
      </c>
      <c r="M35" s="1">
        <f t="shared" si="5"/>
        <v>0.98621435603528296</v>
      </c>
      <c r="N35" s="10">
        <f t="shared" si="6"/>
        <v>6.9477060815477222E-3</v>
      </c>
    </row>
    <row r="36" spans="1:14" ht="14.25" x14ac:dyDescent="0.2">
      <c r="A36" s="2">
        <f t="shared" si="7"/>
        <v>43454</v>
      </c>
      <c r="B36" s="2">
        <f t="shared" si="1"/>
        <v>43636</v>
      </c>
      <c r="C36" s="2">
        <f t="shared" si="2"/>
        <v>43819</v>
      </c>
      <c r="D36" s="2">
        <f t="shared" si="3"/>
        <v>44002</v>
      </c>
      <c r="E36" s="2">
        <f t="shared" si="4"/>
        <v>44185</v>
      </c>
      <c r="F36" s="1">
        <f>+VLOOKUP(B36,Curva_Swap!$A:$D,4,FALSE)</f>
        <v>0.53369999999999995</v>
      </c>
      <c r="G36" s="1">
        <f>+VLOOKUP(C36,Curva_Swap!$A:$D,4,FALSE)</f>
        <v>0.41060000000000002</v>
      </c>
      <c r="H36" s="1">
        <f>+VLOOKUP(D36,Curva_Swap!$A:$D,4,FALSE)</f>
        <v>0.73050000000000004</v>
      </c>
      <c r="I36" s="1">
        <f>+VLOOKUP(E36,Curva_Swap!$A:$D,4,FALSE)</f>
        <v>0.68810000000000004</v>
      </c>
      <c r="J36" s="1">
        <f t="shared" si="5"/>
        <v>0.99730911042371018</v>
      </c>
      <c r="K36" s="1">
        <f t="shared" si="5"/>
        <v>0.9958542311730092</v>
      </c>
      <c r="L36" s="1">
        <f t="shared" si="5"/>
        <v>0.98900245750627314</v>
      </c>
      <c r="M36" s="1">
        <f t="shared" si="5"/>
        <v>0.98622028094013348</v>
      </c>
      <c r="N36" s="10">
        <f t="shared" si="6"/>
        <v>6.944747200462298E-3</v>
      </c>
    </row>
    <row r="37" spans="1:14" ht="14.25" x14ac:dyDescent="0.2">
      <c r="A37" s="2">
        <f t="shared" si="7"/>
        <v>43455</v>
      </c>
      <c r="B37" s="2">
        <f t="shared" si="1"/>
        <v>43637</v>
      </c>
      <c r="C37" s="2">
        <f t="shared" si="2"/>
        <v>43820</v>
      </c>
      <c r="D37" s="2">
        <f t="shared" si="3"/>
        <v>44003</v>
      </c>
      <c r="E37" s="2">
        <f t="shared" si="4"/>
        <v>44186</v>
      </c>
      <c r="F37" s="1">
        <f>+VLOOKUP(B37,Curva_Swap!$A:$D,4,FALSE)</f>
        <v>0.53400000000000003</v>
      </c>
      <c r="G37" s="1">
        <f>+VLOOKUP(C37,Curva_Swap!$A:$D,4,FALSE)</f>
        <v>0.4113</v>
      </c>
      <c r="H37" s="1">
        <f>+VLOOKUP(D37,Curva_Swap!$A:$D,4,FALSE)</f>
        <v>0.73140000000000005</v>
      </c>
      <c r="I37" s="1">
        <f>+VLOOKUP(E37,Curva_Swap!$A:$D,4,FALSE)</f>
        <v>0.68779999999999997</v>
      </c>
      <c r="J37" s="1">
        <f t="shared" si="5"/>
        <v>0.99730760191070833</v>
      </c>
      <c r="K37" s="1">
        <f t="shared" si="5"/>
        <v>0.99584719272543598</v>
      </c>
      <c r="L37" s="1">
        <f t="shared" si="5"/>
        <v>0.98898905736354115</v>
      </c>
      <c r="M37" s="1">
        <f t="shared" si="5"/>
        <v>0.98622620591617494</v>
      </c>
      <c r="N37" s="10">
        <f t="shared" si="6"/>
        <v>6.9417891390194048E-3</v>
      </c>
    </row>
    <row r="38" spans="1:14" ht="14.25" x14ac:dyDescent="0.2">
      <c r="A38" s="2">
        <f t="shared" si="7"/>
        <v>43456</v>
      </c>
      <c r="B38" s="2">
        <f t="shared" si="1"/>
        <v>43638</v>
      </c>
      <c r="C38" s="2">
        <f t="shared" si="2"/>
        <v>43821</v>
      </c>
      <c r="D38" s="2">
        <f t="shared" si="3"/>
        <v>44004</v>
      </c>
      <c r="E38" s="2">
        <f t="shared" si="4"/>
        <v>44187</v>
      </c>
      <c r="F38" s="1">
        <f>+VLOOKUP(B38,Curva_Swap!$A:$D,4,FALSE)</f>
        <v>0.53420000000000001</v>
      </c>
      <c r="G38" s="1">
        <f>+VLOOKUP(C38,Curva_Swap!$A:$D,4,FALSE)</f>
        <v>0.41199999999999998</v>
      </c>
      <c r="H38" s="1">
        <f>+VLOOKUP(D38,Curva_Swap!$A:$D,4,FALSE)</f>
        <v>0.73229999999999995</v>
      </c>
      <c r="I38" s="1">
        <f>+VLOOKUP(E38,Curva_Swap!$A:$D,4,FALSE)</f>
        <v>0.6875</v>
      </c>
      <c r="J38" s="1">
        <f t="shared" si="5"/>
        <v>0.99730659623790907</v>
      </c>
      <c r="K38" s="1">
        <f t="shared" si="5"/>
        <v>0.99584015437735363</v>
      </c>
      <c r="L38" s="1">
        <f t="shared" si="5"/>
        <v>0.98897565758392525</v>
      </c>
      <c r="M38" s="1">
        <f t="shared" si="5"/>
        <v>0.98623213096340845</v>
      </c>
      <c r="N38" s="10">
        <f t="shared" si="6"/>
        <v>6.9388301376402993E-3</v>
      </c>
    </row>
    <row r="39" spans="1:14" ht="14.25" x14ac:dyDescent="0.2">
      <c r="A39" s="2">
        <f t="shared" si="7"/>
        <v>43457</v>
      </c>
      <c r="B39" s="2">
        <f t="shared" si="1"/>
        <v>43639</v>
      </c>
      <c r="C39" s="2">
        <f t="shared" si="2"/>
        <v>43822</v>
      </c>
      <c r="D39" s="2">
        <f t="shared" si="3"/>
        <v>44005</v>
      </c>
      <c r="E39" s="2">
        <f t="shared" si="4"/>
        <v>44188</v>
      </c>
      <c r="F39" s="1">
        <f>+VLOOKUP(B39,Curva_Swap!$A:$D,4,FALSE)</f>
        <v>0.53439999999999999</v>
      </c>
      <c r="G39" s="1">
        <f>+VLOOKUP(C39,Curva_Swap!$A:$D,4,FALSE)</f>
        <v>0.41270000000000001</v>
      </c>
      <c r="H39" s="1">
        <f>+VLOOKUP(D39,Curva_Swap!$A:$D,4,FALSE)</f>
        <v>0.73319999999999996</v>
      </c>
      <c r="I39" s="1">
        <f>+VLOOKUP(E39,Curva_Swap!$A:$D,4,FALSE)</f>
        <v>0.68720000000000003</v>
      </c>
      <c r="J39" s="1">
        <f t="shared" si="5"/>
        <v>0.99730559056713797</v>
      </c>
      <c r="K39" s="1">
        <f t="shared" si="5"/>
        <v>0.9958331161287608</v>
      </c>
      <c r="L39" s="1">
        <f t="shared" si="5"/>
        <v>0.98896225816741068</v>
      </c>
      <c r="M39" s="1">
        <f t="shared" si="5"/>
        <v>0.98623805608183535</v>
      </c>
      <c r="N39" s="10">
        <f t="shared" si="6"/>
        <v>6.9358710763008117E-3</v>
      </c>
    </row>
    <row r="40" spans="1:14" ht="14.25" x14ac:dyDescent="0.2">
      <c r="A40" s="2">
        <f t="shared" si="7"/>
        <v>43458</v>
      </c>
      <c r="B40" s="2">
        <f t="shared" si="1"/>
        <v>43640</v>
      </c>
      <c r="C40" s="2">
        <f t="shared" si="2"/>
        <v>43823</v>
      </c>
      <c r="D40" s="2">
        <f t="shared" si="3"/>
        <v>44006</v>
      </c>
      <c r="E40" s="2">
        <f t="shared" si="4"/>
        <v>44189</v>
      </c>
      <c r="F40" s="1">
        <f>+VLOOKUP(B40,Curva_Swap!$A:$D,4,FALSE)</f>
        <v>0.53449999999999998</v>
      </c>
      <c r="G40" s="1">
        <f>+VLOOKUP(C40,Curva_Swap!$A:$D,4,FALSE)</f>
        <v>0.41349999999999998</v>
      </c>
      <c r="H40" s="1">
        <f>+VLOOKUP(D40,Curva_Swap!$A:$D,4,FALSE)</f>
        <v>0.73399999999999999</v>
      </c>
      <c r="I40" s="1">
        <f>+VLOOKUP(E40,Curva_Swap!$A:$D,4,FALSE)</f>
        <v>0.68689999999999996</v>
      </c>
      <c r="J40" s="1">
        <f t="shared" si="5"/>
        <v>0.99730508773251292</v>
      </c>
      <c r="K40" s="1">
        <f t="shared" si="5"/>
        <v>0.99582507253790364</v>
      </c>
      <c r="L40" s="1">
        <f t="shared" si="5"/>
        <v>0.98895034787976743</v>
      </c>
      <c r="M40" s="1">
        <f t="shared" si="5"/>
        <v>0.98624398127145696</v>
      </c>
      <c r="N40" s="10">
        <f t="shared" si="6"/>
        <v>6.9329102321206079E-3</v>
      </c>
    </row>
    <row r="41" spans="1:14" ht="14.25" x14ac:dyDescent="0.2">
      <c r="A41" s="2">
        <f t="shared" si="7"/>
        <v>43459</v>
      </c>
      <c r="B41" s="2">
        <f t="shared" si="1"/>
        <v>43641</v>
      </c>
      <c r="C41" s="2">
        <f t="shared" si="2"/>
        <v>43824</v>
      </c>
      <c r="D41" s="2">
        <f t="shared" si="3"/>
        <v>44007</v>
      </c>
      <c r="E41" s="2">
        <f t="shared" si="4"/>
        <v>44190</v>
      </c>
      <c r="F41" s="1">
        <f>+VLOOKUP(B41,Curva_Swap!$A:$D,4,FALSE)</f>
        <v>0.53459999999999996</v>
      </c>
      <c r="G41" s="1">
        <f>+VLOOKUP(C41,Curva_Swap!$A:$D,4,FALSE)</f>
        <v>0.4143</v>
      </c>
      <c r="H41" s="1">
        <f>+VLOOKUP(D41,Curva_Swap!$A:$D,4,FALSE)</f>
        <v>0.73480000000000001</v>
      </c>
      <c r="I41" s="1">
        <f>+VLOOKUP(E41,Curva_Swap!$A:$D,4,FALSE)</f>
        <v>0.68669999999999998</v>
      </c>
      <c r="J41" s="1">
        <f t="shared" si="5"/>
        <v>0.99730458489839513</v>
      </c>
      <c r="K41" s="1">
        <f t="shared" si="5"/>
        <v>0.99581702907698599</v>
      </c>
      <c r="L41" s="1">
        <f t="shared" si="5"/>
        <v>0.98893843787899705</v>
      </c>
      <c r="M41" s="1">
        <f t="shared" si="5"/>
        <v>0.98624793143742462</v>
      </c>
      <c r="N41" s="10">
        <f t="shared" si="6"/>
        <v>6.9309482129296445E-3</v>
      </c>
    </row>
    <row r="42" spans="1:14" ht="14.25" x14ac:dyDescent="0.2">
      <c r="A42" s="2">
        <f t="shared" si="7"/>
        <v>43460</v>
      </c>
      <c r="B42" s="2">
        <f t="shared" si="1"/>
        <v>43642</v>
      </c>
      <c r="C42" s="2">
        <f t="shared" si="2"/>
        <v>43825</v>
      </c>
      <c r="D42" s="2">
        <f t="shared" si="3"/>
        <v>44008</v>
      </c>
      <c r="E42" s="2">
        <f t="shared" si="4"/>
        <v>44191</v>
      </c>
      <c r="F42" s="1">
        <f>+VLOOKUP(B42,Curva_Swap!$A:$D,4,FALSE)</f>
        <v>0.53469999999999995</v>
      </c>
      <c r="G42" s="1">
        <f>+VLOOKUP(C42,Curva_Swap!$A:$D,4,FALSE)</f>
        <v>0.41520000000000001</v>
      </c>
      <c r="H42" s="1">
        <f>+VLOOKUP(D42,Curva_Swap!$A:$D,4,FALSE)</f>
        <v>0.73560000000000003</v>
      </c>
      <c r="I42" s="1">
        <f>+VLOOKUP(E42,Curva_Swap!$A:$D,4,FALSE)</f>
        <v>0.68640000000000001</v>
      </c>
      <c r="J42" s="1">
        <f t="shared" si="5"/>
        <v>0.99730408206478416</v>
      </c>
      <c r="K42" s="1">
        <f t="shared" si="5"/>
        <v>0.99580798033876727</v>
      </c>
      <c r="L42" s="1">
        <f t="shared" si="5"/>
        <v>0.98892652816508897</v>
      </c>
      <c r="M42" s="1">
        <f t="shared" si="5"/>
        <v>0.98625385674570687</v>
      </c>
      <c r="N42" s="10">
        <f t="shared" si="6"/>
        <v>6.9279890213717575E-3</v>
      </c>
    </row>
    <row r="43" spans="1:14" ht="14.25" x14ac:dyDescent="0.2">
      <c r="A43" s="2">
        <f t="shared" si="7"/>
        <v>43461</v>
      </c>
      <c r="B43" s="2">
        <f t="shared" si="1"/>
        <v>43643</v>
      </c>
      <c r="C43" s="2">
        <f t="shared" si="2"/>
        <v>43826</v>
      </c>
      <c r="D43" s="2">
        <f t="shared" si="3"/>
        <v>44009</v>
      </c>
      <c r="E43" s="2">
        <f t="shared" si="4"/>
        <v>44192</v>
      </c>
      <c r="F43" s="1">
        <f>+VLOOKUP(B43,Curva_Swap!$A:$D,4,FALSE)</f>
        <v>0.53469999999999995</v>
      </c>
      <c r="G43" s="1">
        <f>+VLOOKUP(C43,Curva_Swap!$A:$D,4,FALSE)</f>
        <v>0.41610000000000003</v>
      </c>
      <c r="H43" s="1">
        <f>+VLOOKUP(D43,Curva_Swap!$A:$D,4,FALSE)</f>
        <v>0.73640000000000005</v>
      </c>
      <c r="I43" s="1">
        <f>+VLOOKUP(E43,Curva_Swap!$A:$D,4,FALSE)</f>
        <v>0.68620000000000003</v>
      </c>
      <c r="J43" s="1">
        <f t="shared" si="5"/>
        <v>0.99730408206478416</v>
      </c>
      <c r="K43" s="1">
        <f t="shared" si="5"/>
        <v>0.99579893176499423</v>
      </c>
      <c r="L43" s="1">
        <f t="shared" si="5"/>
        <v>0.98891461873803321</v>
      </c>
      <c r="M43" s="1">
        <f t="shared" si="5"/>
        <v>0.98625780699078269</v>
      </c>
      <c r="N43" s="10">
        <f t="shared" si="6"/>
        <v>6.9260278015106239E-3</v>
      </c>
    </row>
    <row r="44" spans="1:14" ht="14.25" x14ac:dyDescent="0.2">
      <c r="A44" s="2">
        <f t="shared" si="7"/>
        <v>43462</v>
      </c>
      <c r="B44" s="2">
        <f t="shared" si="1"/>
        <v>43644</v>
      </c>
      <c r="C44" s="2">
        <f t="shared" si="2"/>
        <v>43827</v>
      </c>
      <c r="D44" s="2">
        <f t="shared" si="3"/>
        <v>44010</v>
      </c>
      <c r="E44" s="2">
        <f t="shared" si="4"/>
        <v>44193</v>
      </c>
      <c r="F44" s="1">
        <f>+VLOOKUP(B44,Curva_Swap!$A:$D,4,FALSE)</f>
        <v>0.53469999999999995</v>
      </c>
      <c r="G44" s="1">
        <f>+VLOOKUP(C44,Curva_Swap!$A:$D,4,FALSE)</f>
        <v>0.41699999999999998</v>
      </c>
      <c r="H44" s="1">
        <f>+VLOOKUP(D44,Curva_Swap!$A:$D,4,FALSE)</f>
        <v>0.73719999999999997</v>
      </c>
      <c r="I44" s="1">
        <f>+VLOOKUP(E44,Curva_Swap!$A:$D,4,FALSE)</f>
        <v>0.68600000000000005</v>
      </c>
      <c r="J44" s="1">
        <f t="shared" si="5"/>
        <v>0.99730408206478416</v>
      </c>
      <c r="K44" s="1">
        <f t="shared" si="5"/>
        <v>0.99578988335566243</v>
      </c>
      <c r="L44" s="1">
        <f t="shared" si="5"/>
        <v>0.98890270959781945</v>
      </c>
      <c r="M44" s="1">
        <f t="shared" si="5"/>
        <v>0.98626175726750265</v>
      </c>
      <c r="N44" s="10">
        <f t="shared" si="6"/>
        <v>6.9240665480468436E-3</v>
      </c>
    </row>
    <row r="45" spans="1:14" ht="14.25" x14ac:dyDescent="0.2">
      <c r="A45" s="2">
        <f t="shared" si="7"/>
        <v>43463</v>
      </c>
      <c r="B45" s="2">
        <f t="shared" si="1"/>
        <v>43645</v>
      </c>
      <c r="C45" s="2">
        <f t="shared" si="2"/>
        <v>43828</v>
      </c>
      <c r="D45" s="2">
        <f t="shared" si="3"/>
        <v>44011</v>
      </c>
      <c r="E45" s="2">
        <f t="shared" si="4"/>
        <v>44194</v>
      </c>
      <c r="F45" s="1">
        <f>+VLOOKUP(B45,Curva_Swap!$A:$D,4,FALSE)</f>
        <v>0.53459999999999996</v>
      </c>
      <c r="G45" s="1">
        <f>+VLOOKUP(C45,Curva_Swap!$A:$D,4,FALSE)</f>
        <v>0.41789999999999999</v>
      </c>
      <c r="H45" s="1">
        <f>+VLOOKUP(D45,Curva_Swap!$A:$D,4,FALSE)</f>
        <v>0.7379</v>
      </c>
      <c r="I45" s="1">
        <f>+VLOOKUP(E45,Curva_Swap!$A:$D,4,FALSE)</f>
        <v>0.68569999999999998</v>
      </c>
      <c r="J45" s="1">
        <f t="shared" si="5"/>
        <v>0.99730458489839513</v>
      </c>
      <c r="K45" s="1">
        <f t="shared" si="5"/>
        <v>0.99578083511076765</v>
      </c>
      <c r="L45" s="1">
        <f t="shared" si="5"/>
        <v>0.98889228933542417</v>
      </c>
      <c r="M45" s="1">
        <f t="shared" si="5"/>
        <v>0.98626768274191579</v>
      </c>
      <c r="N45" s="10">
        <f t="shared" si="6"/>
        <v>6.9211028559218032E-3</v>
      </c>
    </row>
    <row r="46" spans="1:14" ht="14.25" x14ac:dyDescent="0.2">
      <c r="A46" s="2">
        <f t="shared" si="7"/>
        <v>43464</v>
      </c>
      <c r="B46" s="2">
        <f t="shared" si="1"/>
        <v>43646</v>
      </c>
      <c r="C46" s="2">
        <f t="shared" si="2"/>
        <v>43829</v>
      </c>
      <c r="D46" s="2">
        <f t="shared" si="3"/>
        <v>44012</v>
      </c>
      <c r="E46" s="2">
        <f t="shared" si="4"/>
        <v>44195</v>
      </c>
      <c r="F46" s="1">
        <f>+VLOOKUP(B46,Curva_Swap!$A:$D,4,FALSE)</f>
        <v>0.53459999999999996</v>
      </c>
      <c r="G46" s="1">
        <f>+VLOOKUP(C46,Curva_Swap!$A:$D,4,FALSE)</f>
        <v>0.41889999999999999</v>
      </c>
      <c r="H46" s="1">
        <f>+VLOOKUP(D46,Curva_Swap!$A:$D,4,FALSE)</f>
        <v>0.73860000000000003</v>
      </c>
      <c r="I46" s="1">
        <f>+VLOOKUP(E46,Curva_Swap!$A:$D,4,FALSE)</f>
        <v>0.6855</v>
      </c>
      <c r="J46" s="1">
        <f t="shared" si="5"/>
        <v>0.99730458489839513</v>
      </c>
      <c r="K46" s="1">
        <f t="shared" si="5"/>
        <v>0.99577078169818123</v>
      </c>
      <c r="L46" s="1">
        <f t="shared" si="5"/>
        <v>0.988881869292627</v>
      </c>
      <c r="M46" s="1">
        <f t="shared" si="5"/>
        <v>0.98627163309774735</v>
      </c>
      <c r="N46" s="10">
        <f t="shared" si="6"/>
        <v>6.9191406824059363E-3</v>
      </c>
    </row>
    <row r="47" spans="1:14" ht="14.25" x14ac:dyDescent="0.2">
      <c r="A47" s="2">
        <f t="shared" si="7"/>
        <v>43465</v>
      </c>
      <c r="B47" s="2">
        <f t="shared" si="1"/>
        <v>43646</v>
      </c>
      <c r="C47" s="2">
        <f t="shared" si="2"/>
        <v>43830</v>
      </c>
      <c r="D47" s="2">
        <f t="shared" si="3"/>
        <v>44012</v>
      </c>
      <c r="E47" s="2">
        <f t="shared" si="4"/>
        <v>44196</v>
      </c>
      <c r="F47" s="1">
        <f>+VLOOKUP(B47,Curva_Swap!$A:$D,4,FALSE)</f>
        <v>0.53459999999999996</v>
      </c>
      <c r="G47" s="1">
        <f>+VLOOKUP(C47,Curva_Swap!$A:$D,4,FALSE)</f>
        <v>0.4199</v>
      </c>
      <c r="H47" s="1">
        <f>+VLOOKUP(D47,Curva_Swap!$A:$D,4,FALSE)</f>
        <v>0.73860000000000003</v>
      </c>
      <c r="I47" s="1">
        <f>+VLOOKUP(E47,Curva_Swap!$A:$D,4,FALSE)</f>
        <v>0.68530000000000002</v>
      </c>
      <c r="J47" s="1">
        <f t="shared" si="5"/>
        <v>0.99731935517120307</v>
      </c>
      <c r="K47" s="1">
        <f t="shared" si="5"/>
        <v>0.99576072848859143</v>
      </c>
      <c r="L47" s="1">
        <f t="shared" si="5"/>
        <v>0.98890193268851101</v>
      </c>
      <c r="M47" s="1">
        <f t="shared" si="5"/>
        <v>0.98627558348522415</v>
      </c>
      <c r="N47" s="10">
        <f t="shared" si="6"/>
        <v>6.9170995932076561E-3</v>
      </c>
    </row>
    <row r="48" spans="1:14" ht="14.25" x14ac:dyDescent="0.2">
      <c r="A48" s="2">
        <f t="shared" si="7"/>
        <v>43466</v>
      </c>
      <c r="B48" s="2">
        <f t="shared" si="1"/>
        <v>43647</v>
      </c>
      <c r="C48" s="2">
        <f t="shared" si="2"/>
        <v>43831</v>
      </c>
      <c r="D48" s="2">
        <f t="shared" si="3"/>
        <v>44013</v>
      </c>
      <c r="E48" s="2">
        <f t="shared" si="4"/>
        <v>44197</v>
      </c>
      <c r="F48" s="1">
        <f>+VLOOKUP(B48,Curva_Swap!$A:$D,4,FALSE)</f>
        <v>0.53449999999999998</v>
      </c>
      <c r="G48" s="1">
        <f>+VLOOKUP(C48,Curva_Swap!$A:$D,4,FALSE)</f>
        <v>0.4209</v>
      </c>
      <c r="H48" s="1">
        <f>+VLOOKUP(D48,Curva_Swap!$A:$D,4,FALSE)</f>
        <v>0.73929999999999996</v>
      </c>
      <c r="I48" s="1">
        <f>+VLOOKUP(E48,Curva_Swap!$A:$D,4,FALSE)</f>
        <v>0.68510000000000004</v>
      </c>
      <c r="J48" s="1">
        <f t="shared" si="5"/>
        <v>0.99731985525730726</v>
      </c>
      <c r="K48" s="1">
        <f t="shared" si="5"/>
        <v>0.99575067548199214</v>
      </c>
      <c r="L48" s="1">
        <f t="shared" si="5"/>
        <v>0.98889153145733588</v>
      </c>
      <c r="M48" s="1">
        <f t="shared" si="5"/>
        <v>0.98627953390434653</v>
      </c>
      <c r="N48" s="10">
        <f t="shared" si="6"/>
        <v>6.9151364721011903E-3</v>
      </c>
    </row>
    <row r="49" spans="1:14" ht="14.25" x14ac:dyDescent="0.2">
      <c r="A49" s="2">
        <f t="shared" si="7"/>
        <v>43467</v>
      </c>
      <c r="B49" s="2">
        <f t="shared" si="1"/>
        <v>43648</v>
      </c>
      <c r="C49" s="2">
        <f t="shared" si="2"/>
        <v>43832</v>
      </c>
      <c r="D49" s="2">
        <f t="shared" si="3"/>
        <v>44014</v>
      </c>
      <c r="E49" s="2">
        <f t="shared" si="4"/>
        <v>44198</v>
      </c>
      <c r="F49" s="1">
        <f>+VLOOKUP(B49,Curva_Swap!$A:$D,4,FALSE)</f>
        <v>0.5343</v>
      </c>
      <c r="G49" s="1">
        <f>+VLOOKUP(C49,Curva_Swap!$A:$D,4,FALSE)</f>
        <v>0.42199999999999999</v>
      </c>
      <c r="H49" s="1">
        <f>+VLOOKUP(D49,Curva_Swap!$A:$D,4,FALSE)</f>
        <v>0.7399</v>
      </c>
      <c r="I49" s="1">
        <f>+VLOOKUP(E49,Curva_Swap!$A:$D,4,FALSE)</f>
        <v>0.68489999999999995</v>
      </c>
      <c r="J49" s="1">
        <f t="shared" si="5"/>
        <v>0.99732085543102</v>
      </c>
      <c r="K49" s="1">
        <f t="shared" si="5"/>
        <v>0.9957396174091796</v>
      </c>
      <c r="L49" s="1">
        <f t="shared" si="5"/>
        <v>0.9888826162904738</v>
      </c>
      <c r="M49" s="1">
        <f t="shared" si="5"/>
        <v>0.98628348435511526</v>
      </c>
      <c r="N49" s="10">
        <f t="shared" si="6"/>
        <v>6.913171609974786E-3</v>
      </c>
    </row>
    <row r="50" spans="1:14" ht="14.25" x14ac:dyDescent="0.2">
      <c r="A50" s="2">
        <f t="shared" si="7"/>
        <v>43468</v>
      </c>
      <c r="B50" s="2">
        <f t="shared" si="1"/>
        <v>43649</v>
      </c>
      <c r="C50" s="2">
        <f t="shared" si="2"/>
        <v>43833</v>
      </c>
      <c r="D50" s="2">
        <f t="shared" si="3"/>
        <v>44015</v>
      </c>
      <c r="E50" s="2">
        <f t="shared" si="4"/>
        <v>44199</v>
      </c>
      <c r="F50" s="1">
        <f>+VLOOKUP(B50,Curva_Swap!$A:$D,4,FALSE)</f>
        <v>0.53420000000000001</v>
      </c>
      <c r="G50" s="1">
        <f>+VLOOKUP(C50,Curva_Swap!$A:$D,4,FALSE)</f>
        <v>0.42299999999999999</v>
      </c>
      <c r="H50" s="1">
        <f>+VLOOKUP(D50,Curva_Swap!$A:$D,4,FALSE)</f>
        <v>0.74060000000000004</v>
      </c>
      <c r="I50" s="1">
        <f>+VLOOKUP(E50,Curva_Swap!$A:$D,4,FALSE)</f>
        <v>0.68469999999999998</v>
      </c>
      <c r="J50" s="1">
        <f t="shared" si="5"/>
        <v>0.99732135551862877</v>
      </c>
      <c r="K50" s="1">
        <f t="shared" si="5"/>
        <v>0.99572956482884034</v>
      </c>
      <c r="L50" s="1">
        <f t="shared" si="5"/>
        <v>0.98887221546563076</v>
      </c>
      <c r="M50" s="1">
        <f t="shared" si="5"/>
        <v>0.98628743483753034</v>
      </c>
      <c r="N50" s="10">
        <f t="shared" si="6"/>
        <v>6.9112084242149169E-3</v>
      </c>
    </row>
    <row r="51" spans="1:14" ht="14.25" x14ac:dyDescent="0.2">
      <c r="A51" s="2">
        <f t="shared" si="7"/>
        <v>43469</v>
      </c>
      <c r="B51" s="2">
        <f t="shared" si="1"/>
        <v>43650</v>
      </c>
      <c r="C51" s="2">
        <f t="shared" si="2"/>
        <v>43834</v>
      </c>
      <c r="D51" s="2">
        <f t="shared" si="3"/>
        <v>44016</v>
      </c>
      <c r="E51" s="2">
        <f t="shared" si="4"/>
        <v>44200</v>
      </c>
      <c r="F51" s="1">
        <f>+VLOOKUP(B51,Curva_Swap!$A:$D,4,FALSE)</f>
        <v>0.53400000000000003</v>
      </c>
      <c r="G51" s="1">
        <f>+VLOOKUP(C51,Curva_Swap!$A:$D,4,FALSE)</f>
        <v>0.42409999999999998</v>
      </c>
      <c r="H51" s="1">
        <f>+VLOOKUP(D51,Curva_Swap!$A:$D,4,FALSE)</f>
        <v>0.74119999999999997</v>
      </c>
      <c r="I51" s="1">
        <f>+VLOOKUP(E51,Curva_Swap!$A:$D,4,FALSE)</f>
        <v>0.68459999999999999</v>
      </c>
      <c r="J51" s="1">
        <f t="shared" si="5"/>
        <v>0.99732235569535055</v>
      </c>
      <c r="K51" s="1">
        <f t="shared" si="5"/>
        <v>0.99571850722489896</v>
      </c>
      <c r="L51" s="1">
        <f t="shared" si="5"/>
        <v>0.98886330064704286</v>
      </c>
      <c r="M51" s="1">
        <f t="shared" si="5"/>
        <v>0.98628941009060533</v>
      </c>
      <c r="N51" s="10">
        <f t="shared" si="6"/>
        <v>6.9102424843434174E-3</v>
      </c>
    </row>
    <row r="52" spans="1:14" ht="14.25" x14ac:dyDescent="0.2">
      <c r="A52" s="2">
        <f t="shared" si="7"/>
        <v>43470</v>
      </c>
      <c r="B52" s="2">
        <f t="shared" si="1"/>
        <v>43651</v>
      </c>
      <c r="C52" s="2">
        <f t="shared" si="2"/>
        <v>43835</v>
      </c>
      <c r="D52" s="2">
        <f t="shared" si="3"/>
        <v>44017</v>
      </c>
      <c r="E52" s="2">
        <f t="shared" si="4"/>
        <v>44201</v>
      </c>
      <c r="F52" s="1">
        <f>+VLOOKUP(B52,Curva_Swap!$A:$D,4,FALSE)</f>
        <v>0.53369999999999995</v>
      </c>
      <c r="G52" s="1">
        <f>+VLOOKUP(C52,Curva_Swap!$A:$D,4,FALSE)</f>
        <v>0.42530000000000001</v>
      </c>
      <c r="H52" s="1">
        <f>+VLOOKUP(D52,Curva_Swap!$A:$D,4,FALSE)</f>
        <v>0.74180000000000001</v>
      </c>
      <c r="I52" s="1">
        <f>+VLOOKUP(E52,Curva_Swap!$A:$D,4,FALSE)</f>
        <v>0.68440000000000001</v>
      </c>
      <c r="J52" s="1">
        <f t="shared" si="5"/>
        <v>0.99732385596419482</v>
      </c>
      <c r="K52" s="1">
        <f t="shared" si="5"/>
        <v>0.99570644466432645</v>
      </c>
      <c r="L52" s="1">
        <f t="shared" si="5"/>
        <v>0.98885438598919029</v>
      </c>
      <c r="M52" s="1">
        <f t="shared" si="5"/>
        <v>0.98629336062049078</v>
      </c>
      <c r="N52" s="10">
        <f t="shared" si="6"/>
        <v>6.9082784171183324E-3</v>
      </c>
    </row>
    <row r="53" spans="1:14" ht="14.25" x14ac:dyDescent="0.2">
      <c r="A53" s="2">
        <f t="shared" si="7"/>
        <v>43471</v>
      </c>
      <c r="B53" s="2">
        <f t="shared" si="1"/>
        <v>43652</v>
      </c>
      <c r="C53" s="2">
        <f t="shared" si="2"/>
        <v>43836</v>
      </c>
      <c r="D53" s="2">
        <f t="shared" si="3"/>
        <v>44018</v>
      </c>
      <c r="E53" s="2">
        <f t="shared" si="4"/>
        <v>44202</v>
      </c>
      <c r="F53" s="1">
        <f>+VLOOKUP(B53,Curva_Swap!$A:$D,4,FALSE)</f>
        <v>0.53349999999999997</v>
      </c>
      <c r="G53" s="1">
        <f>+VLOOKUP(C53,Curva_Swap!$A:$D,4,FALSE)</f>
        <v>0.4264</v>
      </c>
      <c r="H53" s="1">
        <f>+VLOOKUP(D53,Curva_Swap!$A:$D,4,FALSE)</f>
        <v>0.74229999999999996</v>
      </c>
      <c r="I53" s="1">
        <f>+VLOOKUP(E53,Curva_Swap!$A:$D,4,FALSE)</f>
        <v>0.68430000000000002</v>
      </c>
      <c r="J53" s="1">
        <f t="shared" si="5"/>
        <v>0.99732485614593192</v>
      </c>
      <c r="K53" s="1">
        <f t="shared" si="5"/>
        <v>0.99569538757387643</v>
      </c>
      <c r="L53" s="1">
        <f t="shared" si="5"/>
        <v>0.98884695723042704</v>
      </c>
      <c r="M53" s="1">
        <f t="shared" si="5"/>
        <v>0.98629533589730123</v>
      </c>
      <c r="N53" s="10">
        <f t="shared" si="6"/>
        <v>6.9073098571140147E-3</v>
      </c>
    </row>
    <row r="54" spans="1:14" ht="14.25" x14ac:dyDescent="0.2">
      <c r="A54" s="2">
        <f t="shared" si="7"/>
        <v>43472</v>
      </c>
      <c r="B54" s="2">
        <f t="shared" si="1"/>
        <v>43653</v>
      </c>
      <c r="C54" s="2">
        <f t="shared" si="2"/>
        <v>43837</v>
      </c>
      <c r="D54" s="2">
        <f t="shared" si="3"/>
        <v>44019</v>
      </c>
      <c r="E54" s="2">
        <f t="shared" si="4"/>
        <v>44203</v>
      </c>
      <c r="F54" s="1">
        <f>+VLOOKUP(B54,Curva_Swap!$A:$D,4,FALSE)</f>
        <v>0.53320000000000001</v>
      </c>
      <c r="G54" s="1">
        <f>+VLOOKUP(C54,Curva_Swap!$A:$D,4,FALSE)</f>
        <v>0.42759999999999998</v>
      </c>
      <c r="H54" s="1">
        <f>+VLOOKUP(D54,Curva_Swap!$A:$D,4,FALSE)</f>
        <v>0.7429</v>
      </c>
      <c r="I54" s="1">
        <f>+VLOOKUP(E54,Curva_Swap!$A:$D,4,FALSE)</f>
        <v>0.68410000000000004</v>
      </c>
      <c r="J54" s="1">
        <f t="shared" si="5"/>
        <v>0.99732635642229905</v>
      </c>
      <c r="K54" s="1">
        <f t="shared" si="5"/>
        <v>0.99568332557345696</v>
      </c>
      <c r="L54" s="1">
        <f t="shared" si="5"/>
        <v>0.9888380428672443</v>
      </c>
      <c r="M54" s="1">
        <f t="shared" si="5"/>
        <v>0.98629928647465792</v>
      </c>
      <c r="N54" s="10">
        <f t="shared" si="6"/>
        <v>6.905345737542915E-3</v>
      </c>
    </row>
    <row r="55" spans="1:14" ht="14.25" x14ac:dyDescent="0.2">
      <c r="A55" s="2">
        <f t="shared" si="7"/>
        <v>43473</v>
      </c>
      <c r="B55" s="2">
        <f t="shared" si="1"/>
        <v>43654</v>
      </c>
      <c r="C55" s="2">
        <f t="shared" si="2"/>
        <v>43838</v>
      </c>
      <c r="D55" s="2">
        <f t="shared" si="3"/>
        <v>44020</v>
      </c>
      <c r="E55" s="2">
        <f t="shared" si="4"/>
        <v>44204</v>
      </c>
      <c r="F55" s="1">
        <f>+VLOOKUP(B55,Curva_Swap!$A:$D,4,FALSE)</f>
        <v>0.53290000000000004</v>
      </c>
      <c r="G55" s="1">
        <f>+VLOOKUP(C55,Curva_Swap!$A:$D,4,FALSE)</f>
        <v>0.42880000000000001</v>
      </c>
      <c r="H55" s="1">
        <f>+VLOOKUP(D55,Curva_Swap!$A:$D,4,FALSE)</f>
        <v>0.74339999999999995</v>
      </c>
      <c r="I55" s="1">
        <f>+VLOOKUP(E55,Curva_Swap!$A:$D,4,FALSE)</f>
        <v>0.68400000000000005</v>
      </c>
      <c r="J55" s="1">
        <f t="shared" si="5"/>
        <v>0.99732785670317992</v>
      </c>
      <c r="K55" s="1">
        <f t="shared" si="5"/>
        <v>0.99567126386527538</v>
      </c>
      <c r="L55" s="1">
        <f t="shared" si="5"/>
        <v>0.9888306143540333</v>
      </c>
      <c r="M55" s="1">
        <f t="shared" si="5"/>
        <v>0.98630126177520416</v>
      </c>
      <c r="N55" s="10">
        <f t="shared" si="6"/>
        <v>6.9043780239090016E-3</v>
      </c>
    </row>
    <row r="56" spans="1:14" ht="14.25" x14ac:dyDescent="0.2">
      <c r="A56" s="2">
        <f t="shared" si="7"/>
        <v>43474</v>
      </c>
      <c r="B56" s="2">
        <f t="shared" si="1"/>
        <v>43655</v>
      </c>
      <c r="C56" s="2">
        <f t="shared" si="2"/>
        <v>43839</v>
      </c>
      <c r="D56" s="2">
        <f t="shared" si="3"/>
        <v>44021</v>
      </c>
      <c r="E56" s="2">
        <f t="shared" si="4"/>
        <v>44205</v>
      </c>
      <c r="F56" s="1">
        <f>+VLOOKUP(B56,Curva_Swap!$A:$D,4,FALSE)</f>
        <v>0.53249999999999997</v>
      </c>
      <c r="G56" s="1">
        <f>+VLOOKUP(C56,Curva_Swap!$A:$D,4,FALSE)</f>
        <v>0.43009999999999998</v>
      </c>
      <c r="H56" s="1">
        <f>+VLOOKUP(D56,Curva_Swap!$A:$D,4,FALSE)</f>
        <v>0.74390000000000001</v>
      </c>
      <c r="I56" s="1">
        <f>+VLOOKUP(E56,Curva_Swap!$A:$D,4,FALSE)</f>
        <v>0.68379999999999996</v>
      </c>
      <c r="J56" s="1">
        <f t="shared" si="5"/>
        <v>0.99732985708470923</v>
      </c>
      <c r="K56" s="1">
        <f t="shared" si="5"/>
        <v>0.99565819734451599</v>
      </c>
      <c r="L56" s="1">
        <f t="shared" si="5"/>
        <v>0.98882318595243279</v>
      </c>
      <c r="M56" s="1">
        <f t="shared" si="5"/>
        <v>0.98630521240003299</v>
      </c>
      <c r="N56" s="10">
        <f t="shared" si="6"/>
        <v>6.9024121458768264E-3</v>
      </c>
    </row>
    <row r="57" spans="1:14" ht="14.25" x14ac:dyDescent="0.2">
      <c r="A57" s="2">
        <f t="shared" si="7"/>
        <v>43475</v>
      </c>
      <c r="B57" s="2">
        <f t="shared" si="1"/>
        <v>43656</v>
      </c>
      <c r="C57" s="2">
        <f t="shared" si="2"/>
        <v>43840</v>
      </c>
      <c r="D57" s="2">
        <f t="shared" si="3"/>
        <v>44022</v>
      </c>
      <c r="E57" s="2">
        <f t="shared" si="4"/>
        <v>44206</v>
      </c>
      <c r="F57" s="1">
        <f>+VLOOKUP(B57,Curva_Swap!$A:$D,4,FALSE)</f>
        <v>0.53210000000000002</v>
      </c>
      <c r="G57" s="1">
        <f>+VLOOKUP(C57,Curva_Swap!$A:$D,4,FALSE)</f>
        <v>0.43130000000000002</v>
      </c>
      <c r="H57" s="1">
        <f>+VLOOKUP(D57,Curva_Swap!$A:$D,4,FALSE)</f>
        <v>0.74439999999999995</v>
      </c>
      <c r="I57" s="1">
        <f>+VLOOKUP(E57,Curva_Swap!$A:$D,4,FALSE)</f>
        <v>0.68369999999999997</v>
      </c>
      <c r="J57" s="1">
        <f t="shared" si="5"/>
        <v>0.9973318574742629</v>
      </c>
      <c r="K57" s="1">
        <f t="shared" si="5"/>
        <v>0.9956461362451301</v>
      </c>
      <c r="L57" s="1">
        <f t="shared" si="5"/>
        <v>0.98881575766244045</v>
      </c>
      <c r="M57" s="1">
        <f t="shared" si="5"/>
        <v>0.98630718772431547</v>
      </c>
      <c r="N57" s="10">
        <f t="shared" si="6"/>
        <v>6.9014435296945653E-3</v>
      </c>
    </row>
    <row r="58" spans="1:14" ht="14.25" x14ac:dyDescent="0.2">
      <c r="A58" s="2">
        <f t="shared" si="7"/>
        <v>43476</v>
      </c>
      <c r="B58" s="2">
        <f t="shared" si="1"/>
        <v>43657</v>
      </c>
      <c r="C58" s="2">
        <f t="shared" si="2"/>
        <v>43841</v>
      </c>
      <c r="D58" s="2">
        <f t="shared" si="3"/>
        <v>44023</v>
      </c>
      <c r="E58" s="2">
        <f t="shared" si="4"/>
        <v>44207</v>
      </c>
      <c r="F58" s="1">
        <f>+VLOOKUP(B58,Curva_Swap!$A:$D,4,FALSE)</f>
        <v>0.53169999999999995</v>
      </c>
      <c r="G58" s="1">
        <f>+VLOOKUP(C58,Curva_Swap!$A:$D,4,FALSE)</f>
        <v>0.43259999999999998</v>
      </c>
      <c r="H58" s="1">
        <f>+VLOOKUP(D58,Curva_Swap!$A:$D,4,FALSE)</f>
        <v>0.74490000000000001</v>
      </c>
      <c r="I58" s="1">
        <f>+VLOOKUP(E58,Curva_Swap!$A:$D,4,FALSE)</f>
        <v>0.68359999999999999</v>
      </c>
      <c r="J58" s="1">
        <f t="shared" si="5"/>
        <v>0.99733385787184126</v>
      </c>
      <c r="K58" s="1">
        <f t="shared" si="5"/>
        <v>0.99563307038387383</v>
      </c>
      <c r="L58" s="1">
        <f t="shared" si="5"/>
        <v>0.98880832948405362</v>
      </c>
      <c r="M58" s="1">
        <f t="shared" si="5"/>
        <v>0.9863091630565104</v>
      </c>
      <c r="N58" s="10">
        <f t="shared" si="6"/>
        <v>6.9004766490034768E-3</v>
      </c>
    </row>
    <row r="59" spans="1:14" ht="14.25" x14ac:dyDescent="0.2">
      <c r="A59" s="2">
        <f t="shared" si="7"/>
        <v>43477</v>
      </c>
      <c r="B59" s="2">
        <f t="shared" si="1"/>
        <v>43658</v>
      </c>
      <c r="C59" s="2">
        <f t="shared" si="2"/>
        <v>43842</v>
      </c>
      <c r="D59" s="2">
        <f t="shared" si="3"/>
        <v>44024</v>
      </c>
      <c r="E59" s="2">
        <f t="shared" si="4"/>
        <v>44208</v>
      </c>
      <c r="F59" s="1">
        <f>+VLOOKUP(B59,Curva_Swap!$A:$D,4,FALSE)</f>
        <v>0.53129999999999999</v>
      </c>
      <c r="G59" s="1">
        <f>+VLOOKUP(C59,Curva_Swap!$A:$D,4,FALSE)</f>
        <v>0.43390000000000001</v>
      </c>
      <c r="H59" s="1">
        <f>+VLOOKUP(D59,Curva_Swap!$A:$D,4,FALSE)</f>
        <v>0.74529999999999996</v>
      </c>
      <c r="I59" s="1">
        <f>+VLOOKUP(E59,Curva_Swap!$A:$D,4,FALSE)</f>
        <v>0.6835</v>
      </c>
      <c r="J59" s="1">
        <f t="shared" si="5"/>
        <v>0.99733585827744431</v>
      </c>
      <c r="K59" s="1">
        <f t="shared" si="5"/>
        <v>0.99562000486553981</v>
      </c>
      <c r="L59" s="1">
        <f t="shared" si="5"/>
        <v>0.98880238702169843</v>
      </c>
      <c r="M59" s="1">
        <f t="shared" si="5"/>
        <v>0.98631113839661733</v>
      </c>
      <c r="N59" s="10">
        <f t="shared" si="6"/>
        <v>6.8995071723510536E-3</v>
      </c>
    </row>
    <row r="60" spans="1:14" ht="14.25" x14ac:dyDescent="0.2">
      <c r="A60" s="2">
        <f t="shared" si="7"/>
        <v>43478</v>
      </c>
      <c r="B60" s="2">
        <f t="shared" si="1"/>
        <v>43659</v>
      </c>
      <c r="C60" s="2">
        <f t="shared" si="2"/>
        <v>43843</v>
      </c>
      <c r="D60" s="2">
        <f t="shared" si="3"/>
        <v>44025</v>
      </c>
      <c r="E60" s="2">
        <f t="shared" si="4"/>
        <v>44209</v>
      </c>
      <c r="F60" s="1">
        <f>+VLOOKUP(B60,Curva_Swap!$A:$D,4,FALSE)</f>
        <v>0.53090000000000004</v>
      </c>
      <c r="G60" s="1">
        <f>+VLOOKUP(C60,Curva_Swap!$A:$D,4,FALSE)</f>
        <v>0.43530000000000002</v>
      </c>
      <c r="H60" s="1">
        <f>+VLOOKUP(D60,Curva_Swap!$A:$D,4,FALSE)</f>
        <v>0.74570000000000003</v>
      </c>
      <c r="I60" s="1">
        <f>+VLOOKUP(E60,Curva_Swap!$A:$D,4,FALSE)</f>
        <v>0.68340000000000001</v>
      </c>
      <c r="J60" s="1">
        <f t="shared" si="5"/>
        <v>0.99733785869107172</v>
      </c>
      <c r="K60" s="1">
        <f t="shared" si="5"/>
        <v>0.9956059346908227</v>
      </c>
      <c r="L60" s="1">
        <f t="shared" si="5"/>
        <v>0.98879644463076799</v>
      </c>
      <c r="M60" s="1">
        <f t="shared" si="5"/>
        <v>0.98631311374463648</v>
      </c>
      <c r="N60" s="10">
        <f t="shared" si="6"/>
        <v>6.8985394308280256E-3</v>
      </c>
    </row>
    <row r="61" spans="1:14" ht="14.25" x14ac:dyDescent="0.2">
      <c r="A61" s="2">
        <f t="shared" si="7"/>
        <v>43479</v>
      </c>
      <c r="B61" s="2">
        <f t="shared" si="1"/>
        <v>43660</v>
      </c>
      <c r="C61" s="2">
        <f t="shared" si="2"/>
        <v>43844</v>
      </c>
      <c r="D61" s="2">
        <f t="shared" si="3"/>
        <v>44026</v>
      </c>
      <c r="E61" s="2">
        <f t="shared" si="4"/>
        <v>44210</v>
      </c>
      <c r="F61" s="1">
        <f>+VLOOKUP(B61,Curva_Swap!$A:$D,4,FALSE)</f>
        <v>0.53039999999999998</v>
      </c>
      <c r="G61" s="1">
        <f>+VLOOKUP(C61,Curva_Swap!$A:$D,4,FALSE)</f>
        <v>0.43669999999999998</v>
      </c>
      <c r="H61" s="1">
        <f>+VLOOKUP(D61,Curva_Swap!$A:$D,4,FALSE)</f>
        <v>0.74609999999999999</v>
      </c>
      <c r="I61" s="1">
        <f>+VLOOKUP(E61,Curva_Swap!$A:$D,4,FALSE)</f>
        <v>0.68330000000000002</v>
      </c>
      <c r="J61" s="1">
        <f t="shared" si="5"/>
        <v>0.99734035921939113</v>
      </c>
      <c r="K61" s="1">
        <f t="shared" si="5"/>
        <v>0.99559186491378149</v>
      </c>
      <c r="L61" s="1">
        <f t="shared" si="5"/>
        <v>0.98879050231126064</v>
      </c>
      <c r="M61" s="1">
        <f t="shared" si="5"/>
        <v>0.9863150891005682</v>
      </c>
      <c r="N61" s="10">
        <f t="shared" si="6"/>
        <v>6.8975708073246824E-3</v>
      </c>
    </row>
    <row r="62" spans="1:14" ht="14.25" x14ac:dyDescent="0.2">
      <c r="A62" s="2">
        <f t="shared" si="7"/>
        <v>43480</v>
      </c>
      <c r="B62" s="2">
        <f t="shared" si="1"/>
        <v>43661</v>
      </c>
      <c r="C62" s="2">
        <f t="shared" si="2"/>
        <v>43845</v>
      </c>
      <c r="D62" s="2">
        <f t="shared" si="3"/>
        <v>44027</v>
      </c>
      <c r="E62" s="2">
        <f t="shared" si="4"/>
        <v>44211</v>
      </c>
      <c r="F62" s="1">
        <f>+VLOOKUP(B62,Curva_Swap!$A:$D,4,FALSE)</f>
        <v>0.52990000000000004</v>
      </c>
      <c r="G62" s="1">
        <f>+VLOOKUP(C62,Curva_Swap!$A:$D,4,FALSE)</f>
        <v>0.438</v>
      </c>
      <c r="H62" s="1">
        <f>+VLOOKUP(D62,Curva_Swap!$A:$D,4,FALSE)</f>
        <v>0.74650000000000005</v>
      </c>
      <c r="I62" s="1">
        <f>+VLOOKUP(E62,Curva_Swap!$A:$D,4,FALSE)</f>
        <v>0.68320000000000003</v>
      </c>
      <c r="J62" s="1">
        <f t="shared" si="5"/>
        <v>0.99734285976024895</v>
      </c>
      <c r="K62" s="1">
        <f t="shared" si="5"/>
        <v>0.9955788004768823</v>
      </c>
      <c r="L62" s="1">
        <f t="shared" si="5"/>
        <v>0.98878456006317561</v>
      </c>
      <c r="M62" s="1">
        <f t="shared" si="5"/>
        <v>0.98631706446441203</v>
      </c>
      <c r="N62" s="10">
        <f t="shared" si="6"/>
        <v>6.8966004247625222E-3</v>
      </c>
    </row>
    <row r="63" spans="1:14" ht="14.25" x14ac:dyDescent="0.2">
      <c r="A63" s="2">
        <f t="shared" si="7"/>
        <v>43481</v>
      </c>
      <c r="B63" s="2">
        <f t="shared" si="1"/>
        <v>43662</v>
      </c>
      <c r="C63" s="2">
        <f t="shared" si="2"/>
        <v>43846</v>
      </c>
      <c r="D63" s="2">
        <f t="shared" si="3"/>
        <v>44028</v>
      </c>
      <c r="E63" s="2">
        <f t="shared" si="4"/>
        <v>44212</v>
      </c>
      <c r="F63" s="1">
        <f>+VLOOKUP(B63,Curva_Swap!$A:$D,4,FALSE)</f>
        <v>0.52929999999999999</v>
      </c>
      <c r="G63" s="1">
        <f>+VLOOKUP(C63,Curva_Swap!$A:$D,4,FALSE)</f>
        <v>0.4395</v>
      </c>
      <c r="H63" s="1">
        <f>+VLOOKUP(D63,Curva_Swap!$A:$D,4,FALSE)</f>
        <v>0.74690000000000001</v>
      </c>
      <c r="I63" s="1">
        <f>+VLOOKUP(E63,Curva_Swap!$A:$D,4,FALSE)</f>
        <v>0.68320000000000003</v>
      </c>
      <c r="J63" s="1">
        <f t="shared" si="5"/>
        <v>0.99734586042582973</v>
      </c>
      <c r="K63" s="1">
        <f t="shared" si="5"/>
        <v>0.99556372655265946</v>
      </c>
      <c r="L63" s="1">
        <f t="shared" si="5"/>
        <v>0.98877861788651145</v>
      </c>
      <c r="M63" s="1">
        <f t="shared" si="5"/>
        <v>0.98631706446441203</v>
      </c>
      <c r="N63" s="10">
        <f t="shared" si="6"/>
        <v>6.8966317365301115E-3</v>
      </c>
    </row>
    <row r="64" spans="1:14" ht="14.25" x14ac:dyDescent="0.2">
      <c r="A64" s="2">
        <f t="shared" si="7"/>
        <v>43482</v>
      </c>
      <c r="B64" s="2">
        <f t="shared" si="1"/>
        <v>43663</v>
      </c>
      <c r="C64" s="2">
        <f t="shared" si="2"/>
        <v>43847</v>
      </c>
      <c r="D64" s="2">
        <f t="shared" si="3"/>
        <v>44029</v>
      </c>
      <c r="E64" s="2">
        <f t="shared" si="4"/>
        <v>44213</v>
      </c>
      <c r="F64" s="1">
        <f>+VLOOKUP(B64,Curva_Swap!$A:$D,4,FALSE)</f>
        <v>0.52880000000000005</v>
      </c>
      <c r="G64" s="1">
        <f>+VLOOKUP(C64,Curva_Swap!$A:$D,4,FALSE)</f>
        <v>0.44090000000000001</v>
      </c>
      <c r="H64" s="1">
        <f>+VLOOKUP(D64,Curva_Swap!$A:$D,4,FALSE)</f>
        <v>0.74719999999999998</v>
      </c>
      <c r="I64" s="1">
        <f>+VLOOKUP(E64,Curva_Swap!$A:$D,4,FALSE)</f>
        <v>0.68310000000000004</v>
      </c>
      <c r="J64" s="1">
        <f t="shared" si="5"/>
        <v>0.99734836099427304</v>
      </c>
      <c r="K64" s="1">
        <f t="shared" si="5"/>
        <v>0.99554965796854478</v>
      </c>
      <c r="L64" s="1">
        <f t="shared" si="5"/>
        <v>0.98877416130088214</v>
      </c>
      <c r="M64" s="1">
        <f t="shared" si="5"/>
        <v>0.98631903983616842</v>
      </c>
      <c r="N64" s="10">
        <f t="shared" si="6"/>
        <v>6.8956605017322838E-3</v>
      </c>
    </row>
    <row r="65" spans="1:14" ht="14.25" x14ac:dyDescent="0.2">
      <c r="A65" s="2">
        <f t="shared" si="7"/>
        <v>43483</v>
      </c>
      <c r="B65" s="2">
        <f t="shared" si="1"/>
        <v>43664</v>
      </c>
      <c r="C65" s="2">
        <f t="shared" si="2"/>
        <v>43848</v>
      </c>
      <c r="D65" s="2">
        <f t="shared" si="3"/>
        <v>44030</v>
      </c>
      <c r="E65" s="2">
        <f t="shared" si="4"/>
        <v>44214</v>
      </c>
      <c r="F65" s="1">
        <f>+VLOOKUP(B65,Curva_Swap!$A:$D,4,FALSE)</f>
        <v>0.5282</v>
      </c>
      <c r="G65" s="1">
        <f>+VLOOKUP(C65,Curva_Swap!$A:$D,4,FALSE)</f>
        <v>0.44230000000000003</v>
      </c>
      <c r="H65" s="1">
        <f>+VLOOKUP(D65,Curva_Swap!$A:$D,4,FALSE)</f>
        <v>0.74750000000000005</v>
      </c>
      <c r="I65" s="1">
        <f>+VLOOKUP(E65,Curva_Swap!$A:$D,4,FALSE)</f>
        <v>0.68300000000000005</v>
      </c>
      <c r="J65" s="1">
        <f t="shared" si="5"/>
        <v>0.99735136169295657</v>
      </c>
      <c r="K65" s="1">
        <f t="shared" si="5"/>
        <v>0.99553558978203838</v>
      </c>
      <c r="L65" s="1">
        <f t="shared" si="5"/>
        <v>0.98876970475542614</v>
      </c>
      <c r="M65" s="1">
        <f t="shared" si="5"/>
        <v>0.98632101521583737</v>
      </c>
      <c r="N65" s="10">
        <f t="shared" si="6"/>
        <v>6.8946883862765684E-3</v>
      </c>
    </row>
    <row r="66" spans="1:14" ht="14.25" x14ac:dyDescent="0.2">
      <c r="A66" s="2">
        <f t="shared" si="7"/>
        <v>43484</v>
      </c>
      <c r="B66" s="2">
        <f t="shared" si="1"/>
        <v>43665</v>
      </c>
      <c r="C66" s="2">
        <f t="shared" si="2"/>
        <v>43849</v>
      </c>
      <c r="D66" s="2">
        <f t="shared" si="3"/>
        <v>44031</v>
      </c>
      <c r="E66" s="2">
        <f t="shared" si="4"/>
        <v>44215</v>
      </c>
      <c r="F66" s="1">
        <f>+VLOOKUP(B66,Curva_Swap!$A:$D,4,FALSE)</f>
        <v>0.52759999999999996</v>
      </c>
      <c r="G66" s="1">
        <f>+VLOOKUP(C66,Curva_Swap!$A:$D,4,FALSE)</f>
        <v>0.44379999999999997</v>
      </c>
      <c r="H66" s="1">
        <f>+VLOOKUP(D66,Curva_Swap!$A:$D,4,FALSE)</f>
        <v>0.74780000000000002</v>
      </c>
      <c r="I66" s="1">
        <f>+VLOOKUP(E66,Curva_Swap!$A:$D,4,FALSE)</f>
        <v>0.68300000000000005</v>
      </c>
      <c r="J66" s="1">
        <f t="shared" si="5"/>
        <v>0.99735436240969644</v>
      </c>
      <c r="K66" s="1">
        <f t="shared" si="5"/>
        <v>0.99552051716627177</v>
      </c>
      <c r="L66" s="1">
        <f t="shared" si="5"/>
        <v>0.98876524825014245</v>
      </c>
      <c r="M66" s="1">
        <f t="shared" si="5"/>
        <v>0.98632101521583737</v>
      </c>
      <c r="N66" s="10">
        <f t="shared" si="6"/>
        <v>6.8947171058615477E-3</v>
      </c>
    </row>
    <row r="67" spans="1:14" ht="14.25" x14ac:dyDescent="0.2">
      <c r="A67" s="2">
        <f t="shared" si="7"/>
        <v>43485</v>
      </c>
      <c r="B67" s="2">
        <f t="shared" ref="B67:B94" si="8">+EDATE($A67,6)</f>
        <v>43666</v>
      </c>
      <c r="C67" s="2">
        <f t="shared" ref="C67:C94" si="9">+EDATE($A67,12)</f>
        <v>43850</v>
      </c>
      <c r="D67" s="2">
        <f t="shared" ref="D67:D94" si="10">+EDATE($A67,18)</f>
        <v>44032</v>
      </c>
      <c r="E67" s="2">
        <f t="shared" ref="E67:E94" si="11">+EDATE($A67,24)</f>
        <v>44216</v>
      </c>
      <c r="F67" s="1">
        <f>+VLOOKUP(B67,Curva_Swap!$A:$D,4,FALSE)</f>
        <v>0.52690000000000003</v>
      </c>
      <c r="G67" s="1">
        <f>+VLOOKUP(C67,Curva_Swap!$A:$D,4,FALSE)</f>
        <v>0.44529999999999997</v>
      </c>
      <c r="H67" s="1">
        <f>+VLOOKUP(D67,Curva_Swap!$A:$D,4,FALSE)</f>
        <v>0.74809999999999999</v>
      </c>
      <c r="I67" s="1">
        <f>+VLOOKUP(E67,Curva_Swap!$A:$D,4,FALSE)</f>
        <v>0.68289999999999995</v>
      </c>
      <c r="J67" s="1">
        <f t="shared" ref="J67:M94" si="12">1/(1+F67/100*(B67-$A67)/360)</f>
        <v>0.99735786326871412</v>
      </c>
      <c r="K67" s="1">
        <f t="shared" si="12"/>
        <v>0.99550544500690341</v>
      </c>
      <c r="L67" s="1">
        <f t="shared" si="12"/>
        <v>0.9887607917850304</v>
      </c>
      <c r="M67" s="1">
        <f t="shared" si="12"/>
        <v>0.98632299060341866</v>
      </c>
      <c r="N67" s="10">
        <f t="shared" ref="N67:N94" si="13">2*(1-M67)/(J67+K67+L67+M67)</f>
        <v>6.8937458509772554E-3</v>
      </c>
    </row>
    <row r="68" spans="1:14" ht="14.25" x14ac:dyDescent="0.2">
      <c r="A68" s="2">
        <f t="shared" ref="A68:A94" si="14">+A67+1</f>
        <v>43486</v>
      </c>
      <c r="B68" s="2">
        <f t="shared" si="8"/>
        <v>43667</v>
      </c>
      <c r="C68" s="2">
        <f t="shared" si="9"/>
        <v>43851</v>
      </c>
      <c r="D68" s="2">
        <f t="shared" si="10"/>
        <v>44033</v>
      </c>
      <c r="E68" s="2">
        <f t="shared" si="11"/>
        <v>44217</v>
      </c>
      <c r="F68" s="1">
        <f>+VLOOKUP(B68,Curva_Swap!$A:$D,4,FALSE)</f>
        <v>0.52629999999999999</v>
      </c>
      <c r="G68" s="1">
        <f>+VLOOKUP(C68,Curva_Swap!$A:$D,4,FALSE)</f>
        <v>0.44690000000000002</v>
      </c>
      <c r="H68" s="1">
        <f>+VLOOKUP(D68,Curva_Swap!$A:$D,4,FALSE)</f>
        <v>0.74839999999999995</v>
      </c>
      <c r="I68" s="1">
        <f>+VLOOKUP(E68,Curva_Swap!$A:$D,4,FALSE)</f>
        <v>0.68289999999999995</v>
      </c>
      <c r="J68" s="1">
        <f t="shared" si="12"/>
        <v>0.99736086402457658</v>
      </c>
      <c r="K68" s="1">
        <f t="shared" si="12"/>
        <v>0.9954893685399393</v>
      </c>
      <c r="L68" s="1">
        <f t="shared" si="12"/>
        <v>0.98875633536008978</v>
      </c>
      <c r="M68" s="1">
        <f t="shared" si="12"/>
        <v>0.98632299060341866</v>
      </c>
      <c r="N68" s="10">
        <f t="shared" si="13"/>
        <v>6.893776310714082E-3</v>
      </c>
    </row>
    <row r="69" spans="1:14" ht="14.25" x14ac:dyDescent="0.2">
      <c r="A69" s="2">
        <f t="shared" si="14"/>
        <v>43487</v>
      </c>
      <c r="B69" s="2">
        <f t="shared" si="8"/>
        <v>43668</v>
      </c>
      <c r="C69" s="2">
        <f t="shared" si="9"/>
        <v>43852</v>
      </c>
      <c r="D69" s="2">
        <f t="shared" si="10"/>
        <v>44034</v>
      </c>
      <c r="E69" s="2">
        <f t="shared" si="11"/>
        <v>44218</v>
      </c>
      <c r="F69" s="1">
        <f>+VLOOKUP(B69,Curva_Swap!$A:$D,4,FALSE)</f>
        <v>0.52559999999999996</v>
      </c>
      <c r="G69" s="1">
        <f>+VLOOKUP(C69,Curva_Swap!$A:$D,4,FALSE)</f>
        <v>0.44840000000000002</v>
      </c>
      <c r="H69" s="1">
        <f>+VLOOKUP(D69,Curva_Swap!$A:$D,4,FALSE)</f>
        <v>0.74870000000000003</v>
      </c>
      <c r="I69" s="1">
        <f>+VLOOKUP(E69,Curva_Swap!$A:$D,4,FALSE)</f>
        <v>0.68289999999999995</v>
      </c>
      <c r="J69" s="1">
        <f t="shared" si="12"/>
        <v>0.99736436492923808</v>
      </c>
      <c r="K69" s="1">
        <f t="shared" si="12"/>
        <v>0.99547429732372816</v>
      </c>
      <c r="L69" s="1">
        <f t="shared" si="12"/>
        <v>0.9887518789753198</v>
      </c>
      <c r="M69" s="1">
        <f t="shared" si="12"/>
        <v>0.98632299060341866</v>
      </c>
      <c r="N69" s="10">
        <f t="shared" si="13"/>
        <v>6.8938041551866351E-3</v>
      </c>
    </row>
    <row r="70" spans="1:14" ht="14.25" x14ac:dyDescent="0.2">
      <c r="A70" s="2">
        <f t="shared" si="14"/>
        <v>43488</v>
      </c>
      <c r="B70" s="2">
        <f t="shared" si="8"/>
        <v>43669</v>
      </c>
      <c r="C70" s="2">
        <f t="shared" si="9"/>
        <v>43853</v>
      </c>
      <c r="D70" s="2">
        <f t="shared" si="10"/>
        <v>44035</v>
      </c>
      <c r="E70" s="2">
        <f t="shared" si="11"/>
        <v>44219</v>
      </c>
      <c r="F70" s="1">
        <f>+VLOOKUP(B70,Curva_Swap!$A:$D,4,FALSE)</f>
        <v>0.52490000000000003</v>
      </c>
      <c r="G70" s="1">
        <f>+VLOOKUP(C70,Curva_Swap!$A:$D,4,FALSE)</f>
        <v>0.45</v>
      </c>
      <c r="H70" s="1">
        <f>+VLOOKUP(D70,Curva_Swap!$A:$D,4,FALSE)</f>
        <v>0.74890000000000001</v>
      </c>
      <c r="I70" s="1">
        <f>+VLOOKUP(E70,Curva_Swap!$A:$D,4,FALSE)</f>
        <v>0.68289999999999995</v>
      </c>
      <c r="J70" s="1">
        <f t="shared" si="12"/>
        <v>0.99736786585847692</v>
      </c>
      <c r="K70" s="1">
        <f t="shared" si="12"/>
        <v>0.99545822186275112</v>
      </c>
      <c r="L70" s="1">
        <f t="shared" si="12"/>
        <v>0.98874890807445681</v>
      </c>
      <c r="M70" s="1">
        <f t="shared" si="12"/>
        <v>0.98632299060341866</v>
      </c>
      <c r="N70" s="10">
        <f t="shared" si="13"/>
        <v>6.8938311637358031E-3</v>
      </c>
    </row>
    <row r="71" spans="1:14" ht="14.25" x14ac:dyDescent="0.2">
      <c r="A71" s="2">
        <f t="shared" si="14"/>
        <v>43489</v>
      </c>
      <c r="B71" s="2">
        <f t="shared" si="8"/>
        <v>43670</v>
      </c>
      <c r="C71" s="2">
        <f t="shared" si="9"/>
        <v>43854</v>
      </c>
      <c r="D71" s="2">
        <f t="shared" si="10"/>
        <v>44036</v>
      </c>
      <c r="E71" s="2">
        <f t="shared" si="11"/>
        <v>44220</v>
      </c>
      <c r="F71" s="1">
        <f>+VLOOKUP(B71,Curva_Swap!$A:$D,4,FALSE)</f>
        <v>0.5242</v>
      </c>
      <c r="G71" s="1">
        <f>+VLOOKUP(C71,Curva_Swap!$A:$D,4,FALSE)</f>
        <v>0.4516</v>
      </c>
      <c r="H71" s="1">
        <f>+VLOOKUP(D71,Curva_Swap!$A:$D,4,FALSE)</f>
        <v>0.74909999999999999</v>
      </c>
      <c r="I71" s="1">
        <f>+VLOOKUP(E71,Curva_Swap!$A:$D,4,FALSE)</f>
        <v>0.68289999999999995</v>
      </c>
      <c r="J71" s="1">
        <f t="shared" si="12"/>
        <v>0.99737136681229377</v>
      </c>
      <c r="K71" s="1">
        <f t="shared" si="12"/>
        <v>0.99544214692095645</v>
      </c>
      <c r="L71" s="1">
        <f t="shared" si="12"/>
        <v>0.98874593719144688</v>
      </c>
      <c r="M71" s="1">
        <f t="shared" si="12"/>
        <v>0.98632299060341866</v>
      </c>
      <c r="N71" s="10">
        <f t="shared" si="13"/>
        <v>6.8938581715208454E-3</v>
      </c>
    </row>
    <row r="72" spans="1:14" ht="14.25" x14ac:dyDescent="0.2">
      <c r="A72" s="2">
        <f t="shared" si="14"/>
        <v>43490</v>
      </c>
      <c r="B72" s="2">
        <f t="shared" si="8"/>
        <v>43671</v>
      </c>
      <c r="C72" s="2">
        <f t="shared" si="9"/>
        <v>43855</v>
      </c>
      <c r="D72" s="2">
        <f t="shared" si="10"/>
        <v>44037</v>
      </c>
      <c r="E72" s="2">
        <f t="shared" si="11"/>
        <v>44221</v>
      </c>
      <c r="F72" s="1">
        <f>+VLOOKUP(B72,Curva_Swap!$A:$D,4,FALSE)</f>
        <v>0.52339999999999998</v>
      </c>
      <c r="G72" s="1">
        <f>+VLOOKUP(C72,Curva_Swap!$A:$D,4,FALSE)</f>
        <v>0.45319999999999999</v>
      </c>
      <c r="H72" s="1">
        <f>+VLOOKUP(D72,Curva_Swap!$A:$D,4,FALSE)</f>
        <v>0.74929999999999997</v>
      </c>
      <c r="I72" s="1">
        <f>+VLOOKUP(E72,Curva_Swap!$A:$D,4,FALSE)</f>
        <v>0.68289999999999995</v>
      </c>
      <c r="J72" s="1">
        <f t="shared" si="12"/>
        <v>0.99737536793246584</v>
      </c>
      <c r="K72" s="1">
        <f t="shared" si="12"/>
        <v>0.99542607249831871</v>
      </c>
      <c r="L72" s="1">
        <f t="shared" si="12"/>
        <v>0.98874296632629011</v>
      </c>
      <c r="M72" s="1">
        <f t="shared" si="12"/>
        <v>0.98632299060341866</v>
      </c>
      <c r="N72" s="10">
        <f t="shared" si="13"/>
        <v>6.8938843095812967E-3</v>
      </c>
    </row>
    <row r="73" spans="1:14" ht="14.25" x14ac:dyDescent="0.2">
      <c r="A73" s="2">
        <f t="shared" si="14"/>
        <v>43491</v>
      </c>
      <c r="B73" s="2">
        <f t="shared" si="8"/>
        <v>43672</v>
      </c>
      <c r="C73" s="2">
        <f t="shared" si="9"/>
        <v>43856</v>
      </c>
      <c r="D73" s="2">
        <f t="shared" si="10"/>
        <v>44038</v>
      </c>
      <c r="E73" s="2">
        <f t="shared" si="11"/>
        <v>44222</v>
      </c>
      <c r="F73" s="1">
        <f>+VLOOKUP(B73,Curva_Swap!$A:$D,4,FALSE)</f>
        <v>0.52270000000000005</v>
      </c>
      <c r="G73" s="1">
        <f>+VLOOKUP(C73,Curva_Swap!$A:$D,4,FALSE)</f>
        <v>0.45479999999999998</v>
      </c>
      <c r="H73" s="1">
        <f>+VLOOKUP(D73,Curva_Swap!$A:$D,4,FALSE)</f>
        <v>0.74950000000000006</v>
      </c>
      <c r="I73" s="1">
        <f>+VLOOKUP(E73,Curva_Swap!$A:$D,4,FALSE)</f>
        <v>0.68289999999999995</v>
      </c>
      <c r="J73" s="1">
        <f t="shared" si="12"/>
        <v>0.99737886893895056</v>
      </c>
      <c r="K73" s="1">
        <f t="shared" si="12"/>
        <v>0.99540999859481294</v>
      </c>
      <c r="L73" s="1">
        <f t="shared" si="12"/>
        <v>0.98873999547898639</v>
      </c>
      <c r="M73" s="1">
        <f t="shared" si="12"/>
        <v>0.98632299060341866</v>
      </c>
      <c r="N73" s="10">
        <f t="shared" si="13"/>
        <v>6.8939113158252453E-3</v>
      </c>
    </row>
    <row r="74" spans="1:14" ht="14.25" x14ac:dyDescent="0.2">
      <c r="A74" s="2">
        <f t="shared" si="14"/>
        <v>43492</v>
      </c>
      <c r="B74" s="2">
        <f t="shared" si="8"/>
        <v>43673</v>
      </c>
      <c r="C74" s="2">
        <f t="shared" si="9"/>
        <v>43857</v>
      </c>
      <c r="D74" s="2">
        <f t="shared" si="10"/>
        <v>44039</v>
      </c>
      <c r="E74" s="2">
        <f t="shared" si="11"/>
        <v>44223</v>
      </c>
      <c r="F74" s="1">
        <f>+VLOOKUP(B74,Curva_Swap!$A:$D,4,FALSE)</f>
        <v>0.52190000000000003</v>
      </c>
      <c r="G74" s="1">
        <f>+VLOOKUP(C74,Curva_Swap!$A:$D,4,FALSE)</f>
        <v>0.45639999999999997</v>
      </c>
      <c r="H74" s="1">
        <f>+VLOOKUP(D74,Curva_Swap!$A:$D,4,FALSE)</f>
        <v>0.74960000000000004</v>
      </c>
      <c r="I74" s="1">
        <f>+VLOOKUP(E74,Curva_Swap!$A:$D,4,FALSE)</f>
        <v>0.68289999999999995</v>
      </c>
      <c r="J74" s="1">
        <f t="shared" si="12"/>
        <v>0.99738287011931492</v>
      </c>
      <c r="K74" s="1">
        <f t="shared" si="12"/>
        <v>0.99539392521041392</v>
      </c>
      <c r="L74" s="1">
        <f t="shared" si="12"/>
        <v>0.98873851006202929</v>
      </c>
      <c r="M74" s="1">
        <f t="shared" si="12"/>
        <v>0.98632299060341866</v>
      </c>
      <c r="N74" s="10">
        <f t="shared" si="13"/>
        <v>6.8939348714819534E-3</v>
      </c>
    </row>
    <row r="75" spans="1:14" ht="14.25" x14ac:dyDescent="0.2">
      <c r="A75" s="2">
        <f t="shared" si="14"/>
        <v>43493</v>
      </c>
      <c r="B75" s="2">
        <f t="shared" si="8"/>
        <v>43674</v>
      </c>
      <c r="C75" s="2">
        <f t="shared" si="9"/>
        <v>43858</v>
      </c>
      <c r="D75" s="2">
        <f t="shared" si="10"/>
        <v>44040</v>
      </c>
      <c r="E75" s="2">
        <f t="shared" si="11"/>
        <v>44224</v>
      </c>
      <c r="F75" s="1">
        <f>+VLOOKUP(B75,Curva_Swap!$A:$D,4,FALSE)</f>
        <v>0.52110000000000001</v>
      </c>
      <c r="G75" s="1">
        <f>+VLOOKUP(C75,Curva_Swap!$A:$D,4,FALSE)</f>
        <v>0.45810000000000001</v>
      </c>
      <c r="H75" s="1">
        <f>+VLOOKUP(D75,Curva_Swap!$A:$D,4,FALSE)</f>
        <v>0.74980000000000002</v>
      </c>
      <c r="I75" s="1">
        <f>+VLOOKUP(E75,Curva_Swap!$A:$D,4,FALSE)</f>
        <v>0.68289999999999995</v>
      </c>
      <c r="J75" s="1">
        <f t="shared" si="12"/>
        <v>0.9973868713317825</v>
      </c>
      <c r="K75" s="1">
        <f t="shared" si="12"/>
        <v>0.99537684780824853</v>
      </c>
      <c r="L75" s="1">
        <f t="shared" si="12"/>
        <v>0.98873553924150448</v>
      </c>
      <c r="M75" s="1">
        <f t="shared" si="12"/>
        <v>0.98632299060341866</v>
      </c>
      <c r="N75" s="10">
        <f t="shared" si="13"/>
        <v>6.8939627525301493E-3</v>
      </c>
    </row>
    <row r="76" spans="1:14" ht="14.25" x14ac:dyDescent="0.2">
      <c r="A76" s="2">
        <f t="shared" si="14"/>
        <v>43494</v>
      </c>
      <c r="B76" s="2">
        <f t="shared" si="8"/>
        <v>43675</v>
      </c>
      <c r="C76" s="2">
        <f t="shared" si="9"/>
        <v>43859</v>
      </c>
      <c r="D76" s="2">
        <f t="shared" si="10"/>
        <v>44041</v>
      </c>
      <c r="E76" s="2">
        <f t="shared" si="11"/>
        <v>44225</v>
      </c>
      <c r="F76" s="1">
        <f>+VLOOKUP(B76,Curva_Swap!$A:$D,4,FALSE)</f>
        <v>0.52029999999999998</v>
      </c>
      <c r="G76" s="1">
        <f>+VLOOKUP(C76,Curva_Swap!$A:$D,4,FALSE)</f>
        <v>0.45979999999999999</v>
      </c>
      <c r="H76" s="1">
        <f>+VLOOKUP(D76,Curva_Swap!$A:$D,4,FALSE)</f>
        <v>0.74990000000000001</v>
      </c>
      <c r="I76" s="1">
        <f>+VLOOKUP(E76,Curva_Swap!$A:$D,4,FALSE)</f>
        <v>0.68289999999999995</v>
      </c>
      <c r="J76" s="1">
        <f t="shared" si="12"/>
        <v>0.99739087257635362</v>
      </c>
      <c r="K76" s="1">
        <f t="shared" si="12"/>
        <v>0.99535977099204775</v>
      </c>
      <c r="L76" s="1">
        <f t="shared" si="12"/>
        <v>0.98873405383793711</v>
      </c>
      <c r="M76" s="1">
        <f t="shared" si="12"/>
        <v>0.98632299060341866</v>
      </c>
      <c r="N76" s="10">
        <f t="shared" si="13"/>
        <v>6.8939880518461803E-3</v>
      </c>
    </row>
    <row r="77" spans="1:14" ht="14.25" x14ac:dyDescent="0.2">
      <c r="A77" s="2">
        <f t="shared" si="14"/>
        <v>43495</v>
      </c>
      <c r="B77" s="2">
        <f t="shared" si="8"/>
        <v>43676</v>
      </c>
      <c r="C77" s="2">
        <f t="shared" si="9"/>
        <v>43860</v>
      </c>
      <c r="D77" s="2">
        <f t="shared" si="10"/>
        <v>44042</v>
      </c>
      <c r="E77" s="2">
        <f t="shared" si="11"/>
        <v>44226</v>
      </c>
      <c r="F77" s="1">
        <f>+VLOOKUP(B77,Curva_Swap!$A:$D,4,FALSE)</f>
        <v>0.51939999999999997</v>
      </c>
      <c r="G77" s="1">
        <f>+VLOOKUP(C77,Curva_Swap!$A:$D,4,FALSE)</f>
        <v>0.46150000000000002</v>
      </c>
      <c r="H77" s="1">
        <f>+VLOOKUP(D77,Curva_Swap!$A:$D,4,FALSE)</f>
        <v>0.75</v>
      </c>
      <c r="I77" s="1">
        <f>+VLOOKUP(E77,Curva_Swap!$A:$D,4,FALSE)</f>
        <v>0.68300000000000005</v>
      </c>
      <c r="J77" s="1">
        <f t="shared" si="12"/>
        <v>0.99739537401487055</v>
      </c>
      <c r="K77" s="1">
        <f t="shared" si="12"/>
        <v>0.99534269476178105</v>
      </c>
      <c r="L77" s="1">
        <f t="shared" si="12"/>
        <v>0.9887325684388325</v>
      </c>
      <c r="M77" s="1">
        <f t="shared" si="12"/>
        <v>0.98632101521583737</v>
      </c>
      <c r="N77" s="10">
        <f t="shared" si="13"/>
        <v>6.8950116248067787E-3</v>
      </c>
    </row>
    <row r="78" spans="1:14" ht="14.25" x14ac:dyDescent="0.2">
      <c r="A78" s="2">
        <f t="shared" si="14"/>
        <v>43496</v>
      </c>
      <c r="B78" s="2">
        <f t="shared" si="8"/>
        <v>43677</v>
      </c>
      <c r="C78" s="2">
        <f t="shared" si="9"/>
        <v>43861</v>
      </c>
      <c r="D78" s="2">
        <f t="shared" si="10"/>
        <v>44043</v>
      </c>
      <c r="E78" s="2">
        <f t="shared" si="11"/>
        <v>44227</v>
      </c>
      <c r="F78" s="1">
        <f>+VLOOKUP(B78,Curva_Swap!$A:$D,4,FALSE)</f>
        <v>0.51849999999999996</v>
      </c>
      <c r="G78" s="1">
        <f>+VLOOKUP(C78,Curva_Swap!$A:$D,4,FALSE)</f>
        <v>0.4632</v>
      </c>
      <c r="H78" s="1">
        <f>+VLOOKUP(D78,Curva_Swap!$A:$D,4,FALSE)</f>
        <v>0.75009999999999999</v>
      </c>
      <c r="I78" s="1">
        <f>+VLOOKUP(E78,Curva_Swap!$A:$D,4,FALSE)</f>
        <v>0.68300000000000005</v>
      </c>
      <c r="J78" s="1">
        <f t="shared" si="12"/>
        <v>0.99739987549401943</v>
      </c>
      <c r="K78" s="1">
        <f t="shared" si="12"/>
        <v>0.99532561911741813</v>
      </c>
      <c r="L78" s="1">
        <f t="shared" si="12"/>
        <v>0.98873108304419111</v>
      </c>
      <c r="M78" s="1">
        <f t="shared" si="12"/>
        <v>0.98632101521583737</v>
      </c>
      <c r="N78" s="10">
        <f t="shared" si="13"/>
        <v>6.8950360568285777E-3</v>
      </c>
    </row>
    <row r="79" spans="1:14" ht="14.25" x14ac:dyDescent="0.2">
      <c r="A79" s="2">
        <f t="shared" si="14"/>
        <v>43497</v>
      </c>
      <c r="B79" s="2">
        <f t="shared" si="8"/>
        <v>43678</v>
      </c>
      <c r="C79" s="2">
        <f t="shared" si="9"/>
        <v>43862</v>
      </c>
      <c r="D79" s="2">
        <f t="shared" si="10"/>
        <v>44044</v>
      </c>
      <c r="E79" s="2">
        <f t="shared" si="11"/>
        <v>44228</v>
      </c>
      <c r="F79" s="1">
        <f>+VLOOKUP(B79,Curva_Swap!$A:$D,4,FALSE)</f>
        <v>0.51770000000000005</v>
      </c>
      <c r="G79" s="1">
        <f>+VLOOKUP(C79,Curva_Swap!$A:$D,4,FALSE)</f>
        <v>0.46500000000000002</v>
      </c>
      <c r="H79" s="1">
        <f>+VLOOKUP(D79,Curva_Swap!$A:$D,4,FALSE)</f>
        <v>0.75009999999999999</v>
      </c>
      <c r="I79" s="1">
        <f>+VLOOKUP(E79,Curva_Swap!$A:$D,4,FALSE)</f>
        <v>0.68310000000000004</v>
      </c>
      <c r="J79" s="1">
        <f t="shared" si="12"/>
        <v>0.99740387684292975</v>
      </c>
      <c r="K79" s="1">
        <f t="shared" si="12"/>
        <v>0.99530753966196872</v>
      </c>
      <c r="L79" s="1">
        <f t="shared" si="12"/>
        <v>0.98873108304419111</v>
      </c>
      <c r="M79" s="1">
        <f t="shared" si="12"/>
        <v>0.98631903983616842</v>
      </c>
      <c r="N79" s="10">
        <f t="shared" si="13"/>
        <v>6.8960596689241699E-3</v>
      </c>
    </row>
    <row r="80" spans="1:14" ht="14.25" x14ac:dyDescent="0.2">
      <c r="A80" s="2">
        <f t="shared" si="14"/>
        <v>43498</v>
      </c>
      <c r="B80" s="2">
        <f t="shared" si="8"/>
        <v>43679</v>
      </c>
      <c r="C80" s="2">
        <f t="shared" si="9"/>
        <v>43863</v>
      </c>
      <c r="D80" s="2">
        <f t="shared" si="10"/>
        <v>44045</v>
      </c>
      <c r="E80" s="2">
        <f t="shared" si="11"/>
        <v>44229</v>
      </c>
      <c r="F80" s="1">
        <f>+VLOOKUP(B80,Curva_Swap!$A:$D,4,FALSE)</f>
        <v>0.51680000000000004</v>
      </c>
      <c r="G80" s="1">
        <f>+VLOOKUP(C80,Curva_Swap!$A:$D,4,FALSE)</f>
        <v>0.4667</v>
      </c>
      <c r="H80" s="1">
        <f>+VLOOKUP(D80,Curva_Swap!$A:$D,4,FALSE)</f>
        <v>0.75019999999999998</v>
      </c>
      <c r="I80" s="1">
        <f>+VLOOKUP(E80,Curva_Swap!$A:$D,4,FALSE)</f>
        <v>0.68310000000000004</v>
      </c>
      <c r="J80" s="1">
        <f t="shared" si="12"/>
        <v>0.99740837839882979</v>
      </c>
      <c r="K80" s="1">
        <f t="shared" si="12"/>
        <v>0.99529046522378406</v>
      </c>
      <c r="L80" s="1">
        <f t="shared" si="12"/>
        <v>0.98872959765401269</v>
      </c>
      <c r="M80" s="1">
        <f t="shared" si="12"/>
        <v>0.98631903983616842</v>
      </c>
      <c r="N80" s="10">
        <f t="shared" si="13"/>
        <v>6.8960841026075659E-3</v>
      </c>
    </row>
    <row r="81" spans="1:14" ht="14.25" x14ac:dyDescent="0.2">
      <c r="A81" s="2">
        <f t="shared" si="14"/>
        <v>43499</v>
      </c>
      <c r="B81" s="2">
        <f t="shared" si="8"/>
        <v>43680</v>
      </c>
      <c r="C81" s="2">
        <f t="shared" si="9"/>
        <v>43864</v>
      </c>
      <c r="D81" s="2">
        <f t="shared" si="10"/>
        <v>44046</v>
      </c>
      <c r="E81" s="2">
        <f t="shared" si="11"/>
        <v>44230</v>
      </c>
      <c r="F81" s="1">
        <f>+VLOOKUP(B81,Curva_Swap!$A:$D,4,FALSE)</f>
        <v>0.51580000000000004</v>
      </c>
      <c r="G81" s="1">
        <f>+VLOOKUP(C81,Curva_Swap!$A:$D,4,FALSE)</f>
        <v>0.46850000000000003</v>
      </c>
      <c r="H81" s="1">
        <f>+VLOOKUP(D81,Curva_Swap!$A:$D,4,FALSE)</f>
        <v>0.75019999999999998</v>
      </c>
      <c r="I81" s="1">
        <f>+VLOOKUP(E81,Curva_Swap!$A:$D,4,FALSE)</f>
        <v>0.68320000000000003</v>
      </c>
      <c r="J81" s="1">
        <f t="shared" si="12"/>
        <v>0.99741338017526415</v>
      </c>
      <c r="K81" s="1">
        <f t="shared" si="12"/>
        <v>0.99527238704539633</v>
      </c>
      <c r="L81" s="1">
        <f t="shared" si="12"/>
        <v>0.98872959765401269</v>
      </c>
      <c r="M81" s="1">
        <f t="shared" si="12"/>
        <v>0.98631706446441203</v>
      </c>
      <c r="N81" s="10">
        <f t="shared" si="13"/>
        <v>6.8971059814470249E-3</v>
      </c>
    </row>
    <row r="82" spans="1:14" ht="14.25" x14ac:dyDescent="0.2">
      <c r="A82" s="2">
        <f t="shared" si="14"/>
        <v>43500</v>
      </c>
      <c r="B82" s="2">
        <f t="shared" si="8"/>
        <v>43681</v>
      </c>
      <c r="C82" s="2">
        <f t="shared" si="9"/>
        <v>43865</v>
      </c>
      <c r="D82" s="2">
        <f t="shared" si="10"/>
        <v>44047</v>
      </c>
      <c r="E82" s="2">
        <f t="shared" si="11"/>
        <v>44231</v>
      </c>
      <c r="F82" s="1">
        <f>+VLOOKUP(B82,Curva_Swap!$A:$D,4,FALSE)</f>
        <v>0.51490000000000002</v>
      </c>
      <c r="G82" s="1">
        <f>+VLOOKUP(C82,Curva_Swap!$A:$D,4,FALSE)</f>
        <v>0.4703</v>
      </c>
      <c r="H82" s="1">
        <f>+VLOOKUP(D82,Curva_Swap!$A:$D,4,FALSE)</f>
        <v>0.75029999999999997</v>
      </c>
      <c r="I82" s="1">
        <f>+VLOOKUP(E82,Curva_Swap!$A:$D,4,FALSE)</f>
        <v>0.68330000000000002</v>
      </c>
      <c r="J82" s="1">
        <f t="shared" si="12"/>
        <v>0.99741788181694702</v>
      </c>
      <c r="K82" s="1">
        <f t="shared" si="12"/>
        <v>0.99525430952373095</v>
      </c>
      <c r="L82" s="1">
        <f t="shared" si="12"/>
        <v>0.98872811226829738</v>
      </c>
      <c r="M82" s="1">
        <f t="shared" si="12"/>
        <v>0.9863150891005682</v>
      </c>
      <c r="N82" s="10">
        <f t="shared" si="13"/>
        <v>6.8981313148503871E-3</v>
      </c>
    </row>
    <row r="83" spans="1:14" ht="14.25" x14ac:dyDescent="0.2">
      <c r="A83" s="2">
        <f t="shared" si="14"/>
        <v>43501</v>
      </c>
      <c r="B83" s="2">
        <f t="shared" si="8"/>
        <v>43682</v>
      </c>
      <c r="C83" s="2">
        <f t="shared" si="9"/>
        <v>43866</v>
      </c>
      <c r="D83" s="2">
        <f t="shared" si="10"/>
        <v>44048</v>
      </c>
      <c r="E83" s="2">
        <f t="shared" si="11"/>
        <v>44232</v>
      </c>
      <c r="F83" s="1">
        <f>+VLOOKUP(B83,Curva_Swap!$A:$D,4,FALSE)</f>
        <v>0.51400000000000001</v>
      </c>
      <c r="G83" s="1">
        <f>+VLOOKUP(C83,Curva_Swap!$A:$D,4,FALSE)</f>
        <v>0.47210000000000002</v>
      </c>
      <c r="H83" s="1">
        <f>+VLOOKUP(D83,Curva_Swap!$A:$D,4,FALSE)</f>
        <v>0.75029999999999997</v>
      </c>
      <c r="I83" s="1">
        <f>+VLOOKUP(E83,Curva_Swap!$A:$D,4,FALSE)</f>
        <v>0.68330000000000002</v>
      </c>
      <c r="J83" s="1">
        <f t="shared" si="12"/>
        <v>0.99742238349926471</v>
      </c>
      <c r="K83" s="1">
        <f t="shared" si="12"/>
        <v>0.99523623265875161</v>
      </c>
      <c r="L83" s="1">
        <f t="shared" si="12"/>
        <v>0.98872811226829738</v>
      </c>
      <c r="M83" s="1">
        <f t="shared" si="12"/>
        <v>0.9863150891005682</v>
      </c>
      <c r="N83" s="10">
        <f t="shared" si="13"/>
        <v>6.8981549162692767E-3</v>
      </c>
    </row>
    <row r="84" spans="1:14" ht="14.25" x14ac:dyDescent="0.2">
      <c r="A84" s="2">
        <f t="shared" si="14"/>
        <v>43502</v>
      </c>
      <c r="B84" s="2">
        <f t="shared" si="8"/>
        <v>43683</v>
      </c>
      <c r="C84" s="2">
        <f t="shared" si="9"/>
        <v>43867</v>
      </c>
      <c r="D84" s="2">
        <f t="shared" si="10"/>
        <v>44049</v>
      </c>
      <c r="E84" s="2">
        <f t="shared" si="11"/>
        <v>44233</v>
      </c>
      <c r="F84" s="1">
        <f>+VLOOKUP(B84,Curva_Swap!$A:$D,4,FALSE)</f>
        <v>0.51300000000000001</v>
      </c>
      <c r="G84" s="1">
        <f>+VLOOKUP(C84,Curva_Swap!$A:$D,4,FALSE)</f>
        <v>0.47399999999999998</v>
      </c>
      <c r="H84" s="1">
        <f>+VLOOKUP(D84,Curva_Swap!$A:$D,4,FALSE)</f>
        <v>0.75029999999999997</v>
      </c>
      <c r="I84" s="1">
        <f>+VLOOKUP(E84,Curva_Swap!$A:$D,4,FALSE)</f>
        <v>0.68340000000000001</v>
      </c>
      <c r="J84" s="1">
        <f t="shared" si="12"/>
        <v>0.99742738541616538</v>
      </c>
      <c r="K84" s="1">
        <f t="shared" si="12"/>
        <v>0.9952171522358797</v>
      </c>
      <c r="L84" s="1">
        <f t="shared" si="12"/>
        <v>0.98872811226829738</v>
      </c>
      <c r="M84" s="1">
        <f t="shared" si="12"/>
        <v>0.98631311374463648</v>
      </c>
      <c r="N84" s="10">
        <f t="shared" si="13"/>
        <v>6.8991785492210182E-3</v>
      </c>
    </row>
    <row r="85" spans="1:14" ht="14.25" x14ac:dyDescent="0.2">
      <c r="A85" s="2">
        <f t="shared" si="14"/>
        <v>43503</v>
      </c>
      <c r="B85" s="2">
        <f t="shared" si="8"/>
        <v>43684</v>
      </c>
      <c r="C85" s="2">
        <f t="shared" si="9"/>
        <v>43868</v>
      </c>
      <c r="D85" s="2">
        <f t="shared" si="10"/>
        <v>44050</v>
      </c>
      <c r="E85" s="2">
        <f t="shared" si="11"/>
        <v>44234</v>
      </c>
      <c r="F85" s="1">
        <f>+VLOOKUP(B85,Curva_Swap!$A:$D,4,FALSE)</f>
        <v>0.51200000000000001</v>
      </c>
      <c r="G85" s="1">
        <f>+VLOOKUP(C85,Curva_Swap!$A:$D,4,FALSE)</f>
        <v>0.4758</v>
      </c>
      <c r="H85" s="1">
        <f>+VLOOKUP(D85,Curva_Swap!$A:$D,4,FALSE)</f>
        <v>0.75019999999999998</v>
      </c>
      <c r="I85" s="1">
        <f>+VLOOKUP(E85,Curva_Swap!$A:$D,4,FALSE)</f>
        <v>0.6835</v>
      </c>
      <c r="J85" s="1">
        <f t="shared" si="12"/>
        <v>0.99743238738323392</v>
      </c>
      <c r="K85" s="1">
        <f t="shared" si="12"/>
        <v>0.99519907672064323</v>
      </c>
      <c r="L85" s="1">
        <f t="shared" si="12"/>
        <v>0.98872959765401269</v>
      </c>
      <c r="M85" s="1">
        <f t="shared" si="12"/>
        <v>0.98631113839661733</v>
      </c>
      <c r="N85" s="10">
        <f t="shared" si="13"/>
        <v>6.9001978554829244E-3</v>
      </c>
    </row>
    <row r="86" spans="1:14" ht="14.25" x14ac:dyDescent="0.2">
      <c r="A86" s="2">
        <f t="shared" si="14"/>
        <v>43504</v>
      </c>
      <c r="B86" s="2">
        <f t="shared" si="8"/>
        <v>43685</v>
      </c>
      <c r="C86" s="2">
        <f t="shared" si="9"/>
        <v>43869</v>
      </c>
      <c r="D86" s="2">
        <f t="shared" si="10"/>
        <v>44051</v>
      </c>
      <c r="E86" s="2">
        <f t="shared" si="11"/>
        <v>44235</v>
      </c>
      <c r="F86" s="1">
        <f>+VLOOKUP(B86,Curva_Swap!$A:$D,4,FALSE)</f>
        <v>0.51100000000000001</v>
      </c>
      <c r="G86" s="1">
        <f>+VLOOKUP(C86,Curva_Swap!$A:$D,4,FALSE)</f>
        <v>0.47770000000000001</v>
      </c>
      <c r="H86" s="1">
        <f>+VLOOKUP(D86,Curva_Swap!$A:$D,4,FALSE)</f>
        <v>0.75019999999999998</v>
      </c>
      <c r="I86" s="1">
        <f>+VLOOKUP(E86,Curva_Swap!$A:$D,4,FALSE)</f>
        <v>0.68359999999999999</v>
      </c>
      <c r="J86" s="1">
        <f t="shared" si="12"/>
        <v>0.99743738940047122</v>
      </c>
      <c r="K86" s="1">
        <f t="shared" si="12"/>
        <v>0.99517999772241994</v>
      </c>
      <c r="L86" s="1">
        <f t="shared" si="12"/>
        <v>0.98872959765401269</v>
      </c>
      <c r="M86" s="1">
        <f t="shared" si="12"/>
        <v>0.9863091630565104</v>
      </c>
      <c r="N86" s="10">
        <f t="shared" si="13"/>
        <v>6.9012214936849548E-3</v>
      </c>
    </row>
    <row r="87" spans="1:14" ht="14.25" x14ac:dyDescent="0.2">
      <c r="A87" s="2">
        <f t="shared" si="14"/>
        <v>43505</v>
      </c>
      <c r="B87" s="2">
        <f t="shared" si="8"/>
        <v>43686</v>
      </c>
      <c r="C87" s="2">
        <f t="shared" si="9"/>
        <v>43870</v>
      </c>
      <c r="D87" s="2">
        <f t="shared" si="10"/>
        <v>44052</v>
      </c>
      <c r="E87" s="2">
        <f t="shared" si="11"/>
        <v>44236</v>
      </c>
      <c r="F87" s="1">
        <f>+VLOOKUP(B87,Curva_Swap!$A:$D,4,FALSE)</f>
        <v>0.51</v>
      </c>
      <c r="G87" s="1">
        <f>+VLOOKUP(C87,Curva_Swap!$A:$D,4,FALSE)</f>
        <v>0.47960000000000003</v>
      </c>
      <c r="H87" s="1">
        <f>+VLOOKUP(D87,Curva_Swap!$A:$D,4,FALSE)</f>
        <v>0.75019999999999998</v>
      </c>
      <c r="I87" s="1">
        <f>+VLOOKUP(E87,Curva_Swap!$A:$D,4,FALSE)</f>
        <v>0.68369999999999997</v>
      </c>
      <c r="J87" s="1">
        <f t="shared" si="12"/>
        <v>0.99744239146787772</v>
      </c>
      <c r="K87" s="1">
        <f t="shared" si="12"/>
        <v>0.99516091945571106</v>
      </c>
      <c r="L87" s="1">
        <f t="shared" si="12"/>
        <v>0.98872959765401269</v>
      </c>
      <c r="M87" s="1">
        <f t="shared" si="12"/>
        <v>0.98630718772431547</v>
      </c>
      <c r="N87" s="10">
        <f t="shared" si="13"/>
        <v>6.902245134808002E-3</v>
      </c>
    </row>
    <row r="88" spans="1:14" ht="14.25" x14ac:dyDescent="0.2">
      <c r="A88" s="2">
        <f t="shared" si="14"/>
        <v>43506</v>
      </c>
      <c r="B88" s="2">
        <f t="shared" si="8"/>
        <v>43687</v>
      </c>
      <c r="C88" s="2">
        <f t="shared" si="9"/>
        <v>43871</v>
      </c>
      <c r="D88" s="2">
        <f t="shared" si="10"/>
        <v>44053</v>
      </c>
      <c r="E88" s="2">
        <f t="shared" si="11"/>
        <v>44237</v>
      </c>
      <c r="F88" s="1">
        <f>+VLOOKUP(B88,Curva_Swap!$A:$D,4,FALSE)</f>
        <v>0.50900000000000001</v>
      </c>
      <c r="G88" s="1">
        <f>+VLOOKUP(C88,Curva_Swap!$A:$D,4,FALSE)</f>
        <v>0.48149999999999998</v>
      </c>
      <c r="H88" s="1">
        <f>+VLOOKUP(D88,Curva_Swap!$A:$D,4,FALSE)</f>
        <v>0.75009999999999999</v>
      </c>
      <c r="I88" s="1">
        <f>+VLOOKUP(E88,Curva_Swap!$A:$D,4,FALSE)</f>
        <v>0.68389999999999995</v>
      </c>
      <c r="J88" s="1">
        <f t="shared" si="12"/>
        <v>0.99744739358545464</v>
      </c>
      <c r="K88" s="1">
        <f t="shared" si="12"/>
        <v>0.99514184192047461</v>
      </c>
      <c r="L88" s="1">
        <f t="shared" si="12"/>
        <v>0.98873108304419111</v>
      </c>
      <c r="M88" s="1">
        <f t="shared" si="12"/>
        <v>0.98630323708366263</v>
      </c>
      <c r="N88" s="10">
        <f t="shared" si="13"/>
        <v>6.9042653489083169E-3</v>
      </c>
    </row>
    <row r="89" spans="1:14" ht="14.25" x14ac:dyDescent="0.2">
      <c r="A89" s="2">
        <f t="shared" si="14"/>
        <v>43507</v>
      </c>
      <c r="B89" s="2">
        <f t="shared" si="8"/>
        <v>43688</v>
      </c>
      <c r="C89" s="2">
        <f t="shared" si="9"/>
        <v>43872</v>
      </c>
      <c r="D89" s="2">
        <f t="shared" si="10"/>
        <v>44054</v>
      </c>
      <c r="E89" s="2">
        <f t="shared" si="11"/>
        <v>44238</v>
      </c>
      <c r="F89" s="1">
        <f>+VLOOKUP(B89,Curva_Swap!$A:$D,4,FALSE)</f>
        <v>0.50790000000000002</v>
      </c>
      <c r="G89" s="1">
        <f>+VLOOKUP(C89,Curva_Swap!$A:$D,4,FALSE)</f>
        <v>0.4834</v>
      </c>
      <c r="H89" s="1">
        <f>+VLOOKUP(D89,Curva_Swap!$A:$D,4,FALSE)</f>
        <v>0.75</v>
      </c>
      <c r="I89" s="1">
        <f>+VLOOKUP(E89,Curva_Swap!$A:$D,4,FALSE)</f>
        <v>0.68400000000000005</v>
      </c>
      <c r="J89" s="1">
        <f t="shared" si="12"/>
        <v>0.99745289597273656</v>
      </c>
      <c r="K89" s="1">
        <f t="shared" si="12"/>
        <v>0.99512276511666808</v>
      </c>
      <c r="L89" s="1">
        <f t="shared" si="12"/>
        <v>0.9887325684388325</v>
      </c>
      <c r="M89" s="1">
        <f t="shared" si="12"/>
        <v>0.98630126177520416</v>
      </c>
      <c r="N89" s="10">
        <f t="shared" si="13"/>
        <v>6.9052855402337082E-3</v>
      </c>
    </row>
    <row r="90" spans="1:14" ht="14.25" x14ac:dyDescent="0.2">
      <c r="A90" s="2">
        <f t="shared" si="14"/>
        <v>43508</v>
      </c>
      <c r="B90" s="2">
        <f t="shared" si="8"/>
        <v>43689</v>
      </c>
      <c r="C90" s="2">
        <f t="shared" si="9"/>
        <v>43873</v>
      </c>
      <c r="D90" s="2">
        <f t="shared" si="10"/>
        <v>44055</v>
      </c>
      <c r="E90" s="2">
        <f t="shared" si="11"/>
        <v>44239</v>
      </c>
      <c r="F90" s="1">
        <f>+VLOOKUP(B90,Curva_Swap!$A:$D,4,FALSE)</f>
        <v>0.50690000000000002</v>
      </c>
      <c r="G90" s="1">
        <f>+VLOOKUP(C90,Curva_Swap!$A:$D,4,FALSE)</f>
        <v>0.48530000000000001</v>
      </c>
      <c r="H90" s="1">
        <f>+VLOOKUP(D90,Curva_Swap!$A:$D,4,FALSE)</f>
        <v>0.74990000000000001</v>
      </c>
      <c r="I90" s="1">
        <f>+VLOOKUP(E90,Curva_Swap!$A:$D,4,FALSE)</f>
        <v>0.68410000000000004</v>
      </c>
      <c r="J90" s="1">
        <f t="shared" si="12"/>
        <v>0.9974578981956731</v>
      </c>
      <c r="K90" s="1">
        <f t="shared" si="12"/>
        <v>0.99510368904424973</v>
      </c>
      <c r="L90" s="1">
        <f t="shared" si="12"/>
        <v>0.98873405383793711</v>
      </c>
      <c r="M90" s="1">
        <f t="shared" si="12"/>
        <v>0.98629928647465792</v>
      </c>
      <c r="N90" s="10">
        <f t="shared" si="13"/>
        <v>6.9063066041339096E-3</v>
      </c>
    </row>
    <row r="91" spans="1:14" ht="14.25" x14ac:dyDescent="0.2">
      <c r="A91" s="2">
        <f t="shared" si="14"/>
        <v>43509</v>
      </c>
      <c r="B91" s="2">
        <f t="shared" si="8"/>
        <v>43690</v>
      </c>
      <c r="C91" s="2">
        <f t="shared" si="9"/>
        <v>43874</v>
      </c>
      <c r="D91" s="2">
        <f t="shared" si="10"/>
        <v>44056</v>
      </c>
      <c r="E91" s="2">
        <f t="shared" si="11"/>
        <v>44240</v>
      </c>
      <c r="F91" s="1">
        <f>+VLOOKUP(B91,Curva_Swap!$A:$D,4,FALSE)</f>
        <v>0.50580000000000003</v>
      </c>
      <c r="G91" s="1">
        <f>+VLOOKUP(C91,Curva_Swap!$A:$D,4,FALSE)</f>
        <v>0.48720000000000002</v>
      </c>
      <c r="H91" s="1">
        <f>+VLOOKUP(D91,Curva_Swap!$A:$D,4,FALSE)</f>
        <v>0.74980000000000002</v>
      </c>
      <c r="I91" s="1">
        <f>+VLOOKUP(E91,Curva_Swap!$A:$D,4,FALSE)</f>
        <v>0.68420000000000003</v>
      </c>
      <c r="J91" s="1">
        <f t="shared" si="12"/>
        <v>0.99746340069885264</v>
      </c>
      <c r="K91" s="1">
        <f t="shared" si="12"/>
        <v>0.99508461370317769</v>
      </c>
      <c r="L91" s="1">
        <f t="shared" si="12"/>
        <v>0.98873553924150448</v>
      </c>
      <c r="M91" s="1">
        <f t="shared" si="12"/>
        <v>0.98629731118202346</v>
      </c>
      <c r="N91" s="10">
        <f t="shared" si="13"/>
        <v>6.9073267992883118E-3</v>
      </c>
    </row>
    <row r="92" spans="1:14" ht="14.25" x14ac:dyDescent="0.2">
      <c r="A92" s="2">
        <f t="shared" si="14"/>
        <v>43510</v>
      </c>
      <c r="B92" s="2">
        <f t="shared" si="8"/>
        <v>43691</v>
      </c>
      <c r="C92" s="2">
        <f t="shared" si="9"/>
        <v>43875</v>
      </c>
      <c r="D92" s="2">
        <f t="shared" si="10"/>
        <v>44057</v>
      </c>
      <c r="E92" s="2">
        <f t="shared" si="11"/>
        <v>44241</v>
      </c>
      <c r="F92" s="1">
        <f>+VLOOKUP(B92,Curva_Swap!$A:$D,4,FALSE)</f>
        <v>0.50470000000000004</v>
      </c>
      <c r="G92" s="1">
        <f>+VLOOKUP(C92,Curva_Swap!$A:$D,4,FALSE)</f>
        <v>0.48920000000000002</v>
      </c>
      <c r="H92" s="1">
        <f>+VLOOKUP(D92,Curva_Swap!$A:$D,4,FALSE)</f>
        <v>0.74970000000000003</v>
      </c>
      <c r="I92" s="1">
        <f>+VLOOKUP(E92,Curva_Swap!$A:$D,4,FALSE)</f>
        <v>0.68440000000000001</v>
      </c>
      <c r="J92" s="1">
        <f t="shared" si="12"/>
        <v>0.99746890326274218</v>
      </c>
      <c r="K92" s="1">
        <f t="shared" si="12"/>
        <v>0.99506453518683646</v>
      </c>
      <c r="L92" s="1">
        <f t="shared" si="12"/>
        <v>0.98873702464953528</v>
      </c>
      <c r="M92" s="1">
        <f t="shared" si="12"/>
        <v>0.98629336062049078</v>
      </c>
      <c r="N92" s="10">
        <f t="shared" si="13"/>
        <v>6.9093478963416907E-3</v>
      </c>
    </row>
    <row r="93" spans="1:14" ht="14.25" x14ac:dyDescent="0.2">
      <c r="A93" s="2">
        <f t="shared" si="14"/>
        <v>43511</v>
      </c>
      <c r="B93" s="2">
        <f t="shared" si="8"/>
        <v>43692</v>
      </c>
      <c r="C93" s="2">
        <f t="shared" si="9"/>
        <v>43876</v>
      </c>
      <c r="D93" s="2">
        <f t="shared" si="10"/>
        <v>44058</v>
      </c>
      <c r="E93" s="2">
        <f t="shared" si="11"/>
        <v>44242</v>
      </c>
      <c r="F93" s="1">
        <f>+VLOOKUP(B93,Curva_Swap!$A:$D,4,FALSE)</f>
        <v>0.50360000000000005</v>
      </c>
      <c r="G93" s="1">
        <f>+VLOOKUP(C93,Curva_Swap!$A:$D,4,FALSE)</f>
        <v>0.49120000000000003</v>
      </c>
      <c r="H93" s="1">
        <f>+VLOOKUP(D93,Curva_Swap!$A:$D,4,FALSE)</f>
        <v>0.74950000000000006</v>
      </c>
      <c r="I93" s="1">
        <f>+VLOOKUP(E93,Curva_Swap!$A:$D,4,FALSE)</f>
        <v>0.6845</v>
      </c>
      <c r="J93" s="1">
        <f t="shared" si="12"/>
        <v>0.99747440588734226</v>
      </c>
      <c r="K93" s="1">
        <f t="shared" si="12"/>
        <v>0.99504445748075532</v>
      </c>
      <c r="L93" s="1">
        <f t="shared" si="12"/>
        <v>0.98873999547898639</v>
      </c>
      <c r="M93" s="1">
        <f t="shared" si="12"/>
        <v>0.986291385351592</v>
      </c>
      <c r="N93" s="10">
        <f t="shared" si="13"/>
        <v>6.9103672566983333E-3</v>
      </c>
    </row>
    <row r="94" spans="1:14" ht="14.25" x14ac:dyDescent="0.2">
      <c r="A94" s="2">
        <f t="shared" si="14"/>
        <v>43512</v>
      </c>
      <c r="B94" s="2">
        <f t="shared" si="8"/>
        <v>43693</v>
      </c>
      <c r="C94" s="2">
        <f t="shared" si="9"/>
        <v>43877</v>
      </c>
      <c r="D94" s="2">
        <f t="shared" si="10"/>
        <v>44059</v>
      </c>
      <c r="E94" s="2">
        <f t="shared" si="11"/>
        <v>44243</v>
      </c>
      <c r="F94" s="1">
        <f>+VLOOKUP(B94,Curva_Swap!$A:$D,4,FALSE)</f>
        <v>0.50249999999999995</v>
      </c>
      <c r="G94" s="1">
        <f>+VLOOKUP(C94,Curva_Swap!$A:$D,4,FALSE)</f>
        <v>0.49309999999999998</v>
      </c>
      <c r="H94" s="1">
        <f>+VLOOKUP(D94,Curva_Swap!$A:$D,4,FALSE)</f>
        <v>0.74939999999999996</v>
      </c>
      <c r="I94" s="1">
        <f>+VLOOKUP(E94,Curva_Swap!$A:$D,4,FALSE)</f>
        <v>0.68469999999999998</v>
      </c>
      <c r="J94" s="1">
        <f t="shared" si="12"/>
        <v>0.99747990857265412</v>
      </c>
      <c r="K94" s="1">
        <f t="shared" si="12"/>
        <v>0.99502538441043697</v>
      </c>
      <c r="L94" s="1">
        <f t="shared" si="12"/>
        <v>0.9887414809004067</v>
      </c>
      <c r="M94" s="1">
        <f t="shared" si="12"/>
        <v>0.98628743483753034</v>
      </c>
      <c r="N94" s="10">
        <f t="shared" si="13"/>
        <v>6.9123866064358559E-3</v>
      </c>
    </row>
    <row r="95" spans="1:14" ht="14.25" x14ac:dyDescent="0.2">
      <c r="A95" s="2"/>
    </row>
    <row r="96" spans="1:14" ht="14.25" x14ac:dyDescent="0.2">
      <c r="A96" s="2"/>
    </row>
    <row r="97" spans="1:1" ht="14.25" x14ac:dyDescent="0.2">
      <c r="A97" s="2"/>
    </row>
    <row r="98" spans="1:1" ht="14.25" x14ac:dyDescent="0.2">
      <c r="A98" s="2"/>
    </row>
    <row r="99" spans="1:1" ht="14.25" x14ac:dyDescent="0.2">
      <c r="A99" s="2"/>
    </row>
    <row r="100" spans="1:1" ht="14.25" x14ac:dyDescent="0.2">
      <c r="A100" s="2"/>
    </row>
    <row r="101" spans="1:1" ht="14.25" x14ac:dyDescent="0.2">
      <c r="A101" s="2"/>
    </row>
    <row r="102" spans="1:1" ht="14.25" x14ac:dyDescent="0.2">
      <c r="A102" s="2"/>
    </row>
    <row r="103" spans="1:1" ht="14.25" x14ac:dyDescent="0.2">
      <c r="A103" s="2"/>
    </row>
    <row r="104" spans="1:1" ht="14.25" x14ac:dyDescent="0.2">
      <c r="A104" s="2"/>
    </row>
    <row r="105" spans="1:1" ht="14.25" x14ac:dyDescent="0.2">
      <c r="A105" s="2"/>
    </row>
    <row r="106" spans="1:1" ht="14.25" x14ac:dyDescent="0.2">
      <c r="A106" s="2"/>
    </row>
    <row r="107" spans="1:1" ht="14.25" x14ac:dyDescent="0.2">
      <c r="A107" s="2"/>
    </row>
    <row r="108" spans="1:1" ht="14.25" x14ac:dyDescent="0.2">
      <c r="A108" s="2"/>
    </row>
    <row r="109" spans="1:1" ht="14.25" x14ac:dyDescent="0.2">
      <c r="A109" s="2"/>
    </row>
    <row r="110" spans="1:1" ht="14.25" x14ac:dyDescent="0.2">
      <c r="A110" s="2"/>
    </row>
    <row r="111" spans="1:1" ht="14.25" x14ac:dyDescent="0.2">
      <c r="A111" s="2"/>
    </row>
    <row r="112" spans="1:1" ht="14.25" x14ac:dyDescent="0.2">
      <c r="A112" s="2"/>
    </row>
    <row r="113" spans="1:1" ht="14.25" x14ac:dyDescent="0.2">
      <c r="A113" s="2"/>
    </row>
    <row r="114" spans="1:1" ht="14.25" x14ac:dyDescent="0.2">
      <c r="A114" s="2"/>
    </row>
    <row r="115" spans="1:1" ht="14.25" x14ac:dyDescent="0.2">
      <c r="A115" s="2"/>
    </row>
    <row r="116" spans="1:1" ht="14.25" x14ac:dyDescent="0.2">
      <c r="A116" s="2"/>
    </row>
    <row r="117" spans="1:1" ht="14.25" x14ac:dyDescent="0.2">
      <c r="A117" s="2"/>
    </row>
    <row r="118" spans="1:1" ht="14.25" x14ac:dyDescent="0.2">
      <c r="A118" s="2"/>
    </row>
    <row r="119" spans="1:1" ht="14.25" x14ac:dyDescent="0.2">
      <c r="A119" s="2"/>
    </row>
    <row r="120" spans="1:1" ht="14.25" x14ac:dyDescent="0.2">
      <c r="A120" s="2"/>
    </row>
    <row r="121" spans="1:1" ht="14.25" x14ac:dyDescent="0.2">
      <c r="A121" s="2"/>
    </row>
    <row r="122" spans="1:1" ht="14.25" x14ac:dyDescent="0.2">
      <c r="A122" s="2"/>
    </row>
    <row r="123" spans="1:1" ht="14.25" x14ac:dyDescent="0.2">
      <c r="A123" s="2"/>
    </row>
    <row r="124" spans="1:1" ht="14.25" x14ac:dyDescent="0.2">
      <c r="A124" s="2"/>
    </row>
    <row r="125" spans="1:1" ht="14.25" x14ac:dyDescent="0.2">
      <c r="A125" s="2"/>
    </row>
    <row r="126" spans="1:1" ht="14.25" x14ac:dyDescent="0.2">
      <c r="A126" s="2"/>
    </row>
    <row r="127" spans="1:1" ht="14.25" x14ac:dyDescent="0.2">
      <c r="A127" s="2"/>
    </row>
    <row r="128" spans="1:1" ht="14.25" x14ac:dyDescent="0.2">
      <c r="A128" s="2"/>
    </row>
    <row r="129" spans="1:1" ht="14.25" x14ac:dyDescent="0.2">
      <c r="A129" s="2"/>
    </row>
    <row r="130" spans="1:1" ht="14.25" x14ac:dyDescent="0.2">
      <c r="A130" s="2"/>
    </row>
    <row r="131" spans="1:1" ht="14.25" x14ac:dyDescent="0.2">
      <c r="A131" s="2"/>
    </row>
    <row r="132" spans="1:1" ht="14.25" x14ac:dyDescent="0.2">
      <c r="A132" s="2"/>
    </row>
    <row r="133" spans="1:1" ht="14.25" x14ac:dyDescent="0.2">
      <c r="A133" s="2"/>
    </row>
    <row r="134" spans="1:1" ht="14.25" x14ac:dyDescent="0.2">
      <c r="A134" s="2"/>
    </row>
    <row r="135" spans="1:1" ht="14.25" x14ac:dyDescent="0.2">
      <c r="A135" s="2"/>
    </row>
    <row r="136" spans="1:1" ht="14.25" x14ac:dyDescent="0.2">
      <c r="A136" s="2"/>
    </row>
    <row r="137" spans="1:1" ht="14.25" x14ac:dyDescent="0.2">
      <c r="A137" s="2"/>
    </row>
    <row r="138" spans="1:1" ht="14.25" x14ac:dyDescent="0.2">
      <c r="A138" s="2"/>
    </row>
    <row r="139" spans="1:1" ht="14.25" x14ac:dyDescent="0.2">
      <c r="A139" s="2"/>
    </row>
    <row r="140" spans="1:1" ht="14.25" x14ac:dyDescent="0.2">
      <c r="A140" s="2"/>
    </row>
    <row r="141" spans="1:1" ht="14.25" x14ac:dyDescent="0.2">
      <c r="A141" s="2"/>
    </row>
    <row r="142" spans="1:1" ht="14.25" x14ac:dyDescent="0.2">
      <c r="A142" s="2"/>
    </row>
    <row r="143" spans="1:1" ht="14.25" x14ac:dyDescent="0.2">
      <c r="A143" s="2"/>
    </row>
    <row r="144" spans="1:1" ht="14.25" x14ac:dyDescent="0.2">
      <c r="A144" s="2"/>
    </row>
    <row r="145" spans="1:1" ht="14.25" x14ac:dyDescent="0.2">
      <c r="A145" s="2"/>
    </row>
    <row r="146" spans="1:1" ht="14.25" x14ac:dyDescent="0.2">
      <c r="A146" s="2"/>
    </row>
    <row r="147" spans="1:1" ht="14.25" x14ac:dyDescent="0.2">
      <c r="A147" s="2"/>
    </row>
    <row r="148" spans="1:1" ht="14.25" x14ac:dyDescent="0.2">
      <c r="A148" s="2"/>
    </row>
    <row r="149" spans="1:1" ht="14.25" x14ac:dyDescent="0.2">
      <c r="A149" s="2"/>
    </row>
    <row r="150" spans="1:1" ht="14.25" x14ac:dyDescent="0.2">
      <c r="A150" s="2"/>
    </row>
    <row r="151" spans="1:1" ht="14.25" x14ac:dyDescent="0.2">
      <c r="A151" s="2"/>
    </row>
    <row r="152" spans="1:1" ht="14.25" x14ac:dyDescent="0.2">
      <c r="A152" s="2"/>
    </row>
    <row r="153" spans="1:1" ht="14.25" x14ac:dyDescent="0.2">
      <c r="A153" s="2"/>
    </row>
    <row r="154" spans="1:1" ht="14.25" x14ac:dyDescent="0.2">
      <c r="A154" s="2"/>
    </row>
    <row r="155" spans="1:1" ht="14.25" x14ac:dyDescent="0.2">
      <c r="A155" s="2"/>
    </row>
    <row r="156" spans="1:1" ht="14.25" x14ac:dyDescent="0.2">
      <c r="A156" s="2"/>
    </row>
    <row r="157" spans="1:1" ht="14.25" x14ac:dyDescent="0.2">
      <c r="A157" s="2"/>
    </row>
    <row r="158" spans="1:1" ht="14.25" x14ac:dyDescent="0.2">
      <c r="A158" s="2"/>
    </row>
    <row r="159" spans="1:1" ht="14.25" x14ac:dyDescent="0.2">
      <c r="A159" s="2"/>
    </row>
    <row r="160" spans="1:1" ht="14.25" x14ac:dyDescent="0.2">
      <c r="A160" s="2"/>
    </row>
    <row r="161" spans="1:1" ht="14.25" x14ac:dyDescent="0.2">
      <c r="A161" s="2"/>
    </row>
    <row r="162" spans="1:1" ht="14.25" x14ac:dyDescent="0.2">
      <c r="A162" s="2"/>
    </row>
    <row r="163" spans="1:1" ht="14.25" x14ac:dyDescent="0.2">
      <c r="A163" s="2"/>
    </row>
    <row r="164" spans="1:1" ht="14.25" x14ac:dyDescent="0.2">
      <c r="A164" s="2"/>
    </row>
    <row r="165" spans="1:1" ht="14.25" x14ac:dyDescent="0.2">
      <c r="A165" s="2"/>
    </row>
    <row r="166" spans="1:1" ht="14.25" x14ac:dyDescent="0.2">
      <c r="A166" s="2"/>
    </row>
    <row r="167" spans="1:1" ht="14.25" x14ac:dyDescent="0.2">
      <c r="A167" s="2"/>
    </row>
    <row r="168" spans="1:1" ht="14.25" x14ac:dyDescent="0.2">
      <c r="A168" s="2"/>
    </row>
    <row r="169" spans="1:1" ht="14.25" x14ac:dyDescent="0.2">
      <c r="A169" s="2"/>
    </row>
    <row r="170" spans="1:1" ht="14.25" x14ac:dyDescent="0.2">
      <c r="A170" s="2"/>
    </row>
    <row r="171" spans="1:1" ht="14.25" x14ac:dyDescent="0.2">
      <c r="A171" s="2"/>
    </row>
    <row r="172" spans="1:1" ht="14.25" x14ac:dyDescent="0.2">
      <c r="A172" s="2"/>
    </row>
    <row r="173" spans="1:1" ht="14.25" x14ac:dyDescent="0.2">
      <c r="A173" s="2"/>
    </row>
    <row r="174" spans="1:1" ht="14.25" x14ac:dyDescent="0.2">
      <c r="A174" s="2"/>
    </row>
    <row r="175" spans="1:1" ht="14.25" x14ac:dyDescent="0.2">
      <c r="A175" s="2"/>
    </row>
    <row r="176" spans="1:1" ht="14.25" x14ac:dyDescent="0.2">
      <c r="A176" s="2"/>
    </row>
    <row r="177" spans="1:1" ht="14.25" x14ac:dyDescent="0.2">
      <c r="A177" s="2"/>
    </row>
    <row r="178" spans="1:1" ht="14.25" x14ac:dyDescent="0.2">
      <c r="A178" s="2"/>
    </row>
    <row r="179" spans="1:1" ht="14.25" x14ac:dyDescent="0.2">
      <c r="A179" s="2"/>
    </row>
    <row r="180" spans="1:1" ht="14.25" x14ac:dyDescent="0.2">
      <c r="A180" s="2"/>
    </row>
    <row r="181" spans="1:1" ht="14.25" x14ac:dyDescent="0.2">
      <c r="A181" s="2"/>
    </row>
    <row r="182" spans="1:1" ht="14.25" x14ac:dyDescent="0.2">
      <c r="A182" s="2"/>
    </row>
    <row r="183" spans="1:1" ht="14.25" x14ac:dyDescent="0.2">
      <c r="A183" s="2"/>
    </row>
    <row r="184" spans="1:1" ht="14.25" x14ac:dyDescent="0.2">
      <c r="A184" s="2"/>
    </row>
    <row r="185" spans="1:1" ht="14.25" x14ac:dyDescent="0.2">
      <c r="A185" s="2"/>
    </row>
    <row r="186" spans="1:1" ht="14.25" x14ac:dyDescent="0.2">
      <c r="A186" s="2"/>
    </row>
    <row r="187" spans="1:1" ht="14.25" x14ac:dyDescent="0.2">
      <c r="A187" s="2"/>
    </row>
    <row r="188" spans="1:1" ht="14.25" x14ac:dyDescent="0.2">
      <c r="A188" s="2"/>
    </row>
    <row r="189" spans="1:1" ht="14.25" x14ac:dyDescent="0.2">
      <c r="A189" s="2"/>
    </row>
    <row r="190" spans="1:1" ht="14.25" x14ac:dyDescent="0.2">
      <c r="A190" s="2"/>
    </row>
    <row r="191" spans="1:1" ht="14.25" x14ac:dyDescent="0.2">
      <c r="A191" s="2"/>
    </row>
    <row r="192" spans="1:1" ht="14.25" x14ac:dyDescent="0.2">
      <c r="A192" s="2"/>
    </row>
    <row r="193" spans="1:1" ht="14.25" x14ac:dyDescent="0.2">
      <c r="A193" s="2"/>
    </row>
    <row r="194" spans="1:1" ht="14.25" x14ac:dyDescent="0.2">
      <c r="A194" s="2"/>
    </row>
    <row r="195" spans="1:1" ht="14.25" x14ac:dyDescent="0.2">
      <c r="A195" s="2"/>
    </row>
    <row r="196" spans="1:1" ht="14.25" x14ac:dyDescent="0.2">
      <c r="A196" s="2"/>
    </row>
    <row r="197" spans="1:1" ht="14.25" x14ac:dyDescent="0.2">
      <c r="A197" s="2"/>
    </row>
    <row r="198" spans="1:1" ht="14.25" x14ac:dyDescent="0.2">
      <c r="A198" s="2"/>
    </row>
    <row r="199" spans="1:1" ht="14.25" x14ac:dyDescent="0.2">
      <c r="A199" s="2"/>
    </row>
    <row r="200" spans="1:1" ht="14.25" x14ac:dyDescent="0.2">
      <c r="A200" s="2"/>
    </row>
    <row r="201" spans="1:1" ht="14.25" x14ac:dyDescent="0.2">
      <c r="A201" s="2"/>
    </row>
    <row r="202" spans="1:1" ht="14.25" x14ac:dyDescent="0.2">
      <c r="A202" s="2"/>
    </row>
    <row r="203" spans="1:1" ht="14.25" x14ac:dyDescent="0.2">
      <c r="A203" s="2"/>
    </row>
    <row r="204" spans="1:1" ht="14.25" x14ac:dyDescent="0.2">
      <c r="A204" s="2"/>
    </row>
    <row r="205" spans="1:1" ht="14.25" x14ac:dyDescent="0.2">
      <c r="A205" s="2"/>
    </row>
    <row r="206" spans="1:1" ht="14.25" x14ac:dyDescent="0.2">
      <c r="A206" s="2"/>
    </row>
    <row r="207" spans="1:1" ht="14.25" x14ac:dyDescent="0.2">
      <c r="A207" s="2"/>
    </row>
    <row r="208" spans="1:1" ht="14.25" x14ac:dyDescent="0.2">
      <c r="A208" s="2"/>
    </row>
    <row r="209" spans="1:1" ht="14.25" x14ac:dyDescent="0.2">
      <c r="A209" s="2"/>
    </row>
    <row r="210" spans="1:1" ht="14.25" x14ac:dyDescent="0.2">
      <c r="A210" s="2"/>
    </row>
    <row r="211" spans="1:1" ht="14.25" x14ac:dyDescent="0.2">
      <c r="A211" s="2"/>
    </row>
    <row r="212" spans="1:1" ht="14.25" x14ac:dyDescent="0.2">
      <c r="A212" s="2"/>
    </row>
    <row r="213" spans="1:1" ht="14.25" x14ac:dyDescent="0.2">
      <c r="A213" s="2"/>
    </row>
    <row r="214" spans="1:1" ht="14.25" x14ac:dyDescent="0.2">
      <c r="A214" s="2"/>
    </row>
    <row r="215" spans="1:1" ht="14.25" x14ac:dyDescent="0.2">
      <c r="A215" s="2"/>
    </row>
    <row r="216" spans="1:1" ht="14.25" x14ac:dyDescent="0.2">
      <c r="A216" s="2"/>
    </row>
    <row r="217" spans="1:1" ht="14.25" x14ac:dyDescent="0.2">
      <c r="A217" s="2"/>
    </row>
    <row r="218" spans="1:1" ht="14.25" x14ac:dyDescent="0.2">
      <c r="A218" s="2"/>
    </row>
    <row r="219" spans="1:1" ht="14.25" x14ac:dyDescent="0.2">
      <c r="A219" s="2"/>
    </row>
    <row r="220" spans="1:1" ht="14.25" x14ac:dyDescent="0.2">
      <c r="A220" s="2"/>
    </row>
    <row r="221" spans="1:1" ht="14.25" x14ac:dyDescent="0.2">
      <c r="A221" s="2"/>
    </row>
    <row r="222" spans="1:1" ht="14.25" x14ac:dyDescent="0.2">
      <c r="A222" s="2"/>
    </row>
    <row r="223" spans="1:1" ht="14.25" x14ac:dyDescent="0.2">
      <c r="A223" s="2"/>
    </row>
    <row r="224" spans="1:1" ht="14.25" x14ac:dyDescent="0.2">
      <c r="A224" s="2"/>
    </row>
    <row r="225" spans="1:1" ht="14.25" x14ac:dyDescent="0.2">
      <c r="A225" s="2"/>
    </row>
    <row r="226" spans="1:1" ht="14.25" x14ac:dyDescent="0.2">
      <c r="A226" s="2"/>
    </row>
    <row r="227" spans="1:1" ht="14.25" x14ac:dyDescent="0.2">
      <c r="A227" s="2"/>
    </row>
    <row r="228" spans="1:1" ht="14.25" x14ac:dyDescent="0.2">
      <c r="A228" s="2"/>
    </row>
    <row r="229" spans="1:1" ht="14.25" x14ac:dyDescent="0.2">
      <c r="A229" s="2"/>
    </row>
    <row r="230" spans="1:1" ht="14.25" x14ac:dyDescent="0.2">
      <c r="A230" s="2"/>
    </row>
    <row r="231" spans="1:1" ht="14.25" x14ac:dyDescent="0.2">
      <c r="A231" s="2"/>
    </row>
    <row r="232" spans="1:1" ht="14.25" x14ac:dyDescent="0.2">
      <c r="A232" s="2"/>
    </row>
    <row r="233" spans="1:1" ht="14.25" x14ac:dyDescent="0.2">
      <c r="A233" s="2"/>
    </row>
    <row r="234" spans="1:1" ht="14.25" x14ac:dyDescent="0.2">
      <c r="A234" s="2"/>
    </row>
    <row r="235" spans="1:1" ht="14.25" x14ac:dyDescent="0.2">
      <c r="A235" s="2"/>
    </row>
    <row r="236" spans="1:1" ht="14.25" x14ac:dyDescent="0.2">
      <c r="A236" s="2"/>
    </row>
    <row r="237" spans="1:1" ht="14.25" x14ac:dyDescent="0.2">
      <c r="A237" s="2"/>
    </row>
    <row r="238" spans="1:1" ht="14.25" x14ac:dyDescent="0.2">
      <c r="A238" s="2"/>
    </row>
    <row r="239" spans="1:1" ht="14.25" x14ac:dyDescent="0.2">
      <c r="A239" s="2"/>
    </row>
    <row r="240" spans="1:1" ht="14.25" x14ac:dyDescent="0.2">
      <c r="A240" s="2"/>
    </row>
    <row r="241" spans="1:1" ht="14.25" x14ac:dyDescent="0.2">
      <c r="A241" s="2"/>
    </row>
    <row r="242" spans="1:1" ht="14.25" x14ac:dyDescent="0.2">
      <c r="A242" s="2"/>
    </row>
    <row r="243" spans="1:1" ht="14.25" x14ac:dyDescent="0.2">
      <c r="A243" s="2"/>
    </row>
    <row r="244" spans="1:1" ht="14.25" x14ac:dyDescent="0.2">
      <c r="A244" s="2"/>
    </row>
    <row r="245" spans="1:1" ht="14.25" x14ac:dyDescent="0.2">
      <c r="A245" s="2"/>
    </row>
    <row r="246" spans="1:1" ht="14.25" x14ac:dyDescent="0.2">
      <c r="A246" s="2"/>
    </row>
    <row r="247" spans="1:1" ht="14.25" x14ac:dyDescent="0.2">
      <c r="A247" s="2"/>
    </row>
    <row r="248" spans="1:1" ht="14.25" x14ac:dyDescent="0.2">
      <c r="A248" s="2"/>
    </row>
    <row r="249" spans="1:1" ht="14.25" x14ac:dyDescent="0.2">
      <c r="A249" s="2"/>
    </row>
    <row r="250" spans="1:1" ht="14.25" x14ac:dyDescent="0.2">
      <c r="A250" s="2"/>
    </row>
    <row r="251" spans="1:1" ht="14.25" x14ac:dyDescent="0.2">
      <c r="A251" s="2"/>
    </row>
    <row r="252" spans="1:1" ht="14.25" x14ac:dyDescent="0.2">
      <c r="A252" s="2"/>
    </row>
    <row r="253" spans="1:1" ht="14.25" x14ac:dyDescent="0.2">
      <c r="A253" s="2"/>
    </row>
    <row r="254" spans="1:1" ht="14.25" x14ac:dyDescent="0.2">
      <c r="A254" s="2"/>
    </row>
    <row r="255" spans="1:1" ht="14.25" x14ac:dyDescent="0.2">
      <c r="A255" s="2"/>
    </row>
    <row r="256" spans="1:1" ht="14.25" x14ac:dyDescent="0.2">
      <c r="A256" s="2"/>
    </row>
    <row r="257" spans="1:1" ht="14.25" x14ac:dyDescent="0.2">
      <c r="A257" s="2"/>
    </row>
    <row r="258" spans="1:1" ht="14.25" x14ac:dyDescent="0.2">
      <c r="A258" s="2"/>
    </row>
    <row r="259" spans="1:1" ht="14.25" x14ac:dyDescent="0.2">
      <c r="A259" s="2"/>
    </row>
    <row r="260" spans="1:1" ht="14.25" x14ac:dyDescent="0.2">
      <c r="A260" s="2"/>
    </row>
    <row r="261" spans="1:1" ht="14.25" x14ac:dyDescent="0.2">
      <c r="A261" s="2"/>
    </row>
    <row r="262" spans="1:1" ht="14.25" x14ac:dyDescent="0.2">
      <c r="A262" s="2"/>
    </row>
    <row r="263" spans="1:1" ht="14.25" x14ac:dyDescent="0.2">
      <c r="A263" s="2"/>
    </row>
    <row r="264" spans="1:1" ht="14.25" x14ac:dyDescent="0.2">
      <c r="A264" s="2"/>
    </row>
    <row r="265" spans="1:1" ht="14.25" x14ac:dyDescent="0.2">
      <c r="A265" s="2"/>
    </row>
    <row r="266" spans="1:1" ht="14.25" x14ac:dyDescent="0.2">
      <c r="A266" s="2"/>
    </row>
    <row r="267" spans="1:1" ht="14.25" x14ac:dyDescent="0.2">
      <c r="A267" s="2"/>
    </row>
    <row r="268" spans="1:1" ht="14.25" x14ac:dyDescent="0.2">
      <c r="A268" s="2"/>
    </row>
    <row r="269" spans="1:1" ht="14.25" x14ac:dyDescent="0.2">
      <c r="A269" s="2"/>
    </row>
    <row r="270" spans="1:1" ht="14.25" x14ac:dyDescent="0.2">
      <c r="A270" s="2"/>
    </row>
    <row r="271" spans="1:1" ht="14.25" x14ac:dyDescent="0.2">
      <c r="A271" s="2"/>
    </row>
    <row r="272" spans="1:1" ht="14.25" x14ac:dyDescent="0.2">
      <c r="A272" s="2"/>
    </row>
    <row r="273" spans="1:1" ht="14.25" x14ac:dyDescent="0.2">
      <c r="A273" s="2"/>
    </row>
    <row r="274" spans="1:1" ht="14.25" x14ac:dyDescent="0.2">
      <c r="A274" s="2"/>
    </row>
    <row r="275" spans="1:1" ht="14.25" x14ac:dyDescent="0.2">
      <c r="A275" s="2"/>
    </row>
    <row r="276" spans="1:1" ht="14.25" x14ac:dyDescent="0.2">
      <c r="A276" s="2"/>
    </row>
    <row r="277" spans="1:1" ht="14.25" x14ac:dyDescent="0.2">
      <c r="A277" s="2"/>
    </row>
    <row r="278" spans="1:1" ht="14.25" x14ac:dyDescent="0.2">
      <c r="A278" s="2"/>
    </row>
    <row r="279" spans="1:1" ht="14.25" x14ac:dyDescent="0.2">
      <c r="A279" s="2"/>
    </row>
    <row r="280" spans="1:1" ht="14.25" x14ac:dyDescent="0.2">
      <c r="A280" s="2"/>
    </row>
    <row r="281" spans="1:1" ht="14.25" x14ac:dyDescent="0.2">
      <c r="A281" s="2"/>
    </row>
    <row r="282" spans="1:1" ht="14.25" x14ac:dyDescent="0.2">
      <c r="A282" s="2"/>
    </row>
    <row r="283" spans="1:1" ht="14.25" x14ac:dyDescent="0.2">
      <c r="A283" s="2"/>
    </row>
    <row r="284" spans="1:1" ht="14.25" x14ac:dyDescent="0.2">
      <c r="A284" s="2"/>
    </row>
    <row r="285" spans="1:1" ht="14.25" x14ac:dyDescent="0.2">
      <c r="A285" s="2"/>
    </row>
    <row r="286" spans="1:1" ht="14.25" x14ac:dyDescent="0.2">
      <c r="A286" s="2"/>
    </row>
    <row r="287" spans="1:1" ht="14.25" x14ac:dyDescent="0.2">
      <c r="A287" s="2"/>
    </row>
    <row r="288" spans="1:1" ht="14.25" x14ac:dyDescent="0.2">
      <c r="A288" s="2"/>
    </row>
    <row r="289" spans="1:1" ht="14.25" x14ac:dyDescent="0.2">
      <c r="A289" s="2"/>
    </row>
    <row r="290" spans="1:1" ht="14.25" x14ac:dyDescent="0.2">
      <c r="A290" s="2"/>
    </row>
    <row r="291" spans="1:1" ht="14.25" x14ac:dyDescent="0.2">
      <c r="A291" s="2"/>
    </row>
    <row r="292" spans="1:1" ht="14.25" x14ac:dyDescent="0.2">
      <c r="A292" s="2"/>
    </row>
    <row r="293" spans="1:1" ht="14.25" x14ac:dyDescent="0.2">
      <c r="A293" s="2"/>
    </row>
    <row r="294" spans="1:1" ht="14.25" x14ac:dyDescent="0.2">
      <c r="A294" s="2"/>
    </row>
    <row r="295" spans="1:1" ht="14.25" x14ac:dyDescent="0.2">
      <c r="A295" s="2"/>
    </row>
    <row r="296" spans="1:1" ht="14.25" x14ac:dyDescent="0.2">
      <c r="A296" s="2"/>
    </row>
    <row r="297" spans="1:1" ht="14.25" x14ac:dyDescent="0.2">
      <c r="A297" s="2"/>
    </row>
    <row r="298" spans="1:1" ht="14.25" x14ac:dyDescent="0.2">
      <c r="A298" s="2"/>
    </row>
    <row r="299" spans="1:1" ht="14.25" x14ac:dyDescent="0.2">
      <c r="A299" s="2"/>
    </row>
    <row r="300" spans="1:1" ht="14.25" x14ac:dyDescent="0.2">
      <c r="A300" s="2"/>
    </row>
    <row r="301" spans="1:1" ht="14.25" x14ac:dyDescent="0.2">
      <c r="A301" s="2"/>
    </row>
    <row r="302" spans="1:1" ht="14.25" x14ac:dyDescent="0.2">
      <c r="A302" s="2"/>
    </row>
    <row r="303" spans="1:1" ht="14.25" x14ac:dyDescent="0.2">
      <c r="A303" s="2"/>
    </row>
    <row r="304" spans="1:1" ht="14.25" x14ac:dyDescent="0.2">
      <c r="A304" s="2"/>
    </row>
    <row r="305" spans="1:1" ht="14.25" x14ac:dyDescent="0.2">
      <c r="A305" s="2"/>
    </row>
    <row r="306" spans="1:1" ht="14.25" x14ac:dyDescent="0.2">
      <c r="A306" s="2"/>
    </row>
    <row r="307" spans="1:1" ht="14.25" x14ac:dyDescent="0.2">
      <c r="A307" s="2"/>
    </row>
    <row r="308" spans="1:1" ht="14.25" x14ac:dyDescent="0.2">
      <c r="A308" s="2"/>
    </row>
    <row r="309" spans="1:1" ht="14.25" x14ac:dyDescent="0.2">
      <c r="A309" s="2"/>
    </row>
    <row r="310" spans="1:1" ht="14.25" x14ac:dyDescent="0.2">
      <c r="A310" s="2"/>
    </row>
    <row r="311" spans="1:1" ht="14.25" x14ac:dyDescent="0.2">
      <c r="A311" s="2"/>
    </row>
    <row r="312" spans="1:1" ht="14.25" x14ac:dyDescent="0.2">
      <c r="A312" s="2"/>
    </row>
    <row r="313" spans="1:1" ht="14.25" x14ac:dyDescent="0.2">
      <c r="A313" s="2"/>
    </row>
    <row r="314" spans="1:1" ht="14.25" x14ac:dyDescent="0.2">
      <c r="A314" s="2"/>
    </row>
    <row r="315" spans="1:1" ht="14.25" x14ac:dyDescent="0.2">
      <c r="A315" s="2"/>
    </row>
    <row r="316" spans="1:1" ht="14.25" x14ac:dyDescent="0.2">
      <c r="A316" s="2"/>
    </row>
    <row r="317" spans="1:1" ht="14.25" x14ac:dyDescent="0.2">
      <c r="A317" s="2"/>
    </row>
    <row r="318" spans="1:1" ht="14.25" x14ac:dyDescent="0.2">
      <c r="A318" s="2"/>
    </row>
    <row r="319" spans="1:1" ht="14.25" x14ac:dyDescent="0.2">
      <c r="A319" s="2"/>
    </row>
    <row r="320" spans="1:1" ht="14.25" x14ac:dyDescent="0.2">
      <c r="A320" s="2"/>
    </row>
    <row r="321" spans="1:1" ht="14.25" x14ac:dyDescent="0.2">
      <c r="A321" s="2"/>
    </row>
    <row r="322" spans="1:1" ht="14.25" x14ac:dyDescent="0.2">
      <c r="A322" s="2"/>
    </row>
    <row r="323" spans="1:1" ht="14.25" x14ac:dyDescent="0.2">
      <c r="A323" s="2"/>
    </row>
    <row r="324" spans="1:1" ht="14.25" x14ac:dyDescent="0.2">
      <c r="A324" s="2"/>
    </row>
    <row r="325" spans="1:1" ht="14.25" x14ac:dyDescent="0.2">
      <c r="A325" s="2"/>
    </row>
    <row r="326" spans="1:1" ht="14.25" x14ac:dyDescent="0.2">
      <c r="A326" s="2"/>
    </row>
    <row r="327" spans="1:1" ht="14.25" x14ac:dyDescent="0.2">
      <c r="A327" s="2"/>
    </row>
    <row r="328" spans="1:1" ht="14.25" x14ac:dyDescent="0.2">
      <c r="A328" s="2"/>
    </row>
    <row r="329" spans="1:1" ht="14.25" x14ac:dyDescent="0.2">
      <c r="A329" s="2"/>
    </row>
    <row r="330" spans="1:1" ht="14.25" x14ac:dyDescent="0.2">
      <c r="A330" s="2"/>
    </row>
    <row r="331" spans="1:1" ht="14.25" x14ac:dyDescent="0.2">
      <c r="A331" s="2"/>
    </row>
    <row r="332" spans="1:1" ht="14.25" x14ac:dyDescent="0.2">
      <c r="A332" s="2"/>
    </row>
    <row r="333" spans="1:1" ht="14.25" x14ac:dyDescent="0.2">
      <c r="A333" s="2"/>
    </row>
    <row r="334" spans="1:1" ht="14.25" x14ac:dyDescent="0.2">
      <c r="A334" s="2"/>
    </row>
    <row r="335" spans="1:1" ht="14.25" x14ac:dyDescent="0.2">
      <c r="A335" s="2"/>
    </row>
    <row r="336" spans="1:1" ht="14.25" x14ac:dyDescent="0.2">
      <c r="A336" s="2"/>
    </row>
    <row r="337" spans="1:1" ht="14.25" x14ac:dyDescent="0.2">
      <c r="A337" s="2"/>
    </row>
    <row r="338" spans="1:1" ht="14.25" x14ac:dyDescent="0.2">
      <c r="A338" s="2"/>
    </row>
    <row r="339" spans="1:1" ht="14.25" x14ac:dyDescent="0.2">
      <c r="A339" s="2"/>
    </row>
    <row r="340" spans="1:1" ht="14.25" x14ac:dyDescent="0.2">
      <c r="A340" s="2"/>
    </row>
    <row r="341" spans="1:1" ht="14.25" x14ac:dyDescent="0.2">
      <c r="A341" s="2"/>
    </row>
    <row r="342" spans="1:1" ht="14.25" x14ac:dyDescent="0.2">
      <c r="A342" s="2"/>
    </row>
    <row r="343" spans="1:1" ht="14.25" x14ac:dyDescent="0.2">
      <c r="A343" s="2"/>
    </row>
    <row r="344" spans="1:1" ht="14.25" x14ac:dyDescent="0.2">
      <c r="A344" s="2"/>
    </row>
    <row r="345" spans="1:1" ht="14.25" x14ac:dyDescent="0.2">
      <c r="A345" s="2"/>
    </row>
    <row r="346" spans="1:1" ht="14.25" x14ac:dyDescent="0.2">
      <c r="A346" s="2"/>
    </row>
    <row r="347" spans="1:1" ht="14.25" x14ac:dyDescent="0.2">
      <c r="A347" s="2"/>
    </row>
    <row r="348" spans="1:1" ht="14.25" x14ac:dyDescent="0.2">
      <c r="A348" s="2"/>
    </row>
    <row r="349" spans="1:1" ht="14.25" x14ac:dyDescent="0.2">
      <c r="A349" s="2"/>
    </row>
    <row r="350" spans="1:1" ht="14.25" x14ac:dyDescent="0.2">
      <c r="A350" s="2"/>
    </row>
    <row r="351" spans="1:1" ht="14.25" x14ac:dyDescent="0.2">
      <c r="A351" s="2"/>
    </row>
    <row r="352" spans="1:1" ht="14.25" x14ac:dyDescent="0.2">
      <c r="A352" s="2"/>
    </row>
    <row r="353" spans="1:1" ht="14.25" x14ac:dyDescent="0.2">
      <c r="A353" s="2"/>
    </row>
    <row r="354" spans="1:1" ht="14.25" x14ac:dyDescent="0.2">
      <c r="A354" s="2"/>
    </row>
    <row r="355" spans="1:1" ht="14.25" x14ac:dyDescent="0.2">
      <c r="A355" s="2"/>
    </row>
    <row r="356" spans="1:1" ht="14.25" x14ac:dyDescent="0.2">
      <c r="A356" s="2"/>
    </row>
    <row r="357" spans="1:1" ht="14.25" x14ac:dyDescent="0.2">
      <c r="A357" s="2"/>
    </row>
    <row r="358" spans="1:1" ht="14.25" x14ac:dyDescent="0.2">
      <c r="A358" s="2"/>
    </row>
    <row r="359" spans="1:1" ht="14.25" x14ac:dyDescent="0.2">
      <c r="A359" s="2"/>
    </row>
    <row r="360" spans="1:1" ht="14.25" x14ac:dyDescent="0.2">
      <c r="A360" s="2"/>
    </row>
    <row r="361" spans="1:1" ht="14.25" x14ac:dyDescent="0.2">
      <c r="A361" s="2"/>
    </row>
    <row r="362" spans="1:1" ht="14.25" x14ac:dyDescent="0.2">
      <c r="A362" s="2"/>
    </row>
    <row r="363" spans="1:1" ht="14.25" x14ac:dyDescent="0.2">
      <c r="A363" s="2"/>
    </row>
    <row r="364" spans="1:1" ht="14.25" x14ac:dyDescent="0.2">
      <c r="A364" s="2"/>
    </row>
    <row r="365" spans="1:1" ht="14.25" x14ac:dyDescent="0.2">
      <c r="A365" s="2"/>
    </row>
    <row r="366" spans="1:1" ht="14.25" x14ac:dyDescent="0.2">
      <c r="A366" s="2"/>
    </row>
    <row r="367" spans="1:1" ht="14.25" x14ac:dyDescent="0.2">
      <c r="A367" s="2"/>
    </row>
    <row r="368" spans="1:1" ht="14.25" x14ac:dyDescent="0.2">
      <c r="A368" s="2"/>
    </row>
    <row r="369" spans="1:1" ht="14.25" x14ac:dyDescent="0.2">
      <c r="A369" s="2"/>
    </row>
    <row r="370" spans="1:1" ht="14.25" x14ac:dyDescent="0.2">
      <c r="A370" s="2"/>
    </row>
    <row r="371" spans="1:1" ht="14.25" x14ac:dyDescent="0.2">
      <c r="A371" s="2"/>
    </row>
    <row r="372" spans="1:1" ht="14.25" x14ac:dyDescent="0.2">
      <c r="A372" s="2"/>
    </row>
    <row r="373" spans="1:1" ht="14.25" x14ac:dyDescent="0.2">
      <c r="A373" s="2"/>
    </row>
    <row r="374" spans="1:1" ht="14.25" x14ac:dyDescent="0.2">
      <c r="A374" s="2"/>
    </row>
    <row r="375" spans="1:1" ht="14.25" x14ac:dyDescent="0.2">
      <c r="A375" s="2"/>
    </row>
    <row r="376" spans="1:1" ht="14.25" x14ac:dyDescent="0.2">
      <c r="A376" s="2"/>
    </row>
    <row r="377" spans="1:1" ht="14.25" x14ac:dyDescent="0.2">
      <c r="A377" s="2"/>
    </row>
    <row r="378" spans="1:1" ht="14.25" x14ac:dyDescent="0.2">
      <c r="A378" s="2"/>
    </row>
    <row r="379" spans="1:1" ht="14.25" x14ac:dyDescent="0.2">
      <c r="A379" s="2"/>
    </row>
    <row r="380" spans="1:1" ht="14.25" x14ac:dyDescent="0.2">
      <c r="A380" s="2"/>
    </row>
    <row r="381" spans="1:1" ht="14.25" x14ac:dyDescent="0.2">
      <c r="A381" s="2"/>
    </row>
    <row r="382" spans="1:1" ht="14.25" x14ac:dyDescent="0.2">
      <c r="A382" s="2"/>
    </row>
    <row r="383" spans="1:1" ht="14.25" x14ac:dyDescent="0.2">
      <c r="A383" s="2"/>
    </row>
    <row r="384" spans="1:1" ht="14.25" x14ac:dyDescent="0.2">
      <c r="A384" s="2"/>
    </row>
    <row r="385" spans="1:1" ht="14.25" x14ac:dyDescent="0.2">
      <c r="A385" s="2"/>
    </row>
    <row r="386" spans="1:1" ht="14.25" x14ac:dyDescent="0.2">
      <c r="A386" s="2"/>
    </row>
    <row r="387" spans="1:1" ht="14.25" x14ac:dyDescent="0.2">
      <c r="A387" s="2"/>
    </row>
    <row r="388" spans="1:1" ht="14.25" x14ac:dyDescent="0.2">
      <c r="A388" s="2"/>
    </row>
    <row r="389" spans="1:1" ht="14.25" x14ac:dyDescent="0.2">
      <c r="A389" s="2"/>
    </row>
    <row r="390" spans="1:1" ht="14.25" x14ac:dyDescent="0.2">
      <c r="A390" s="2"/>
    </row>
    <row r="391" spans="1:1" ht="14.25" x14ac:dyDescent="0.2">
      <c r="A391" s="2"/>
    </row>
    <row r="392" spans="1:1" ht="14.25" x14ac:dyDescent="0.2">
      <c r="A392" s="2"/>
    </row>
    <row r="393" spans="1:1" ht="14.25" x14ac:dyDescent="0.2">
      <c r="A393" s="2"/>
    </row>
    <row r="394" spans="1:1" ht="14.25" x14ac:dyDescent="0.2">
      <c r="A394" s="2"/>
    </row>
    <row r="395" spans="1:1" ht="14.25" x14ac:dyDescent="0.2">
      <c r="A395" s="2"/>
    </row>
    <row r="396" spans="1:1" ht="14.25" x14ac:dyDescent="0.2">
      <c r="A396" s="2"/>
    </row>
    <row r="397" spans="1:1" ht="14.25" x14ac:dyDescent="0.2">
      <c r="A397" s="2"/>
    </row>
    <row r="398" spans="1:1" ht="14.25" x14ac:dyDescent="0.2">
      <c r="A398" s="2"/>
    </row>
    <row r="399" spans="1:1" ht="14.25" x14ac:dyDescent="0.2">
      <c r="A399" s="2"/>
    </row>
    <row r="400" spans="1:1" ht="14.25" x14ac:dyDescent="0.2">
      <c r="A400" s="2"/>
    </row>
    <row r="401" spans="1:1" ht="14.25" x14ac:dyDescent="0.2">
      <c r="A401" s="2"/>
    </row>
    <row r="402" spans="1:1" ht="14.25" x14ac:dyDescent="0.2">
      <c r="A402" s="2"/>
    </row>
    <row r="403" spans="1:1" ht="14.25" x14ac:dyDescent="0.2">
      <c r="A403" s="2"/>
    </row>
    <row r="404" spans="1:1" ht="14.25" x14ac:dyDescent="0.2">
      <c r="A404" s="2"/>
    </row>
    <row r="405" spans="1:1" ht="14.25" x14ac:dyDescent="0.2">
      <c r="A405" s="2"/>
    </row>
    <row r="406" spans="1:1" ht="14.25" x14ac:dyDescent="0.2">
      <c r="A406" s="2"/>
    </row>
    <row r="407" spans="1:1" ht="14.25" x14ac:dyDescent="0.2">
      <c r="A407" s="2"/>
    </row>
    <row r="408" spans="1:1" ht="14.25" x14ac:dyDescent="0.2">
      <c r="A408" s="2"/>
    </row>
    <row r="409" spans="1:1" ht="14.25" x14ac:dyDescent="0.2">
      <c r="A409" s="2"/>
    </row>
    <row r="410" spans="1:1" ht="14.25" x14ac:dyDescent="0.2">
      <c r="A410" s="2"/>
    </row>
    <row r="411" spans="1:1" ht="14.25" x14ac:dyDescent="0.2">
      <c r="A411" s="2"/>
    </row>
    <row r="412" spans="1:1" ht="14.25" x14ac:dyDescent="0.2">
      <c r="A412" s="2"/>
    </row>
    <row r="413" spans="1:1" ht="14.25" x14ac:dyDescent="0.2">
      <c r="A413" s="2"/>
    </row>
    <row r="414" spans="1:1" ht="14.25" x14ac:dyDescent="0.2">
      <c r="A414" s="2"/>
    </row>
    <row r="415" spans="1:1" ht="14.25" x14ac:dyDescent="0.2">
      <c r="A415" s="2"/>
    </row>
    <row r="416" spans="1:1" ht="14.25" x14ac:dyDescent="0.2">
      <c r="A416" s="2"/>
    </row>
    <row r="417" spans="1:1" ht="14.25" x14ac:dyDescent="0.2">
      <c r="A417" s="2"/>
    </row>
    <row r="418" spans="1:1" ht="14.25" x14ac:dyDescent="0.2">
      <c r="A418" s="2"/>
    </row>
    <row r="419" spans="1:1" ht="14.25" x14ac:dyDescent="0.2">
      <c r="A419" s="2"/>
    </row>
    <row r="420" spans="1:1" ht="14.25" x14ac:dyDescent="0.2">
      <c r="A420" s="2"/>
    </row>
    <row r="421" spans="1:1" ht="14.25" x14ac:dyDescent="0.2">
      <c r="A421" s="2"/>
    </row>
    <row r="422" spans="1:1" ht="14.25" x14ac:dyDescent="0.2">
      <c r="A422" s="2"/>
    </row>
    <row r="423" spans="1:1" ht="14.25" x14ac:dyDescent="0.2">
      <c r="A423" s="2"/>
    </row>
    <row r="424" spans="1:1" ht="14.25" x14ac:dyDescent="0.2">
      <c r="A424" s="2"/>
    </row>
    <row r="425" spans="1:1" ht="14.25" x14ac:dyDescent="0.2">
      <c r="A425" s="2"/>
    </row>
    <row r="426" spans="1:1" ht="14.25" x14ac:dyDescent="0.2">
      <c r="A426" s="2"/>
    </row>
    <row r="427" spans="1:1" ht="14.25" x14ac:dyDescent="0.2">
      <c r="A427" s="2"/>
    </row>
    <row r="428" spans="1:1" ht="14.25" x14ac:dyDescent="0.2">
      <c r="A428" s="2"/>
    </row>
    <row r="429" spans="1:1" ht="14.25" x14ac:dyDescent="0.2">
      <c r="A429" s="2"/>
    </row>
    <row r="430" spans="1:1" ht="14.25" x14ac:dyDescent="0.2">
      <c r="A430" s="2"/>
    </row>
    <row r="431" spans="1:1" ht="14.25" x14ac:dyDescent="0.2">
      <c r="A431" s="2"/>
    </row>
    <row r="432" spans="1:1" ht="14.25" x14ac:dyDescent="0.2">
      <c r="A432" s="2"/>
    </row>
    <row r="433" spans="1:1" ht="14.25" x14ac:dyDescent="0.2">
      <c r="A433" s="2"/>
    </row>
    <row r="434" spans="1:1" ht="14.25" x14ac:dyDescent="0.2">
      <c r="A434" s="2"/>
    </row>
    <row r="435" spans="1:1" ht="14.25" x14ac:dyDescent="0.2">
      <c r="A435" s="2"/>
    </row>
    <row r="436" spans="1:1" ht="14.25" x14ac:dyDescent="0.2">
      <c r="A436" s="2"/>
    </row>
    <row r="437" spans="1:1" ht="14.25" x14ac:dyDescent="0.2">
      <c r="A437" s="2"/>
    </row>
    <row r="438" spans="1:1" ht="14.25" x14ac:dyDescent="0.2">
      <c r="A438" s="2"/>
    </row>
    <row r="439" spans="1:1" ht="14.25" x14ac:dyDescent="0.2">
      <c r="A439" s="2"/>
    </row>
    <row r="440" spans="1:1" ht="14.25" x14ac:dyDescent="0.2">
      <c r="A440" s="2"/>
    </row>
    <row r="441" spans="1:1" ht="14.25" x14ac:dyDescent="0.2">
      <c r="A441" s="2"/>
    </row>
    <row r="442" spans="1:1" ht="14.25" x14ac:dyDescent="0.2">
      <c r="A442" s="2"/>
    </row>
    <row r="443" spans="1:1" ht="14.25" x14ac:dyDescent="0.2">
      <c r="A443" s="2"/>
    </row>
    <row r="444" spans="1:1" ht="14.25" x14ac:dyDescent="0.2">
      <c r="A444" s="2"/>
    </row>
    <row r="445" spans="1:1" ht="14.25" x14ac:dyDescent="0.2">
      <c r="A445" s="2"/>
    </row>
    <row r="446" spans="1:1" ht="14.25" x14ac:dyDescent="0.2">
      <c r="A446" s="2"/>
    </row>
    <row r="447" spans="1:1" ht="14.25" x14ac:dyDescent="0.2">
      <c r="A447" s="2"/>
    </row>
    <row r="448" spans="1:1" ht="14.25" x14ac:dyDescent="0.2">
      <c r="A448" s="2"/>
    </row>
    <row r="449" spans="1:1" ht="14.25" x14ac:dyDescent="0.2">
      <c r="A449" s="2"/>
    </row>
    <row r="450" spans="1:1" ht="14.25" x14ac:dyDescent="0.2">
      <c r="A450" s="2"/>
    </row>
    <row r="451" spans="1:1" ht="14.25" x14ac:dyDescent="0.2">
      <c r="A451" s="2"/>
    </row>
    <row r="452" spans="1:1" ht="14.25" x14ac:dyDescent="0.2">
      <c r="A452" s="2"/>
    </row>
    <row r="453" spans="1:1" ht="14.25" x14ac:dyDescent="0.2">
      <c r="A453" s="2"/>
    </row>
    <row r="454" spans="1:1" ht="14.25" x14ac:dyDescent="0.2">
      <c r="A454" s="2"/>
    </row>
    <row r="455" spans="1:1" ht="14.25" x14ac:dyDescent="0.2">
      <c r="A455" s="2"/>
    </row>
    <row r="456" spans="1:1" ht="14.25" x14ac:dyDescent="0.2">
      <c r="A456" s="2"/>
    </row>
    <row r="457" spans="1:1" ht="14.25" x14ac:dyDescent="0.2">
      <c r="A457" s="2"/>
    </row>
    <row r="458" spans="1:1" ht="14.25" x14ac:dyDescent="0.2">
      <c r="A458" s="2"/>
    </row>
    <row r="459" spans="1:1" ht="14.25" x14ac:dyDescent="0.2">
      <c r="A459" s="2"/>
    </row>
    <row r="460" spans="1:1" ht="14.25" x14ac:dyDescent="0.2">
      <c r="A460" s="2"/>
    </row>
    <row r="461" spans="1:1" ht="14.25" x14ac:dyDescent="0.2">
      <c r="A461" s="2"/>
    </row>
    <row r="462" spans="1:1" ht="14.25" x14ac:dyDescent="0.2">
      <c r="A462" s="2"/>
    </row>
    <row r="463" spans="1:1" ht="14.25" x14ac:dyDescent="0.2">
      <c r="A463" s="2"/>
    </row>
    <row r="464" spans="1:1" ht="14.25" x14ac:dyDescent="0.2">
      <c r="A464" s="2"/>
    </row>
    <row r="465" spans="1:1" ht="14.25" x14ac:dyDescent="0.2">
      <c r="A465" s="2"/>
    </row>
    <row r="466" spans="1:1" ht="14.25" x14ac:dyDescent="0.2">
      <c r="A466" s="2"/>
    </row>
    <row r="467" spans="1:1" ht="14.25" x14ac:dyDescent="0.2">
      <c r="A467" s="2"/>
    </row>
    <row r="468" spans="1:1" ht="14.25" x14ac:dyDescent="0.2">
      <c r="A468" s="2"/>
    </row>
    <row r="469" spans="1:1" ht="14.25" x14ac:dyDescent="0.2">
      <c r="A469" s="2"/>
    </row>
    <row r="470" spans="1:1" ht="14.25" x14ac:dyDescent="0.2">
      <c r="A470" s="2"/>
    </row>
    <row r="471" spans="1:1" ht="14.25" x14ac:dyDescent="0.2">
      <c r="A471" s="2"/>
    </row>
    <row r="472" spans="1:1" ht="14.25" x14ac:dyDescent="0.2">
      <c r="A472" s="2"/>
    </row>
    <row r="473" spans="1:1" ht="14.25" x14ac:dyDescent="0.2">
      <c r="A473" s="2"/>
    </row>
    <row r="474" spans="1:1" ht="14.25" x14ac:dyDescent="0.2">
      <c r="A474" s="2"/>
    </row>
    <row r="475" spans="1:1" ht="14.25" x14ac:dyDescent="0.2">
      <c r="A475" s="2"/>
    </row>
    <row r="476" spans="1:1" ht="14.25" x14ac:dyDescent="0.2">
      <c r="A476" s="2"/>
    </row>
    <row r="477" spans="1:1" ht="14.25" x14ac:dyDescent="0.2">
      <c r="A477" s="2"/>
    </row>
    <row r="478" spans="1:1" ht="14.25" x14ac:dyDescent="0.2">
      <c r="A478" s="2"/>
    </row>
    <row r="479" spans="1:1" ht="14.25" x14ac:dyDescent="0.2">
      <c r="A479" s="2"/>
    </row>
    <row r="480" spans="1:1" ht="14.25" x14ac:dyDescent="0.2">
      <c r="A480" s="2"/>
    </row>
    <row r="481" spans="1:1" ht="14.25" x14ac:dyDescent="0.2">
      <c r="A481" s="2"/>
    </row>
    <row r="482" spans="1:1" ht="14.25" x14ac:dyDescent="0.2">
      <c r="A482" s="2"/>
    </row>
    <row r="483" spans="1:1" ht="14.25" x14ac:dyDescent="0.2">
      <c r="A483" s="2"/>
    </row>
    <row r="484" spans="1:1" ht="14.25" x14ac:dyDescent="0.2">
      <c r="A484" s="2"/>
    </row>
    <row r="485" spans="1:1" ht="14.25" x14ac:dyDescent="0.2">
      <c r="A485" s="2"/>
    </row>
    <row r="486" spans="1:1" ht="14.25" x14ac:dyDescent="0.2">
      <c r="A486" s="2"/>
    </row>
    <row r="487" spans="1:1" ht="14.25" x14ac:dyDescent="0.2">
      <c r="A487" s="2"/>
    </row>
    <row r="488" spans="1:1" ht="14.25" x14ac:dyDescent="0.2">
      <c r="A488" s="2"/>
    </row>
    <row r="489" spans="1:1" ht="14.25" x14ac:dyDescent="0.2">
      <c r="A489" s="2"/>
    </row>
    <row r="490" spans="1:1" ht="14.25" x14ac:dyDescent="0.2">
      <c r="A490" s="2"/>
    </row>
    <row r="491" spans="1:1" ht="14.25" x14ac:dyDescent="0.2">
      <c r="A491" s="2"/>
    </row>
    <row r="492" spans="1:1" ht="14.25" x14ac:dyDescent="0.2">
      <c r="A492" s="2"/>
    </row>
    <row r="493" spans="1:1" ht="14.25" x14ac:dyDescent="0.2">
      <c r="A493" s="2"/>
    </row>
    <row r="494" spans="1:1" ht="14.25" x14ac:dyDescent="0.2">
      <c r="A494" s="2"/>
    </row>
    <row r="495" spans="1:1" ht="14.25" x14ac:dyDescent="0.2">
      <c r="A495" s="2"/>
    </row>
    <row r="496" spans="1:1" ht="14.25" x14ac:dyDescent="0.2">
      <c r="A496" s="2"/>
    </row>
    <row r="497" spans="1:1" ht="14.25" x14ac:dyDescent="0.2">
      <c r="A497" s="2"/>
    </row>
    <row r="498" spans="1:1" ht="14.25" x14ac:dyDescent="0.2">
      <c r="A498" s="2"/>
    </row>
    <row r="499" spans="1:1" ht="14.25" x14ac:dyDescent="0.2">
      <c r="A499" s="2"/>
    </row>
    <row r="500" spans="1:1" ht="14.25" x14ac:dyDescent="0.2">
      <c r="A500" s="2"/>
    </row>
    <row r="501" spans="1:1" ht="14.25" x14ac:dyDescent="0.2">
      <c r="A501" s="2"/>
    </row>
    <row r="502" spans="1:1" ht="14.25" x14ac:dyDescent="0.2">
      <c r="A502" s="2"/>
    </row>
    <row r="503" spans="1:1" ht="14.25" x14ac:dyDescent="0.2">
      <c r="A503" s="2"/>
    </row>
    <row r="504" spans="1:1" ht="14.25" x14ac:dyDescent="0.2">
      <c r="A504" s="2"/>
    </row>
    <row r="505" spans="1:1" ht="14.25" x14ac:dyDescent="0.2">
      <c r="A505" s="2"/>
    </row>
    <row r="506" spans="1:1" ht="14.25" x14ac:dyDescent="0.2">
      <c r="A506" s="2"/>
    </row>
    <row r="507" spans="1:1" ht="14.25" x14ac:dyDescent="0.2">
      <c r="A507" s="2"/>
    </row>
    <row r="508" spans="1:1" ht="14.25" x14ac:dyDescent="0.2">
      <c r="A508" s="2"/>
    </row>
    <row r="509" spans="1:1" ht="14.25" x14ac:dyDescent="0.2">
      <c r="A509" s="2"/>
    </row>
    <row r="510" spans="1:1" ht="14.25" x14ac:dyDescent="0.2">
      <c r="A510" s="2"/>
    </row>
    <row r="511" spans="1:1" ht="14.25" x14ac:dyDescent="0.2">
      <c r="A511" s="2"/>
    </row>
    <row r="512" spans="1:1" ht="14.25" x14ac:dyDescent="0.2">
      <c r="A512" s="2"/>
    </row>
    <row r="513" spans="1:1" ht="14.25" x14ac:dyDescent="0.2">
      <c r="A513" s="2"/>
    </row>
    <row r="514" spans="1:1" ht="14.25" x14ac:dyDescent="0.2">
      <c r="A514" s="2"/>
    </row>
    <row r="515" spans="1:1" ht="14.25" x14ac:dyDescent="0.2">
      <c r="A515" s="2"/>
    </row>
    <row r="516" spans="1:1" ht="14.25" x14ac:dyDescent="0.2">
      <c r="A516" s="2"/>
    </row>
    <row r="517" spans="1:1" ht="14.25" x14ac:dyDescent="0.2">
      <c r="A517" s="2"/>
    </row>
    <row r="518" spans="1:1" ht="14.25" x14ac:dyDescent="0.2">
      <c r="A518" s="2"/>
    </row>
    <row r="519" spans="1:1" ht="14.25" x14ac:dyDescent="0.2">
      <c r="A519" s="2"/>
    </row>
    <row r="520" spans="1:1" ht="14.25" x14ac:dyDescent="0.2">
      <c r="A520" s="2"/>
    </row>
    <row r="521" spans="1:1" ht="14.25" x14ac:dyDescent="0.2">
      <c r="A521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33A08-2020-4D85-881C-1284003A9A9F}">
  <dimension ref="A1:X508"/>
  <sheetViews>
    <sheetView topLeftCell="W1" zoomScale="115" zoomScaleNormal="115" workbookViewId="0">
      <selection activeCell="AI21" sqref="AI21"/>
    </sheetView>
  </sheetViews>
  <sheetFormatPr baseColWidth="10" defaultRowHeight="15" x14ac:dyDescent="0.2"/>
  <cols>
    <col min="2" max="4" width="12.5" style="1" hidden="1" customWidth="1"/>
    <col min="5" max="10" width="12.5" style="1" customWidth="1"/>
    <col min="11" max="14" width="12.5" style="32" customWidth="1"/>
    <col min="15" max="15" width="12.5" style="33" customWidth="1"/>
    <col min="16" max="19" width="12.5" style="1" customWidth="1"/>
    <col min="20" max="20" width="17.5" style="4" customWidth="1"/>
    <col min="21" max="21" width="24.25" style="4" customWidth="1"/>
    <col min="22" max="22" width="14.625" style="38" customWidth="1"/>
    <col min="23" max="24" width="11" style="38"/>
  </cols>
  <sheetData>
    <row r="1" spans="1:24" x14ac:dyDescent="0.25">
      <c r="A1" t="s">
        <v>3</v>
      </c>
      <c r="B1" s="1" t="s">
        <v>21</v>
      </c>
      <c r="C1" s="1" t="s">
        <v>22</v>
      </c>
      <c r="D1" s="1" t="s">
        <v>23</v>
      </c>
      <c r="E1" s="1" t="s">
        <v>83</v>
      </c>
      <c r="F1" s="7" t="s">
        <v>62</v>
      </c>
      <c r="G1" s="7" t="s">
        <v>88</v>
      </c>
      <c r="H1" s="7" t="s">
        <v>89</v>
      </c>
      <c r="I1" s="7" t="s">
        <v>90</v>
      </c>
      <c r="J1" s="7" t="s">
        <v>91</v>
      </c>
      <c r="K1" s="29" t="s">
        <v>4</v>
      </c>
      <c r="L1" s="29" t="s">
        <v>97</v>
      </c>
      <c r="M1" s="29" t="s">
        <v>98</v>
      </c>
      <c r="N1" s="29" t="s">
        <v>99</v>
      </c>
      <c r="O1" s="30" t="s">
        <v>101</v>
      </c>
      <c r="P1" s="7" t="s">
        <v>100</v>
      </c>
      <c r="Q1" s="11" t="s">
        <v>18</v>
      </c>
      <c r="R1" s="11" t="s">
        <v>19</v>
      </c>
      <c r="S1" s="11" t="s">
        <v>20</v>
      </c>
      <c r="T1" s="4" t="s">
        <v>81</v>
      </c>
      <c r="U1" s="4" t="s">
        <v>82</v>
      </c>
      <c r="V1" s="38" t="s">
        <v>80</v>
      </c>
      <c r="W1" s="38" t="s">
        <v>60</v>
      </c>
      <c r="X1" s="38" t="s">
        <v>122</v>
      </c>
    </row>
    <row r="2" spans="1:24" s="1" customFormat="1" x14ac:dyDescent="0.25">
      <c r="A2" s="2">
        <v>43419</v>
      </c>
      <c r="F2" s="7"/>
      <c r="G2" s="7"/>
      <c r="H2" s="7"/>
      <c r="I2" s="7"/>
      <c r="J2" s="7"/>
      <c r="K2" s="29"/>
      <c r="L2" s="29"/>
      <c r="M2" s="29"/>
      <c r="N2" s="29"/>
      <c r="O2" s="30"/>
      <c r="P2" s="7"/>
      <c r="Q2" s="11"/>
      <c r="R2" s="11"/>
      <c r="S2" s="11"/>
      <c r="T2" s="4"/>
      <c r="U2" s="4"/>
      <c r="V2" s="39">
        <v>2.8400000000000002E-2</v>
      </c>
      <c r="W2" s="39">
        <v>2.8199999999999999E-2</v>
      </c>
      <c r="X2" s="39">
        <f>+V2-W2</f>
        <v>2.0000000000000226E-4</v>
      </c>
    </row>
    <row r="3" spans="1:24" ht="14.25" x14ac:dyDescent="0.2">
      <c r="A3" s="2">
        <f>+CLP2Y_CPN_FWD!A2</f>
        <v>43420</v>
      </c>
      <c r="B3" s="5">
        <f>+DAY(A3)</f>
        <v>16</v>
      </c>
      <c r="C3" s="5">
        <f>+MONTH(A3)</f>
        <v>11</v>
      </c>
      <c r="D3" s="5">
        <f>+YEAR(A3)</f>
        <v>2018</v>
      </c>
      <c r="E3" s="3">
        <f>+IF(DAY(A3)&gt;=9, DATE(D3,C3,9), IF(MONTH(A3)=1, DATE(D3-1,12,9),DATE(D3,C3-1,9)))</f>
        <v>43413</v>
      </c>
      <c r="F3" s="5">
        <f>+A3-E3</f>
        <v>7</v>
      </c>
      <c r="G3" s="5">
        <v>0</v>
      </c>
      <c r="H3" s="5">
        <f>+G3+2</f>
        <v>2</v>
      </c>
      <c r="I3" s="5">
        <f>+H3+6</f>
        <v>8</v>
      </c>
      <c r="J3" s="5">
        <f>+I3+4</f>
        <v>12</v>
      </c>
      <c r="K3" s="31">
        <f ca="1">+VLOOKUP(A3,Proy_UF!$A$2:$C$280,3,FALSE)</f>
        <v>27477.9</v>
      </c>
      <c r="L3" s="31">
        <f>+HLOOKUP(H3,BD_fileterd!$G$1:$Y$3,3,FALSE)</f>
        <v>27588.33</v>
      </c>
      <c r="M3" s="31">
        <f>+HLOOKUP(I3,BD_fileterd!$G$1:$Y$3,3,FALSE)</f>
        <v>28015.67</v>
      </c>
      <c r="N3" s="31">
        <f>+HLOOKUP(J3,BD_fileterd!$G$1:$Y$3,3,FALSE)</f>
        <v>28363.67</v>
      </c>
      <c r="O3" s="6">
        <f>+HLOOKUP(J3+1,BD_fileterd!$G$1:$Y$3,3,FALSE)</f>
        <v>28387</v>
      </c>
      <c r="P3" s="28">
        <f>+O3/N3-1</f>
        <v>8.2253107584451257E-4</v>
      </c>
      <c r="Q3" s="24">
        <f ca="1">+L3/K3-1</f>
        <v>4.0188660705513524E-3</v>
      </c>
      <c r="R3" s="24">
        <f>+M3/L3-1</f>
        <v>1.5489882859890169E-2</v>
      </c>
      <c r="S3" s="24">
        <f>+N3/M3-1+P3*F3/30</f>
        <v>1.2613543675496814E-2</v>
      </c>
      <c r="T3" s="23">
        <f>+CLP2Y_CPN_FWD!N2</f>
        <v>3.6034326394123288E-2</v>
      </c>
      <c r="U3" s="23">
        <f>+UF2Y_CPN_FWD!N2</f>
        <v>7.0929663087481495E-3</v>
      </c>
      <c r="V3" s="40">
        <f>+(1+T3)/(1+U3)-1</f>
        <v>2.8737525783197881E-2</v>
      </c>
      <c r="W3" s="39">
        <f ca="1">+SUMPRODUCT(Q3:S3,Regression_results!$M$17:$O$17)+Regression_results!$L$17</f>
        <v>2.8245912062854567E-2</v>
      </c>
      <c r="X3" s="39">
        <f ca="1">+V3-W3</f>
        <v>4.9161372034331463E-4</v>
      </c>
    </row>
    <row r="4" spans="1:24" ht="14.25" x14ac:dyDescent="0.2">
      <c r="A4" s="2">
        <f>+CLP2Y_CPN_FWD!A3</f>
        <v>43421</v>
      </c>
      <c r="B4" s="5">
        <f t="shared" ref="B4:B67" si="0">+DAY(A4)</f>
        <v>17</v>
      </c>
      <c r="C4" s="5">
        <f t="shared" ref="C4:C67" si="1">+MONTH(A4)</f>
        <v>11</v>
      </c>
      <c r="D4" s="5">
        <f t="shared" ref="D4:D67" si="2">+YEAR(A4)</f>
        <v>2018</v>
      </c>
      <c r="E4" s="3">
        <f t="shared" ref="E4:E67" si="3">+IF(DAY(A4)&gt;=9, DATE(D4,C4,9), IF(MONTH(A4)=1, DATE(D4-1,12,9),DATE(D4,C4-1,9)))</f>
        <v>43413</v>
      </c>
      <c r="F4" s="5">
        <f t="shared" ref="F4:F67" si="4">+A4-E4</f>
        <v>8</v>
      </c>
      <c r="G4" s="5">
        <f>+IF(F4=0,G3+1,G3)</f>
        <v>0</v>
      </c>
      <c r="H4" s="5">
        <f t="shared" ref="H4:H67" si="5">+G4+2</f>
        <v>2</v>
      </c>
      <c r="I4" s="5">
        <f t="shared" ref="I4:I67" si="6">+H4+6</f>
        <v>8</v>
      </c>
      <c r="J4" s="5">
        <f t="shared" ref="J4:J67" si="7">+I4+4</f>
        <v>12</v>
      </c>
      <c r="K4" s="31">
        <f ca="1">+VLOOKUP(A4,Proy_UF!$A$2:$C$280,3,FALSE)</f>
        <v>27481.556655326774</v>
      </c>
      <c r="L4" s="31">
        <f>+HLOOKUP(H4,BD_fileterd!$G$1:$Y$3,3,FALSE)</f>
        <v>27588.33</v>
      </c>
      <c r="M4" s="31">
        <f>+HLOOKUP(I4,BD_fileterd!$G$1:$Y$3,3,FALSE)</f>
        <v>28015.67</v>
      </c>
      <c r="N4" s="31">
        <f>+HLOOKUP(J4,BD_fileterd!$G$1:$Y$3,3,FALSE)</f>
        <v>28363.67</v>
      </c>
      <c r="O4" s="6">
        <f>+HLOOKUP(J4+1,BD_fileterd!$G$1:$Y$3,3,FALSE)</f>
        <v>28387</v>
      </c>
      <c r="P4" s="28">
        <f t="shared" ref="P4:P67" si="8">+O4/N4-1</f>
        <v>8.2253107584451257E-4</v>
      </c>
      <c r="Q4" s="24">
        <f t="shared" ref="Q4:Q67" ca="1" si="9">+L4/K4-1</f>
        <v>3.8852728035887463E-3</v>
      </c>
      <c r="R4" s="24">
        <f t="shared" ref="R4:R67" si="10">+M4/L4-1</f>
        <v>1.5489882859890169E-2</v>
      </c>
      <c r="S4" s="24">
        <f t="shared" ref="S4:S67" si="11">+N4/M4-1+P4*F4/30</f>
        <v>1.2640961378024966E-2</v>
      </c>
      <c r="T4" s="23">
        <f>+CLP2Y_CPN_FWD!N3</f>
        <v>3.6042132911408335E-2</v>
      </c>
      <c r="U4" s="23">
        <f>+UF2Y_CPN_FWD!N3</f>
        <v>7.0870162789253175E-3</v>
      </c>
      <c r="V4" s="40">
        <f t="shared" ref="V4:V67" si="12">+(1+T4)/(1+U4)-1</f>
        <v>2.8751355309364124E-2</v>
      </c>
      <c r="W4" s="39">
        <f ca="1">+SUMPRODUCT(Q4:S4,Regression_results!$M$17:$O$17)+Regression_results!$L$17</f>
        <v>2.8186020735620237E-2</v>
      </c>
      <c r="X4" s="39">
        <f t="shared" ref="X4:X67" ca="1" si="13">+V4-W4</f>
        <v>5.653345737438864E-4</v>
      </c>
    </row>
    <row r="5" spans="1:24" ht="14.25" x14ac:dyDescent="0.2">
      <c r="A5" s="2">
        <f>+CLP2Y_CPN_FWD!A4</f>
        <v>43422</v>
      </c>
      <c r="B5" s="5">
        <f t="shared" si="0"/>
        <v>18</v>
      </c>
      <c r="C5" s="5">
        <f t="shared" si="1"/>
        <v>11</v>
      </c>
      <c r="D5" s="5">
        <f t="shared" si="2"/>
        <v>2018</v>
      </c>
      <c r="E5" s="3">
        <f t="shared" si="3"/>
        <v>43413</v>
      </c>
      <c r="F5" s="5">
        <f t="shared" si="4"/>
        <v>9</v>
      </c>
      <c r="G5" s="5">
        <f t="shared" ref="G5:G68" si="14">+IF(F5=0,G4+1,G4)</f>
        <v>0</v>
      </c>
      <c r="H5" s="5">
        <f t="shared" si="5"/>
        <v>2</v>
      </c>
      <c r="I5" s="5">
        <f t="shared" si="6"/>
        <v>8</v>
      </c>
      <c r="J5" s="5">
        <f t="shared" si="7"/>
        <v>12</v>
      </c>
      <c r="K5" s="31">
        <f ca="1">+VLOOKUP(A5,Proy_UF!$A$2:$C$280,3,FALSE)</f>
        <v>27485.21379726745</v>
      </c>
      <c r="L5" s="31">
        <f>+HLOOKUP(H5,BD_fileterd!$G$1:$Y$3,3,FALSE)</f>
        <v>27588.33</v>
      </c>
      <c r="M5" s="31">
        <f>+HLOOKUP(I5,BD_fileterd!$G$1:$Y$3,3,FALSE)</f>
        <v>28015.67</v>
      </c>
      <c r="N5" s="31">
        <f>+HLOOKUP(J5,BD_fileterd!$G$1:$Y$3,3,FALSE)</f>
        <v>28363.67</v>
      </c>
      <c r="O5" s="6">
        <f>+HLOOKUP(J5+1,BD_fileterd!$G$1:$Y$3,3,FALSE)</f>
        <v>28387</v>
      </c>
      <c r="P5" s="28">
        <f t="shared" si="8"/>
        <v>8.2253107584451257E-4</v>
      </c>
      <c r="Q5" s="24">
        <f t="shared" ca="1" si="9"/>
        <v>3.7516973123492559E-3</v>
      </c>
      <c r="R5" s="24">
        <f t="shared" si="10"/>
        <v>1.5489882859890169E-2</v>
      </c>
      <c r="S5" s="24">
        <f t="shared" si="11"/>
        <v>1.2668379080553117E-2</v>
      </c>
      <c r="T5" s="23">
        <f>+CLP2Y_CPN_FWD!N4</f>
        <v>3.6050873843988224E-2</v>
      </c>
      <c r="U5" s="23">
        <f>+UF2Y_CPN_FWD!N4</f>
        <v>7.0820633885404953E-3</v>
      </c>
      <c r="V5" s="40">
        <f t="shared" si="12"/>
        <v>2.8765094234700195E-2</v>
      </c>
      <c r="W5" s="39">
        <f ca="1">+SUMPRODUCT(Q5:S5,Regression_results!$M$17:$O$17)+Regression_results!$L$17</f>
        <v>2.8126139017888109E-2</v>
      </c>
      <c r="X5" s="39">
        <f t="shared" ca="1" si="13"/>
        <v>6.3895521681208572E-4</v>
      </c>
    </row>
    <row r="6" spans="1:24" ht="14.25" x14ac:dyDescent="0.2">
      <c r="A6" s="2">
        <f>+CLP2Y_CPN_FWD!A5</f>
        <v>43423</v>
      </c>
      <c r="B6" s="5">
        <f t="shared" si="0"/>
        <v>19</v>
      </c>
      <c r="C6" s="5">
        <f t="shared" si="1"/>
        <v>11</v>
      </c>
      <c r="D6" s="5">
        <f t="shared" si="2"/>
        <v>2018</v>
      </c>
      <c r="E6" s="3">
        <f t="shared" si="3"/>
        <v>43413</v>
      </c>
      <c r="F6" s="5">
        <f t="shared" si="4"/>
        <v>10</v>
      </c>
      <c r="G6" s="5">
        <f t="shared" si="14"/>
        <v>0</v>
      </c>
      <c r="H6" s="5">
        <f t="shared" si="5"/>
        <v>2</v>
      </c>
      <c r="I6" s="5">
        <f t="shared" si="6"/>
        <v>8</v>
      </c>
      <c r="J6" s="5">
        <f t="shared" si="7"/>
        <v>12</v>
      </c>
      <c r="K6" s="31">
        <f ca="1">+VLOOKUP(A6,Proy_UF!$A$2:$C$280,3,FALSE)</f>
        <v>27488.871425886788</v>
      </c>
      <c r="L6" s="31">
        <f>+HLOOKUP(H6,BD_fileterd!$G$1:$Y$3,3,FALSE)</f>
        <v>27588.33</v>
      </c>
      <c r="M6" s="31">
        <f>+HLOOKUP(I6,BD_fileterd!$G$1:$Y$3,3,FALSE)</f>
        <v>28015.67</v>
      </c>
      <c r="N6" s="31">
        <f>+HLOOKUP(J6,BD_fileterd!$G$1:$Y$3,3,FALSE)</f>
        <v>28363.67</v>
      </c>
      <c r="O6" s="6">
        <f>+HLOOKUP(J6+1,BD_fileterd!$G$1:$Y$3,3,FALSE)</f>
        <v>28387</v>
      </c>
      <c r="P6" s="28">
        <f t="shared" si="8"/>
        <v>8.2253107584451257E-4</v>
      </c>
      <c r="Q6" s="24">
        <f t="shared" ca="1" si="9"/>
        <v>3.6181395944669958E-3</v>
      </c>
      <c r="R6" s="24">
        <f t="shared" si="10"/>
        <v>1.5489882859890169E-2</v>
      </c>
      <c r="S6" s="24">
        <f t="shared" si="11"/>
        <v>1.2695796783081267E-2</v>
      </c>
      <c r="T6" s="23">
        <f>+CLP2Y_CPN_FWD!N5</f>
        <v>3.6059601186724376E-2</v>
      </c>
      <c r="U6" s="23">
        <f>+UF2Y_CPN_FWD!N5</f>
        <v>7.0761139537170361E-3</v>
      </c>
      <c r="V6" s="40">
        <f t="shared" si="12"/>
        <v>2.8779837821016452E-2</v>
      </c>
      <c r="W6" s="39">
        <f ca="1">+SUMPRODUCT(Q6:S6,Regression_results!$M$17:$O$17)+Regression_results!$L$17</f>
        <v>2.8066266908379191E-2</v>
      </c>
      <c r="X6" s="39">
        <f t="shared" ca="1" si="13"/>
        <v>7.1357091263726108E-4</v>
      </c>
    </row>
    <row r="7" spans="1:24" ht="14.25" x14ac:dyDescent="0.2">
      <c r="A7" s="2">
        <f>+CLP2Y_CPN_FWD!A6</f>
        <v>43424</v>
      </c>
      <c r="B7" s="5">
        <f t="shared" si="0"/>
        <v>20</v>
      </c>
      <c r="C7" s="5">
        <f t="shared" si="1"/>
        <v>11</v>
      </c>
      <c r="D7" s="5">
        <f t="shared" si="2"/>
        <v>2018</v>
      </c>
      <c r="E7" s="3">
        <f t="shared" si="3"/>
        <v>43413</v>
      </c>
      <c r="F7" s="5">
        <f t="shared" si="4"/>
        <v>11</v>
      </c>
      <c r="G7" s="5">
        <f t="shared" si="14"/>
        <v>0</v>
      </c>
      <c r="H7" s="5">
        <f t="shared" si="5"/>
        <v>2</v>
      </c>
      <c r="I7" s="5">
        <f t="shared" si="6"/>
        <v>8</v>
      </c>
      <c r="J7" s="5">
        <f t="shared" si="7"/>
        <v>12</v>
      </c>
      <c r="K7" s="31">
        <f ca="1">+VLOOKUP(A7,Proy_UF!$A$2:$C$280,3,FALSE)</f>
        <v>27492.529541249551</v>
      </c>
      <c r="L7" s="31">
        <f>+HLOOKUP(H7,BD_fileterd!$G$1:$Y$3,3,FALSE)</f>
        <v>27588.33</v>
      </c>
      <c r="M7" s="31">
        <f>+HLOOKUP(I7,BD_fileterd!$G$1:$Y$3,3,FALSE)</f>
        <v>28015.67</v>
      </c>
      <c r="N7" s="31">
        <f>+HLOOKUP(J7,BD_fileterd!$G$1:$Y$3,3,FALSE)</f>
        <v>28363.67</v>
      </c>
      <c r="O7" s="6">
        <f>+HLOOKUP(J7+1,BD_fileterd!$G$1:$Y$3,3,FALSE)</f>
        <v>28387</v>
      </c>
      <c r="P7" s="28">
        <f t="shared" si="8"/>
        <v>8.2253107584451257E-4</v>
      </c>
      <c r="Q7" s="24">
        <f t="shared" ca="1" si="9"/>
        <v>3.4845996475774133E-3</v>
      </c>
      <c r="R7" s="24">
        <f t="shared" si="10"/>
        <v>1.5489882859890169E-2</v>
      </c>
      <c r="S7" s="24">
        <f t="shared" si="11"/>
        <v>1.2723214485609417E-2</v>
      </c>
      <c r="T7" s="23">
        <f>+CLP2Y_CPN_FWD!N6</f>
        <v>3.6067407572153876E-2</v>
      </c>
      <c r="U7" s="23">
        <f>+UF2Y_CPN_FWD!N6</f>
        <v>7.0711643541031509E-3</v>
      </c>
      <c r="V7" s="40">
        <f t="shared" si="12"/>
        <v>2.8792645688200169E-2</v>
      </c>
      <c r="W7" s="39">
        <f ca="1">+SUMPRODUCT(Q7:S7,Regression_results!$M$17:$O$17)+Regression_results!$L$17</f>
        <v>2.800640440581522E-2</v>
      </c>
      <c r="X7" s="39">
        <f t="shared" ca="1" si="13"/>
        <v>7.8624128238494878E-4</v>
      </c>
    </row>
    <row r="8" spans="1:24" ht="14.25" x14ac:dyDescent="0.2">
      <c r="A8" s="2">
        <f>+CLP2Y_CPN_FWD!A7</f>
        <v>43425</v>
      </c>
      <c r="B8" s="5">
        <f t="shared" si="0"/>
        <v>21</v>
      </c>
      <c r="C8" s="5">
        <f t="shared" si="1"/>
        <v>11</v>
      </c>
      <c r="D8" s="5">
        <f t="shared" si="2"/>
        <v>2018</v>
      </c>
      <c r="E8" s="3">
        <f t="shared" si="3"/>
        <v>43413</v>
      </c>
      <c r="F8" s="5">
        <f t="shared" si="4"/>
        <v>12</v>
      </c>
      <c r="G8" s="5">
        <f t="shared" si="14"/>
        <v>0</v>
      </c>
      <c r="H8" s="5">
        <f t="shared" si="5"/>
        <v>2</v>
      </c>
      <c r="I8" s="5">
        <f t="shared" si="6"/>
        <v>8</v>
      </c>
      <c r="J8" s="5">
        <f t="shared" si="7"/>
        <v>12</v>
      </c>
      <c r="K8" s="31">
        <f ca="1">+VLOOKUP(A8,Proy_UF!$A$2:$C$280,3,FALSE)</f>
        <v>27496.188143420513</v>
      </c>
      <c r="L8" s="31">
        <f>+HLOOKUP(H8,BD_fileterd!$G$1:$Y$3,3,FALSE)</f>
        <v>27588.33</v>
      </c>
      <c r="M8" s="31">
        <f>+HLOOKUP(I8,BD_fileterd!$G$1:$Y$3,3,FALSE)</f>
        <v>28015.67</v>
      </c>
      <c r="N8" s="31">
        <f>+HLOOKUP(J8,BD_fileterd!$G$1:$Y$3,3,FALSE)</f>
        <v>28363.67</v>
      </c>
      <c r="O8" s="6">
        <f>+HLOOKUP(J8+1,BD_fileterd!$G$1:$Y$3,3,FALSE)</f>
        <v>28387</v>
      </c>
      <c r="P8" s="28">
        <f t="shared" si="8"/>
        <v>8.2253107584451257E-4</v>
      </c>
      <c r="Q8" s="24">
        <f t="shared" ca="1" si="9"/>
        <v>3.3510774693159551E-3</v>
      </c>
      <c r="R8" s="24">
        <f t="shared" si="10"/>
        <v>1.5489882859890169E-2</v>
      </c>
      <c r="S8" s="24">
        <f t="shared" si="11"/>
        <v>1.2750632188137568E-2</v>
      </c>
      <c r="T8" s="23">
        <f>+CLP2Y_CPN_FWD!N7</f>
        <v>3.6076143737552128E-2</v>
      </c>
      <c r="U8" s="23">
        <f>+UF2Y_CPN_FWD!N7</f>
        <v>7.0662146187723263E-3</v>
      </c>
      <c r="V8" s="40">
        <f t="shared" si="12"/>
        <v>2.8806377075971668E-2</v>
      </c>
      <c r="W8" s="39">
        <f ca="1">+SUMPRODUCT(Q8:S8,Regression_results!$M$17:$O$17)+Regression_results!$L$17</f>
        <v>2.7946551508917922E-2</v>
      </c>
      <c r="X8" s="39">
        <f t="shared" ca="1" si="13"/>
        <v>8.598255670537458E-4</v>
      </c>
    </row>
    <row r="9" spans="1:24" ht="14.25" x14ac:dyDescent="0.2">
      <c r="A9" s="2">
        <f>+CLP2Y_CPN_FWD!A8</f>
        <v>43426</v>
      </c>
      <c r="B9" s="5">
        <f t="shared" si="0"/>
        <v>22</v>
      </c>
      <c r="C9" s="5">
        <f t="shared" si="1"/>
        <v>11</v>
      </c>
      <c r="D9" s="5">
        <f t="shared" si="2"/>
        <v>2018</v>
      </c>
      <c r="E9" s="3">
        <f t="shared" si="3"/>
        <v>43413</v>
      </c>
      <c r="F9" s="5">
        <f t="shared" si="4"/>
        <v>13</v>
      </c>
      <c r="G9" s="5">
        <f t="shared" si="14"/>
        <v>0</v>
      </c>
      <c r="H9" s="5">
        <f t="shared" si="5"/>
        <v>2</v>
      </c>
      <c r="I9" s="5">
        <f t="shared" si="6"/>
        <v>8</v>
      </c>
      <c r="J9" s="5">
        <f t="shared" si="7"/>
        <v>12</v>
      </c>
      <c r="K9" s="31">
        <f ca="1">+VLOOKUP(A9,Proy_UF!$A$2:$C$280,3,FALSE)</f>
        <v>27499.847232464457</v>
      </c>
      <c r="L9" s="31">
        <f>+HLOOKUP(H9,BD_fileterd!$G$1:$Y$3,3,FALSE)</f>
        <v>27588.33</v>
      </c>
      <c r="M9" s="31">
        <f>+HLOOKUP(I9,BD_fileterd!$G$1:$Y$3,3,FALSE)</f>
        <v>28015.67</v>
      </c>
      <c r="N9" s="31">
        <f>+HLOOKUP(J9,BD_fileterd!$G$1:$Y$3,3,FALSE)</f>
        <v>28363.67</v>
      </c>
      <c r="O9" s="6">
        <f>+HLOOKUP(J9+1,BD_fileterd!$G$1:$Y$3,3,FALSE)</f>
        <v>28387</v>
      </c>
      <c r="P9" s="28">
        <f t="shared" si="8"/>
        <v>8.2253107584451257E-4</v>
      </c>
      <c r="Q9" s="24">
        <f t="shared" ca="1" si="9"/>
        <v>3.2175730573182904E-3</v>
      </c>
      <c r="R9" s="24">
        <f t="shared" si="10"/>
        <v>1.5489882859890169E-2</v>
      </c>
      <c r="S9" s="24">
        <f t="shared" si="11"/>
        <v>1.2778049890665718E-2</v>
      </c>
      <c r="T9" s="23">
        <f>+CLP2Y_CPN_FWD!N8</f>
        <v>3.608487548725621E-2</v>
      </c>
      <c r="U9" s="23">
        <f>+UF2Y_CPN_FWD!N8</f>
        <v>7.0602665069945322E-3</v>
      </c>
      <c r="V9" s="40">
        <f t="shared" si="12"/>
        <v>2.8821124162642375E-2</v>
      </c>
      <c r="W9" s="39">
        <f ca="1">+SUMPRODUCT(Q9:S9,Regression_results!$M$17:$O$17)+Regression_results!$L$17</f>
        <v>2.7886708216409144E-2</v>
      </c>
      <c r="X9" s="39">
        <f t="shared" ca="1" si="13"/>
        <v>9.344159462332316E-4</v>
      </c>
    </row>
    <row r="10" spans="1:24" ht="14.25" x14ac:dyDescent="0.2">
      <c r="A10" s="2">
        <f>+CLP2Y_CPN_FWD!A9</f>
        <v>43427</v>
      </c>
      <c r="B10" s="5">
        <f t="shared" si="0"/>
        <v>23</v>
      </c>
      <c r="C10" s="5">
        <f t="shared" si="1"/>
        <v>11</v>
      </c>
      <c r="D10" s="5">
        <f t="shared" si="2"/>
        <v>2018</v>
      </c>
      <c r="E10" s="3">
        <f t="shared" si="3"/>
        <v>43413</v>
      </c>
      <c r="F10" s="5">
        <f t="shared" si="4"/>
        <v>14</v>
      </c>
      <c r="G10" s="5">
        <f t="shared" si="14"/>
        <v>0</v>
      </c>
      <c r="H10" s="5">
        <f t="shared" si="5"/>
        <v>2</v>
      </c>
      <c r="I10" s="5">
        <f t="shared" si="6"/>
        <v>8</v>
      </c>
      <c r="J10" s="5">
        <f t="shared" si="7"/>
        <v>12</v>
      </c>
      <c r="K10" s="31">
        <f ca="1">+VLOOKUP(A10,Proy_UF!$A$2:$C$280,3,FALSE)</f>
        <v>27503.506808446175</v>
      </c>
      <c r="L10" s="31">
        <f>+HLOOKUP(H10,BD_fileterd!$G$1:$Y$3,3,FALSE)</f>
        <v>27588.33</v>
      </c>
      <c r="M10" s="31">
        <f>+HLOOKUP(I10,BD_fileterd!$G$1:$Y$3,3,FALSE)</f>
        <v>28015.67</v>
      </c>
      <c r="N10" s="31">
        <f>+HLOOKUP(J10,BD_fileterd!$G$1:$Y$3,3,FALSE)</f>
        <v>28363.67</v>
      </c>
      <c r="O10" s="6">
        <f>+HLOOKUP(J10+1,BD_fileterd!$G$1:$Y$3,3,FALSE)</f>
        <v>28387</v>
      </c>
      <c r="P10" s="28">
        <f t="shared" si="8"/>
        <v>8.2253107584451257E-4</v>
      </c>
      <c r="Q10" s="24">
        <f t="shared" ca="1" si="9"/>
        <v>3.0840864092203102E-3</v>
      </c>
      <c r="R10" s="24">
        <f t="shared" si="10"/>
        <v>1.5489882859890169E-2</v>
      </c>
      <c r="S10" s="24">
        <f t="shared" si="11"/>
        <v>1.2805467593193868E-2</v>
      </c>
      <c r="T10" s="23">
        <f>+CLP2Y_CPN_FWD!N9</f>
        <v>3.6092681740842972E-2</v>
      </c>
      <c r="U10" s="23">
        <f>+UF2Y_CPN_FWD!N9</f>
        <v>7.0553156128202758E-3</v>
      </c>
      <c r="V10" s="40">
        <f t="shared" si="12"/>
        <v>2.8833933625932451E-2</v>
      </c>
      <c r="W10" s="39">
        <f ca="1">+SUMPRODUCT(Q10:S10,Regression_results!$M$17:$O$17)+Regression_results!$L$17</f>
        <v>2.782687452701086E-2</v>
      </c>
      <c r="X10" s="39">
        <f t="shared" ca="1" si="13"/>
        <v>1.0070590989215908E-3</v>
      </c>
    </row>
    <row r="11" spans="1:24" ht="14.25" x14ac:dyDescent="0.2">
      <c r="A11" s="2">
        <f>+CLP2Y_CPN_FWD!A10</f>
        <v>43428</v>
      </c>
      <c r="B11" s="5">
        <f t="shared" si="0"/>
        <v>24</v>
      </c>
      <c r="C11" s="5">
        <f t="shared" si="1"/>
        <v>11</v>
      </c>
      <c r="D11" s="5">
        <f t="shared" si="2"/>
        <v>2018</v>
      </c>
      <c r="E11" s="3">
        <f t="shared" si="3"/>
        <v>43413</v>
      </c>
      <c r="F11" s="5">
        <f t="shared" si="4"/>
        <v>15</v>
      </c>
      <c r="G11" s="5">
        <f t="shared" si="14"/>
        <v>0</v>
      </c>
      <c r="H11" s="5">
        <f t="shared" si="5"/>
        <v>2</v>
      </c>
      <c r="I11" s="5">
        <f t="shared" si="6"/>
        <v>8</v>
      </c>
      <c r="J11" s="5">
        <f t="shared" si="7"/>
        <v>12</v>
      </c>
      <c r="K11" s="31">
        <f ca="1">+VLOOKUP(A11,Proy_UF!$A$2:$C$280,3,FALSE)</f>
        <v>27507.166871430465</v>
      </c>
      <c r="L11" s="31">
        <f>+HLOOKUP(H11,BD_fileterd!$G$1:$Y$3,3,FALSE)</f>
        <v>27588.33</v>
      </c>
      <c r="M11" s="31">
        <f>+HLOOKUP(I11,BD_fileterd!$G$1:$Y$3,3,FALSE)</f>
        <v>28015.67</v>
      </c>
      <c r="N11" s="31">
        <f>+HLOOKUP(J11,BD_fileterd!$G$1:$Y$3,3,FALSE)</f>
        <v>28363.67</v>
      </c>
      <c r="O11" s="6">
        <f>+HLOOKUP(J11+1,BD_fileterd!$G$1:$Y$3,3,FALSE)</f>
        <v>28387</v>
      </c>
      <c r="P11" s="28">
        <f t="shared" si="8"/>
        <v>8.2253107584451257E-4</v>
      </c>
      <c r="Q11" s="24">
        <f t="shared" ca="1" si="9"/>
        <v>2.9506175226585718E-3</v>
      </c>
      <c r="R11" s="24">
        <f t="shared" si="10"/>
        <v>1.5489882859890169E-2</v>
      </c>
      <c r="S11" s="24">
        <f t="shared" si="11"/>
        <v>1.2832885295722019E-2</v>
      </c>
      <c r="T11" s="23">
        <f>+CLP2Y_CPN_FWD!N10</f>
        <v>3.6101395875403043E-2</v>
      </c>
      <c r="U11" s="23">
        <f>+UF2Y_CPN_FWD!N10</f>
        <v>7.0503699022930006E-3</v>
      </c>
      <c r="V11" s="40">
        <f t="shared" si="12"/>
        <v>2.8847639444220308E-2</v>
      </c>
      <c r="W11" s="39">
        <f ca="1">+SUMPRODUCT(Q11:S11,Regression_results!$M$17:$O$17)+Regression_results!$L$17</f>
        <v>2.7767050439445398E-2</v>
      </c>
      <c r="X11" s="39">
        <f t="shared" ca="1" si="13"/>
        <v>1.0805890047749095E-3</v>
      </c>
    </row>
    <row r="12" spans="1:24" ht="14.25" x14ac:dyDescent="0.2">
      <c r="A12" s="2">
        <f>+CLP2Y_CPN_FWD!A11</f>
        <v>43429</v>
      </c>
      <c r="B12" s="5">
        <f t="shared" si="0"/>
        <v>25</v>
      </c>
      <c r="C12" s="5">
        <f t="shared" si="1"/>
        <v>11</v>
      </c>
      <c r="D12" s="5">
        <f t="shared" si="2"/>
        <v>2018</v>
      </c>
      <c r="E12" s="3">
        <f t="shared" si="3"/>
        <v>43413</v>
      </c>
      <c r="F12" s="5">
        <f t="shared" si="4"/>
        <v>16</v>
      </c>
      <c r="G12" s="5">
        <f t="shared" si="14"/>
        <v>0</v>
      </c>
      <c r="H12" s="5">
        <f t="shared" si="5"/>
        <v>2</v>
      </c>
      <c r="I12" s="5">
        <f t="shared" si="6"/>
        <v>8</v>
      </c>
      <c r="J12" s="5">
        <f t="shared" si="7"/>
        <v>12</v>
      </c>
      <c r="K12" s="31">
        <f ca="1">+VLOOKUP(A12,Proy_UF!$A$2:$C$280,3,FALSE)</f>
        <v>27510.827421482136</v>
      </c>
      <c r="L12" s="31">
        <f>+HLOOKUP(H12,BD_fileterd!$G$1:$Y$3,3,FALSE)</f>
        <v>27588.33</v>
      </c>
      <c r="M12" s="31">
        <f>+HLOOKUP(I12,BD_fileterd!$G$1:$Y$3,3,FALSE)</f>
        <v>28015.67</v>
      </c>
      <c r="N12" s="31">
        <f>+HLOOKUP(J12,BD_fileterd!$G$1:$Y$3,3,FALSE)</f>
        <v>28363.67</v>
      </c>
      <c r="O12" s="6">
        <f>+HLOOKUP(J12+1,BD_fileterd!$G$1:$Y$3,3,FALSE)</f>
        <v>28387</v>
      </c>
      <c r="P12" s="28">
        <f t="shared" si="8"/>
        <v>8.2253107584451257E-4</v>
      </c>
      <c r="Q12" s="24">
        <f t="shared" ca="1" si="9"/>
        <v>2.8171663952698545E-3</v>
      </c>
      <c r="R12" s="24">
        <f t="shared" si="10"/>
        <v>1.5489882859890169E-2</v>
      </c>
      <c r="S12" s="24">
        <f t="shared" si="11"/>
        <v>1.2860302998250169E-2</v>
      </c>
      <c r="T12" s="23">
        <f>+CLP2Y_CPN_FWD!N11</f>
        <v>3.6110136388250336E-2</v>
      </c>
      <c r="U12" s="23">
        <f>+UF2Y_CPN_FWD!N11</f>
        <v>7.0454205530453761E-3</v>
      </c>
      <c r="V12" s="40">
        <f t="shared" si="12"/>
        <v>2.8861375308417703E-2</v>
      </c>
      <c r="W12" s="39">
        <f ca="1">+SUMPRODUCT(Q12:S12,Regression_results!$M$17:$O$17)+Regression_results!$L$17</f>
        <v>2.7707235952435211E-2</v>
      </c>
      <c r="X12" s="39">
        <f t="shared" ca="1" si="13"/>
        <v>1.154139355982492E-3</v>
      </c>
    </row>
    <row r="13" spans="1:24" ht="14.25" x14ac:dyDescent="0.2">
      <c r="A13" s="2">
        <f>+CLP2Y_CPN_FWD!A12</f>
        <v>43430</v>
      </c>
      <c r="B13" s="5">
        <f t="shared" si="0"/>
        <v>26</v>
      </c>
      <c r="C13" s="5">
        <f t="shared" si="1"/>
        <v>11</v>
      </c>
      <c r="D13" s="5">
        <f t="shared" si="2"/>
        <v>2018</v>
      </c>
      <c r="E13" s="3">
        <f t="shared" si="3"/>
        <v>43413</v>
      </c>
      <c r="F13" s="5">
        <f t="shared" si="4"/>
        <v>17</v>
      </c>
      <c r="G13" s="5">
        <f t="shared" si="14"/>
        <v>0</v>
      </c>
      <c r="H13" s="5">
        <f t="shared" si="5"/>
        <v>2</v>
      </c>
      <c r="I13" s="5">
        <f t="shared" si="6"/>
        <v>8</v>
      </c>
      <c r="J13" s="5">
        <f t="shared" si="7"/>
        <v>12</v>
      </c>
      <c r="K13" s="31">
        <f ca="1">+VLOOKUP(A13,Proy_UF!$A$2:$C$280,3,FALSE)</f>
        <v>27514.488458666008</v>
      </c>
      <c r="L13" s="31">
        <f>+HLOOKUP(H13,BD_fileterd!$G$1:$Y$3,3,FALSE)</f>
        <v>27588.33</v>
      </c>
      <c r="M13" s="31">
        <f>+HLOOKUP(I13,BD_fileterd!$G$1:$Y$3,3,FALSE)</f>
        <v>28015.67</v>
      </c>
      <c r="N13" s="31">
        <f>+HLOOKUP(J13,BD_fileterd!$G$1:$Y$3,3,FALSE)</f>
        <v>28363.67</v>
      </c>
      <c r="O13" s="6">
        <f>+HLOOKUP(J13+1,BD_fileterd!$G$1:$Y$3,3,FALSE)</f>
        <v>28387</v>
      </c>
      <c r="P13" s="28">
        <f t="shared" si="8"/>
        <v>8.2253107584451257E-4</v>
      </c>
      <c r="Q13" s="24">
        <f t="shared" ca="1" si="9"/>
        <v>2.6837330246907154E-3</v>
      </c>
      <c r="R13" s="24">
        <f t="shared" si="10"/>
        <v>1.5489882859890169E-2</v>
      </c>
      <c r="S13" s="24">
        <f t="shared" si="11"/>
        <v>1.2887720700778319E-2</v>
      </c>
      <c r="T13" s="23">
        <f>+CLP2Y_CPN_FWD!N12</f>
        <v>3.6118867887050599E-2</v>
      </c>
      <c r="U13" s="23">
        <f>+UF2Y_CPN_FWD!N12</f>
        <v>7.0404728096349822E-3</v>
      </c>
      <c r="V13" s="40">
        <f t="shared" si="12"/>
        <v>2.8875100715949564E-2</v>
      </c>
      <c r="W13" s="39">
        <f ca="1">+SUMPRODUCT(Q13:S13,Regression_results!$M$17:$O$17)+Regression_results!$L$17</f>
        <v>2.7647431064702625E-2</v>
      </c>
      <c r="X13" s="39">
        <f t="shared" ca="1" si="13"/>
        <v>1.227669651246939E-3</v>
      </c>
    </row>
    <row r="14" spans="1:24" ht="14.25" x14ac:dyDescent="0.2">
      <c r="A14" s="2">
        <f>+CLP2Y_CPN_FWD!A13</f>
        <v>43431</v>
      </c>
      <c r="B14" s="5">
        <f t="shared" si="0"/>
        <v>27</v>
      </c>
      <c r="C14" s="5">
        <f t="shared" si="1"/>
        <v>11</v>
      </c>
      <c r="D14" s="5">
        <f t="shared" si="2"/>
        <v>2018</v>
      </c>
      <c r="E14" s="3">
        <f t="shared" si="3"/>
        <v>43413</v>
      </c>
      <c r="F14" s="5">
        <f t="shared" si="4"/>
        <v>18</v>
      </c>
      <c r="G14" s="5">
        <f t="shared" si="14"/>
        <v>0</v>
      </c>
      <c r="H14" s="5">
        <f t="shared" si="5"/>
        <v>2</v>
      </c>
      <c r="I14" s="5">
        <f t="shared" si="6"/>
        <v>8</v>
      </c>
      <c r="J14" s="5">
        <f t="shared" si="7"/>
        <v>12</v>
      </c>
      <c r="K14" s="31">
        <f ca="1">+VLOOKUP(A14,Proy_UF!$A$2:$C$280,3,FALSE)</f>
        <v>27518.149983046904</v>
      </c>
      <c r="L14" s="31">
        <f>+HLOOKUP(H14,BD_fileterd!$G$1:$Y$3,3,FALSE)</f>
        <v>27588.33</v>
      </c>
      <c r="M14" s="31">
        <f>+HLOOKUP(I14,BD_fileterd!$G$1:$Y$3,3,FALSE)</f>
        <v>28015.67</v>
      </c>
      <c r="N14" s="31">
        <f>+HLOOKUP(J14,BD_fileterd!$G$1:$Y$3,3,FALSE)</f>
        <v>28363.67</v>
      </c>
      <c r="O14" s="6">
        <f>+HLOOKUP(J14+1,BD_fileterd!$G$1:$Y$3,3,FALSE)</f>
        <v>28387</v>
      </c>
      <c r="P14" s="28">
        <f t="shared" si="8"/>
        <v>8.2253107584451257E-4</v>
      </c>
      <c r="Q14" s="24">
        <f t="shared" ca="1" si="9"/>
        <v>2.5503174085588221E-3</v>
      </c>
      <c r="R14" s="24">
        <f t="shared" si="10"/>
        <v>1.5489882859890169E-2</v>
      </c>
      <c r="S14" s="24">
        <f t="shared" si="11"/>
        <v>1.2915138403306469E-2</v>
      </c>
      <c r="T14" s="23">
        <f>+CLP2Y_CPN_FWD!N13</f>
        <v>3.6126669359160229E-2</v>
      </c>
      <c r="U14" s="23">
        <f>+UF2Y_CPN_FWD!N13</f>
        <v>7.0355267096913789E-3</v>
      </c>
      <c r="V14" s="40">
        <f t="shared" si="12"/>
        <v>2.8887901050044462E-2</v>
      </c>
      <c r="W14" s="39">
        <f ca="1">+SUMPRODUCT(Q14:S14,Regression_results!$M$17:$O$17)+Regression_results!$L$17</f>
        <v>2.7587635774970573E-2</v>
      </c>
      <c r="X14" s="39">
        <f t="shared" ca="1" si="13"/>
        <v>1.3002652750738891E-3</v>
      </c>
    </row>
    <row r="15" spans="1:24" ht="14.25" x14ac:dyDescent="0.2">
      <c r="A15" s="2">
        <f>+CLP2Y_CPN_FWD!A14</f>
        <v>43432</v>
      </c>
      <c r="B15" s="5">
        <f t="shared" si="0"/>
        <v>28</v>
      </c>
      <c r="C15" s="5">
        <f t="shared" si="1"/>
        <v>11</v>
      </c>
      <c r="D15" s="5">
        <f t="shared" si="2"/>
        <v>2018</v>
      </c>
      <c r="E15" s="3">
        <f t="shared" si="3"/>
        <v>43413</v>
      </c>
      <c r="F15" s="5">
        <f t="shared" si="4"/>
        <v>19</v>
      </c>
      <c r="G15" s="5">
        <f t="shared" si="14"/>
        <v>0</v>
      </c>
      <c r="H15" s="5">
        <f t="shared" si="5"/>
        <v>2</v>
      </c>
      <c r="I15" s="5">
        <f t="shared" si="6"/>
        <v>8</v>
      </c>
      <c r="J15" s="5">
        <f t="shared" si="7"/>
        <v>12</v>
      </c>
      <c r="K15" s="31">
        <f ca="1">+VLOOKUP(A15,Proy_UF!$A$2:$C$280,3,FALSE)</f>
        <v>27521.811994689659</v>
      </c>
      <c r="L15" s="31">
        <f>+HLOOKUP(H15,BD_fileterd!$G$1:$Y$3,3,FALSE)</f>
        <v>27588.33</v>
      </c>
      <c r="M15" s="31">
        <f>+HLOOKUP(I15,BD_fileterd!$G$1:$Y$3,3,FALSE)</f>
        <v>28015.67</v>
      </c>
      <c r="N15" s="31">
        <f>+HLOOKUP(J15,BD_fileterd!$G$1:$Y$3,3,FALSE)</f>
        <v>28363.67</v>
      </c>
      <c r="O15" s="6">
        <f>+HLOOKUP(J15+1,BD_fileterd!$G$1:$Y$3,3,FALSE)</f>
        <v>28387</v>
      </c>
      <c r="P15" s="28">
        <f t="shared" si="8"/>
        <v>8.2253107584451257E-4</v>
      </c>
      <c r="Q15" s="24">
        <f t="shared" ca="1" si="9"/>
        <v>2.4169195445118419E-3</v>
      </c>
      <c r="R15" s="24">
        <f t="shared" si="10"/>
        <v>1.5489882859890169E-2</v>
      </c>
      <c r="S15" s="24">
        <f t="shared" si="11"/>
        <v>1.294255610583462E-2</v>
      </c>
      <c r="T15" s="23">
        <f>+CLP2Y_CPN_FWD!N14</f>
        <v>3.613540074119137E-2</v>
      </c>
      <c r="U15" s="23">
        <f>+UF2Y_CPN_FWD!N14</f>
        <v>7.0305805004239365E-3</v>
      </c>
      <c r="V15" s="40">
        <f t="shared" si="12"/>
        <v>2.8901625039335244E-2</v>
      </c>
      <c r="W15" s="39">
        <f ca="1">+SUMPRODUCT(Q15:S15,Regression_results!$M$17:$O$17)+Regression_results!$L$17</f>
        <v>2.7527850081961985E-2</v>
      </c>
      <c r="X15" s="39">
        <f t="shared" ca="1" si="13"/>
        <v>1.3737749573732583E-3</v>
      </c>
    </row>
    <row r="16" spans="1:24" ht="14.25" x14ac:dyDescent="0.2">
      <c r="A16" s="2">
        <f>+CLP2Y_CPN_FWD!A15</f>
        <v>43433</v>
      </c>
      <c r="B16" s="5">
        <f t="shared" si="0"/>
        <v>29</v>
      </c>
      <c r="C16" s="5">
        <f t="shared" si="1"/>
        <v>11</v>
      </c>
      <c r="D16" s="5">
        <f t="shared" si="2"/>
        <v>2018</v>
      </c>
      <c r="E16" s="3">
        <f t="shared" si="3"/>
        <v>43413</v>
      </c>
      <c r="F16" s="5">
        <f t="shared" si="4"/>
        <v>20</v>
      </c>
      <c r="G16" s="5">
        <f t="shared" si="14"/>
        <v>0</v>
      </c>
      <c r="H16" s="5">
        <f t="shared" si="5"/>
        <v>2</v>
      </c>
      <c r="I16" s="5">
        <f t="shared" si="6"/>
        <v>8</v>
      </c>
      <c r="J16" s="5">
        <f t="shared" si="7"/>
        <v>12</v>
      </c>
      <c r="K16" s="31">
        <f ca="1">+VLOOKUP(A16,Proy_UF!$A$2:$C$280,3,FALSE)</f>
        <v>27525.474493659116</v>
      </c>
      <c r="L16" s="31">
        <f>+HLOOKUP(H16,BD_fileterd!$G$1:$Y$3,3,FALSE)</f>
        <v>27588.33</v>
      </c>
      <c r="M16" s="31">
        <f>+HLOOKUP(I16,BD_fileterd!$G$1:$Y$3,3,FALSE)</f>
        <v>28015.67</v>
      </c>
      <c r="N16" s="31">
        <f>+HLOOKUP(J16,BD_fileterd!$G$1:$Y$3,3,FALSE)</f>
        <v>28363.67</v>
      </c>
      <c r="O16" s="6">
        <f>+HLOOKUP(J16+1,BD_fileterd!$G$1:$Y$3,3,FALSE)</f>
        <v>28387</v>
      </c>
      <c r="P16" s="28">
        <f t="shared" si="8"/>
        <v>8.2253107584451257E-4</v>
      </c>
      <c r="Q16" s="24">
        <f t="shared" ca="1" si="9"/>
        <v>2.2835394301872203E-3</v>
      </c>
      <c r="R16" s="24">
        <f t="shared" si="10"/>
        <v>1.5489882859890169E-2</v>
      </c>
      <c r="S16" s="24">
        <f t="shared" si="11"/>
        <v>1.296997380836277E-2</v>
      </c>
      <c r="T16" s="23">
        <f>+CLP2Y_CPN_FWD!N15</f>
        <v>3.6144128095182484E-2</v>
      </c>
      <c r="U16" s="23">
        <f>+UF2Y_CPN_FWD!N15</f>
        <v>7.0256323694400345E-3</v>
      </c>
      <c r="V16" s="40">
        <f t="shared" si="12"/>
        <v>2.8915347126993396E-2</v>
      </c>
      <c r="W16" s="39">
        <f ca="1">+SUMPRODUCT(Q16:S16,Regression_results!$M$17:$O$17)+Regression_results!$L$17</f>
        <v>2.7468073984399669E-2</v>
      </c>
      <c r="X16" s="39">
        <f t="shared" ca="1" si="13"/>
        <v>1.4472731425937274E-3</v>
      </c>
    </row>
    <row r="17" spans="1:24" ht="14.25" x14ac:dyDescent="0.2">
      <c r="A17" s="2">
        <f>+CLP2Y_CPN_FWD!A16</f>
        <v>43434</v>
      </c>
      <c r="B17" s="5">
        <f t="shared" si="0"/>
        <v>30</v>
      </c>
      <c r="C17" s="5">
        <f t="shared" si="1"/>
        <v>11</v>
      </c>
      <c r="D17" s="5">
        <f t="shared" si="2"/>
        <v>2018</v>
      </c>
      <c r="E17" s="3">
        <f t="shared" si="3"/>
        <v>43413</v>
      </c>
      <c r="F17" s="5">
        <f t="shared" si="4"/>
        <v>21</v>
      </c>
      <c r="G17" s="5">
        <f t="shared" si="14"/>
        <v>0</v>
      </c>
      <c r="H17" s="5">
        <f t="shared" si="5"/>
        <v>2</v>
      </c>
      <c r="I17" s="5">
        <f t="shared" si="6"/>
        <v>8</v>
      </c>
      <c r="J17" s="5">
        <f t="shared" si="7"/>
        <v>12</v>
      </c>
      <c r="K17" s="31">
        <f ca="1">+VLOOKUP(A17,Proy_UF!$A$2:$C$280,3,FALSE)</f>
        <v>27529.137480020127</v>
      </c>
      <c r="L17" s="31">
        <f>+HLOOKUP(H17,BD_fileterd!$G$1:$Y$3,3,FALSE)</f>
        <v>27588.33</v>
      </c>
      <c r="M17" s="31">
        <f>+HLOOKUP(I17,BD_fileterd!$G$1:$Y$3,3,FALSE)</f>
        <v>28015.67</v>
      </c>
      <c r="N17" s="31">
        <f>+HLOOKUP(J17,BD_fileterd!$G$1:$Y$3,3,FALSE)</f>
        <v>28363.67</v>
      </c>
      <c r="O17" s="6">
        <f>+HLOOKUP(J17+1,BD_fileterd!$G$1:$Y$3,3,FALSE)</f>
        <v>28387</v>
      </c>
      <c r="P17" s="28">
        <f t="shared" si="8"/>
        <v>8.2253107584451257E-4</v>
      </c>
      <c r="Q17" s="24">
        <f t="shared" ca="1" si="9"/>
        <v>2.150177063223957E-3</v>
      </c>
      <c r="R17" s="24">
        <f t="shared" si="10"/>
        <v>1.5489882859890169E-2</v>
      </c>
      <c r="S17" s="24">
        <f t="shared" si="11"/>
        <v>1.299739151089092E-2</v>
      </c>
      <c r="T17" s="23">
        <f>+CLP2Y_CPN_FWD!N16</f>
        <v>3.6151925071912776E-2</v>
      </c>
      <c r="U17" s="23">
        <f>+UF2Y_CPN_FWD!N16</f>
        <v>7.0206841319889832E-3</v>
      </c>
      <c r="V17" s="40">
        <f t="shared" si="12"/>
        <v>2.8928145567370889E-2</v>
      </c>
      <c r="W17" s="39">
        <f ca="1">+SUMPRODUCT(Q17:S17,Regression_results!$M$17:$O$17)+Regression_results!$L$17</f>
        <v>2.7408307481007275E-2</v>
      </c>
      <c r="X17" s="39">
        <f t="shared" ca="1" si="13"/>
        <v>1.5198380863636132E-3</v>
      </c>
    </row>
    <row r="18" spans="1:24" ht="14.25" x14ac:dyDescent="0.2">
      <c r="A18" s="2">
        <f>+CLP2Y_CPN_FWD!A17</f>
        <v>43435</v>
      </c>
      <c r="B18" s="5">
        <f t="shared" si="0"/>
        <v>1</v>
      </c>
      <c r="C18" s="5">
        <f t="shared" si="1"/>
        <v>12</v>
      </c>
      <c r="D18" s="5">
        <f t="shared" si="2"/>
        <v>2018</v>
      </c>
      <c r="E18" s="3">
        <f t="shared" si="3"/>
        <v>43413</v>
      </c>
      <c r="F18" s="5">
        <f t="shared" si="4"/>
        <v>22</v>
      </c>
      <c r="G18" s="5">
        <f t="shared" si="14"/>
        <v>0</v>
      </c>
      <c r="H18" s="5">
        <f t="shared" si="5"/>
        <v>2</v>
      </c>
      <c r="I18" s="5">
        <f t="shared" si="6"/>
        <v>8</v>
      </c>
      <c r="J18" s="5">
        <f t="shared" si="7"/>
        <v>12</v>
      </c>
      <c r="K18" s="31">
        <f ca="1">+VLOOKUP(A18,Proy_UF!$A$2:$C$280,3,FALSE)</f>
        <v>27532.800953837548</v>
      </c>
      <c r="L18" s="31">
        <f>+HLOOKUP(H18,BD_fileterd!$G$1:$Y$3,3,FALSE)</f>
        <v>27588.33</v>
      </c>
      <c r="M18" s="31">
        <f>+HLOOKUP(I18,BD_fileterd!$G$1:$Y$3,3,FALSE)</f>
        <v>28015.67</v>
      </c>
      <c r="N18" s="31">
        <f>+HLOOKUP(J18,BD_fileterd!$G$1:$Y$3,3,FALSE)</f>
        <v>28363.67</v>
      </c>
      <c r="O18" s="6">
        <f>+HLOOKUP(J18+1,BD_fileterd!$G$1:$Y$3,3,FALSE)</f>
        <v>28387</v>
      </c>
      <c r="P18" s="28">
        <f t="shared" si="8"/>
        <v>8.2253107584451257E-4</v>
      </c>
      <c r="Q18" s="24">
        <f t="shared" ca="1" si="9"/>
        <v>2.0168324412599414E-3</v>
      </c>
      <c r="R18" s="24">
        <f t="shared" si="10"/>
        <v>1.5489882859890169E-2</v>
      </c>
      <c r="S18" s="24">
        <f t="shared" si="11"/>
        <v>1.3024809213419071E-2</v>
      </c>
      <c r="T18" s="23">
        <f>+CLP2Y_CPN_FWD!N17</f>
        <v>3.6162437083547778E-2</v>
      </c>
      <c r="U18" s="23">
        <f>+UF2Y_CPN_FWD!N17</f>
        <v>7.0158409243715704E-3</v>
      </c>
      <c r="V18" s="40">
        <f t="shared" si="12"/>
        <v>2.8943532936305916E-2</v>
      </c>
      <c r="W18" s="39">
        <f ca="1">+SUMPRODUCT(Q18:S18,Regression_results!$M$17:$O$17)+Regression_results!$L$17</f>
        <v>2.7348550570507855E-2</v>
      </c>
      <c r="X18" s="39">
        <f t="shared" ca="1" si="13"/>
        <v>1.5949823657980602E-3</v>
      </c>
    </row>
    <row r="19" spans="1:24" ht="14.25" x14ac:dyDescent="0.2">
      <c r="A19" s="2">
        <f>+CLP2Y_CPN_FWD!A18</f>
        <v>43436</v>
      </c>
      <c r="B19" s="5">
        <f t="shared" si="0"/>
        <v>2</v>
      </c>
      <c r="C19" s="5">
        <f t="shared" si="1"/>
        <v>12</v>
      </c>
      <c r="D19" s="5">
        <f t="shared" si="2"/>
        <v>2018</v>
      </c>
      <c r="E19" s="3">
        <f t="shared" si="3"/>
        <v>43413</v>
      </c>
      <c r="F19" s="5">
        <f t="shared" si="4"/>
        <v>23</v>
      </c>
      <c r="G19" s="5">
        <f t="shared" si="14"/>
        <v>0</v>
      </c>
      <c r="H19" s="5">
        <f t="shared" si="5"/>
        <v>2</v>
      </c>
      <c r="I19" s="5">
        <f t="shared" si="6"/>
        <v>8</v>
      </c>
      <c r="J19" s="5">
        <f t="shared" si="7"/>
        <v>12</v>
      </c>
      <c r="K19" s="31">
        <f ca="1">+VLOOKUP(A19,Proy_UF!$A$2:$C$280,3,FALSE)</f>
        <v>27536.464915176253</v>
      </c>
      <c r="L19" s="31">
        <f>+HLOOKUP(H19,BD_fileterd!$G$1:$Y$3,3,FALSE)</f>
        <v>27588.33</v>
      </c>
      <c r="M19" s="31">
        <f>+HLOOKUP(I19,BD_fileterd!$G$1:$Y$3,3,FALSE)</f>
        <v>28015.67</v>
      </c>
      <c r="N19" s="31">
        <f>+HLOOKUP(J19,BD_fileterd!$G$1:$Y$3,3,FALSE)</f>
        <v>28363.67</v>
      </c>
      <c r="O19" s="6">
        <f>+HLOOKUP(J19+1,BD_fileterd!$G$1:$Y$3,3,FALSE)</f>
        <v>28387</v>
      </c>
      <c r="P19" s="28">
        <f t="shared" si="8"/>
        <v>8.2253107584451257E-4</v>
      </c>
      <c r="Q19" s="24">
        <f t="shared" ca="1" si="9"/>
        <v>1.8835055619343954E-3</v>
      </c>
      <c r="R19" s="24">
        <f t="shared" si="10"/>
        <v>1.5489882859890169E-2</v>
      </c>
      <c r="S19" s="24">
        <f t="shared" si="11"/>
        <v>1.3052226915947223E-2</v>
      </c>
      <c r="T19" s="23">
        <f>+CLP2Y_CPN_FWD!N18</f>
        <v>3.6171169191881167E-2</v>
      </c>
      <c r="U19" s="23">
        <f>+UF2Y_CPN_FWD!N18</f>
        <v>7.011892715530251E-3</v>
      </c>
      <c r="V19" s="40">
        <f t="shared" si="12"/>
        <v>2.8956238438971438E-2</v>
      </c>
      <c r="W19" s="39">
        <f ca="1">+SUMPRODUCT(Q19:S19,Regression_results!$M$17:$O$17)+Regression_results!$L$17</f>
        <v>2.7288803251625186E-2</v>
      </c>
      <c r="X19" s="39">
        <f t="shared" ca="1" si="13"/>
        <v>1.6674351873462515E-3</v>
      </c>
    </row>
    <row r="20" spans="1:24" ht="14.25" x14ac:dyDescent="0.2">
      <c r="A20" s="2">
        <f>+CLP2Y_CPN_FWD!A19</f>
        <v>43437</v>
      </c>
      <c r="B20" s="5">
        <f t="shared" si="0"/>
        <v>3</v>
      </c>
      <c r="C20" s="5">
        <f t="shared" si="1"/>
        <v>12</v>
      </c>
      <c r="D20" s="5">
        <f t="shared" si="2"/>
        <v>2018</v>
      </c>
      <c r="E20" s="3">
        <f t="shared" si="3"/>
        <v>43413</v>
      </c>
      <c r="F20" s="5">
        <f t="shared" si="4"/>
        <v>24</v>
      </c>
      <c r="G20" s="5">
        <f t="shared" si="14"/>
        <v>0</v>
      </c>
      <c r="H20" s="5">
        <f t="shared" si="5"/>
        <v>2</v>
      </c>
      <c r="I20" s="5">
        <f t="shared" si="6"/>
        <v>8</v>
      </c>
      <c r="J20" s="5">
        <f t="shared" si="7"/>
        <v>12</v>
      </c>
      <c r="K20" s="31">
        <f ca="1">+VLOOKUP(A20,Proy_UF!$A$2:$C$280,3,FALSE)</f>
        <v>27540.129364101118</v>
      </c>
      <c r="L20" s="31">
        <f>+HLOOKUP(H20,BD_fileterd!$G$1:$Y$3,3,FALSE)</f>
        <v>27588.33</v>
      </c>
      <c r="M20" s="31">
        <f>+HLOOKUP(I20,BD_fileterd!$G$1:$Y$3,3,FALSE)</f>
        <v>28015.67</v>
      </c>
      <c r="N20" s="31">
        <f>+HLOOKUP(J20,BD_fileterd!$G$1:$Y$3,3,FALSE)</f>
        <v>28363.67</v>
      </c>
      <c r="O20" s="6">
        <f>+HLOOKUP(J20+1,BD_fileterd!$G$1:$Y$3,3,FALSE)</f>
        <v>28387</v>
      </c>
      <c r="P20" s="28">
        <f t="shared" si="8"/>
        <v>8.2253107584451257E-4</v>
      </c>
      <c r="Q20" s="24">
        <f t="shared" ca="1" si="9"/>
        <v>1.7501964228865408E-3</v>
      </c>
      <c r="R20" s="24">
        <f t="shared" si="10"/>
        <v>1.5489882859890169E-2</v>
      </c>
      <c r="S20" s="24">
        <f t="shared" si="11"/>
        <v>1.3079644618475373E-2</v>
      </c>
      <c r="T20" s="23">
        <f>+CLP2Y_CPN_FWD!N19</f>
        <v>3.617896695984317E-2</v>
      </c>
      <c r="U20" s="23">
        <f>+UF2Y_CPN_FWD!N19</f>
        <v>7.006946773989867E-3</v>
      </c>
      <c r="V20" s="40">
        <f t="shared" si="12"/>
        <v>2.8969035694647038E-2</v>
      </c>
      <c r="W20" s="39">
        <f ca="1">+SUMPRODUCT(Q20:S20,Regression_results!$M$17:$O$17)+Regression_results!$L$17</f>
        <v>2.7229065523083025E-2</v>
      </c>
      <c r="X20" s="39">
        <f t="shared" ca="1" si="13"/>
        <v>1.7399701715640134E-3</v>
      </c>
    </row>
    <row r="21" spans="1:24" ht="14.25" x14ac:dyDescent="0.2">
      <c r="A21" s="2">
        <f>+CLP2Y_CPN_FWD!A20</f>
        <v>43438</v>
      </c>
      <c r="B21" s="5">
        <f t="shared" si="0"/>
        <v>4</v>
      </c>
      <c r="C21" s="5">
        <f t="shared" si="1"/>
        <v>12</v>
      </c>
      <c r="D21" s="5">
        <f t="shared" si="2"/>
        <v>2018</v>
      </c>
      <c r="E21" s="3">
        <f t="shared" si="3"/>
        <v>43413</v>
      </c>
      <c r="F21" s="5">
        <f t="shared" si="4"/>
        <v>25</v>
      </c>
      <c r="G21" s="5">
        <f t="shared" si="14"/>
        <v>0</v>
      </c>
      <c r="H21" s="5">
        <f t="shared" si="5"/>
        <v>2</v>
      </c>
      <c r="I21" s="5">
        <f t="shared" si="6"/>
        <v>8</v>
      </c>
      <c r="J21" s="5">
        <f t="shared" si="7"/>
        <v>12</v>
      </c>
      <c r="K21" s="31">
        <f ca="1">+VLOOKUP(A21,Proy_UF!$A$2:$C$280,3,FALSE)</f>
        <v>27543.794300677029</v>
      </c>
      <c r="L21" s="31">
        <f>+HLOOKUP(H21,BD_fileterd!$G$1:$Y$3,3,FALSE)</f>
        <v>27588.33</v>
      </c>
      <c r="M21" s="31">
        <f>+HLOOKUP(I21,BD_fileterd!$G$1:$Y$3,3,FALSE)</f>
        <v>28015.67</v>
      </c>
      <c r="N21" s="31">
        <f>+HLOOKUP(J21,BD_fileterd!$G$1:$Y$3,3,FALSE)</f>
        <v>28363.67</v>
      </c>
      <c r="O21" s="6">
        <f>+HLOOKUP(J21+1,BD_fileterd!$G$1:$Y$3,3,FALSE)</f>
        <v>28387</v>
      </c>
      <c r="P21" s="28">
        <f t="shared" si="8"/>
        <v>8.2253107584451257E-4</v>
      </c>
      <c r="Q21" s="24">
        <f t="shared" ca="1" si="9"/>
        <v>1.6169050217558212E-3</v>
      </c>
      <c r="R21" s="24">
        <f t="shared" si="10"/>
        <v>1.5489882859890169E-2</v>
      </c>
      <c r="S21" s="24">
        <f t="shared" si="11"/>
        <v>1.3107062321003523E-2</v>
      </c>
      <c r="T21" s="23">
        <f>+CLP2Y_CPN_FWD!N20</f>
        <v>3.6187694964237078E-2</v>
      </c>
      <c r="U21" s="23">
        <f>+UF2Y_CPN_FWD!N20</f>
        <v>7.0029983433181481E-3</v>
      </c>
      <c r="V21" s="40">
        <f t="shared" si="12"/>
        <v>2.8981737560794141E-2</v>
      </c>
      <c r="W21" s="39">
        <f ca="1">+SUMPRODUCT(Q21:S21,Regression_results!$M$17:$O$17)+Regression_results!$L$17</f>
        <v>2.7169337383605267E-2</v>
      </c>
      <c r="X21" s="39">
        <f t="shared" ca="1" si="13"/>
        <v>1.8124001771888734E-3</v>
      </c>
    </row>
    <row r="22" spans="1:24" ht="14.25" x14ac:dyDescent="0.2">
      <c r="A22" s="2">
        <f>+CLP2Y_CPN_FWD!A21</f>
        <v>43439</v>
      </c>
      <c r="B22" s="5">
        <f t="shared" si="0"/>
        <v>5</v>
      </c>
      <c r="C22" s="5">
        <f t="shared" si="1"/>
        <v>12</v>
      </c>
      <c r="D22" s="5">
        <f t="shared" si="2"/>
        <v>2018</v>
      </c>
      <c r="E22" s="3">
        <f t="shared" si="3"/>
        <v>43413</v>
      </c>
      <c r="F22" s="5">
        <f t="shared" si="4"/>
        <v>26</v>
      </c>
      <c r="G22" s="5">
        <f t="shared" si="14"/>
        <v>0</v>
      </c>
      <c r="H22" s="5">
        <f t="shared" si="5"/>
        <v>2</v>
      </c>
      <c r="I22" s="5">
        <f t="shared" si="6"/>
        <v>8</v>
      </c>
      <c r="J22" s="5">
        <f t="shared" si="7"/>
        <v>12</v>
      </c>
      <c r="K22" s="31">
        <f ca="1">+VLOOKUP(A22,Proy_UF!$A$2:$C$280,3,FALSE)</f>
        <v>27547.459724968881</v>
      </c>
      <c r="L22" s="31">
        <f>+HLOOKUP(H22,BD_fileterd!$G$1:$Y$3,3,FALSE)</f>
        <v>27588.33</v>
      </c>
      <c r="M22" s="31">
        <f>+HLOOKUP(I22,BD_fileterd!$G$1:$Y$3,3,FALSE)</f>
        <v>28015.67</v>
      </c>
      <c r="N22" s="31">
        <f>+HLOOKUP(J22,BD_fileterd!$G$1:$Y$3,3,FALSE)</f>
        <v>28363.67</v>
      </c>
      <c r="O22" s="6">
        <f>+HLOOKUP(J22+1,BD_fileterd!$G$1:$Y$3,3,FALSE)</f>
        <v>28387</v>
      </c>
      <c r="P22" s="28">
        <f t="shared" si="8"/>
        <v>8.2253107584451257E-4</v>
      </c>
      <c r="Q22" s="24">
        <f t="shared" ca="1" si="9"/>
        <v>1.4836313561819026E-3</v>
      </c>
      <c r="R22" s="24">
        <f t="shared" si="10"/>
        <v>1.5489882859890169E-2</v>
      </c>
      <c r="S22" s="24">
        <f t="shared" si="11"/>
        <v>1.3134480023531674E-2</v>
      </c>
      <c r="T22" s="23">
        <f>+CLP2Y_CPN_FWD!N21</f>
        <v>3.6195488010989513E-2</v>
      </c>
      <c r="U22" s="23">
        <f>+UF2Y_CPN_FWD!N21</f>
        <v>6.9980486250157395E-3</v>
      </c>
      <c r="V22" s="40">
        <f t="shared" si="12"/>
        <v>2.8994534225603497E-2</v>
      </c>
      <c r="W22" s="39">
        <f ca="1">+SUMPRODUCT(Q22:S22,Regression_results!$M$17:$O$17)+Regression_results!$L$17</f>
        <v>2.7109618831915927E-2</v>
      </c>
      <c r="X22" s="39">
        <f t="shared" ca="1" si="13"/>
        <v>1.8849153936875696E-3</v>
      </c>
    </row>
    <row r="23" spans="1:24" ht="14.25" x14ac:dyDescent="0.2">
      <c r="A23" s="2">
        <f>+CLP2Y_CPN_FWD!A22</f>
        <v>43440</v>
      </c>
      <c r="B23" s="5">
        <f t="shared" si="0"/>
        <v>6</v>
      </c>
      <c r="C23" s="5">
        <f t="shared" si="1"/>
        <v>12</v>
      </c>
      <c r="D23" s="5">
        <f t="shared" si="2"/>
        <v>2018</v>
      </c>
      <c r="E23" s="3">
        <f t="shared" si="3"/>
        <v>43413</v>
      </c>
      <c r="F23" s="5">
        <f t="shared" si="4"/>
        <v>27</v>
      </c>
      <c r="G23" s="5">
        <f t="shared" si="14"/>
        <v>0</v>
      </c>
      <c r="H23" s="5">
        <f t="shared" si="5"/>
        <v>2</v>
      </c>
      <c r="I23" s="5">
        <f t="shared" si="6"/>
        <v>8</v>
      </c>
      <c r="J23" s="5">
        <f t="shared" si="7"/>
        <v>12</v>
      </c>
      <c r="K23" s="31">
        <f ca="1">+VLOOKUP(A23,Proy_UF!$A$2:$C$280,3,FALSE)</f>
        <v>27551.125637041579</v>
      </c>
      <c r="L23" s="31">
        <f>+HLOOKUP(H23,BD_fileterd!$G$1:$Y$3,3,FALSE)</f>
        <v>27588.33</v>
      </c>
      <c r="M23" s="31">
        <f>+HLOOKUP(I23,BD_fileterd!$G$1:$Y$3,3,FALSE)</f>
        <v>28015.67</v>
      </c>
      <c r="N23" s="31">
        <f>+HLOOKUP(J23,BD_fileterd!$G$1:$Y$3,3,FALSE)</f>
        <v>28363.67</v>
      </c>
      <c r="O23" s="6">
        <f>+HLOOKUP(J23+1,BD_fileterd!$G$1:$Y$3,3,FALSE)</f>
        <v>28387</v>
      </c>
      <c r="P23" s="28">
        <f t="shared" si="8"/>
        <v>8.2253107584451257E-4</v>
      </c>
      <c r="Q23" s="24">
        <f t="shared" ca="1" si="9"/>
        <v>1.3503754238048948E-3</v>
      </c>
      <c r="R23" s="24">
        <f t="shared" si="10"/>
        <v>1.5489882859890169E-2</v>
      </c>
      <c r="S23" s="24">
        <f t="shared" si="11"/>
        <v>1.3161897726059824E-2</v>
      </c>
      <c r="T23" s="23">
        <f>+CLP2Y_CPN_FWD!N22</f>
        <v>3.6204215894602688E-2</v>
      </c>
      <c r="U23" s="23">
        <f>+UF2Y_CPN_FWD!N22</f>
        <v>6.9940991216397054E-3</v>
      </c>
      <c r="V23" s="40">
        <f t="shared" si="12"/>
        <v>2.900723728018062E-2</v>
      </c>
      <c r="W23" s="39">
        <f ca="1">+SUMPRODUCT(Q23:S23,Regression_results!$M$17:$O$17)+Regression_results!$L$17</f>
        <v>2.7049909866739254E-2</v>
      </c>
      <c r="X23" s="39">
        <f t="shared" ca="1" si="13"/>
        <v>1.9573274134413662E-3</v>
      </c>
    </row>
    <row r="24" spans="1:24" ht="14.25" x14ac:dyDescent="0.2">
      <c r="A24" s="2">
        <f>+CLP2Y_CPN_FWD!A23</f>
        <v>43441</v>
      </c>
      <c r="B24" s="5">
        <f t="shared" si="0"/>
        <v>7</v>
      </c>
      <c r="C24" s="5">
        <f t="shared" si="1"/>
        <v>12</v>
      </c>
      <c r="D24" s="5">
        <f t="shared" si="2"/>
        <v>2018</v>
      </c>
      <c r="E24" s="3">
        <f t="shared" si="3"/>
        <v>43413</v>
      </c>
      <c r="F24" s="5">
        <f t="shared" si="4"/>
        <v>28</v>
      </c>
      <c r="G24" s="5">
        <f t="shared" si="14"/>
        <v>0</v>
      </c>
      <c r="H24" s="5">
        <f t="shared" si="5"/>
        <v>2</v>
      </c>
      <c r="I24" s="5">
        <f t="shared" si="6"/>
        <v>8</v>
      </c>
      <c r="J24" s="5">
        <f t="shared" si="7"/>
        <v>12</v>
      </c>
      <c r="K24" s="31">
        <f ca="1">+VLOOKUP(A24,Proy_UF!$A$2:$C$280,3,FALSE)</f>
        <v>27554.792036960032</v>
      </c>
      <c r="L24" s="31">
        <f>+HLOOKUP(H24,BD_fileterd!$G$1:$Y$3,3,FALSE)</f>
        <v>27588.33</v>
      </c>
      <c r="M24" s="31">
        <f>+HLOOKUP(I24,BD_fileterd!$G$1:$Y$3,3,FALSE)</f>
        <v>28015.67</v>
      </c>
      <c r="N24" s="31">
        <f>+HLOOKUP(J24,BD_fileterd!$G$1:$Y$3,3,FALSE)</f>
        <v>28363.67</v>
      </c>
      <c r="O24" s="6">
        <f>+HLOOKUP(J24+1,BD_fileterd!$G$1:$Y$3,3,FALSE)</f>
        <v>28387</v>
      </c>
      <c r="P24" s="28">
        <f t="shared" si="8"/>
        <v>8.2253107584451257E-4</v>
      </c>
      <c r="Q24" s="24">
        <f t="shared" ca="1" si="9"/>
        <v>1.2171372222655741E-3</v>
      </c>
      <c r="R24" s="24">
        <f t="shared" si="10"/>
        <v>1.5489882859890169E-2</v>
      </c>
      <c r="S24" s="24">
        <f t="shared" si="11"/>
        <v>1.3189315428587974E-2</v>
      </c>
      <c r="T24" s="23">
        <f>+CLP2Y_CPN_FWD!N23</f>
        <v>3.6212947699422446E-2</v>
      </c>
      <c r="U24" s="23">
        <f>+UF2Y_CPN_FWD!N23</f>
        <v>6.9901512893042689E-3</v>
      </c>
      <c r="V24" s="40">
        <f t="shared" si="12"/>
        <v>2.9019942620791994E-2</v>
      </c>
      <c r="W24" s="39">
        <f ca="1">+SUMPRODUCT(Q24:S24,Regression_results!$M$17:$O$17)+Regression_results!$L$17</f>
        <v>2.6990210486799858E-2</v>
      </c>
      <c r="X24" s="39">
        <f t="shared" ca="1" si="13"/>
        <v>2.0297321339921362E-3</v>
      </c>
    </row>
    <row r="25" spans="1:24" ht="14.25" x14ac:dyDescent="0.2">
      <c r="A25" s="2">
        <f>+CLP2Y_CPN_FWD!A24</f>
        <v>43442</v>
      </c>
      <c r="B25" s="5">
        <f t="shared" si="0"/>
        <v>8</v>
      </c>
      <c r="C25" s="5">
        <f t="shared" si="1"/>
        <v>12</v>
      </c>
      <c r="D25" s="5">
        <f t="shared" si="2"/>
        <v>2018</v>
      </c>
      <c r="E25" s="3">
        <f t="shared" si="3"/>
        <v>43413</v>
      </c>
      <c r="F25" s="5">
        <f t="shared" si="4"/>
        <v>29</v>
      </c>
      <c r="G25" s="5">
        <f t="shared" si="14"/>
        <v>0</v>
      </c>
      <c r="H25" s="5">
        <f t="shared" si="5"/>
        <v>2</v>
      </c>
      <c r="I25" s="5">
        <f t="shared" si="6"/>
        <v>8</v>
      </c>
      <c r="J25" s="5">
        <f t="shared" si="7"/>
        <v>12</v>
      </c>
      <c r="K25" s="31">
        <f ca="1">+VLOOKUP(A25,Proy_UF!$A$2:$C$280,3,FALSE)</f>
        <v>27558.458924789164</v>
      </c>
      <c r="L25" s="31">
        <f>+HLOOKUP(H25,BD_fileterd!$G$1:$Y$3,3,FALSE)</f>
        <v>27588.33</v>
      </c>
      <c r="M25" s="31">
        <f>+HLOOKUP(I25,BD_fileterd!$G$1:$Y$3,3,FALSE)</f>
        <v>28015.67</v>
      </c>
      <c r="N25" s="31">
        <f>+HLOOKUP(J25,BD_fileterd!$G$1:$Y$3,3,FALSE)</f>
        <v>28363.67</v>
      </c>
      <c r="O25" s="6">
        <f>+HLOOKUP(J25+1,BD_fileterd!$G$1:$Y$3,3,FALSE)</f>
        <v>28387</v>
      </c>
      <c r="P25" s="28">
        <f t="shared" si="8"/>
        <v>8.2253107584451257E-4</v>
      </c>
      <c r="Q25" s="24">
        <f t="shared" ca="1" si="9"/>
        <v>1.0839167492042723E-3</v>
      </c>
      <c r="R25" s="24">
        <f t="shared" si="10"/>
        <v>1.5489882859890169E-2</v>
      </c>
      <c r="S25" s="24">
        <f t="shared" si="11"/>
        <v>1.3216733131116125E-2</v>
      </c>
      <c r="T25" s="23">
        <f>+CLP2Y_CPN_FWD!N24</f>
        <v>3.622073227111209E-2</v>
      </c>
      <c r="U25" s="23">
        <f>+UF2Y_CPN_FWD!N24</f>
        <v>6.9861980771475573E-3</v>
      </c>
      <c r="V25" s="40">
        <f t="shared" si="12"/>
        <v>2.9031712897146233E-2</v>
      </c>
      <c r="W25" s="39">
        <f ca="1">+SUMPRODUCT(Q25:S25,Regression_results!$M$17:$O$17)+Regression_results!$L$17</f>
        <v>2.6930520690822107E-2</v>
      </c>
      <c r="X25" s="39">
        <f t="shared" ca="1" si="13"/>
        <v>2.1011922063241262E-3</v>
      </c>
    </row>
    <row r="26" spans="1:24" ht="14.25" x14ac:dyDescent="0.2">
      <c r="A26" s="2">
        <f>+CLP2Y_CPN_FWD!A25</f>
        <v>43443</v>
      </c>
      <c r="B26" s="5">
        <f t="shared" si="0"/>
        <v>9</v>
      </c>
      <c r="C26" s="5">
        <f t="shared" si="1"/>
        <v>12</v>
      </c>
      <c r="D26" s="5">
        <f t="shared" si="2"/>
        <v>2018</v>
      </c>
      <c r="E26" s="3">
        <f t="shared" si="3"/>
        <v>43443</v>
      </c>
      <c r="F26" s="5">
        <f t="shared" si="4"/>
        <v>0</v>
      </c>
      <c r="G26" s="5">
        <f t="shared" si="14"/>
        <v>1</v>
      </c>
      <c r="H26" s="5">
        <f t="shared" si="5"/>
        <v>3</v>
      </c>
      <c r="I26" s="5">
        <f t="shared" si="6"/>
        <v>9</v>
      </c>
      <c r="J26" s="5">
        <f t="shared" si="7"/>
        <v>13</v>
      </c>
      <c r="K26" s="31">
        <f ca="1">+VLOOKUP(A26,Proy_UF!$A$2:$C$280,3,FALSE)</f>
        <v>27562.1263005939</v>
      </c>
      <c r="L26" s="31">
        <f>+HLOOKUP(H26,BD_fileterd!$G$1:$Y$3,3,FALSE)</f>
        <v>27646</v>
      </c>
      <c r="M26" s="31">
        <f>+HLOOKUP(I26,BD_fileterd!$G$1:$Y$3,3,FALSE)</f>
        <v>28098.67</v>
      </c>
      <c r="N26" s="31">
        <f>+HLOOKUP(J26,BD_fileterd!$G$1:$Y$3,3,FALSE)</f>
        <v>28387</v>
      </c>
      <c r="O26" s="6">
        <f>+HLOOKUP(J26+1,BD_fileterd!$G$1:$Y$3,3,FALSE)</f>
        <v>28400.33</v>
      </c>
      <c r="P26" s="28">
        <f t="shared" si="8"/>
        <v>4.6958114629935821E-4</v>
      </c>
      <c r="Q26" s="24">
        <f t="shared" ca="1" si="9"/>
        <v>3.0430779719738954E-3</v>
      </c>
      <c r="R26" s="24">
        <f t="shared" si="10"/>
        <v>1.63737972943645E-2</v>
      </c>
      <c r="S26" s="24">
        <f t="shared" si="11"/>
        <v>1.0261339771597822E-2</v>
      </c>
      <c r="T26" s="23">
        <f>+CLP2Y_CPN_FWD!N25</f>
        <v>3.622946395589708E-2</v>
      </c>
      <c r="U26" s="23">
        <f>+UF2Y_CPN_FWD!N25</f>
        <v>6.9822500434313685E-3</v>
      </c>
      <c r="V26" s="40">
        <f t="shared" si="12"/>
        <v>2.9044418519993176E-2</v>
      </c>
      <c r="W26" s="39">
        <f ca="1">+SUMPRODUCT(Q26:S26,Regression_results!$M$17:$O$17)+Regression_results!$L$17</f>
        <v>2.7193385608945214E-2</v>
      </c>
      <c r="X26" s="39">
        <f t="shared" ca="1" si="13"/>
        <v>1.8510329110479617E-3</v>
      </c>
    </row>
    <row r="27" spans="1:24" ht="14.25" x14ac:dyDescent="0.2">
      <c r="A27" s="2">
        <f>+CLP2Y_CPN_FWD!A26</f>
        <v>43444</v>
      </c>
      <c r="B27" s="5">
        <f t="shared" si="0"/>
        <v>10</v>
      </c>
      <c r="C27" s="5">
        <f t="shared" si="1"/>
        <v>12</v>
      </c>
      <c r="D27" s="5">
        <f t="shared" si="2"/>
        <v>2018</v>
      </c>
      <c r="E27" s="3">
        <f t="shared" si="3"/>
        <v>43443</v>
      </c>
      <c r="F27" s="5">
        <f t="shared" si="4"/>
        <v>1</v>
      </c>
      <c r="G27" s="5">
        <f t="shared" si="14"/>
        <v>1</v>
      </c>
      <c r="H27" s="5">
        <f t="shared" si="5"/>
        <v>3</v>
      </c>
      <c r="I27" s="5">
        <f t="shared" si="6"/>
        <v>9</v>
      </c>
      <c r="J27" s="5">
        <f t="shared" si="7"/>
        <v>13</v>
      </c>
      <c r="K27" s="31">
        <f ca="1">+VLOOKUP(A27,Proy_UF!$A$2:$C$280,3,FALSE)</f>
        <v>27562.491514741767</v>
      </c>
      <c r="L27" s="31">
        <f>+HLOOKUP(H27,BD_fileterd!$G$1:$Y$3,3,FALSE)</f>
        <v>27646</v>
      </c>
      <c r="M27" s="31">
        <f>+HLOOKUP(I27,BD_fileterd!$G$1:$Y$3,3,FALSE)</f>
        <v>28098.67</v>
      </c>
      <c r="N27" s="31">
        <f>+HLOOKUP(J27,BD_fileterd!$G$1:$Y$3,3,FALSE)</f>
        <v>28387</v>
      </c>
      <c r="O27" s="6">
        <f>+HLOOKUP(J27+1,BD_fileterd!$G$1:$Y$3,3,FALSE)</f>
        <v>28400.33</v>
      </c>
      <c r="P27" s="28">
        <f t="shared" si="8"/>
        <v>4.6958114629935821E-4</v>
      </c>
      <c r="Q27" s="24">
        <f t="shared" ca="1" si="9"/>
        <v>3.029787245959481E-3</v>
      </c>
      <c r="R27" s="24">
        <f t="shared" si="10"/>
        <v>1.63737972943645E-2</v>
      </c>
      <c r="S27" s="24">
        <f t="shared" si="11"/>
        <v>1.0276992476474466E-2</v>
      </c>
      <c r="T27" s="23">
        <f>+CLP2Y_CPN_FWD!N26</f>
        <v>3.6238191582539415E-2</v>
      </c>
      <c r="U27" s="23">
        <f>+UF2Y_CPN_FWD!N26</f>
        <v>6.9782957853470606E-3</v>
      </c>
      <c r="V27" s="40">
        <f t="shared" si="12"/>
        <v>2.9057126573291736E-2</v>
      </c>
      <c r="W27" s="39">
        <f ca="1">+SUMPRODUCT(Q27:S27,Regression_results!$M$17:$O$17)+Regression_results!$L$17</f>
        <v>2.719323916072916E-2</v>
      </c>
      <c r="X27" s="39">
        <f t="shared" ca="1" si="13"/>
        <v>1.863887412562576E-3</v>
      </c>
    </row>
    <row r="28" spans="1:24" ht="14.25" x14ac:dyDescent="0.2">
      <c r="A28" s="2">
        <f>+CLP2Y_CPN_FWD!A27</f>
        <v>43445</v>
      </c>
      <c r="B28" s="5">
        <f t="shared" si="0"/>
        <v>11</v>
      </c>
      <c r="C28" s="5">
        <f t="shared" si="1"/>
        <v>12</v>
      </c>
      <c r="D28" s="5">
        <f t="shared" si="2"/>
        <v>2018</v>
      </c>
      <c r="E28" s="3">
        <f t="shared" si="3"/>
        <v>43443</v>
      </c>
      <c r="F28" s="5">
        <f t="shared" si="4"/>
        <v>2</v>
      </c>
      <c r="G28" s="5">
        <f t="shared" si="14"/>
        <v>1</v>
      </c>
      <c r="H28" s="5">
        <f t="shared" si="5"/>
        <v>3</v>
      </c>
      <c r="I28" s="5">
        <f t="shared" si="6"/>
        <v>9</v>
      </c>
      <c r="J28" s="5">
        <f t="shared" si="7"/>
        <v>13</v>
      </c>
      <c r="K28" s="31">
        <f ca="1">+VLOOKUP(A28,Proy_UF!$A$2:$C$280,3,FALSE)</f>
        <v>27562.856733728931</v>
      </c>
      <c r="L28" s="31">
        <f>+HLOOKUP(H28,BD_fileterd!$G$1:$Y$3,3,FALSE)</f>
        <v>27646</v>
      </c>
      <c r="M28" s="31">
        <f>+HLOOKUP(I28,BD_fileterd!$G$1:$Y$3,3,FALSE)</f>
        <v>28098.67</v>
      </c>
      <c r="N28" s="31">
        <f>+HLOOKUP(J28,BD_fileterd!$G$1:$Y$3,3,FALSE)</f>
        <v>28387</v>
      </c>
      <c r="O28" s="6">
        <f>+HLOOKUP(J28+1,BD_fileterd!$G$1:$Y$3,3,FALSE)</f>
        <v>28400.33</v>
      </c>
      <c r="P28" s="28">
        <f t="shared" si="8"/>
        <v>4.6958114629935821E-4</v>
      </c>
      <c r="Q28" s="24">
        <f t="shared" ca="1" si="9"/>
        <v>3.0164966960526396E-3</v>
      </c>
      <c r="R28" s="24">
        <f t="shared" si="10"/>
        <v>1.63737972943645E-2</v>
      </c>
      <c r="S28" s="24">
        <f t="shared" si="11"/>
        <v>1.0292645181351113E-2</v>
      </c>
      <c r="T28" s="23">
        <f>+CLP2Y_CPN_FWD!N27</f>
        <v>3.6245988976991481E-2</v>
      </c>
      <c r="U28" s="23">
        <f>+UF2Y_CPN_FWD!N27</f>
        <v>6.9743449332223218E-3</v>
      </c>
      <c r="V28" s="40">
        <f t="shared" si="12"/>
        <v>2.9068907456336834E-2</v>
      </c>
      <c r="W28" s="39">
        <f ca="1">+SUMPRODUCT(Q28:S28,Regression_results!$M$17:$O$17)+Regression_results!$L$17</f>
        <v>2.7193092807716326E-2</v>
      </c>
      <c r="X28" s="39">
        <f t="shared" ca="1" si="13"/>
        <v>1.875814648620508E-3</v>
      </c>
    </row>
    <row r="29" spans="1:24" ht="14.25" x14ac:dyDescent="0.2">
      <c r="A29" s="2">
        <f>+CLP2Y_CPN_FWD!A28</f>
        <v>43446</v>
      </c>
      <c r="B29" s="5">
        <f t="shared" si="0"/>
        <v>12</v>
      </c>
      <c r="C29" s="5">
        <f t="shared" si="1"/>
        <v>12</v>
      </c>
      <c r="D29" s="5">
        <f t="shared" si="2"/>
        <v>2018</v>
      </c>
      <c r="E29" s="3">
        <f t="shared" si="3"/>
        <v>43443</v>
      </c>
      <c r="F29" s="5">
        <f t="shared" si="4"/>
        <v>3</v>
      </c>
      <c r="G29" s="5">
        <f t="shared" si="14"/>
        <v>1</v>
      </c>
      <c r="H29" s="5">
        <f t="shared" si="5"/>
        <v>3</v>
      </c>
      <c r="I29" s="5">
        <f t="shared" si="6"/>
        <v>9</v>
      </c>
      <c r="J29" s="5">
        <f t="shared" si="7"/>
        <v>13</v>
      </c>
      <c r="K29" s="31">
        <f ca="1">+VLOOKUP(A29,Proy_UF!$A$2:$C$280,3,FALSE)</f>
        <v>27563.221957555459</v>
      </c>
      <c r="L29" s="31">
        <f>+HLOOKUP(H29,BD_fileterd!$G$1:$Y$3,3,FALSE)</f>
        <v>27646</v>
      </c>
      <c r="M29" s="31">
        <f>+HLOOKUP(I29,BD_fileterd!$G$1:$Y$3,3,FALSE)</f>
        <v>28098.67</v>
      </c>
      <c r="N29" s="31">
        <f>+HLOOKUP(J29,BD_fileterd!$G$1:$Y$3,3,FALSE)</f>
        <v>28387</v>
      </c>
      <c r="O29" s="6">
        <f>+HLOOKUP(J29+1,BD_fileterd!$G$1:$Y$3,3,FALSE)</f>
        <v>28400.33</v>
      </c>
      <c r="P29" s="28">
        <f t="shared" si="8"/>
        <v>4.6958114629935821E-4</v>
      </c>
      <c r="Q29" s="24">
        <f t="shared" ca="1" si="9"/>
        <v>3.0032063222511507E-3</v>
      </c>
      <c r="R29" s="24">
        <f t="shared" si="10"/>
        <v>1.63737972943645E-2</v>
      </c>
      <c r="S29" s="24">
        <f t="shared" si="11"/>
        <v>1.0308297886227757E-2</v>
      </c>
      <c r="T29" s="23">
        <f>+CLP2Y_CPN_FWD!N28</f>
        <v>3.625470750063594E-2</v>
      </c>
      <c r="U29" s="23">
        <f>+UF2Y_CPN_FWD!N28</f>
        <v>6.9703939820057684E-3</v>
      </c>
      <c r="V29" s="40">
        <f t="shared" si="12"/>
        <v>2.9081603286097435E-2</v>
      </c>
      <c r="W29" s="39">
        <f ca="1">+SUMPRODUCT(Q29:S29,Regression_results!$M$17:$O$17)+Regression_results!$L$17</f>
        <v>2.7192946549905513E-2</v>
      </c>
      <c r="X29" s="39">
        <f t="shared" ca="1" si="13"/>
        <v>1.8886567361919224E-3</v>
      </c>
    </row>
    <row r="30" spans="1:24" ht="14.25" x14ac:dyDescent="0.2">
      <c r="A30" s="2">
        <f>+CLP2Y_CPN_FWD!A29</f>
        <v>43447</v>
      </c>
      <c r="B30" s="5">
        <f t="shared" si="0"/>
        <v>13</v>
      </c>
      <c r="C30" s="5">
        <f t="shared" si="1"/>
        <v>12</v>
      </c>
      <c r="D30" s="5">
        <f t="shared" si="2"/>
        <v>2018</v>
      </c>
      <c r="E30" s="3">
        <f t="shared" si="3"/>
        <v>43443</v>
      </c>
      <c r="F30" s="5">
        <f t="shared" si="4"/>
        <v>4</v>
      </c>
      <c r="G30" s="5">
        <f t="shared" si="14"/>
        <v>1</v>
      </c>
      <c r="H30" s="5">
        <f t="shared" si="5"/>
        <v>3</v>
      </c>
      <c r="I30" s="5">
        <f t="shared" si="6"/>
        <v>9</v>
      </c>
      <c r="J30" s="5">
        <f t="shared" si="7"/>
        <v>13</v>
      </c>
      <c r="K30" s="31">
        <f ca="1">+VLOOKUP(A30,Proy_UF!$A$2:$C$280,3,FALSE)</f>
        <v>27563.587186221415</v>
      </c>
      <c r="L30" s="31">
        <f>+HLOOKUP(H30,BD_fileterd!$G$1:$Y$3,3,FALSE)</f>
        <v>27646</v>
      </c>
      <c r="M30" s="31">
        <f>+HLOOKUP(I30,BD_fileterd!$G$1:$Y$3,3,FALSE)</f>
        <v>28098.67</v>
      </c>
      <c r="N30" s="31">
        <f>+HLOOKUP(J30,BD_fileterd!$G$1:$Y$3,3,FALSE)</f>
        <v>28387</v>
      </c>
      <c r="O30" s="6">
        <f>+HLOOKUP(J30+1,BD_fileterd!$G$1:$Y$3,3,FALSE)</f>
        <v>28400.33</v>
      </c>
      <c r="P30" s="28">
        <f t="shared" si="8"/>
        <v>4.6958114629935821E-4</v>
      </c>
      <c r="Q30" s="24">
        <f t="shared" ca="1" si="9"/>
        <v>2.9899161245521277E-3</v>
      </c>
      <c r="R30" s="24">
        <f t="shared" si="10"/>
        <v>1.63737972943645E-2</v>
      </c>
      <c r="S30" s="24">
        <f t="shared" si="11"/>
        <v>1.0323950591104403E-2</v>
      </c>
      <c r="T30" s="23">
        <f>+CLP2Y_CPN_FWD!N29</f>
        <v>3.6263438931854547E-2</v>
      </c>
      <c r="U30" s="23">
        <f>+UF2Y_CPN_FWD!N29</f>
        <v>6.9674390226183063E-3</v>
      </c>
      <c r="V30" s="40">
        <f t="shared" si="12"/>
        <v>2.9093294156235627E-2</v>
      </c>
      <c r="W30" s="39">
        <f ca="1">+SUMPRODUCT(Q30:S30,Regression_results!$M$17:$O$17)+Regression_results!$L$17</f>
        <v>2.7192800387295164E-2</v>
      </c>
      <c r="X30" s="39">
        <f t="shared" ca="1" si="13"/>
        <v>1.900493768940463E-3</v>
      </c>
    </row>
    <row r="31" spans="1:24" ht="14.25" x14ac:dyDescent="0.2">
      <c r="A31" s="2">
        <f>+CLP2Y_CPN_FWD!A30</f>
        <v>43448</v>
      </c>
      <c r="B31" s="5">
        <f t="shared" si="0"/>
        <v>14</v>
      </c>
      <c r="C31" s="5">
        <f t="shared" si="1"/>
        <v>12</v>
      </c>
      <c r="D31" s="5">
        <f t="shared" si="2"/>
        <v>2018</v>
      </c>
      <c r="E31" s="3">
        <f t="shared" si="3"/>
        <v>43443</v>
      </c>
      <c r="F31" s="5">
        <f t="shared" si="4"/>
        <v>5</v>
      </c>
      <c r="G31" s="5">
        <f t="shared" si="14"/>
        <v>1</v>
      </c>
      <c r="H31" s="5">
        <f t="shared" si="5"/>
        <v>3</v>
      </c>
      <c r="I31" s="5">
        <f t="shared" si="6"/>
        <v>9</v>
      </c>
      <c r="J31" s="5">
        <f t="shared" si="7"/>
        <v>13</v>
      </c>
      <c r="K31" s="31">
        <f ca="1">+VLOOKUP(A31,Proy_UF!$A$2:$C$280,3,FALSE)</f>
        <v>27563.952419726862</v>
      </c>
      <c r="L31" s="31">
        <f>+HLOOKUP(H31,BD_fileterd!$G$1:$Y$3,3,FALSE)</f>
        <v>27646</v>
      </c>
      <c r="M31" s="31">
        <f>+HLOOKUP(I31,BD_fileterd!$G$1:$Y$3,3,FALSE)</f>
        <v>28098.67</v>
      </c>
      <c r="N31" s="31">
        <f>+HLOOKUP(J31,BD_fileterd!$G$1:$Y$3,3,FALSE)</f>
        <v>28387</v>
      </c>
      <c r="O31" s="6">
        <f>+HLOOKUP(J31+1,BD_fileterd!$G$1:$Y$3,3,FALSE)</f>
        <v>28400.33</v>
      </c>
      <c r="P31" s="28">
        <f t="shared" si="8"/>
        <v>4.6958114629935821E-4</v>
      </c>
      <c r="Q31" s="24">
        <f t="shared" ca="1" si="9"/>
        <v>2.9766261029537944E-3</v>
      </c>
      <c r="R31" s="24">
        <f t="shared" si="10"/>
        <v>1.63737972943645E-2</v>
      </c>
      <c r="S31" s="24">
        <f t="shared" si="11"/>
        <v>1.0339603295981048E-2</v>
      </c>
      <c r="T31" s="23">
        <f>+CLP2Y_CPN_FWD!N30</f>
        <v>3.6271232189215685E-2</v>
      </c>
      <c r="U31" s="23">
        <f>+UF2Y_CPN_FWD!N30</f>
        <v>6.9634861621422602E-3</v>
      </c>
      <c r="V31" s="40">
        <f t="shared" si="12"/>
        <v>2.9105073252233327E-2</v>
      </c>
      <c r="W31" s="39">
        <f ca="1">+SUMPRODUCT(Q31:S31,Regression_results!$M$17:$O$17)+Regression_results!$L$17</f>
        <v>2.7192654319884317E-2</v>
      </c>
      <c r="X31" s="39">
        <f t="shared" ca="1" si="13"/>
        <v>1.9124189323490096E-3</v>
      </c>
    </row>
    <row r="32" spans="1:24" ht="14.25" x14ac:dyDescent="0.2">
      <c r="A32" s="2">
        <f>+CLP2Y_CPN_FWD!A31</f>
        <v>43449</v>
      </c>
      <c r="B32" s="5">
        <f t="shared" si="0"/>
        <v>15</v>
      </c>
      <c r="C32" s="5">
        <f t="shared" si="1"/>
        <v>12</v>
      </c>
      <c r="D32" s="5">
        <f t="shared" si="2"/>
        <v>2018</v>
      </c>
      <c r="E32" s="3">
        <f t="shared" si="3"/>
        <v>43443</v>
      </c>
      <c r="F32" s="5">
        <f t="shared" si="4"/>
        <v>6</v>
      </c>
      <c r="G32" s="5">
        <f t="shared" si="14"/>
        <v>1</v>
      </c>
      <c r="H32" s="5">
        <f t="shared" si="5"/>
        <v>3</v>
      </c>
      <c r="I32" s="5">
        <f t="shared" si="6"/>
        <v>9</v>
      </c>
      <c r="J32" s="5">
        <f t="shared" si="7"/>
        <v>13</v>
      </c>
      <c r="K32" s="31">
        <f ca="1">+VLOOKUP(A32,Proy_UF!$A$2:$C$280,3,FALSE)</f>
        <v>27564.317658071865</v>
      </c>
      <c r="L32" s="31">
        <f>+HLOOKUP(H32,BD_fileterd!$G$1:$Y$3,3,FALSE)</f>
        <v>27646</v>
      </c>
      <c r="M32" s="31">
        <f>+HLOOKUP(I32,BD_fileterd!$G$1:$Y$3,3,FALSE)</f>
        <v>28098.67</v>
      </c>
      <c r="N32" s="31">
        <f>+HLOOKUP(J32,BD_fileterd!$G$1:$Y$3,3,FALSE)</f>
        <v>28387</v>
      </c>
      <c r="O32" s="6">
        <f>+HLOOKUP(J32+1,BD_fileterd!$G$1:$Y$3,3,FALSE)</f>
        <v>28400.33</v>
      </c>
      <c r="P32" s="28">
        <f t="shared" si="8"/>
        <v>4.6958114629935821E-4</v>
      </c>
      <c r="Q32" s="24">
        <f t="shared" ca="1" si="9"/>
        <v>2.9633362574537081E-3</v>
      </c>
      <c r="R32" s="24">
        <f t="shared" si="10"/>
        <v>1.63737972943645E-2</v>
      </c>
      <c r="S32" s="24">
        <f t="shared" si="11"/>
        <v>1.0355256000857693E-2</v>
      </c>
      <c r="T32" s="23">
        <f>+CLP2Y_CPN_FWD!N31</f>
        <v>3.6279963502458483E-2</v>
      </c>
      <c r="U32" s="23">
        <f>+UF2Y_CPN_FWD!N31</f>
        <v>6.9595297113090237E-3</v>
      </c>
      <c r="V32" s="40">
        <f t="shared" si="12"/>
        <v>2.9117787682644503E-2</v>
      </c>
      <c r="W32" s="39">
        <f ca="1">+SUMPRODUCT(Q32:S32,Regression_results!$M$17:$O$17)+Regression_results!$L$17</f>
        <v>2.7192508347671646E-2</v>
      </c>
      <c r="X32" s="39">
        <f t="shared" ca="1" si="13"/>
        <v>1.925279334972857E-3</v>
      </c>
    </row>
    <row r="33" spans="1:24" ht="14.25" x14ac:dyDescent="0.2">
      <c r="A33" s="2">
        <f>+CLP2Y_CPN_FWD!A32</f>
        <v>43450</v>
      </c>
      <c r="B33" s="5">
        <f t="shared" si="0"/>
        <v>16</v>
      </c>
      <c r="C33" s="5">
        <f t="shared" si="1"/>
        <v>12</v>
      </c>
      <c r="D33" s="5">
        <f t="shared" si="2"/>
        <v>2018</v>
      </c>
      <c r="E33" s="3">
        <f t="shared" si="3"/>
        <v>43443</v>
      </c>
      <c r="F33" s="5">
        <f t="shared" si="4"/>
        <v>7</v>
      </c>
      <c r="G33" s="5">
        <f t="shared" si="14"/>
        <v>1</v>
      </c>
      <c r="H33" s="5">
        <f t="shared" si="5"/>
        <v>3</v>
      </c>
      <c r="I33" s="5">
        <f t="shared" si="6"/>
        <v>9</v>
      </c>
      <c r="J33" s="5">
        <f t="shared" si="7"/>
        <v>13</v>
      </c>
      <c r="K33" s="31">
        <f ca="1">+VLOOKUP(A33,Proy_UF!$A$2:$C$280,3,FALSE)</f>
        <v>27564.682901256489</v>
      </c>
      <c r="L33" s="31">
        <f>+HLOOKUP(H33,BD_fileterd!$G$1:$Y$3,3,FALSE)</f>
        <v>27646</v>
      </c>
      <c r="M33" s="31">
        <f>+HLOOKUP(I33,BD_fileterd!$G$1:$Y$3,3,FALSE)</f>
        <v>28098.67</v>
      </c>
      <c r="N33" s="31">
        <f>+HLOOKUP(J33,BD_fileterd!$G$1:$Y$3,3,FALSE)</f>
        <v>28387</v>
      </c>
      <c r="O33" s="6">
        <f>+HLOOKUP(J33+1,BD_fileterd!$G$1:$Y$3,3,FALSE)</f>
        <v>28400.33</v>
      </c>
      <c r="P33" s="28">
        <f t="shared" si="8"/>
        <v>4.6958114629935821E-4</v>
      </c>
      <c r="Q33" s="24">
        <f t="shared" ca="1" si="9"/>
        <v>2.9500465880492044E-3</v>
      </c>
      <c r="R33" s="24">
        <f t="shared" si="10"/>
        <v>1.63737972943645E-2</v>
      </c>
      <c r="S33" s="24">
        <f t="shared" si="11"/>
        <v>1.0370908705734339E-2</v>
      </c>
      <c r="T33" s="23">
        <f>+CLP2Y_CPN_FWD!N32</f>
        <v>3.628774767773963E-2</v>
      </c>
      <c r="U33" s="23">
        <f>+UF2Y_CPN_FWD!N32</f>
        <v>6.9565754147983931E-3</v>
      </c>
      <c r="V33" s="40">
        <f t="shared" si="12"/>
        <v>2.9128537395824328E-2</v>
      </c>
      <c r="W33" s="39">
        <f ca="1">+SUMPRODUCT(Q33:S33,Regression_results!$M$17:$O$17)+Regression_results!$L$17</f>
        <v>2.719236247065572E-2</v>
      </c>
      <c r="X33" s="39">
        <f t="shared" ca="1" si="13"/>
        <v>1.9361749251686072E-3</v>
      </c>
    </row>
    <row r="34" spans="1:24" ht="14.25" x14ac:dyDescent="0.2">
      <c r="A34" s="2">
        <f>+CLP2Y_CPN_FWD!A33</f>
        <v>43451</v>
      </c>
      <c r="B34" s="5">
        <f t="shared" si="0"/>
        <v>17</v>
      </c>
      <c r="C34" s="5">
        <f t="shared" si="1"/>
        <v>12</v>
      </c>
      <c r="D34" s="5">
        <f t="shared" si="2"/>
        <v>2018</v>
      </c>
      <c r="E34" s="3">
        <f t="shared" si="3"/>
        <v>43443</v>
      </c>
      <c r="F34" s="5">
        <f t="shared" si="4"/>
        <v>8</v>
      </c>
      <c r="G34" s="5">
        <f t="shared" si="14"/>
        <v>1</v>
      </c>
      <c r="H34" s="5">
        <f t="shared" si="5"/>
        <v>3</v>
      </c>
      <c r="I34" s="5">
        <f t="shared" si="6"/>
        <v>9</v>
      </c>
      <c r="J34" s="5">
        <f t="shared" si="7"/>
        <v>13</v>
      </c>
      <c r="K34" s="31">
        <f ca="1">+VLOOKUP(A34,Proy_UF!$A$2:$C$280,3,FALSE)</f>
        <v>27565.048149280796</v>
      </c>
      <c r="L34" s="31">
        <f>+HLOOKUP(H34,BD_fileterd!$G$1:$Y$3,3,FALSE)</f>
        <v>27646</v>
      </c>
      <c r="M34" s="31">
        <f>+HLOOKUP(I34,BD_fileterd!$G$1:$Y$3,3,FALSE)</f>
        <v>28098.67</v>
      </c>
      <c r="N34" s="31">
        <f>+HLOOKUP(J34,BD_fileterd!$G$1:$Y$3,3,FALSE)</f>
        <v>28387</v>
      </c>
      <c r="O34" s="6">
        <f>+HLOOKUP(J34+1,BD_fileterd!$G$1:$Y$3,3,FALSE)</f>
        <v>28400.33</v>
      </c>
      <c r="P34" s="28">
        <f t="shared" si="8"/>
        <v>4.6958114629935821E-4</v>
      </c>
      <c r="Q34" s="24">
        <f t="shared" ca="1" si="9"/>
        <v>2.9367570947382848E-3</v>
      </c>
      <c r="R34" s="24">
        <f t="shared" si="10"/>
        <v>1.63737972943645E-2</v>
      </c>
      <c r="S34" s="24">
        <f t="shared" si="11"/>
        <v>1.0386561410610983E-2</v>
      </c>
      <c r="T34" s="23">
        <f>+CLP2Y_CPN_FWD!N33</f>
        <v>3.6296465880358821E-2</v>
      </c>
      <c r="U34" s="23">
        <f>+UF2Y_CPN_FWD!N33</f>
        <v>6.9536193261029973E-3</v>
      </c>
      <c r="V34" s="40">
        <f t="shared" si="12"/>
        <v>2.9140216581070799E-2</v>
      </c>
      <c r="W34" s="39">
        <f ca="1">+SUMPRODUCT(Q34:S34,Regression_results!$M$17:$O$17)+Regression_results!$L$17</f>
        <v>2.7192216688835445E-2</v>
      </c>
      <c r="X34" s="39">
        <f t="shared" ca="1" si="13"/>
        <v>1.9479998922353539E-3</v>
      </c>
    </row>
    <row r="35" spans="1:24" ht="14.25" x14ac:dyDescent="0.2">
      <c r="A35" s="2">
        <f>+CLP2Y_CPN_FWD!A34</f>
        <v>43452</v>
      </c>
      <c r="B35" s="5">
        <f t="shared" si="0"/>
        <v>18</v>
      </c>
      <c r="C35" s="5">
        <f t="shared" si="1"/>
        <v>12</v>
      </c>
      <c r="D35" s="5">
        <f t="shared" si="2"/>
        <v>2018</v>
      </c>
      <c r="E35" s="3">
        <f t="shared" si="3"/>
        <v>43443</v>
      </c>
      <c r="F35" s="5">
        <f t="shared" si="4"/>
        <v>9</v>
      </c>
      <c r="G35" s="5">
        <f t="shared" si="14"/>
        <v>1</v>
      </c>
      <c r="H35" s="5">
        <f t="shared" si="5"/>
        <v>3</v>
      </c>
      <c r="I35" s="5">
        <f t="shared" si="6"/>
        <v>9</v>
      </c>
      <c r="J35" s="5">
        <f t="shared" si="7"/>
        <v>13</v>
      </c>
      <c r="K35" s="31">
        <f ca="1">+VLOOKUP(A35,Proy_UF!$A$2:$C$280,3,FALSE)</f>
        <v>27565.413402144852</v>
      </c>
      <c r="L35" s="31">
        <f>+HLOOKUP(H35,BD_fileterd!$G$1:$Y$3,3,FALSE)</f>
        <v>27646</v>
      </c>
      <c r="M35" s="31">
        <f>+HLOOKUP(I35,BD_fileterd!$G$1:$Y$3,3,FALSE)</f>
        <v>28098.67</v>
      </c>
      <c r="N35" s="31">
        <f>+HLOOKUP(J35,BD_fileterd!$G$1:$Y$3,3,FALSE)</f>
        <v>28387</v>
      </c>
      <c r="O35" s="6">
        <f>+HLOOKUP(J35+1,BD_fileterd!$G$1:$Y$3,3,FALSE)</f>
        <v>28400.33</v>
      </c>
      <c r="P35" s="28">
        <f t="shared" si="8"/>
        <v>4.6958114629935821E-4</v>
      </c>
      <c r="Q35" s="24">
        <f t="shared" ca="1" si="9"/>
        <v>2.9234677775185069E-3</v>
      </c>
      <c r="R35" s="24">
        <f t="shared" si="10"/>
        <v>1.63737972943645E-2</v>
      </c>
      <c r="S35" s="24">
        <f t="shared" si="11"/>
        <v>1.040221411548763E-2</v>
      </c>
      <c r="T35" s="23">
        <f>+CLP2Y_CPN_FWD!N34</f>
        <v>3.6305197004384664E-2</v>
      </c>
      <c r="U35" s="23">
        <f>+UF2Y_CPN_FWD!N34</f>
        <v>6.9506622944123207E-3</v>
      </c>
      <c r="V35" s="40">
        <f t="shared" si="12"/>
        <v>2.915190963089076E-2</v>
      </c>
      <c r="W35" s="39">
        <f ca="1">+SUMPRODUCT(Q35:S35,Regression_results!$M$17:$O$17)+Regression_results!$L$17</f>
        <v>2.7192071002209516E-2</v>
      </c>
      <c r="X35" s="39">
        <f t="shared" ca="1" si="13"/>
        <v>1.9598386286812444E-3</v>
      </c>
    </row>
    <row r="36" spans="1:24" ht="14.25" x14ac:dyDescent="0.2">
      <c r="A36" s="2">
        <f>+CLP2Y_CPN_FWD!A35</f>
        <v>43453</v>
      </c>
      <c r="B36" s="5">
        <f t="shared" si="0"/>
        <v>19</v>
      </c>
      <c r="C36" s="5">
        <f t="shared" si="1"/>
        <v>12</v>
      </c>
      <c r="D36" s="5">
        <f t="shared" si="2"/>
        <v>2018</v>
      </c>
      <c r="E36" s="3">
        <f t="shared" si="3"/>
        <v>43443</v>
      </c>
      <c r="F36" s="5">
        <f t="shared" si="4"/>
        <v>10</v>
      </c>
      <c r="G36" s="5">
        <f t="shared" si="14"/>
        <v>1</v>
      </c>
      <c r="H36" s="5">
        <f t="shared" si="5"/>
        <v>3</v>
      </c>
      <c r="I36" s="5">
        <f t="shared" si="6"/>
        <v>9</v>
      </c>
      <c r="J36" s="5">
        <f t="shared" si="7"/>
        <v>13</v>
      </c>
      <c r="K36" s="31">
        <f ca="1">+VLOOKUP(A36,Proy_UF!$A$2:$C$280,3,FALSE)</f>
        <v>27565.778659848718</v>
      </c>
      <c r="L36" s="31">
        <f>+HLOOKUP(H36,BD_fileterd!$G$1:$Y$3,3,FALSE)</f>
        <v>27646</v>
      </c>
      <c r="M36" s="31">
        <f>+HLOOKUP(I36,BD_fileterd!$G$1:$Y$3,3,FALSE)</f>
        <v>28098.67</v>
      </c>
      <c r="N36" s="31">
        <f>+HLOOKUP(J36,BD_fileterd!$G$1:$Y$3,3,FALSE)</f>
        <v>28387</v>
      </c>
      <c r="O36" s="6">
        <f>+HLOOKUP(J36+1,BD_fileterd!$G$1:$Y$3,3,FALSE)</f>
        <v>28400.33</v>
      </c>
      <c r="P36" s="28">
        <f t="shared" si="8"/>
        <v>4.6958114629935821E-4</v>
      </c>
      <c r="Q36" s="24">
        <f t="shared" ca="1" si="9"/>
        <v>2.9101786363876503E-3</v>
      </c>
      <c r="R36" s="24">
        <f t="shared" si="10"/>
        <v>1.63737972943645E-2</v>
      </c>
      <c r="S36" s="24">
        <f t="shared" si="11"/>
        <v>1.0417866820364274E-2</v>
      </c>
      <c r="T36" s="23">
        <f>+CLP2Y_CPN_FWD!N35</f>
        <v>3.6312981026760234E-2</v>
      </c>
      <c r="U36" s="23">
        <f>+UF2Y_CPN_FWD!N35</f>
        <v>6.9477060815477222E-3</v>
      </c>
      <c r="V36" s="40">
        <f t="shared" si="12"/>
        <v>2.9162661345627283E-2</v>
      </c>
      <c r="W36" s="39">
        <f ca="1">+SUMPRODUCT(Q36:S36,Regression_results!$M$17:$O$17)+Regression_results!$L$17</f>
        <v>2.7191925410776724E-2</v>
      </c>
      <c r="X36" s="39">
        <f t="shared" ca="1" si="13"/>
        <v>1.9707359348505593E-3</v>
      </c>
    </row>
    <row r="37" spans="1:24" ht="14.25" x14ac:dyDescent="0.2">
      <c r="A37" s="2">
        <f>+CLP2Y_CPN_FWD!A36</f>
        <v>43454</v>
      </c>
      <c r="B37" s="5">
        <f t="shared" si="0"/>
        <v>20</v>
      </c>
      <c r="C37" s="5">
        <f t="shared" si="1"/>
        <v>12</v>
      </c>
      <c r="D37" s="5">
        <f t="shared" si="2"/>
        <v>2018</v>
      </c>
      <c r="E37" s="3">
        <f t="shared" si="3"/>
        <v>43443</v>
      </c>
      <c r="F37" s="5">
        <f t="shared" si="4"/>
        <v>11</v>
      </c>
      <c r="G37" s="5">
        <f t="shared" si="14"/>
        <v>1</v>
      </c>
      <c r="H37" s="5">
        <f t="shared" si="5"/>
        <v>3</v>
      </c>
      <c r="I37" s="5">
        <f t="shared" si="6"/>
        <v>9</v>
      </c>
      <c r="J37" s="5">
        <f t="shared" si="7"/>
        <v>13</v>
      </c>
      <c r="K37" s="31">
        <f ca="1">+VLOOKUP(A37,Proy_UF!$A$2:$C$280,3,FALSE)</f>
        <v>27566.143922392461</v>
      </c>
      <c r="L37" s="31">
        <f>+HLOOKUP(H37,BD_fileterd!$G$1:$Y$3,3,FALSE)</f>
        <v>27646</v>
      </c>
      <c r="M37" s="31">
        <f>+HLOOKUP(I37,BD_fileterd!$G$1:$Y$3,3,FALSE)</f>
        <v>28098.67</v>
      </c>
      <c r="N37" s="31">
        <f>+HLOOKUP(J37,BD_fileterd!$G$1:$Y$3,3,FALSE)</f>
        <v>28387</v>
      </c>
      <c r="O37" s="6">
        <f>+HLOOKUP(J37+1,BD_fileterd!$G$1:$Y$3,3,FALSE)</f>
        <v>28400.33</v>
      </c>
      <c r="P37" s="28">
        <f t="shared" si="8"/>
        <v>4.6958114629935821E-4</v>
      </c>
      <c r="Q37" s="24">
        <f t="shared" ca="1" si="9"/>
        <v>2.8968896713432724E-3</v>
      </c>
      <c r="R37" s="24">
        <f t="shared" si="10"/>
        <v>1.63737972943645E-2</v>
      </c>
      <c r="S37" s="24">
        <f t="shared" si="11"/>
        <v>1.0433519525240919E-2</v>
      </c>
      <c r="T37" s="23">
        <f>+CLP2Y_CPN_FWD!N36</f>
        <v>3.6321699031814349E-2</v>
      </c>
      <c r="U37" s="23">
        <f>+UF2Y_CPN_FWD!N36</f>
        <v>6.944747200462298E-3</v>
      </c>
      <c r="V37" s="40">
        <f t="shared" si="12"/>
        <v>2.9174343391756841E-2</v>
      </c>
      <c r="W37" s="39">
        <f ca="1">+SUMPRODUCT(Q37:S37,Regression_results!$M$17:$O$17)+Regression_results!$L$17</f>
        <v>2.7191779914535752E-2</v>
      </c>
      <c r="X37" s="39">
        <f t="shared" ca="1" si="13"/>
        <v>1.9825634772210887E-3</v>
      </c>
    </row>
    <row r="38" spans="1:24" ht="14.25" x14ac:dyDescent="0.2">
      <c r="A38" s="2">
        <f>+CLP2Y_CPN_FWD!A37</f>
        <v>43455</v>
      </c>
      <c r="B38" s="5">
        <f t="shared" si="0"/>
        <v>21</v>
      </c>
      <c r="C38" s="5">
        <f t="shared" si="1"/>
        <v>12</v>
      </c>
      <c r="D38" s="5">
        <f t="shared" si="2"/>
        <v>2018</v>
      </c>
      <c r="E38" s="3">
        <f t="shared" si="3"/>
        <v>43443</v>
      </c>
      <c r="F38" s="5">
        <f t="shared" si="4"/>
        <v>12</v>
      </c>
      <c r="G38" s="5">
        <f t="shared" si="14"/>
        <v>1</v>
      </c>
      <c r="H38" s="5">
        <f t="shared" si="5"/>
        <v>3</v>
      </c>
      <c r="I38" s="5">
        <f t="shared" si="6"/>
        <v>9</v>
      </c>
      <c r="J38" s="5">
        <f t="shared" si="7"/>
        <v>13</v>
      </c>
      <c r="K38" s="31">
        <f ca="1">+VLOOKUP(A38,Proy_UF!$A$2:$C$280,3,FALSE)</f>
        <v>27566.509189776145</v>
      </c>
      <c r="L38" s="31">
        <f>+HLOOKUP(H38,BD_fileterd!$G$1:$Y$3,3,FALSE)</f>
        <v>27646</v>
      </c>
      <c r="M38" s="31">
        <f>+HLOOKUP(I38,BD_fileterd!$G$1:$Y$3,3,FALSE)</f>
        <v>28098.67</v>
      </c>
      <c r="N38" s="31">
        <f>+HLOOKUP(J38,BD_fileterd!$G$1:$Y$3,3,FALSE)</f>
        <v>28387</v>
      </c>
      <c r="O38" s="6">
        <f>+HLOOKUP(J38+1,BD_fileterd!$G$1:$Y$3,3,FALSE)</f>
        <v>28400.33</v>
      </c>
      <c r="P38" s="28">
        <f t="shared" si="8"/>
        <v>4.6958114629935821E-4</v>
      </c>
      <c r="Q38" s="24">
        <f t="shared" ca="1" si="9"/>
        <v>2.8836008823829307E-3</v>
      </c>
      <c r="R38" s="24">
        <f t="shared" si="10"/>
        <v>1.63737972943645E-2</v>
      </c>
      <c r="S38" s="24">
        <f t="shared" si="11"/>
        <v>1.0449172230117565E-2</v>
      </c>
      <c r="T38" s="23">
        <f>+CLP2Y_CPN_FWD!N37</f>
        <v>3.6330429966643416E-2</v>
      </c>
      <c r="U38" s="23">
        <f>+UF2Y_CPN_FWD!N37</f>
        <v>6.9417891390194048E-3</v>
      </c>
      <c r="V38" s="40">
        <f t="shared" si="12"/>
        <v>2.9186037509430163E-2</v>
      </c>
      <c r="W38" s="39">
        <f ca="1">+SUMPRODUCT(Q38:S38,Regression_results!$M$17:$O$17)+Regression_results!$L$17</f>
        <v>2.7191634513485274E-2</v>
      </c>
      <c r="X38" s="39">
        <f t="shared" ca="1" si="13"/>
        <v>1.9944029959448883E-3</v>
      </c>
    </row>
    <row r="39" spans="1:24" ht="14.25" x14ac:dyDescent="0.2">
      <c r="A39" s="2">
        <f>+CLP2Y_CPN_FWD!A38</f>
        <v>43456</v>
      </c>
      <c r="B39" s="5">
        <f t="shared" si="0"/>
        <v>22</v>
      </c>
      <c r="C39" s="5">
        <f t="shared" si="1"/>
        <v>12</v>
      </c>
      <c r="D39" s="5">
        <f t="shared" si="2"/>
        <v>2018</v>
      </c>
      <c r="E39" s="3">
        <f t="shared" si="3"/>
        <v>43443</v>
      </c>
      <c r="F39" s="5">
        <f t="shared" si="4"/>
        <v>13</v>
      </c>
      <c r="G39" s="5">
        <f t="shared" si="14"/>
        <v>1</v>
      </c>
      <c r="H39" s="5">
        <f t="shared" si="5"/>
        <v>3</v>
      </c>
      <c r="I39" s="5">
        <f t="shared" si="6"/>
        <v>9</v>
      </c>
      <c r="J39" s="5">
        <f t="shared" si="7"/>
        <v>13</v>
      </c>
      <c r="K39" s="31">
        <f ca="1">+VLOOKUP(A39,Proy_UF!$A$2:$C$280,3,FALSE)</f>
        <v>27566.874461999832</v>
      </c>
      <c r="L39" s="31">
        <f>+HLOOKUP(H39,BD_fileterd!$G$1:$Y$3,3,FALSE)</f>
        <v>27646</v>
      </c>
      <c r="M39" s="31">
        <f>+HLOOKUP(I39,BD_fileterd!$G$1:$Y$3,3,FALSE)</f>
        <v>28098.67</v>
      </c>
      <c r="N39" s="31">
        <f>+HLOOKUP(J39,BD_fileterd!$G$1:$Y$3,3,FALSE)</f>
        <v>28387</v>
      </c>
      <c r="O39" s="6">
        <f>+HLOOKUP(J39+1,BD_fileterd!$G$1:$Y$3,3,FALSE)</f>
        <v>28400.33</v>
      </c>
      <c r="P39" s="28">
        <f t="shared" si="8"/>
        <v>4.6958114629935821E-4</v>
      </c>
      <c r="Q39" s="24">
        <f t="shared" ca="1" si="9"/>
        <v>2.8703122695044048E-3</v>
      </c>
      <c r="R39" s="24">
        <f t="shared" si="10"/>
        <v>1.63737972943645E-2</v>
      </c>
      <c r="S39" s="24">
        <f t="shared" si="11"/>
        <v>1.046482493499421E-2</v>
      </c>
      <c r="T39" s="23">
        <f>+CLP2Y_CPN_FWD!N38</f>
        <v>3.6338222838836989E-2</v>
      </c>
      <c r="U39" s="23">
        <f>+UF2Y_CPN_FWD!N38</f>
        <v>6.9388301376402993E-3</v>
      </c>
      <c r="V39" s="40">
        <f t="shared" si="12"/>
        <v>2.9196801058092081E-2</v>
      </c>
      <c r="W39" s="39">
        <f ca="1">+SUMPRODUCT(Q39:S39,Regression_results!$M$17:$O$17)+Regression_results!$L$17</f>
        <v>2.7191489207624098E-2</v>
      </c>
      <c r="X39" s="39">
        <f t="shared" ca="1" si="13"/>
        <v>2.0053118504679834E-3</v>
      </c>
    </row>
    <row r="40" spans="1:24" ht="14.25" x14ac:dyDescent="0.2">
      <c r="A40" s="2">
        <f>+CLP2Y_CPN_FWD!A39</f>
        <v>43457</v>
      </c>
      <c r="B40" s="5">
        <f t="shared" si="0"/>
        <v>23</v>
      </c>
      <c r="C40" s="5">
        <f t="shared" si="1"/>
        <v>12</v>
      </c>
      <c r="D40" s="5">
        <f t="shared" si="2"/>
        <v>2018</v>
      </c>
      <c r="E40" s="3">
        <f t="shared" si="3"/>
        <v>43443</v>
      </c>
      <c r="F40" s="5">
        <f t="shared" si="4"/>
        <v>14</v>
      </c>
      <c r="G40" s="5">
        <f t="shared" si="14"/>
        <v>1</v>
      </c>
      <c r="H40" s="5">
        <f t="shared" si="5"/>
        <v>3</v>
      </c>
      <c r="I40" s="5">
        <f t="shared" si="6"/>
        <v>9</v>
      </c>
      <c r="J40" s="5">
        <f t="shared" si="7"/>
        <v>13</v>
      </c>
      <c r="K40" s="31">
        <f ca="1">+VLOOKUP(A40,Proy_UF!$A$2:$C$280,3,FALSE)</f>
        <v>27567.239739063589</v>
      </c>
      <c r="L40" s="31">
        <f>+HLOOKUP(H40,BD_fileterd!$G$1:$Y$3,3,FALSE)</f>
        <v>27646</v>
      </c>
      <c r="M40" s="31">
        <f>+HLOOKUP(I40,BD_fileterd!$G$1:$Y$3,3,FALSE)</f>
        <v>28098.67</v>
      </c>
      <c r="N40" s="31">
        <f>+HLOOKUP(J40,BD_fileterd!$G$1:$Y$3,3,FALSE)</f>
        <v>28387</v>
      </c>
      <c r="O40" s="6">
        <f>+HLOOKUP(J40+1,BD_fileterd!$G$1:$Y$3,3,FALSE)</f>
        <v>28400.33</v>
      </c>
      <c r="P40" s="28">
        <f t="shared" si="8"/>
        <v>4.6958114629935821E-4</v>
      </c>
      <c r="Q40" s="24">
        <f t="shared" ca="1" si="9"/>
        <v>2.8570238327054742E-3</v>
      </c>
      <c r="R40" s="24">
        <f t="shared" si="10"/>
        <v>1.63737972943645E-2</v>
      </c>
      <c r="S40" s="24">
        <f t="shared" si="11"/>
        <v>1.0480477639870856E-2</v>
      </c>
      <c r="T40" s="23">
        <f>+CLP2Y_CPN_FWD!N39</f>
        <v>3.6346945299565808E-2</v>
      </c>
      <c r="U40" s="23">
        <f>+UF2Y_CPN_FWD!N39</f>
        <v>6.9358710763008117E-3</v>
      </c>
      <c r="V40" s="40">
        <f t="shared" si="12"/>
        <v>2.9208487916740689E-2</v>
      </c>
      <c r="W40" s="39">
        <f ca="1">+SUMPRODUCT(Q40:S40,Regression_results!$M$17:$O$17)+Regression_results!$L$17</f>
        <v>2.7191343996951015E-2</v>
      </c>
      <c r="X40" s="39">
        <f t="shared" ca="1" si="13"/>
        <v>2.017143919789674E-3</v>
      </c>
    </row>
    <row r="41" spans="1:24" ht="14.25" x14ac:dyDescent="0.2">
      <c r="A41" s="2">
        <f>+CLP2Y_CPN_FWD!A40</f>
        <v>43458</v>
      </c>
      <c r="B41" s="5">
        <f t="shared" si="0"/>
        <v>24</v>
      </c>
      <c r="C41" s="5">
        <f t="shared" si="1"/>
        <v>12</v>
      </c>
      <c r="D41" s="5">
        <f t="shared" si="2"/>
        <v>2018</v>
      </c>
      <c r="E41" s="3">
        <f t="shared" si="3"/>
        <v>43443</v>
      </c>
      <c r="F41" s="5">
        <f t="shared" si="4"/>
        <v>15</v>
      </c>
      <c r="G41" s="5">
        <f t="shared" si="14"/>
        <v>1</v>
      </c>
      <c r="H41" s="5">
        <f t="shared" si="5"/>
        <v>3</v>
      </c>
      <c r="I41" s="5">
        <f t="shared" si="6"/>
        <v>9</v>
      </c>
      <c r="J41" s="5">
        <f t="shared" si="7"/>
        <v>13</v>
      </c>
      <c r="K41" s="31">
        <f ca="1">+VLOOKUP(A41,Proy_UF!$A$2:$C$280,3,FALSE)</f>
        <v>27567.60502096748</v>
      </c>
      <c r="L41" s="31">
        <f>+HLOOKUP(H41,BD_fileterd!$G$1:$Y$3,3,FALSE)</f>
        <v>27646</v>
      </c>
      <c r="M41" s="31">
        <f>+HLOOKUP(I41,BD_fileterd!$G$1:$Y$3,3,FALSE)</f>
        <v>28098.67</v>
      </c>
      <c r="N41" s="31">
        <f>+HLOOKUP(J41,BD_fileterd!$G$1:$Y$3,3,FALSE)</f>
        <v>28387</v>
      </c>
      <c r="O41" s="6">
        <f>+HLOOKUP(J41+1,BD_fileterd!$G$1:$Y$3,3,FALSE)</f>
        <v>28400.33</v>
      </c>
      <c r="P41" s="28">
        <f t="shared" si="8"/>
        <v>4.6958114629935821E-4</v>
      </c>
      <c r="Q41" s="24">
        <f t="shared" ca="1" si="9"/>
        <v>2.8437355719836965E-3</v>
      </c>
      <c r="R41" s="24">
        <f t="shared" si="10"/>
        <v>1.63737972943645E-2</v>
      </c>
      <c r="S41" s="24">
        <f t="shared" si="11"/>
        <v>1.0496130344747501E-2</v>
      </c>
      <c r="T41" s="23">
        <f>+CLP2Y_CPN_FWD!N40</f>
        <v>3.6354729072617109E-2</v>
      </c>
      <c r="U41" s="23">
        <f>+UF2Y_CPN_FWD!N40</f>
        <v>6.9329102321206079E-3</v>
      </c>
      <c r="V41" s="40">
        <f t="shared" si="12"/>
        <v>2.9219244441731851E-2</v>
      </c>
      <c r="W41" s="39">
        <f ca="1">+SUMPRODUCT(Q41:S41,Regression_results!$M$17:$O$17)+Regression_results!$L$17</f>
        <v>2.7191198881464713E-2</v>
      </c>
      <c r="X41" s="39">
        <f t="shared" ca="1" si="13"/>
        <v>2.0280455602671374E-3</v>
      </c>
    </row>
    <row r="42" spans="1:24" ht="14.25" x14ac:dyDescent="0.2">
      <c r="A42" s="2">
        <f>+CLP2Y_CPN_FWD!A41</f>
        <v>43459</v>
      </c>
      <c r="B42" s="5">
        <f t="shared" si="0"/>
        <v>25</v>
      </c>
      <c r="C42" s="5">
        <f t="shared" si="1"/>
        <v>12</v>
      </c>
      <c r="D42" s="5">
        <f t="shared" si="2"/>
        <v>2018</v>
      </c>
      <c r="E42" s="3">
        <f t="shared" si="3"/>
        <v>43443</v>
      </c>
      <c r="F42" s="5">
        <f t="shared" si="4"/>
        <v>16</v>
      </c>
      <c r="G42" s="5">
        <f t="shared" si="14"/>
        <v>1</v>
      </c>
      <c r="H42" s="5">
        <f t="shared" si="5"/>
        <v>3</v>
      </c>
      <c r="I42" s="5">
        <f t="shared" si="6"/>
        <v>9</v>
      </c>
      <c r="J42" s="5">
        <f t="shared" si="7"/>
        <v>13</v>
      </c>
      <c r="K42" s="31">
        <f ca="1">+VLOOKUP(A42,Proy_UF!$A$2:$C$280,3,FALSE)</f>
        <v>27567.970307711566</v>
      </c>
      <c r="L42" s="31">
        <f>+HLOOKUP(H42,BD_fileterd!$G$1:$Y$3,3,FALSE)</f>
        <v>27646</v>
      </c>
      <c r="M42" s="31">
        <f>+HLOOKUP(I42,BD_fileterd!$G$1:$Y$3,3,FALSE)</f>
        <v>28098.67</v>
      </c>
      <c r="N42" s="31">
        <f>+HLOOKUP(J42,BD_fileterd!$G$1:$Y$3,3,FALSE)</f>
        <v>28387</v>
      </c>
      <c r="O42" s="6">
        <f>+HLOOKUP(J42+1,BD_fileterd!$G$1:$Y$3,3,FALSE)</f>
        <v>28400.33</v>
      </c>
      <c r="P42" s="28">
        <f t="shared" si="8"/>
        <v>4.6958114629935821E-4</v>
      </c>
      <c r="Q42" s="24">
        <f t="shared" ca="1" si="9"/>
        <v>2.8304474873366292E-3</v>
      </c>
      <c r="R42" s="24">
        <f t="shared" si="10"/>
        <v>1.63737972943645E-2</v>
      </c>
      <c r="S42" s="24">
        <f t="shared" si="11"/>
        <v>1.0511783049624145E-2</v>
      </c>
      <c r="T42" s="23">
        <f>+CLP2Y_CPN_FWD!N41</f>
        <v>3.6363446754945947E-2</v>
      </c>
      <c r="U42" s="23">
        <f>+UF2Y_CPN_FWD!N41</f>
        <v>6.9309482129296445E-3</v>
      </c>
      <c r="V42" s="40">
        <f t="shared" si="12"/>
        <v>2.9229907566404867E-2</v>
      </c>
      <c r="W42" s="39">
        <f ca="1">+SUMPRODUCT(Q42:S42,Regression_results!$M$17:$O$17)+Regression_results!$L$17</f>
        <v>2.7191053861163862E-2</v>
      </c>
      <c r="X42" s="39">
        <f t="shared" ca="1" si="13"/>
        <v>2.0388537052410047E-3</v>
      </c>
    </row>
    <row r="43" spans="1:24" ht="14.25" x14ac:dyDescent="0.2">
      <c r="A43" s="2">
        <f>+CLP2Y_CPN_FWD!A42</f>
        <v>43460</v>
      </c>
      <c r="B43" s="5">
        <f t="shared" si="0"/>
        <v>26</v>
      </c>
      <c r="C43" s="5">
        <f t="shared" si="1"/>
        <v>12</v>
      </c>
      <c r="D43" s="5">
        <f t="shared" si="2"/>
        <v>2018</v>
      </c>
      <c r="E43" s="3">
        <f t="shared" si="3"/>
        <v>43443</v>
      </c>
      <c r="F43" s="5">
        <f t="shared" si="4"/>
        <v>17</v>
      </c>
      <c r="G43" s="5">
        <f t="shared" si="14"/>
        <v>1</v>
      </c>
      <c r="H43" s="5">
        <f t="shared" si="5"/>
        <v>3</v>
      </c>
      <c r="I43" s="5">
        <f t="shared" si="6"/>
        <v>9</v>
      </c>
      <c r="J43" s="5">
        <f t="shared" si="7"/>
        <v>13</v>
      </c>
      <c r="K43" s="31">
        <f ca="1">+VLOOKUP(A43,Proy_UF!$A$2:$C$280,3,FALSE)</f>
        <v>27568.335599295915</v>
      </c>
      <c r="L43" s="31">
        <f>+HLOOKUP(H43,BD_fileterd!$G$1:$Y$3,3,FALSE)</f>
        <v>27646</v>
      </c>
      <c r="M43" s="31">
        <f>+HLOOKUP(I43,BD_fileterd!$G$1:$Y$3,3,FALSE)</f>
        <v>28098.67</v>
      </c>
      <c r="N43" s="31">
        <f>+HLOOKUP(J43,BD_fileterd!$G$1:$Y$3,3,FALSE)</f>
        <v>28387</v>
      </c>
      <c r="O43" s="6">
        <f>+HLOOKUP(J43+1,BD_fileterd!$G$1:$Y$3,3,FALSE)</f>
        <v>28400.33</v>
      </c>
      <c r="P43" s="28">
        <f t="shared" si="8"/>
        <v>4.6958114629935821E-4</v>
      </c>
      <c r="Q43" s="24">
        <f t="shared" ca="1" si="9"/>
        <v>2.8171595787620518E-3</v>
      </c>
      <c r="R43" s="24">
        <f t="shared" si="10"/>
        <v>1.63737972943645E-2</v>
      </c>
      <c r="S43" s="24">
        <f t="shared" si="11"/>
        <v>1.0527435754500792E-2</v>
      </c>
      <c r="T43" s="23">
        <f>+CLP2Y_CPN_FWD!N42</f>
        <v>3.6372177380909504E-2</v>
      </c>
      <c r="U43" s="23">
        <f>+UF2Y_CPN_FWD!N42</f>
        <v>6.9279890213717575E-3</v>
      </c>
      <c r="V43" s="40">
        <f t="shared" si="12"/>
        <v>2.9241602855984095E-2</v>
      </c>
      <c r="W43" s="39">
        <f ca="1">+SUMPRODUCT(Q43:S43,Regression_results!$M$17:$O$17)+Regression_results!$L$17</f>
        <v>2.7190908936047267E-2</v>
      </c>
      <c r="X43" s="39">
        <f t="shared" ca="1" si="13"/>
        <v>2.0506939199368274E-3</v>
      </c>
    </row>
    <row r="44" spans="1:24" ht="14.25" x14ac:dyDescent="0.2">
      <c r="A44" s="2">
        <f>+CLP2Y_CPN_FWD!A43</f>
        <v>43461</v>
      </c>
      <c r="B44" s="5">
        <f t="shared" si="0"/>
        <v>27</v>
      </c>
      <c r="C44" s="5">
        <f t="shared" si="1"/>
        <v>12</v>
      </c>
      <c r="D44" s="5">
        <f t="shared" si="2"/>
        <v>2018</v>
      </c>
      <c r="E44" s="3">
        <f t="shared" si="3"/>
        <v>43443</v>
      </c>
      <c r="F44" s="5">
        <f t="shared" si="4"/>
        <v>18</v>
      </c>
      <c r="G44" s="5">
        <f t="shared" si="14"/>
        <v>1</v>
      </c>
      <c r="H44" s="5">
        <f t="shared" si="5"/>
        <v>3</v>
      </c>
      <c r="I44" s="5">
        <f t="shared" si="6"/>
        <v>9</v>
      </c>
      <c r="J44" s="5">
        <f t="shared" si="7"/>
        <v>13</v>
      </c>
      <c r="K44" s="31">
        <f ca="1">+VLOOKUP(A44,Proy_UF!$A$2:$C$280,3,FALSE)</f>
        <v>27568.700895720587</v>
      </c>
      <c r="L44" s="31">
        <f>+HLOOKUP(H44,BD_fileterd!$G$1:$Y$3,3,FALSE)</f>
        <v>27646</v>
      </c>
      <c r="M44" s="31">
        <f>+HLOOKUP(I44,BD_fileterd!$G$1:$Y$3,3,FALSE)</f>
        <v>28098.67</v>
      </c>
      <c r="N44" s="31">
        <f>+HLOOKUP(J44,BD_fileterd!$G$1:$Y$3,3,FALSE)</f>
        <v>28387</v>
      </c>
      <c r="O44" s="6">
        <f>+HLOOKUP(J44+1,BD_fileterd!$G$1:$Y$3,3,FALSE)</f>
        <v>28400.33</v>
      </c>
      <c r="P44" s="28">
        <f t="shared" si="8"/>
        <v>4.6958114629935821E-4</v>
      </c>
      <c r="Q44" s="24">
        <f t="shared" ca="1" si="9"/>
        <v>2.8038718462577439E-3</v>
      </c>
      <c r="R44" s="24">
        <f t="shared" si="10"/>
        <v>1.63737972943645E-2</v>
      </c>
      <c r="S44" s="24">
        <f t="shared" si="11"/>
        <v>1.0543088459377436E-2</v>
      </c>
      <c r="T44" s="23">
        <f>+CLP2Y_CPN_FWD!N43</f>
        <v>3.637995664414239E-2</v>
      </c>
      <c r="U44" s="23">
        <f>+UF2Y_CPN_FWD!N43</f>
        <v>6.9260278015106239E-3</v>
      </c>
      <c r="V44" s="40">
        <f t="shared" si="12"/>
        <v>2.9251333294999293E-2</v>
      </c>
      <c r="W44" s="39">
        <f ca="1">+SUMPRODUCT(Q44:S44,Regression_results!$M$17:$O$17)+Regression_results!$L$17</f>
        <v>2.7190764106113735E-2</v>
      </c>
      <c r="X44" s="39">
        <f t="shared" ca="1" si="13"/>
        <v>2.0605691888855582E-3</v>
      </c>
    </row>
    <row r="45" spans="1:24" ht="14.25" x14ac:dyDescent="0.2">
      <c r="A45" s="2">
        <f>+CLP2Y_CPN_FWD!A44</f>
        <v>43462</v>
      </c>
      <c r="B45" s="5">
        <f t="shared" si="0"/>
        <v>28</v>
      </c>
      <c r="C45" s="5">
        <f t="shared" si="1"/>
        <v>12</v>
      </c>
      <c r="D45" s="5">
        <f t="shared" si="2"/>
        <v>2018</v>
      </c>
      <c r="E45" s="3">
        <f t="shared" si="3"/>
        <v>43443</v>
      </c>
      <c r="F45" s="5">
        <f t="shared" si="4"/>
        <v>19</v>
      </c>
      <c r="G45" s="5">
        <f t="shared" si="14"/>
        <v>1</v>
      </c>
      <c r="H45" s="5">
        <f t="shared" si="5"/>
        <v>3</v>
      </c>
      <c r="I45" s="5">
        <f t="shared" si="6"/>
        <v>9</v>
      </c>
      <c r="J45" s="5">
        <f t="shared" si="7"/>
        <v>13</v>
      </c>
      <c r="K45" s="31">
        <f ca="1">+VLOOKUP(A45,Proy_UF!$A$2:$C$280,3,FALSE)</f>
        <v>27569.066196985648</v>
      </c>
      <c r="L45" s="31">
        <f>+HLOOKUP(H45,BD_fileterd!$G$1:$Y$3,3,FALSE)</f>
        <v>27646</v>
      </c>
      <c r="M45" s="31">
        <f>+HLOOKUP(I45,BD_fileterd!$G$1:$Y$3,3,FALSE)</f>
        <v>28098.67</v>
      </c>
      <c r="N45" s="31">
        <f>+HLOOKUP(J45,BD_fileterd!$G$1:$Y$3,3,FALSE)</f>
        <v>28387</v>
      </c>
      <c r="O45" s="6">
        <f>+HLOOKUP(J45+1,BD_fileterd!$G$1:$Y$3,3,FALSE)</f>
        <v>28400.33</v>
      </c>
      <c r="P45" s="28">
        <f t="shared" si="8"/>
        <v>4.6958114629935821E-4</v>
      </c>
      <c r="Q45" s="24">
        <f t="shared" ca="1" si="9"/>
        <v>2.7905842898212629E-3</v>
      </c>
      <c r="R45" s="24">
        <f t="shared" si="10"/>
        <v>1.63737972943645E-2</v>
      </c>
      <c r="S45" s="24">
        <f t="shared" si="11"/>
        <v>1.0558741164254083E-2</v>
      </c>
      <c r="T45" s="23">
        <f>+CLP2Y_CPN_FWD!N44</f>
        <v>3.638867412805448E-2</v>
      </c>
      <c r="U45" s="23">
        <f>+UF2Y_CPN_FWD!N44</f>
        <v>6.9240665480468436E-3</v>
      </c>
      <c r="V45" s="40">
        <f t="shared" si="12"/>
        <v>2.9261995575315725E-2</v>
      </c>
      <c r="W45" s="39">
        <f ca="1">+SUMPRODUCT(Q45:S45,Regression_results!$M$17:$O$17)+Regression_results!$L$17</f>
        <v>2.7190619371361933E-2</v>
      </c>
      <c r="X45" s="39">
        <f t="shared" ca="1" si="13"/>
        <v>2.0713762039537911E-3</v>
      </c>
    </row>
    <row r="46" spans="1:24" ht="14.25" x14ac:dyDescent="0.2">
      <c r="A46" s="2">
        <f>+CLP2Y_CPN_FWD!A45</f>
        <v>43463</v>
      </c>
      <c r="B46" s="5">
        <f t="shared" si="0"/>
        <v>29</v>
      </c>
      <c r="C46" s="5">
        <f t="shared" si="1"/>
        <v>12</v>
      </c>
      <c r="D46" s="5">
        <f t="shared" si="2"/>
        <v>2018</v>
      </c>
      <c r="E46" s="3">
        <f t="shared" si="3"/>
        <v>43443</v>
      </c>
      <c r="F46" s="5">
        <f t="shared" si="4"/>
        <v>20</v>
      </c>
      <c r="G46" s="5">
        <f t="shared" si="14"/>
        <v>1</v>
      </c>
      <c r="H46" s="5">
        <f t="shared" si="5"/>
        <v>3</v>
      </c>
      <c r="I46" s="5">
        <f t="shared" si="6"/>
        <v>9</v>
      </c>
      <c r="J46" s="5">
        <f t="shared" si="7"/>
        <v>13</v>
      </c>
      <c r="K46" s="31">
        <f ca="1">+VLOOKUP(A46,Proy_UF!$A$2:$C$280,3,FALSE)</f>
        <v>27569.431503091164</v>
      </c>
      <c r="L46" s="31">
        <f>+HLOOKUP(H46,BD_fileterd!$G$1:$Y$3,3,FALSE)</f>
        <v>27646</v>
      </c>
      <c r="M46" s="31">
        <f>+HLOOKUP(I46,BD_fileterd!$G$1:$Y$3,3,FALSE)</f>
        <v>28098.67</v>
      </c>
      <c r="N46" s="31">
        <f>+HLOOKUP(J46,BD_fileterd!$G$1:$Y$3,3,FALSE)</f>
        <v>28387</v>
      </c>
      <c r="O46" s="6">
        <f>+HLOOKUP(J46+1,BD_fileterd!$G$1:$Y$3,3,FALSE)</f>
        <v>28400.33</v>
      </c>
      <c r="P46" s="28">
        <f t="shared" si="8"/>
        <v>4.6958114629935821E-4</v>
      </c>
      <c r="Q46" s="24">
        <f t="shared" ca="1" si="9"/>
        <v>2.7772969094501665E-3</v>
      </c>
      <c r="R46" s="24">
        <f t="shared" si="10"/>
        <v>1.63737972943645E-2</v>
      </c>
      <c r="S46" s="24">
        <f t="shared" si="11"/>
        <v>1.0574393869130727E-2</v>
      </c>
      <c r="T46" s="23">
        <f>+CLP2Y_CPN_FWD!N45</f>
        <v>3.6396457648243875E-2</v>
      </c>
      <c r="U46" s="23">
        <f>+UF2Y_CPN_FWD!N45</f>
        <v>6.9211028559218032E-3</v>
      </c>
      <c r="V46" s="40">
        <f t="shared" si="12"/>
        <v>2.9272755043787901E-2</v>
      </c>
      <c r="W46" s="39">
        <f ca="1">+SUMPRODUCT(Q46:S46,Regression_results!$M$17:$O$17)+Regression_results!$L$17</f>
        <v>2.7190474731790551E-2</v>
      </c>
      <c r="X46" s="39">
        <f t="shared" ca="1" si="13"/>
        <v>2.0822803119973504E-3</v>
      </c>
    </row>
    <row r="47" spans="1:24" ht="14.25" x14ac:dyDescent="0.2">
      <c r="A47" s="2">
        <f>+CLP2Y_CPN_FWD!A46</f>
        <v>43464</v>
      </c>
      <c r="B47" s="5">
        <f t="shared" si="0"/>
        <v>30</v>
      </c>
      <c r="C47" s="5">
        <f t="shared" si="1"/>
        <v>12</v>
      </c>
      <c r="D47" s="5">
        <f t="shared" si="2"/>
        <v>2018</v>
      </c>
      <c r="E47" s="3">
        <f t="shared" si="3"/>
        <v>43443</v>
      </c>
      <c r="F47" s="5">
        <f t="shared" si="4"/>
        <v>21</v>
      </c>
      <c r="G47" s="5">
        <f t="shared" si="14"/>
        <v>1</v>
      </c>
      <c r="H47" s="5">
        <f t="shared" si="5"/>
        <v>3</v>
      </c>
      <c r="I47" s="5">
        <f t="shared" si="6"/>
        <v>9</v>
      </c>
      <c r="J47" s="5">
        <f t="shared" si="7"/>
        <v>13</v>
      </c>
      <c r="K47" s="31">
        <f ca="1">+VLOOKUP(A47,Proy_UF!$A$2:$C$280,3,FALSE)</f>
        <v>27569.7968140372</v>
      </c>
      <c r="L47" s="31">
        <f>+HLOOKUP(H47,BD_fileterd!$G$1:$Y$3,3,FALSE)</f>
        <v>27646</v>
      </c>
      <c r="M47" s="31">
        <f>+HLOOKUP(I47,BD_fileterd!$G$1:$Y$3,3,FALSE)</f>
        <v>28098.67</v>
      </c>
      <c r="N47" s="31">
        <f>+HLOOKUP(J47,BD_fileterd!$G$1:$Y$3,3,FALSE)</f>
        <v>28387</v>
      </c>
      <c r="O47" s="6">
        <f>+HLOOKUP(J47+1,BD_fileterd!$G$1:$Y$3,3,FALSE)</f>
        <v>28400.33</v>
      </c>
      <c r="P47" s="28">
        <f t="shared" si="8"/>
        <v>4.6958114629935821E-4</v>
      </c>
      <c r="Q47" s="24">
        <f t="shared" ca="1" si="9"/>
        <v>2.7640097051422341E-3</v>
      </c>
      <c r="R47" s="24">
        <f t="shared" si="10"/>
        <v>1.63737972943645E-2</v>
      </c>
      <c r="S47" s="24">
        <f t="shared" si="11"/>
        <v>1.0590046574007372E-2</v>
      </c>
      <c r="T47" s="23">
        <f>+CLP2Y_CPN_FWD!N46</f>
        <v>3.6405179662506004E-2</v>
      </c>
      <c r="U47" s="23">
        <f>+UF2Y_CPN_FWD!N46</f>
        <v>6.9191406824059363E-3</v>
      </c>
      <c r="V47" s="40">
        <f t="shared" si="12"/>
        <v>2.9283422857685482E-2</v>
      </c>
      <c r="W47" s="39">
        <f ca="1">+SUMPRODUCT(Q47:S47,Regression_results!$M$17:$O$17)+Regression_results!$L$17</f>
        <v>2.7190330187398373E-2</v>
      </c>
      <c r="X47" s="39">
        <f t="shared" ca="1" si="13"/>
        <v>2.0930926702871083E-3</v>
      </c>
    </row>
    <row r="48" spans="1:24" ht="14.25" x14ac:dyDescent="0.2">
      <c r="A48" s="2">
        <f>+CLP2Y_CPN_FWD!A47</f>
        <v>43465</v>
      </c>
      <c r="B48" s="5">
        <f t="shared" si="0"/>
        <v>31</v>
      </c>
      <c r="C48" s="5">
        <f t="shared" si="1"/>
        <v>12</v>
      </c>
      <c r="D48" s="5">
        <f t="shared" si="2"/>
        <v>2018</v>
      </c>
      <c r="E48" s="3">
        <f t="shared" si="3"/>
        <v>43443</v>
      </c>
      <c r="F48" s="5">
        <f t="shared" si="4"/>
        <v>22</v>
      </c>
      <c r="G48" s="5">
        <f t="shared" si="14"/>
        <v>1</v>
      </c>
      <c r="H48" s="5">
        <f t="shared" si="5"/>
        <v>3</v>
      </c>
      <c r="I48" s="5">
        <f t="shared" si="6"/>
        <v>9</v>
      </c>
      <c r="J48" s="5">
        <f t="shared" si="7"/>
        <v>13</v>
      </c>
      <c r="K48" s="31">
        <f ca="1">+VLOOKUP(A48,Proy_UF!$A$2:$C$280,3,FALSE)</f>
        <v>27570.162129823817</v>
      </c>
      <c r="L48" s="31">
        <f>+HLOOKUP(H48,BD_fileterd!$G$1:$Y$3,3,FALSE)</f>
        <v>27646</v>
      </c>
      <c r="M48" s="31">
        <f>+HLOOKUP(I48,BD_fileterd!$G$1:$Y$3,3,FALSE)</f>
        <v>28098.67</v>
      </c>
      <c r="N48" s="31">
        <f>+HLOOKUP(J48,BD_fileterd!$G$1:$Y$3,3,FALSE)</f>
        <v>28387</v>
      </c>
      <c r="O48" s="6">
        <f>+HLOOKUP(J48+1,BD_fileterd!$G$1:$Y$3,3,FALSE)</f>
        <v>28400.33</v>
      </c>
      <c r="P48" s="28">
        <f t="shared" si="8"/>
        <v>4.6958114629935821E-4</v>
      </c>
      <c r="Q48" s="24">
        <f t="shared" ca="1" si="9"/>
        <v>2.7507226768952453E-3</v>
      </c>
      <c r="R48" s="24">
        <f t="shared" si="10"/>
        <v>1.63737972943645E-2</v>
      </c>
      <c r="S48" s="24">
        <f t="shared" si="11"/>
        <v>1.0605699278884018E-2</v>
      </c>
      <c r="T48" s="23">
        <f>+CLP2Y_CPN_FWD!N47</f>
        <v>3.6411158138420108E-2</v>
      </c>
      <c r="U48" s="23">
        <f>+UF2Y_CPN_FWD!N47</f>
        <v>6.9170995932076561E-3</v>
      </c>
      <c r="V48" s="40">
        <f t="shared" si="12"/>
        <v>2.9291446691219969E-2</v>
      </c>
      <c r="W48" s="39">
        <f ca="1">+SUMPRODUCT(Q48:S48,Regression_results!$M$17:$O$17)+Regression_results!$L$17</f>
        <v>2.7190185738184221E-2</v>
      </c>
      <c r="X48" s="39">
        <f t="shared" ca="1" si="13"/>
        <v>2.1012609530357482E-3</v>
      </c>
    </row>
    <row r="49" spans="1:24" ht="14.25" x14ac:dyDescent="0.2">
      <c r="A49" s="2">
        <f>+CLP2Y_CPN_FWD!A48</f>
        <v>43466</v>
      </c>
      <c r="B49" s="5">
        <f t="shared" si="0"/>
        <v>1</v>
      </c>
      <c r="C49" s="5">
        <f t="shared" si="1"/>
        <v>1</v>
      </c>
      <c r="D49" s="5">
        <f t="shared" si="2"/>
        <v>2019</v>
      </c>
      <c r="E49" s="3">
        <f t="shared" si="3"/>
        <v>43443</v>
      </c>
      <c r="F49" s="5">
        <f t="shared" si="4"/>
        <v>23</v>
      </c>
      <c r="G49" s="5">
        <f t="shared" si="14"/>
        <v>1</v>
      </c>
      <c r="H49" s="5">
        <f t="shared" si="5"/>
        <v>3</v>
      </c>
      <c r="I49" s="5">
        <f t="shared" si="6"/>
        <v>9</v>
      </c>
      <c r="J49" s="5">
        <f t="shared" si="7"/>
        <v>13</v>
      </c>
      <c r="K49" s="31">
        <f ca="1">+VLOOKUP(A49,Proy_UF!$A$2:$C$280,3,FALSE)</f>
        <v>27570.527450451078</v>
      </c>
      <c r="L49" s="31">
        <f>+HLOOKUP(H49,BD_fileterd!$G$1:$Y$3,3,FALSE)</f>
        <v>27646</v>
      </c>
      <c r="M49" s="31">
        <f>+HLOOKUP(I49,BD_fileterd!$G$1:$Y$3,3,FALSE)</f>
        <v>28098.67</v>
      </c>
      <c r="N49" s="31">
        <f>+HLOOKUP(J49,BD_fileterd!$G$1:$Y$3,3,FALSE)</f>
        <v>28387</v>
      </c>
      <c r="O49" s="6">
        <f>+HLOOKUP(J49+1,BD_fileterd!$G$1:$Y$3,3,FALSE)</f>
        <v>28400.33</v>
      </c>
      <c r="P49" s="28">
        <f t="shared" si="8"/>
        <v>4.6958114629935821E-4</v>
      </c>
      <c r="Q49" s="24">
        <f t="shared" ca="1" si="9"/>
        <v>2.7374358247065356E-3</v>
      </c>
      <c r="R49" s="24">
        <f t="shared" si="10"/>
        <v>1.63737972943645E-2</v>
      </c>
      <c r="S49" s="24">
        <f t="shared" si="11"/>
        <v>1.0621351983760663E-2</v>
      </c>
      <c r="T49" s="23">
        <f>+CLP2Y_CPN_FWD!N48</f>
        <v>3.6419874404628003E-2</v>
      </c>
      <c r="U49" s="23">
        <f>+UF2Y_CPN_FWD!N48</f>
        <v>6.9151364721011903E-3</v>
      </c>
      <c r="V49" s="40">
        <f t="shared" si="12"/>
        <v>2.9302109844034918E-2</v>
      </c>
      <c r="W49" s="39">
        <f ca="1">+SUMPRODUCT(Q49:S49,Regression_results!$M$17:$O$17)+Regression_results!$L$17</f>
        <v>2.7190041384146636E-2</v>
      </c>
      <c r="X49" s="39">
        <f t="shared" ca="1" si="13"/>
        <v>2.1120684598882819E-3</v>
      </c>
    </row>
    <row r="50" spans="1:24" ht="14.25" x14ac:dyDescent="0.2">
      <c r="A50" s="2">
        <f>+CLP2Y_CPN_FWD!A49</f>
        <v>43467</v>
      </c>
      <c r="B50" s="5">
        <f t="shared" si="0"/>
        <v>2</v>
      </c>
      <c r="C50" s="5">
        <f t="shared" si="1"/>
        <v>1</v>
      </c>
      <c r="D50" s="5">
        <f t="shared" si="2"/>
        <v>2019</v>
      </c>
      <c r="E50" s="3">
        <f t="shared" si="3"/>
        <v>43443</v>
      </c>
      <c r="F50" s="5">
        <f t="shared" si="4"/>
        <v>24</v>
      </c>
      <c r="G50" s="5">
        <f t="shared" si="14"/>
        <v>1</v>
      </c>
      <c r="H50" s="5">
        <f t="shared" si="5"/>
        <v>3</v>
      </c>
      <c r="I50" s="5">
        <f t="shared" si="6"/>
        <v>9</v>
      </c>
      <c r="J50" s="5">
        <f t="shared" si="7"/>
        <v>13</v>
      </c>
      <c r="K50" s="31">
        <f ca="1">+VLOOKUP(A50,Proy_UF!$A$2:$C$280,3,FALSE)</f>
        <v>27570.892775919048</v>
      </c>
      <c r="L50" s="31">
        <f>+HLOOKUP(H50,BD_fileterd!$G$1:$Y$3,3,FALSE)</f>
        <v>27646</v>
      </c>
      <c r="M50" s="31">
        <f>+HLOOKUP(I50,BD_fileterd!$G$1:$Y$3,3,FALSE)</f>
        <v>28098.67</v>
      </c>
      <c r="N50" s="31">
        <f>+HLOOKUP(J50,BD_fileterd!$G$1:$Y$3,3,FALSE)</f>
        <v>28387</v>
      </c>
      <c r="O50" s="6">
        <f>+HLOOKUP(J50+1,BD_fileterd!$G$1:$Y$3,3,FALSE)</f>
        <v>28400.33</v>
      </c>
      <c r="P50" s="28">
        <f t="shared" si="8"/>
        <v>4.6958114629935821E-4</v>
      </c>
      <c r="Q50" s="24">
        <f t="shared" ca="1" si="9"/>
        <v>2.7241491485743285E-3</v>
      </c>
      <c r="R50" s="24">
        <f t="shared" si="10"/>
        <v>1.63737972943645E-2</v>
      </c>
      <c r="S50" s="24">
        <f t="shared" si="11"/>
        <v>1.0637004688637309E-2</v>
      </c>
      <c r="T50" s="23">
        <f>+CLP2Y_CPN_FWD!N49</f>
        <v>3.6428590598505867E-2</v>
      </c>
      <c r="U50" s="23">
        <f>+UF2Y_CPN_FWD!N49</f>
        <v>6.913171609974786E-3</v>
      </c>
      <c r="V50" s="40">
        <f t="shared" si="12"/>
        <v>2.9312774746344861E-2</v>
      </c>
      <c r="W50" s="39">
        <f ca="1">+SUMPRODUCT(Q50:S50,Regression_results!$M$17:$O$17)+Regression_results!$L$17</f>
        <v>2.7189897125284662E-2</v>
      </c>
      <c r="X50" s="39">
        <f t="shared" ca="1" si="13"/>
        <v>2.1228776210601985E-3</v>
      </c>
    </row>
    <row r="51" spans="1:24" ht="14.25" x14ac:dyDescent="0.2">
      <c r="A51" s="2">
        <f>+CLP2Y_CPN_FWD!A50</f>
        <v>43468</v>
      </c>
      <c r="B51" s="5">
        <f t="shared" si="0"/>
        <v>3</v>
      </c>
      <c r="C51" s="5">
        <f t="shared" si="1"/>
        <v>1</v>
      </c>
      <c r="D51" s="5">
        <f t="shared" si="2"/>
        <v>2019</v>
      </c>
      <c r="E51" s="3">
        <f t="shared" si="3"/>
        <v>43443</v>
      </c>
      <c r="F51" s="5">
        <f t="shared" si="4"/>
        <v>25</v>
      </c>
      <c r="G51" s="5">
        <f t="shared" si="14"/>
        <v>1</v>
      </c>
      <c r="H51" s="5">
        <f t="shared" si="5"/>
        <v>3</v>
      </c>
      <c r="I51" s="5">
        <f t="shared" si="6"/>
        <v>9</v>
      </c>
      <c r="J51" s="5">
        <f t="shared" si="7"/>
        <v>13</v>
      </c>
      <c r="K51" s="31">
        <f ca="1">+VLOOKUP(A51,Proy_UF!$A$2:$C$280,3,FALSE)</f>
        <v>27571.258106227793</v>
      </c>
      <c r="L51" s="31">
        <f>+HLOOKUP(H51,BD_fileterd!$G$1:$Y$3,3,FALSE)</f>
        <v>27646</v>
      </c>
      <c r="M51" s="31">
        <f>+HLOOKUP(I51,BD_fileterd!$G$1:$Y$3,3,FALSE)</f>
        <v>28098.67</v>
      </c>
      <c r="N51" s="31">
        <f>+HLOOKUP(J51,BD_fileterd!$G$1:$Y$3,3,FALSE)</f>
        <v>28387</v>
      </c>
      <c r="O51" s="6">
        <f>+HLOOKUP(J51+1,BD_fileterd!$G$1:$Y$3,3,FALSE)</f>
        <v>28400.33</v>
      </c>
      <c r="P51" s="28">
        <f t="shared" si="8"/>
        <v>4.6958114629935821E-4</v>
      </c>
      <c r="Q51" s="24">
        <f t="shared" ca="1" si="9"/>
        <v>2.7108626484957377E-3</v>
      </c>
      <c r="R51" s="24">
        <f t="shared" si="10"/>
        <v>1.63737972943645E-2</v>
      </c>
      <c r="S51" s="24">
        <f t="shared" si="11"/>
        <v>1.0652657393513953E-2</v>
      </c>
      <c r="T51" s="23">
        <f>+CLP2Y_CPN_FWD!N50</f>
        <v>3.6436377587182864E-2</v>
      </c>
      <c r="U51" s="23">
        <f>+UF2Y_CPN_FWD!N50</f>
        <v>6.9112084242149169E-3</v>
      </c>
      <c r="V51" s="40">
        <f t="shared" si="12"/>
        <v>2.9322515149249329E-2</v>
      </c>
      <c r="W51" s="39">
        <f ca="1">+SUMPRODUCT(Q51:S51,Regression_results!$M$17:$O$17)+Regression_results!$L$17</f>
        <v>2.7189752961596744E-2</v>
      </c>
      <c r="X51" s="39">
        <f t="shared" ca="1" si="13"/>
        <v>2.1327621876525843E-3</v>
      </c>
    </row>
    <row r="52" spans="1:24" ht="14.25" x14ac:dyDescent="0.2">
      <c r="A52" s="2">
        <f>+CLP2Y_CPN_FWD!A51</f>
        <v>43469</v>
      </c>
      <c r="B52" s="5">
        <f t="shared" si="0"/>
        <v>4</v>
      </c>
      <c r="C52" s="5">
        <f t="shared" si="1"/>
        <v>1</v>
      </c>
      <c r="D52" s="5">
        <f t="shared" si="2"/>
        <v>2019</v>
      </c>
      <c r="E52" s="3">
        <f t="shared" si="3"/>
        <v>43443</v>
      </c>
      <c r="F52" s="5">
        <f t="shared" si="4"/>
        <v>26</v>
      </c>
      <c r="G52" s="5">
        <f t="shared" si="14"/>
        <v>1</v>
      </c>
      <c r="H52" s="5">
        <f t="shared" si="5"/>
        <v>3</v>
      </c>
      <c r="I52" s="5">
        <f t="shared" si="6"/>
        <v>9</v>
      </c>
      <c r="J52" s="5">
        <f t="shared" si="7"/>
        <v>13</v>
      </c>
      <c r="K52" s="31">
        <f ca="1">+VLOOKUP(A52,Proy_UF!$A$2:$C$280,3,FALSE)</f>
        <v>27571.623441377378</v>
      </c>
      <c r="L52" s="31">
        <f>+HLOOKUP(H52,BD_fileterd!$G$1:$Y$3,3,FALSE)</f>
        <v>27646</v>
      </c>
      <c r="M52" s="31">
        <f>+HLOOKUP(I52,BD_fileterd!$G$1:$Y$3,3,FALSE)</f>
        <v>28098.67</v>
      </c>
      <c r="N52" s="31">
        <f>+HLOOKUP(J52,BD_fileterd!$G$1:$Y$3,3,FALSE)</f>
        <v>28387</v>
      </c>
      <c r="O52" s="6">
        <f>+HLOOKUP(J52+1,BD_fileterd!$G$1:$Y$3,3,FALSE)</f>
        <v>28400.33</v>
      </c>
      <c r="P52" s="28">
        <f t="shared" si="8"/>
        <v>4.6958114629935821E-4</v>
      </c>
      <c r="Q52" s="24">
        <f t="shared" ca="1" si="9"/>
        <v>2.6975763244685425E-3</v>
      </c>
      <c r="R52" s="24">
        <f t="shared" si="10"/>
        <v>1.63737972943645E-2</v>
      </c>
      <c r="S52" s="24">
        <f t="shared" si="11"/>
        <v>1.0668310098390598E-2</v>
      </c>
      <c r="T52" s="23">
        <f>+CLP2Y_CPN_FWD!N51</f>
        <v>3.6445084626412286E-2</v>
      </c>
      <c r="U52" s="23">
        <f>+UF2Y_CPN_FWD!N51</f>
        <v>6.9102424843434174E-3</v>
      </c>
      <c r="V52" s="40">
        <f t="shared" si="12"/>
        <v>2.9332149873853464E-2</v>
      </c>
      <c r="W52" s="39">
        <f ca="1">+SUMPRODUCT(Q52:S52,Regression_results!$M$17:$O$17)+Regression_results!$L$17</f>
        <v>2.7189608893081682E-2</v>
      </c>
      <c r="X52" s="39">
        <f t="shared" ca="1" si="13"/>
        <v>2.1425409807717816E-3</v>
      </c>
    </row>
    <row r="53" spans="1:24" ht="14.25" x14ac:dyDescent="0.2">
      <c r="A53" s="2">
        <f>+CLP2Y_CPN_FWD!A52</f>
        <v>43470</v>
      </c>
      <c r="B53" s="5">
        <f t="shared" si="0"/>
        <v>5</v>
      </c>
      <c r="C53" s="5">
        <f t="shared" si="1"/>
        <v>1</v>
      </c>
      <c r="D53" s="5">
        <f t="shared" si="2"/>
        <v>2019</v>
      </c>
      <c r="E53" s="3">
        <f t="shared" si="3"/>
        <v>43443</v>
      </c>
      <c r="F53" s="5">
        <f t="shared" si="4"/>
        <v>27</v>
      </c>
      <c r="G53" s="5">
        <f t="shared" si="14"/>
        <v>1</v>
      </c>
      <c r="H53" s="5">
        <f t="shared" si="5"/>
        <v>3</v>
      </c>
      <c r="I53" s="5">
        <f t="shared" si="6"/>
        <v>9</v>
      </c>
      <c r="J53" s="5">
        <f t="shared" si="7"/>
        <v>13</v>
      </c>
      <c r="K53" s="31">
        <f ca="1">+VLOOKUP(A53,Proy_UF!$A$2:$C$280,3,FALSE)</f>
        <v>27571.988781367865</v>
      </c>
      <c r="L53" s="31">
        <f>+HLOOKUP(H53,BD_fileterd!$G$1:$Y$3,3,FALSE)</f>
        <v>27646</v>
      </c>
      <c r="M53" s="31">
        <f>+HLOOKUP(I53,BD_fileterd!$G$1:$Y$3,3,FALSE)</f>
        <v>28098.67</v>
      </c>
      <c r="N53" s="31">
        <f>+HLOOKUP(J53,BD_fileterd!$G$1:$Y$3,3,FALSE)</f>
        <v>28387</v>
      </c>
      <c r="O53" s="6">
        <f>+HLOOKUP(J53+1,BD_fileterd!$G$1:$Y$3,3,FALSE)</f>
        <v>28400.33</v>
      </c>
      <c r="P53" s="28">
        <f t="shared" si="8"/>
        <v>4.6958114629935821E-4</v>
      </c>
      <c r="Q53" s="24">
        <f t="shared" ca="1" si="9"/>
        <v>2.6842901764905225E-3</v>
      </c>
      <c r="R53" s="24">
        <f t="shared" si="10"/>
        <v>1.63737972943645E-2</v>
      </c>
      <c r="S53" s="24">
        <f t="shared" si="11"/>
        <v>1.0683962803267244E-2</v>
      </c>
      <c r="T53" s="23">
        <f>+CLP2Y_CPN_FWD!N52</f>
        <v>3.6452871516763012E-2</v>
      </c>
      <c r="U53" s="23">
        <f>+UF2Y_CPN_FWD!N52</f>
        <v>6.9082784171183324E-3</v>
      </c>
      <c r="V53" s="40">
        <f t="shared" si="12"/>
        <v>2.934189114632102E-2</v>
      </c>
      <c r="W53" s="39">
        <f ca="1">+SUMPRODUCT(Q53:S53,Regression_results!$M$17:$O$17)+Regression_results!$L$17</f>
        <v>2.7189464919738268E-2</v>
      </c>
      <c r="X53" s="39">
        <f t="shared" ca="1" si="13"/>
        <v>2.1524262265827515E-3</v>
      </c>
    </row>
    <row r="54" spans="1:24" ht="14.25" x14ac:dyDescent="0.2">
      <c r="A54" s="2">
        <f>+CLP2Y_CPN_FWD!A53</f>
        <v>43471</v>
      </c>
      <c r="B54" s="5">
        <f t="shared" si="0"/>
        <v>6</v>
      </c>
      <c r="C54" s="5">
        <f t="shared" si="1"/>
        <v>1</v>
      </c>
      <c r="D54" s="5">
        <f t="shared" si="2"/>
        <v>2019</v>
      </c>
      <c r="E54" s="3">
        <f t="shared" si="3"/>
        <v>43443</v>
      </c>
      <c r="F54" s="5">
        <f t="shared" si="4"/>
        <v>28</v>
      </c>
      <c r="G54" s="5">
        <f t="shared" si="14"/>
        <v>1</v>
      </c>
      <c r="H54" s="5">
        <f t="shared" si="5"/>
        <v>3</v>
      </c>
      <c r="I54" s="5">
        <f t="shared" si="6"/>
        <v>9</v>
      </c>
      <c r="J54" s="5">
        <f t="shared" si="7"/>
        <v>13</v>
      </c>
      <c r="K54" s="31">
        <f ca="1">+VLOOKUP(A54,Proy_UF!$A$2:$C$280,3,FALSE)</f>
        <v>27572.35412619932</v>
      </c>
      <c r="L54" s="31">
        <f>+HLOOKUP(H54,BD_fileterd!$G$1:$Y$3,3,FALSE)</f>
        <v>27646</v>
      </c>
      <c r="M54" s="31">
        <f>+HLOOKUP(I54,BD_fileterd!$G$1:$Y$3,3,FALSE)</f>
        <v>28098.67</v>
      </c>
      <c r="N54" s="31">
        <f>+HLOOKUP(J54,BD_fileterd!$G$1:$Y$3,3,FALSE)</f>
        <v>28387</v>
      </c>
      <c r="O54" s="6">
        <f>+HLOOKUP(J54+1,BD_fileterd!$G$1:$Y$3,3,FALSE)</f>
        <v>28400.33</v>
      </c>
      <c r="P54" s="28">
        <f t="shared" si="8"/>
        <v>4.6958114629935821E-4</v>
      </c>
      <c r="Q54" s="24">
        <f t="shared" ca="1" si="9"/>
        <v>2.6710042045594573E-3</v>
      </c>
      <c r="R54" s="24">
        <f t="shared" si="10"/>
        <v>1.63737972943645E-2</v>
      </c>
      <c r="S54" s="24">
        <f t="shared" si="11"/>
        <v>1.0699615508143889E-2</v>
      </c>
      <c r="T54" s="23">
        <f>+CLP2Y_CPN_FWD!N53</f>
        <v>3.6461587453340716E-2</v>
      </c>
      <c r="U54" s="23">
        <f>+UF2Y_CPN_FWD!N53</f>
        <v>6.9073098571140147E-3</v>
      </c>
      <c r="V54" s="40">
        <f t="shared" si="12"/>
        <v>2.9351537432398489E-2</v>
      </c>
      <c r="W54" s="39">
        <f ca="1">+SUMPRODUCT(Q54:S54,Regression_results!$M$17:$O$17)+Regression_results!$L$17</f>
        <v>2.7189321041565309E-2</v>
      </c>
      <c r="X54" s="39">
        <f t="shared" ca="1" si="13"/>
        <v>2.1622163908331798E-3</v>
      </c>
    </row>
    <row r="55" spans="1:24" ht="14.25" x14ac:dyDescent="0.2">
      <c r="A55" s="2">
        <f>+CLP2Y_CPN_FWD!A54</f>
        <v>43472</v>
      </c>
      <c r="B55" s="5">
        <f t="shared" si="0"/>
        <v>7</v>
      </c>
      <c r="C55" s="5">
        <f t="shared" si="1"/>
        <v>1</v>
      </c>
      <c r="D55" s="5">
        <f t="shared" si="2"/>
        <v>2019</v>
      </c>
      <c r="E55" s="3">
        <f t="shared" si="3"/>
        <v>43443</v>
      </c>
      <c r="F55" s="5">
        <f t="shared" si="4"/>
        <v>29</v>
      </c>
      <c r="G55" s="5">
        <f t="shared" si="14"/>
        <v>1</v>
      </c>
      <c r="H55" s="5">
        <f t="shared" si="5"/>
        <v>3</v>
      </c>
      <c r="I55" s="5">
        <f t="shared" si="6"/>
        <v>9</v>
      </c>
      <c r="J55" s="5">
        <f t="shared" si="7"/>
        <v>13</v>
      </c>
      <c r="K55" s="31">
        <f ca="1">+VLOOKUP(A55,Proy_UF!$A$2:$C$280,3,FALSE)</f>
        <v>27572.719475871803</v>
      </c>
      <c r="L55" s="31">
        <f>+HLOOKUP(H55,BD_fileterd!$G$1:$Y$3,3,FALSE)</f>
        <v>27646</v>
      </c>
      <c r="M55" s="31">
        <f>+HLOOKUP(I55,BD_fileterd!$G$1:$Y$3,3,FALSE)</f>
        <v>28098.67</v>
      </c>
      <c r="N55" s="31">
        <f>+HLOOKUP(J55,BD_fileterd!$G$1:$Y$3,3,FALSE)</f>
        <v>28387</v>
      </c>
      <c r="O55" s="6">
        <f>+HLOOKUP(J55+1,BD_fileterd!$G$1:$Y$3,3,FALSE)</f>
        <v>28400.33</v>
      </c>
      <c r="P55" s="28">
        <f t="shared" si="8"/>
        <v>4.6958114629935821E-4</v>
      </c>
      <c r="Q55" s="24">
        <f t="shared" ca="1" si="9"/>
        <v>2.6577184086729044E-3</v>
      </c>
      <c r="R55" s="24">
        <f t="shared" si="10"/>
        <v>1.63737972943645E-2</v>
      </c>
      <c r="S55" s="24">
        <f t="shared" si="11"/>
        <v>1.0715268213020535E-2</v>
      </c>
      <c r="T55" s="23">
        <f>+CLP2Y_CPN_FWD!N54</f>
        <v>3.6469374247164565E-2</v>
      </c>
      <c r="U55" s="23">
        <f>+UF2Y_CPN_FWD!N54</f>
        <v>6.905345737542915E-3</v>
      </c>
      <c r="V55" s="40">
        <f t="shared" si="12"/>
        <v>2.9361278728703644E-2</v>
      </c>
      <c r="W55" s="39">
        <f ca="1">+SUMPRODUCT(Q55:S55,Regression_results!$M$17:$O$17)+Regression_results!$L$17</f>
        <v>2.718917725856148E-2</v>
      </c>
      <c r="X55" s="39">
        <f t="shared" ca="1" si="13"/>
        <v>2.172101470142164E-3</v>
      </c>
    </row>
    <row r="56" spans="1:24" ht="14.25" x14ac:dyDescent="0.2">
      <c r="A56" s="2">
        <f>+CLP2Y_CPN_FWD!A55</f>
        <v>43473</v>
      </c>
      <c r="B56" s="5">
        <f t="shared" si="0"/>
        <v>8</v>
      </c>
      <c r="C56" s="5">
        <f t="shared" si="1"/>
        <v>1</v>
      </c>
      <c r="D56" s="5">
        <f t="shared" si="2"/>
        <v>2019</v>
      </c>
      <c r="E56" s="3">
        <f t="shared" si="3"/>
        <v>43443</v>
      </c>
      <c r="F56" s="5">
        <f t="shared" si="4"/>
        <v>30</v>
      </c>
      <c r="G56" s="5">
        <f t="shared" si="14"/>
        <v>1</v>
      </c>
      <c r="H56" s="5">
        <f t="shared" si="5"/>
        <v>3</v>
      </c>
      <c r="I56" s="5">
        <f t="shared" si="6"/>
        <v>9</v>
      </c>
      <c r="J56" s="5">
        <f t="shared" si="7"/>
        <v>13</v>
      </c>
      <c r="K56" s="31">
        <f ca="1">+VLOOKUP(A56,Proy_UF!$A$2:$C$280,3,FALSE)</f>
        <v>27573.084830385382</v>
      </c>
      <c r="L56" s="31">
        <f>+HLOOKUP(H56,BD_fileterd!$G$1:$Y$3,3,FALSE)</f>
        <v>27646</v>
      </c>
      <c r="M56" s="31">
        <f>+HLOOKUP(I56,BD_fileterd!$G$1:$Y$3,3,FALSE)</f>
        <v>28098.67</v>
      </c>
      <c r="N56" s="31">
        <f>+HLOOKUP(J56,BD_fileterd!$G$1:$Y$3,3,FALSE)</f>
        <v>28387</v>
      </c>
      <c r="O56" s="6">
        <f>+HLOOKUP(J56+1,BD_fileterd!$G$1:$Y$3,3,FALSE)</f>
        <v>28400.33</v>
      </c>
      <c r="P56" s="28">
        <f t="shared" si="8"/>
        <v>4.6958114629935821E-4</v>
      </c>
      <c r="Q56" s="24">
        <f t="shared" ca="1" si="9"/>
        <v>2.6444327888284214E-3</v>
      </c>
      <c r="R56" s="24">
        <f t="shared" si="10"/>
        <v>1.63737972943645E-2</v>
      </c>
      <c r="S56" s="24">
        <f t="shared" si="11"/>
        <v>1.073092091789718E-2</v>
      </c>
      <c r="T56" s="23">
        <f>+CLP2Y_CPN_FWD!N55</f>
        <v>3.6478081021463514E-2</v>
      </c>
      <c r="U56" s="23">
        <f>+UF2Y_CPN_FWD!N55</f>
        <v>6.9043780239090016E-3</v>
      </c>
      <c r="V56" s="40">
        <f t="shared" si="12"/>
        <v>2.9370915096817996E-2</v>
      </c>
      <c r="W56" s="39">
        <f ca="1">+SUMPRODUCT(Q56:S56,Regression_results!$M$17:$O$17)+Regression_results!$L$17</f>
        <v>2.7189033570725461E-2</v>
      </c>
      <c r="X56" s="39">
        <f t="shared" ca="1" si="13"/>
        <v>2.1818815260925342E-3</v>
      </c>
    </row>
    <row r="57" spans="1:24" ht="14.25" x14ac:dyDescent="0.2">
      <c r="A57" s="2">
        <f>+CLP2Y_CPN_FWD!A56</f>
        <v>43474</v>
      </c>
      <c r="B57" s="5">
        <f t="shared" si="0"/>
        <v>9</v>
      </c>
      <c r="C57" s="5">
        <f t="shared" si="1"/>
        <v>1</v>
      </c>
      <c r="D57" s="5">
        <f t="shared" si="2"/>
        <v>2019</v>
      </c>
      <c r="E57" s="3">
        <f t="shared" si="3"/>
        <v>43474</v>
      </c>
      <c r="F57" s="5">
        <f t="shared" si="4"/>
        <v>0</v>
      </c>
      <c r="G57" s="5">
        <f t="shared" si="14"/>
        <v>2</v>
      </c>
      <c r="H57" s="5">
        <f t="shared" si="5"/>
        <v>4</v>
      </c>
      <c r="I57" s="5">
        <f t="shared" si="6"/>
        <v>10</v>
      </c>
      <c r="J57" s="5">
        <f t="shared" si="7"/>
        <v>14</v>
      </c>
      <c r="K57" s="31">
        <f ca="1">+VLOOKUP(A57,Proy_UF!$A$2:$C$280,3,FALSE)</f>
        <v>27573.450189740121</v>
      </c>
      <c r="L57" s="31">
        <f>+HLOOKUP(H57,BD_fileterd!$G$1:$Y$3,3,FALSE)</f>
        <v>27714.33</v>
      </c>
      <c r="M57" s="31">
        <f>+HLOOKUP(I57,BD_fileterd!$G$1:$Y$3,3,FALSE)</f>
        <v>28166</v>
      </c>
      <c r="N57" s="31">
        <f>+HLOOKUP(J57,BD_fileterd!$G$1:$Y$3,3,FALSE)</f>
        <v>28400.33</v>
      </c>
      <c r="O57" s="6">
        <f>+HLOOKUP(J57+1,BD_fileterd!$G$1:$Y$3,3,FALSE)</f>
        <v>28481.67</v>
      </c>
      <c r="P57" s="28">
        <f t="shared" si="8"/>
        <v>2.8640512275737162E-3</v>
      </c>
      <c r="Q57" s="24">
        <f t="shared" ca="1" si="9"/>
        <v>5.1092557982570508E-3</v>
      </c>
      <c r="R57" s="24">
        <f t="shared" si="10"/>
        <v>1.6297345091871085E-2</v>
      </c>
      <c r="S57" s="24">
        <f t="shared" si="11"/>
        <v>8.319605197756319E-3</v>
      </c>
      <c r="T57" s="23">
        <f>+CLP2Y_CPN_FWD!N56</f>
        <v>3.6486801400135271E-2</v>
      </c>
      <c r="U57" s="23">
        <f>+UF2Y_CPN_FWD!N56</f>
        <v>6.9024121458768264E-3</v>
      </c>
      <c r="V57" s="40">
        <f t="shared" si="12"/>
        <v>2.9381585442038283E-2</v>
      </c>
      <c r="W57" s="39">
        <f ca="1">+SUMPRODUCT(Q57:S57,Regression_results!$M$17:$O$17)+Regression_results!$L$17</f>
        <v>2.7391150961645391E-2</v>
      </c>
      <c r="X57" s="39">
        <f t="shared" ca="1" si="13"/>
        <v>1.9904344803928914E-3</v>
      </c>
    </row>
    <row r="58" spans="1:24" ht="14.25" x14ac:dyDescent="0.2">
      <c r="A58" s="2">
        <f>+CLP2Y_CPN_FWD!A57</f>
        <v>43475</v>
      </c>
      <c r="B58" s="5">
        <f t="shared" si="0"/>
        <v>10</v>
      </c>
      <c r="C58" s="5">
        <f t="shared" si="1"/>
        <v>1</v>
      </c>
      <c r="D58" s="5">
        <f t="shared" si="2"/>
        <v>2019</v>
      </c>
      <c r="E58" s="3">
        <f t="shared" si="3"/>
        <v>43474</v>
      </c>
      <c r="F58" s="5">
        <f t="shared" si="4"/>
        <v>1</v>
      </c>
      <c r="G58" s="5">
        <f t="shared" si="14"/>
        <v>2</v>
      </c>
      <c r="H58" s="5">
        <f t="shared" si="5"/>
        <v>4</v>
      </c>
      <c r="I58" s="5">
        <f t="shared" si="6"/>
        <v>10</v>
      </c>
      <c r="J58" s="5">
        <f t="shared" si="7"/>
        <v>14</v>
      </c>
      <c r="K58" s="31">
        <f ca="1">+VLOOKUP(A58,Proy_UF!$A$2:$C$280,3,FALSE)</f>
        <v>27575.307630877003</v>
      </c>
      <c r="L58" s="31">
        <f>+HLOOKUP(H58,BD_fileterd!$G$1:$Y$3,3,FALSE)</f>
        <v>27714.33</v>
      </c>
      <c r="M58" s="31">
        <f>+HLOOKUP(I58,BD_fileterd!$G$1:$Y$3,3,FALSE)</f>
        <v>28166</v>
      </c>
      <c r="N58" s="31">
        <f>+HLOOKUP(J58,BD_fileterd!$G$1:$Y$3,3,FALSE)</f>
        <v>28400.33</v>
      </c>
      <c r="O58" s="6">
        <f>+HLOOKUP(J58+1,BD_fileterd!$G$1:$Y$3,3,FALSE)</f>
        <v>28481.67</v>
      </c>
      <c r="P58" s="28">
        <f t="shared" si="8"/>
        <v>2.8640512275737162E-3</v>
      </c>
      <c r="Q58" s="24">
        <f t="shared" ca="1" si="9"/>
        <v>5.0415527900522505E-3</v>
      </c>
      <c r="R58" s="24">
        <f t="shared" si="10"/>
        <v>1.6297345091871085E-2</v>
      </c>
      <c r="S58" s="24">
        <f t="shared" si="11"/>
        <v>8.4150735720087758E-3</v>
      </c>
      <c r="T58" s="23">
        <f>+CLP2Y_CPN_FWD!N57</f>
        <v>3.6494583396289464E-2</v>
      </c>
      <c r="U58" s="23">
        <f>+UF2Y_CPN_FWD!N57</f>
        <v>6.9014435296945653E-3</v>
      </c>
      <c r="V58" s="40">
        <f t="shared" si="12"/>
        <v>2.9390304340865869E-2</v>
      </c>
      <c r="W58" s="39">
        <f ca="1">+SUMPRODUCT(Q58:S58,Regression_results!$M$17:$O$17)+Regression_results!$L$17</f>
        <v>2.7397479734359971E-2</v>
      </c>
      <c r="X58" s="39">
        <f t="shared" ca="1" si="13"/>
        <v>1.9928246065058983E-3</v>
      </c>
    </row>
    <row r="59" spans="1:24" ht="14.25" x14ac:dyDescent="0.2">
      <c r="A59" s="2">
        <f>+CLP2Y_CPN_FWD!A58</f>
        <v>43476</v>
      </c>
      <c r="B59" s="5">
        <f t="shared" si="0"/>
        <v>11</v>
      </c>
      <c r="C59" s="5">
        <f t="shared" si="1"/>
        <v>1</v>
      </c>
      <c r="D59" s="5">
        <f t="shared" si="2"/>
        <v>2019</v>
      </c>
      <c r="E59" s="3">
        <f t="shared" si="3"/>
        <v>43474</v>
      </c>
      <c r="F59" s="5">
        <f t="shared" si="4"/>
        <v>2</v>
      </c>
      <c r="G59" s="5">
        <f t="shared" si="14"/>
        <v>2</v>
      </c>
      <c r="H59" s="5">
        <f t="shared" si="5"/>
        <v>4</v>
      </c>
      <c r="I59" s="5">
        <f t="shared" si="6"/>
        <v>10</v>
      </c>
      <c r="J59" s="5">
        <f t="shared" si="7"/>
        <v>14</v>
      </c>
      <c r="K59" s="31">
        <f ca="1">+VLOOKUP(A59,Proy_UF!$A$2:$C$280,3,FALSE)</f>
        <v>27577.165197137423</v>
      </c>
      <c r="L59" s="31">
        <f>+HLOOKUP(H59,BD_fileterd!$G$1:$Y$3,3,FALSE)</f>
        <v>27714.33</v>
      </c>
      <c r="M59" s="31">
        <f>+HLOOKUP(I59,BD_fileterd!$G$1:$Y$3,3,FALSE)</f>
        <v>28166</v>
      </c>
      <c r="N59" s="31">
        <f>+HLOOKUP(J59,BD_fileterd!$G$1:$Y$3,3,FALSE)</f>
        <v>28400.33</v>
      </c>
      <c r="O59" s="6">
        <f>+HLOOKUP(J59+1,BD_fileterd!$G$1:$Y$3,3,FALSE)</f>
        <v>28481.67</v>
      </c>
      <c r="P59" s="28">
        <f t="shared" si="8"/>
        <v>2.8640512275737162E-3</v>
      </c>
      <c r="Q59" s="24">
        <f t="shared" ca="1" si="9"/>
        <v>4.9738543422446213E-3</v>
      </c>
      <c r="R59" s="24">
        <f t="shared" si="10"/>
        <v>1.6297345091871085E-2</v>
      </c>
      <c r="S59" s="24">
        <f t="shared" si="11"/>
        <v>8.5105419462612342E-3</v>
      </c>
      <c r="T59" s="23">
        <f>+CLP2Y_CPN_FWD!N58</f>
        <v>3.6503303649453388E-2</v>
      </c>
      <c r="U59" s="23">
        <f>+UF2Y_CPN_FWD!N58</f>
        <v>6.9004766490034768E-3</v>
      </c>
      <c r="V59" s="40">
        <f t="shared" si="12"/>
        <v>2.9399953309158233E-2</v>
      </c>
      <c r="W59" s="39">
        <f ca="1">+SUMPRODUCT(Q59:S59,Regression_results!$M$17:$O$17)+Regression_results!$L$17</f>
        <v>2.7403810972411492E-2</v>
      </c>
      <c r="X59" s="39">
        <f t="shared" ca="1" si="13"/>
        <v>1.996142336746741E-3</v>
      </c>
    </row>
    <row r="60" spans="1:24" ht="14.25" x14ac:dyDescent="0.2">
      <c r="A60" s="2">
        <f>+CLP2Y_CPN_FWD!A59</f>
        <v>43477</v>
      </c>
      <c r="B60" s="5">
        <f t="shared" si="0"/>
        <v>12</v>
      </c>
      <c r="C60" s="5">
        <f t="shared" si="1"/>
        <v>1</v>
      </c>
      <c r="D60" s="5">
        <f t="shared" si="2"/>
        <v>2019</v>
      </c>
      <c r="E60" s="3">
        <f t="shared" si="3"/>
        <v>43474</v>
      </c>
      <c r="F60" s="5">
        <f t="shared" si="4"/>
        <v>3</v>
      </c>
      <c r="G60" s="5">
        <f t="shared" si="14"/>
        <v>2</v>
      </c>
      <c r="H60" s="5">
        <f t="shared" si="5"/>
        <v>4</v>
      </c>
      <c r="I60" s="5">
        <f t="shared" si="6"/>
        <v>10</v>
      </c>
      <c r="J60" s="5">
        <f t="shared" si="7"/>
        <v>14</v>
      </c>
      <c r="K60" s="31">
        <f ca="1">+VLOOKUP(A60,Proy_UF!$A$2:$C$280,3,FALSE)</f>
        <v>27579.022888529806</v>
      </c>
      <c r="L60" s="31">
        <f>+HLOOKUP(H60,BD_fileterd!$G$1:$Y$3,3,FALSE)</f>
        <v>27714.33</v>
      </c>
      <c r="M60" s="31">
        <f>+HLOOKUP(I60,BD_fileterd!$G$1:$Y$3,3,FALSE)</f>
        <v>28166</v>
      </c>
      <c r="N60" s="31">
        <f>+HLOOKUP(J60,BD_fileterd!$G$1:$Y$3,3,FALSE)</f>
        <v>28400.33</v>
      </c>
      <c r="O60" s="6">
        <f>+HLOOKUP(J60+1,BD_fileterd!$G$1:$Y$3,3,FALSE)</f>
        <v>28481.67</v>
      </c>
      <c r="P60" s="28">
        <f t="shared" si="8"/>
        <v>2.8640512275737162E-3</v>
      </c>
      <c r="Q60" s="24">
        <f t="shared" ca="1" si="9"/>
        <v>4.9061604545268533E-3</v>
      </c>
      <c r="R60" s="24">
        <f t="shared" si="10"/>
        <v>1.6297345091871085E-2</v>
      </c>
      <c r="S60" s="24">
        <f t="shared" si="11"/>
        <v>8.606010320513691E-3</v>
      </c>
      <c r="T60" s="23">
        <f>+CLP2Y_CPN_FWD!N59</f>
        <v>3.6511076504694658E-2</v>
      </c>
      <c r="U60" s="23">
        <f>+UF2Y_CPN_FWD!N59</f>
        <v>6.8995071723510536E-3</v>
      </c>
      <c r="V60" s="40">
        <f t="shared" si="12"/>
        <v>2.9408664043844013E-2</v>
      </c>
      <c r="W60" s="39">
        <f ca="1">+SUMPRODUCT(Q60:S60,Regression_results!$M$17:$O$17)+Regression_results!$L$17</f>
        <v>2.7410144675633803E-2</v>
      </c>
      <c r="X60" s="39">
        <f t="shared" ca="1" si="13"/>
        <v>1.9985193682102095E-3</v>
      </c>
    </row>
    <row r="61" spans="1:24" ht="14.25" x14ac:dyDescent="0.2">
      <c r="A61" s="2">
        <f>+CLP2Y_CPN_FWD!A60</f>
        <v>43478</v>
      </c>
      <c r="B61" s="5">
        <f t="shared" si="0"/>
        <v>13</v>
      </c>
      <c r="C61" s="5">
        <f t="shared" si="1"/>
        <v>1</v>
      </c>
      <c r="D61" s="5">
        <f t="shared" si="2"/>
        <v>2019</v>
      </c>
      <c r="E61" s="3">
        <f t="shared" si="3"/>
        <v>43474</v>
      </c>
      <c r="F61" s="5">
        <f t="shared" si="4"/>
        <v>4</v>
      </c>
      <c r="G61" s="5">
        <f t="shared" si="14"/>
        <v>2</v>
      </c>
      <c r="H61" s="5">
        <f t="shared" si="5"/>
        <v>4</v>
      </c>
      <c r="I61" s="5">
        <f t="shared" si="6"/>
        <v>10</v>
      </c>
      <c r="J61" s="5">
        <f t="shared" si="7"/>
        <v>14</v>
      </c>
      <c r="K61" s="31">
        <f ca="1">+VLOOKUP(A61,Proy_UF!$A$2:$C$280,3,FALSE)</f>
        <v>27580.880705062584</v>
      </c>
      <c r="L61" s="31">
        <f>+HLOOKUP(H61,BD_fileterd!$G$1:$Y$3,3,FALSE)</f>
        <v>27714.33</v>
      </c>
      <c r="M61" s="31">
        <f>+HLOOKUP(I61,BD_fileterd!$G$1:$Y$3,3,FALSE)</f>
        <v>28166</v>
      </c>
      <c r="N61" s="31">
        <f>+HLOOKUP(J61,BD_fileterd!$G$1:$Y$3,3,FALSE)</f>
        <v>28400.33</v>
      </c>
      <c r="O61" s="6">
        <f>+HLOOKUP(J61+1,BD_fileterd!$G$1:$Y$3,3,FALSE)</f>
        <v>28481.67</v>
      </c>
      <c r="P61" s="28">
        <f t="shared" si="8"/>
        <v>2.8640512275737162E-3</v>
      </c>
      <c r="Q61" s="24">
        <f t="shared" ca="1" si="9"/>
        <v>4.838471126591859E-3</v>
      </c>
      <c r="R61" s="24">
        <f t="shared" si="10"/>
        <v>1.6297345091871085E-2</v>
      </c>
      <c r="S61" s="24">
        <f t="shared" si="11"/>
        <v>8.7014786947661477E-3</v>
      </c>
      <c r="T61" s="23">
        <f>+CLP2Y_CPN_FWD!N60</f>
        <v>3.6519796630332488E-2</v>
      </c>
      <c r="U61" s="23">
        <f>+UF2Y_CPN_FWD!N60</f>
        <v>6.8985394308280256E-3</v>
      </c>
      <c r="V61" s="40">
        <f t="shared" si="12"/>
        <v>2.9418313801754525E-2</v>
      </c>
      <c r="W61" s="39">
        <f ca="1">+SUMPRODUCT(Q61:S61,Regression_results!$M$17:$O$17)+Regression_results!$L$17</f>
        <v>2.7416480843860905E-2</v>
      </c>
      <c r="X61" s="39">
        <f t="shared" ca="1" si="13"/>
        <v>2.0018329578936206E-3</v>
      </c>
    </row>
    <row r="62" spans="1:24" ht="14.25" x14ac:dyDescent="0.2">
      <c r="A62" s="2">
        <f>+CLP2Y_CPN_FWD!A61</f>
        <v>43479</v>
      </c>
      <c r="B62" s="5">
        <f t="shared" si="0"/>
        <v>14</v>
      </c>
      <c r="C62" s="5">
        <f t="shared" si="1"/>
        <v>1</v>
      </c>
      <c r="D62" s="5">
        <f t="shared" si="2"/>
        <v>2019</v>
      </c>
      <c r="E62" s="3">
        <f t="shared" si="3"/>
        <v>43474</v>
      </c>
      <c r="F62" s="5">
        <f t="shared" si="4"/>
        <v>5</v>
      </c>
      <c r="G62" s="5">
        <f t="shared" si="14"/>
        <v>2</v>
      </c>
      <c r="H62" s="5">
        <f t="shared" si="5"/>
        <v>4</v>
      </c>
      <c r="I62" s="5">
        <f t="shared" si="6"/>
        <v>10</v>
      </c>
      <c r="J62" s="5">
        <f t="shared" si="7"/>
        <v>14</v>
      </c>
      <c r="K62" s="31">
        <f ca="1">+VLOOKUP(A62,Proy_UF!$A$2:$C$280,3,FALSE)</f>
        <v>27582.738646744183</v>
      </c>
      <c r="L62" s="31">
        <f>+HLOOKUP(H62,BD_fileterd!$G$1:$Y$3,3,FALSE)</f>
        <v>27714.33</v>
      </c>
      <c r="M62" s="31">
        <f>+HLOOKUP(I62,BD_fileterd!$G$1:$Y$3,3,FALSE)</f>
        <v>28166</v>
      </c>
      <c r="N62" s="31">
        <f>+HLOOKUP(J62,BD_fileterd!$G$1:$Y$3,3,FALSE)</f>
        <v>28400.33</v>
      </c>
      <c r="O62" s="6">
        <f>+HLOOKUP(J62+1,BD_fileterd!$G$1:$Y$3,3,FALSE)</f>
        <v>28481.67</v>
      </c>
      <c r="P62" s="28">
        <f t="shared" si="8"/>
        <v>2.8640512275737162E-3</v>
      </c>
      <c r="Q62" s="24">
        <f t="shared" ca="1" si="9"/>
        <v>4.7707863581323284E-3</v>
      </c>
      <c r="R62" s="24">
        <f t="shared" si="10"/>
        <v>1.6297345091871085E-2</v>
      </c>
      <c r="S62" s="24">
        <f t="shared" si="11"/>
        <v>8.7969470690186045E-3</v>
      </c>
      <c r="T62" s="23">
        <f>+CLP2Y_CPN_FWD!N61</f>
        <v>3.6527574030593625E-2</v>
      </c>
      <c r="U62" s="23">
        <f>+UF2Y_CPN_FWD!N61</f>
        <v>6.8975708073246824E-3</v>
      </c>
      <c r="V62" s="40">
        <f t="shared" si="12"/>
        <v>2.9427028212523965E-2</v>
      </c>
      <c r="W62" s="39">
        <f ca="1">+SUMPRODUCT(Q62:S62,Regression_results!$M$17:$O$17)+Regression_results!$L$17</f>
        <v>2.7422819476926666E-2</v>
      </c>
      <c r="X62" s="39">
        <f t="shared" ca="1" si="13"/>
        <v>2.0042087355972987E-3</v>
      </c>
    </row>
    <row r="63" spans="1:24" ht="14.25" x14ac:dyDescent="0.2">
      <c r="A63" s="2">
        <f>+CLP2Y_CPN_FWD!A62</f>
        <v>43480</v>
      </c>
      <c r="B63" s="5">
        <f t="shared" si="0"/>
        <v>15</v>
      </c>
      <c r="C63" s="5">
        <f t="shared" si="1"/>
        <v>1</v>
      </c>
      <c r="D63" s="5">
        <f t="shared" si="2"/>
        <v>2019</v>
      </c>
      <c r="E63" s="3">
        <f t="shared" si="3"/>
        <v>43474</v>
      </c>
      <c r="F63" s="5">
        <f t="shared" si="4"/>
        <v>6</v>
      </c>
      <c r="G63" s="5">
        <f t="shared" si="14"/>
        <v>2</v>
      </c>
      <c r="H63" s="5">
        <f t="shared" si="5"/>
        <v>4</v>
      </c>
      <c r="I63" s="5">
        <f t="shared" si="6"/>
        <v>10</v>
      </c>
      <c r="J63" s="5">
        <f t="shared" si="7"/>
        <v>14</v>
      </c>
      <c r="K63" s="31">
        <f ca="1">+VLOOKUP(A63,Proy_UF!$A$2:$C$280,3,FALSE)</f>
        <v>27584.596713583036</v>
      </c>
      <c r="L63" s="31">
        <f>+HLOOKUP(H63,BD_fileterd!$G$1:$Y$3,3,FALSE)</f>
        <v>27714.33</v>
      </c>
      <c r="M63" s="31">
        <f>+HLOOKUP(I63,BD_fileterd!$G$1:$Y$3,3,FALSE)</f>
        <v>28166</v>
      </c>
      <c r="N63" s="31">
        <f>+HLOOKUP(J63,BD_fileterd!$G$1:$Y$3,3,FALSE)</f>
        <v>28400.33</v>
      </c>
      <c r="O63" s="6">
        <f>+HLOOKUP(J63+1,BD_fileterd!$G$1:$Y$3,3,FALSE)</f>
        <v>28481.67</v>
      </c>
      <c r="P63" s="28">
        <f t="shared" si="8"/>
        <v>2.8640512275737162E-3</v>
      </c>
      <c r="Q63" s="24">
        <f t="shared" ca="1" si="9"/>
        <v>4.7031061488416182E-3</v>
      </c>
      <c r="R63" s="24">
        <f t="shared" si="10"/>
        <v>1.6297345091871085E-2</v>
      </c>
      <c r="S63" s="24">
        <f t="shared" si="11"/>
        <v>8.892415443271063E-3</v>
      </c>
      <c r="T63" s="23">
        <f>+CLP2Y_CPN_FWD!N62</f>
        <v>3.6536294029824251E-2</v>
      </c>
      <c r="U63" s="23">
        <f>+UF2Y_CPN_FWD!N62</f>
        <v>6.8966004247625222E-3</v>
      </c>
      <c r="V63" s="40">
        <f t="shared" si="12"/>
        <v>2.9436680581261143E-2</v>
      </c>
      <c r="W63" s="39">
        <f ca="1">+SUMPRODUCT(Q63:S63,Regression_results!$M$17:$O$17)+Regression_results!$L$17</f>
        <v>2.7429160574665316E-2</v>
      </c>
      <c r="X63" s="39">
        <f t="shared" ca="1" si="13"/>
        <v>2.0075200065958268E-3</v>
      </c>
    </row>
    <row r="64" spans="1:24" ht="14.25" x14ac:dyDescent="0.2">
      <c r="A64" s="2">
        <f>+CLP2Y_CPN_FWD!A63</f>
        <v>43481</v>
      </c>
      <c r="B64" s="5">
        <f t="shared" si="0"/>
        <v>16</v>
      </c>
      <c r="C64" s="5">
        <f t="shared" si="1"/>
        <v>1</v>
      </c>
      <c r="D64" s="5">
        <f t="shared" si="2"/>
        <v>2019</v>
      </c>
      <c r="E64" s="3">
        <f t="shared" si="3"/>
        <v>43474</v>
      </c>
      <c r="F64" s="5">
        <f t="shared" si="4"/>
        <v>7</v>
      </c>
      <c r="G64" s="5">
        <f t="shared" si="14"/>
        <v>2</v>
      </c>
      <c r="H64" s="5">
        <f t="shared" si="5"/>
        <v>4</v>
      </c>
      <c r="I64" s="5">
        <f t="shared" si="6"/>
        <v>10</v>
      </c>
      <c r="J64" s="5">
        <f t="shared" si="7"/>
        <v>14</v>
      </c>
      <c r="K64" s="31">
        <f ca="1">+VLOOKUP(A64,Proy_UF!$A$2:$C$280,3,FALSE)</f>
        <v>27586.454905587576</v>
      </c>
      <c r="L64" s="31">
        <f>+HLOOKUP(H64,BD_fileterd!$G$1:$Y$3,3,FALSE)</f>
        <v>27714.33</v>
      </c>
      <c r="M64" s="31">
        <f>+HLOOKUP(I64,BD_fileterd!$G$1:$Y$3,3,FALSE)</f>
        <v>28166</v>
      </c>
      <c r="N64" s="31">
        <f>+HLOOKUP(J64,BD_fileterd!$G$1:$Y$3,3,FALSE)</f>
        <v>28400.33</v>
      </c>
      <c r="O64" s="6">
        <f>+HLOOKUP(J64+1,BD_fileterd!$G$1:$Y$3,3,FALSE)</f>
        <v>28481.67</v>
      </c>
      <c r="P64" s="28">
        <f t="shared" si="8"/>
        <v>2.8640512275737162E-3</v>
      </c>
      <c r="Q64" s="24">
        <f t="shared" ca="1" si="9"/>
        <v>4.6354304984119743E-3</v>
      </c>
      <c r="R64" s="24">
        <f t="shared" si="10"/>
        <v>1.6297345091871085E-2</v>
      </c>
      <c r="S64" s="24">
        <f t="shared" si="11"/>
        <v>8.9878838175235197E-3</v>
      </c>
      <c r="T64" s="23">
        <f>+CLP2Y_CPN_FWD!N63</f>
        <v>3.6544062676522542E-2</v>
      </c>
      <c r="U64" s="23">
        <f>+UF2Y_CPN_FWD!N63</f>
        <v>6.8966317365301115E-3</v>
      </c>
      <c r="V64" s="40">
        <f t="shared" si="12"/>
        <v>2.9444364004735268E-2</v>
      </c>
      <c r="W64" s="39">
        <f ca="1">+SUMPRODUCT(Q64:S64,Regression_results!$M$17:$O$17)+Regression_results!$L$17</f>
        <v>2.7435504136910482E-2</v>
      </c>
      <c r="X64" s="39">
        <f t="shared" ca="1" si="13"/>
        <v>2.008859867824786E-3</v>
      </c>
    </row>
    <row r="65" spans="1:24" ht="14.25" x14ac:dyDescent="0.2">
      <c r="A65" s="2">
        <f>+CLP2Y_CPN_FWD!A64</f>
        <v>43482</v>
      </c>
      <c r="B65" s="5">
        <f t="shared" si="0"/>
        <v>17</v>
      </c>
      <c r="C65" s="5">
        <f t="shared" si="1"/>
        <v>1</v>
      </c>
      <c r="D65" s="5">
        <f t="shared" si="2"/>
        <v>2019</v>
      </c>
      <c r="E65" s="3">
        <f t="shared" si="3"/>
        <v>43474</v>
      </c>
      <c r="F65" s="5">
        <f t="shared" si="4"/>
        <v>8</v>
      </c>
      <c r="G65" s="5">
        <f t="shared" si="14"/>
        <v>2</v>
      </c>
      <c r="H65" s="5">
        <f t="shared" si="5"/>
        <v>4</v>
      </c>
      <c r="I65" s="5">
        <f t="shared" si="6"/>
        <v>10</v>
      </c>
      <c r="J65" s="5">
        <f t="shared" si="7"/>
        <v>14</v>
      </c>
      <c r="K65" s="31">
        <f ca="1">+VLOOKUP(A65,Proy_UF!$A$2:$C$280,3,FALSE)</f>
        <v>27588.313222766232</v>
      </c>
      <c r="L65" s="31">
        <f>+HLOOKUP(H65,BD_fileterd!$G$1:$Y$3,3,FALSE)</f>
        <v>27714.33</v>
      </c>
      <c r="M65" s="31">
        <f>+HLOOKUP(I65,BD_fileterd!$G$1:$Y$3,3,FALSE)</f>
        <v>28166</v>
      </c>
      <c r="N65" s="31">
        <f>+HLOOKUP(J65,BD_fileterd!$G$1:$Y$3,3,FALSE)</f>
        <v>28400.33</v>
      </c>
      <c r="O65" s="6">
        <f>+HLOOKUP(J65+1,BD_fileterd!$G$1:$Y$3,3,FALSE)</f>
        <v>28481.67</v>
      </c>
      <c r="P65" s="28">
        <f t="shared" si="8"/>
        <v>2.8640512275737162E-3</v>
      </c>
      <c r="Q65" s="24">
        <f t="shared" ca="1" si="9"/>
        <v>4.5677594065367533E-3</v>
      </c>
      <c r="R65" s="24">
        <f t="shared" si="10"/>
        <v>1.6297345091871085E-2</v>
      </c>
      <c r="S65" s="24">
        <f t="shared" si="11"/>
        <v>9.0833521917759764E-3</v>
      </c>
      <c r="T65" s="23">
        <f>+CLP2Y_CPN_FWD!N64</f>
        <v>3.6552773495382808E-2</v>
      </c>
      <c r="U65" s="23">
        <f>+UF2Y_CPN_FWD!N64</f>
        <v>6.8956605017322838E-3</v>
      </c>
      <c r="V65" s="40">
        <f t="shared" si="12"/>
        <v>2.9454008153012134E-2</v>
      </c>
      <c r="W65" s="39">
        <f ca="1">+SUMPRODUCT(Q65:S65,Regression_results!$M$17:$O$17)+Regression_results!$L$17</f>
        <v>2.7441850163496394E-2</v>
      </c>
      <c r="X65" s="39">
        <f t="shared" ca="1" si="13"/>
        <v>2.0121579895157407E-3</v>
      </c>
    </row>
    <row r="66" spans="1:24" ht="14.25" x14ac:dyDescent="0.2">
      <c r="A66" s="2">
        <f>+CLP2Y_CPN_FWD!A65</f>
        <v>43483</v>
      </c>
      <c r="B66" s="5">
        <f t="shared" si="0"/>
        <v>18</v>
      </c>
      <c r="C66" s="5">
        <f t="shared" si="1"/>
        <v>1</v>
      </c>
      <c r="D66" s="5">
        <f t="shared" si="2"/>
        <v>2019</v>
      </c>
      <c r="E66" s="3">
        <f t="shared" si="3"/>
        <v>43474</v>
      </c>
      <c r="F66" s="5">
        <f t="shared" si="4"/>
        <v>9</v>
      </c>
      <c r="G66" s="5">
        <f t="shared" si="14"/>
        <v>2</v>
      </c>
      <c r="H66" s="5">
        <f t="shared" si="5"/>
        <v>4</v>
      </c>
      <c r="I66" s="5">
        <f t="shared" si="6"/>
        <v>10</v>
      </c>
      <c r="J66" s="5">
        <f t="shared" si="7"/>
        <v>14</v>
      </c>
      <c r="K66" s="31">
        <f ca="1">+VLOOKUP(A66,Proy_UF!$A$2:$C$280,3,FALSE)</f>
        <v>27590.171665127436</v>
      </c>
      <c r="L66" s="31">
        <f>+HLOOKUP(H66,BD_fileterd!$G$1:$Y$3,3,FALSE)</f>
        <v>27714.33</v>
      </c>
      <c r="M66" s="31">
        <f>+HLOOKUP(I66,BD_fileterd!$G$1:$Y$3,3,FALSE)</f>
        <v>28166</v>
      </c>
      <c r="N66" s="31">
        <f>+HLOOKUP(J66,BD_fileterd!$G$1:$Y$3,3,FALSE)</f>
        <v>28400.33</v>
      </c>
      <c r="O66" s="6">
        <f>+HLOOKUP(J66+1,BD_fileterd!$G$1:$Y$3,3,FALSE)</f>
        <v>28481.67</v>
      </c>
      <c r="P66" s="28">
        <f t="shared" si="8"/>
        <v>2.8640512275737162E-3</v>
      </c>
      <c r="Q66" s="24">
        <f t="shared" ca="1" si="9"/>
        <v>4.5000928729086453E-3</v>
      </c>
      <c r="R66" s="24">
        <f t="shared" si="10"/>
        <v>1.6297345091871085E-2</v>
      </c>
      <c r="S66" s="24">
        <f t="shared" si="11"/>
        <v>9.1788205660284332E-3</v>
      </c>
      <c r="T66" s="23">
        <f>+CLP2Y_CPN_FWD!N65</f>
        <v>3.6560559743636138E-2</v>
      </c>
      <c r="U66" s="23">
        <f>+UF2Y_CPN_FWD!N65</f>
        <v>6.8946883862765684E-3</v>
      </c>
      <c r="V66" s="40">
        <f t="shared" si="12"/>
        <v>2.9462734980660432E-2</v>
      </c>
      <c r="W66" s="39">
        <f ca="1">+SUMPRODUCT(Q66:S66,Regression_results!$M$17:$O$17)+Regression_results!$L$17</f>
        <v>2.744819865425692E-2</v>
      </c>
      <c r="X66" s="39">
        <f t="shared" ca="1" si="13"/>
        <v>2.0145363264035127E-3</v>
      </c>
    </row>
    <row r="67" spans="1:24" ht="14.25" x14ac:dyDescent="0.2">
      <c r="A67" s="2">
        <f>+CLP2Y_CPN_FWD!A66</f>
        <v>43484</v>
      </c>
      <c r="B67" s="5">
        <f t="shared" si="0"/>
        <v>19</v>
      </c>
      <c r="C67" s="5">
        <f t="shared" si="1"/>
        <v>1</v>
      </c>
      <c r="D67" s="5">
        <f t="shared" si="2"/>
        <v>2019</v>
      </c>
      <c r="E67" s="3">
        <f t="shared" si="3"/>
        <v>43474</v>
      </c>
      <c r="F67" s="5">
        <f t="shared" si="4"/>
        <v>10</v>
      </c>
      <c r="G67" s="5">
        <f t="shared" si="14"/>
        <v>2</v>
      </c>
      <c r="H67" s="5">
        <f t="shared" si="5"/>
        <v>4</v>
      </c>
      <c r="I67" s="5">
        <f t="shared" si="6"/>
        <v>10</v>
      </c>
      <c r="J67" s="5">
        <f t="shared" si="7"/>
        <v>14</v>
      </c>
      <c r="K67" s="31">
        <f ca="1">+VLOOKUP(A67,Proy_UF!$A$2:$C$280,3,FALSE)</f>
        <v>27592.030232679623</v>
      </c>
      <c r="L67" s="31">
        <f>+HLOOKUP(H67,BD_fileterd!$G$1:$Y$3,3,FALSE)</f>
        <v>27714.33</v>
      </c>
      <c r="M67" s="31">
        <f>+HLOOKUP(I67,BD_fileterd!$G$1:$Y$3,3,FALSE)</f>
        <v>28166</v>
      </c>
      <c r="N67" s="31">
        <f>+HLOOKUP(J67,BD_fileterd!$G$1:$Y$3,3,FALSE)</f>
        <v>28400.33</v>
      </c>
      <c r="O67" s="6">
        <f>+HLOOKUP(J67+1,BD_fileterd!$G$1:$Y$3,3,FALSE)</f>
        <v>28481.67</v>
      </c>
      <c r="P67" s="28">
        <f t="shared" si="8"/>
        <v>2.8640512275737162E-3</v>
      </c>
      <c r="Q67" s="24">
        <f t="shared" ca="1" si="9"/>
        <v>4.4324308972207849E-3</v>
      </c>
      <c r="R67" s="24">
        <f t="shared" si="10"/>
        <v>1.6297345091871085E-2</v>
      </c>
      <c r="S67" s="24">
        <f t="shared" si="11"/>
        <v>9.2742889402808917E-3</v>
      </c>
      <c r="T67" s="23">
        <f>+CLP2Y_CPN_FWD!N66</f>
        <v>3.6569270432276216E-2</v>
      </c>
      <c r="U67" s="23">
        <f>+UF2Y_CPN_FWD!N66</f>
        <v>6.8947171058615477E-3</v>
      </c>
      <c r="V67" s="40">
        <f t="shared" si="12"/>
        <v>2.9471356659521275E-2</v>
      </c>
      <c r="W67" s="39">
        <f ca="1">+SUMPRODUCT(Q67:S67,Regression_results!$M$17:$O$17)+Regression_results!$L$17</f>
        <v>2.7454549609026171E-2</v>
      </c>
      <c r="X67" s="39">
        <f t="shared" ca="1" si="13"/>
        <v>2.0168070504951036E-3</v>
      </c>
    </row>
    <row r="68" spans="1:24" ht="14.25" x14ac:dyDescent="0.2">
      <c r="A68" s="2">
        <f>+CLP2Y_CPN_FWD!A67</f>
        <v>43485</v>
      </c>
      <c r="B68" s="5">
        <f t="shared" ref="B68:B95" si="15">+DAY(A68)</f>
        <v>20</v>
      </c>
      <c r="C68" s="5">
        <f t="shared" ref="C68:C95" si="16">+MONTH(A68)</f>
        <v>1</v>
      </c>
      <c r="D68" s="5">
        <f t="shared" ref="D68:D95" si="17">+YEAR(A68)</f>
        <v>2019</v>
      </c>
      <c r="E68" s="3">
        <f t="shared" ref="E68:E95" si="18">+IF(DAY(A68)&gt;=9, DATE(D68,C68,9), IF(MONTH(A68)=1, DATE(D68-1,12,9),DATE(D68,C68-1,9)))</f>
        <v>43474</v>
      </c>
      <c r="F68" s="5">
        <f t="shared" ref="F68:F95" si="19">+A68-E68</f>
        <v>11</v>
      </c>
      <c r="G68" s="5">
        <f t="shared" si="14"/>
        <v>2</v>
      </c>
      <c r="H68" s="5">
        <f t="shared" ref="H68:H95" si="20">+G68+2</f>
        <v>4</v>
      </c>
      <c r="I68" s="5">
        <f t="shared" ref="I68:I95" si="21">+H68+6</f>
        <v>10</v>
      </c>
      <c r="J68" s="5">
        <f t="shared" ref="J68:J95" si="22">+I68+4</f>
        <v>14</v>
      </c>
      <c r="K68" s="31">
        <f ca="1">+VLOOKUP(A68,Proy_UF!$A$2:$C$280,3,FALSE)</f>
        <v>27593.888925431223</v>
      </c>
      <c r="L68" s="31">
        <f>+HLOOKUP(H68,BD_fileterd!$G$1:$Y$3,3,FALSE)</f>
        <v>27714.33</v>
      </c>
      <c r="M68" s="31">
        <f>+HLOOKUP(I68,BD_fileterd!$G$1:$Y$3,3,FALSE)</f>
        <v>28166</v>
      </c>
      <c r="N68" s="31">
        <f>+HLOOKUP(J68,BD_fileterd!$G$1:$Y$3,3,FALSE)</f>
        <v>28400.33</v>
      </c>
      <c r="O68" s="6">
        <f>+HLOOKUP(J68+1,BD_fileterd!$G$1:$Y$3,3,FALSE)</f>
        <v>28481.67</v>
      </c>
      <c r="P68" s="28">
        <f t="shared" ref="P68:P95" si="23">+O68/N68-1</f>
        <v>2.8640512275737162E-3</v>
      </c>
      <c r="Q68" s="24">
        <f t="shared" ref="Q68:Q95" ca="1" si="24">+L68/K68-1</f>
        <v>4.3647734791660842E-3</v>
      </c>
      <c r="R68" s="24">
        <f t="shared" ref="R68:R95" si="25">+M68/L68-1</f>
        <v>1.6297345091871085E-2</v>
      </c>
      <c r="S68" s="24">
        <f t="shared" ref="S68:S95" si="26">+N68/M68-1+P68*F68/30</f>
        <v>9.3697573145333484E-3</v>
      </c>
      <c r="T68" s="23">
        <f>+CLP2Y_CPN_FWD!N67</f>
        <v>3.6577056583246476E-2</v>
      </c>
      <c r="U68" s="23">
        <f>+UF2Y_CPN_FWD!N67</f>
        <v>6.8937458509772554E-3</v>
      </c>
      <c r="V68" s="40">
        <f t="shared" ref="V68:V95" si="27">+(1+T68)/(1+U68)-1</f>
        <v>2.9480082535602969E-2</v>
      </c>
      <c r="W68" s="39">
        <f ca="1">+SUMPRODUCT(Q68:S68,Regression_results!$M$17:$O$17)+Regression_results!$L$17</f>
        <v>2.7460903027638144E-2</v>
      </c>
      <c r="X68" s="39">
        <f t="shared" ref="X68:X95" ca="1" si="28">+V68-W68</f>
        <v>2.0191795079648259E-3</v>
      </c>
    </row>
    <row r="69" spans="1:24" ht="14.25" x14ac:dyDescent="0.2">
      <c r="A69" s="2">
        <f>+CLP2Y_CPN_FWD!A68</f>
        <v>43486</v>
      </c>
      <c r="B69" s="5">
        <f t="shared" si="15"/>
        <v>21</v>
      </c>
      <c r="C69" s="5">
        <f t="shared" si="16"/>
        <v>1</v>
      </c>
      <c r="D69" s="5">
        <f t="shared" si="17"/>
        <v>2019</v>
      </c>
      <c r="E69" s="3">
        <f t="shared" si="18"/>
        <v>43474</v>
      </c>
      <c r="F69" s="5">
        <f t="shared" si="19"/>
        <v>12</v>
      </c>
      <c r="G69" s="5">
        <f t="shared" ref="G69:G95" si="29">+IF(F69=0,G68+1,G68)</f>
        <v>2</v>
      </c>
      <c r="H69" s="5">
        <f t="shared" si="20"/>
        <v>4</v>
      </c>
      <c r="I69" s="5">
        <f t="shared" si="21"/>
        <v>10</v>
      </c>
      <c r="J69" s="5">
        <f t="shared" si="22"/>
        <v>14</v>
      </c>
      <c r="K69" s="31">
        <f ca="1">+VLOOKUP(A69,Proy_UF!$A$2:$C$280,3,FALSE)</f>
        <v>27595.747743390675</v>
      </c>
      <c r="L69" s="31">
        <f>+HLOOKUP(H69,BD_fileterd!$G$1:$Y$3,3,FALSE)</f>
        <v>27714.33</v>
      </c>
      <c r="M69" s="31">
        <f>+HLOOKUP(I69,BD_fileterd!$G$1:$Y$3,3,FALSE)</f>
        <v>28166</v>
      </c>
      <c r="N69" s="31">
        <f>+HLOOKUP(J69,BD_fileterd!$G$1:$Y$3,3,FALSE)</f>
        <v>28400.33</v>
      </c>
      <c r="O69" s="6">
        <f>+HLOOKUP(J69+1,BD_fileterd!$G$1:$Y$3,3,FALSE)</f>
        <v>28481.67</v>
      </c>
      <c r="P69" s="28">
        <f t="shared" si="23"/>
        <v>2.8640512275737162E-3</v>
      </c>
      <c r="Q69" s="24">
        <f t="shared" ca="1" si="24"/>
        <v>4.2971206184376776E-3</v>
      </c>
      <c r="R69" s="24">
        <f t="shared" si="25"/>
        <v>1.6297345091871085E-2</v>
      </c>
      <c r="S69" s="24">
        <f t="shared" si="26"/>
        <v>9.4652256887858052E-3</v>
      </c>
      <c r="T69" s="23">
        <f>+CLP2Y_CPN_FWD!N68</f>
        <v>3.6585754076762955E-2</v>
      </c>
      <c r="U69" s="23">
        <f>+UF2Y_CPN_FWD!N68</f>
        <v>6.893776310714082E-3</v>
      </c>
      <c r="V69" s="40">
        <f t="shared" si="27"/>
        <v>2.9488689338056151E-2</v>
      </c>
      <c r="W69" s="39">
        <f ca="1">+SUMPRODUCT(Q69:S69,Regression_results!$M$17:$O$17)+Regression_results!$L$17</f>
        <v>2.7467258909926934E-2</v>
      </c>
      <c r="X69" s="39">
        <f t="shared" ca="1" si="28"/>
        <v>2.0214304281292172E-3</v>
      </c>
    </row>
    <row r="70" spans="1:24" ht="14.25" x14ac:dyDescent="0.2">
      <c r="A70" s="2">
        <f>+CLP2Y_CPN_FWD!A69</f>
        <v>43487</v>
      </c>
      <c r="B70" s="5">
        <f t="shared" si="15"/>
        <v>22</v>
      </c>
      <c r="C70" s="5">
        <f t="shared" si="16"/>
        <v>1</v>
      </c>
      <c r="D70" s="5">
        <f t="shared" si="17"/>
        <v>2019</v>
      </c>
      <c r="E70" s="3">
        <f t="shared" si="18"/>
        <v>43474</v>
      </c>
      <c r="F70" s="5">
        <f t="shared" si="19"/>
        <v>13</v>
      </c>
      <c r="G70" s="5">
        <f t="shared" si="29"/>
        <v>2</v>
      </c>
      <c r="H70" s="5">
        <f t="shared" si="20"/>
        <v>4</v>
      </c>
      <c r="I70" s="5">
        <f t="shared" si="21"/>
        <v>10</v>
      </c>
      <c r="J70" s="5">
        <f t="shared" si="22"/>
        <v>14</v>
      </c>
      <c r="K70" s="31">
        <f ca="1">+VLOOKUP(A70,Proy_UF!$A$2:$C$280,3,FALSE)</f>
        <v>27597.606686566407</v>
      </c>
      <c r="L70" s="31">
        <f>+HLOOKUP(H70,BD_fileterd!$G$1:$Y$3,3,FALSE)</f>
        <v>27714.33</v>
      </c>
      <c r="M70" s="31">
        <f>+HLOOKUP(I70,BD_fileterd!$G$1:$Y$3,3,FALSE)</f>
        <v>28166</v>
      </c>
      <c r="N70" s="31">
        <f>+HLOOKUP(J70,BD_fileterd!$G$1:$Y$3,3,FALSE)</f>
        <v>28400.33</v>
      </c>
      <c r="O70" s="6">
        <f>+HLOOKUP(J70+1,BD_fileterd!$G$1:$Y$3,3,FALSE)</f>
        <v>28481.67</v>
      </c>
      <c r="P70" s="28">
        <f t="shared" si="23"/>
        <v>2.8640512275737162E-3</v>
      </c>
      <c r="Q70" s="24">
        <f t="shared" ca="1" si="24"/>
        <v>4.2294723147282554E-3</v>
      </c>
      <c r="R70" s="24">
        <f t="shared" si="25"/>
        <v>1.6297345091871085E-2</v>
      </c>
      <c r="S70" s="24">
        <f t="shared" si="26"/>
        <v>9.5606940630382636E-3</v>
      </c>
      <c r="T70" s="23">
        <f>+CLP2Y_CPN_FWD!N69</f>
        <v>3.6593535470266607E-2</v>
      </c>
      <c r="U70" s="23">
        <f>+UF2Y_CPN_FWD!N69</f>
        <v>6.8938041551866351E-3</v>
      </c>
      <c r="V70" s="40">
        <f t="shared" si="27"/>
        <v>2.9496388986124389E-2</v>
      </c>
      <c r="W70" s="39">
        <f ca="1">+SUMPRODUCT(Q70:S70,Regression_results!$M$17:$O$17)+Regression_results!$L$17</f>
        <v>2.7473617255726418E-2</v>
      </c>
      <c r="X70" s="39">
        <f t="shared" ca="1" si="28"/>
        <v>2.0227717303979709E-3</v>
      </c>
    </row>
    <row r="71" spans="1:24" ht="14.25" x14ac:dyDescent="0.2">
      <c r="A71" s="2">
        <f>+CLP2Y_CPN_FWD!A70</f>
        <v>43488</v>
      </c>
      <c r="B71" s="5">
        <f t="shared" si="15"/>
        <v>23</v>
      </c>
      <c r="C71" s="5">
        <f t="shared" si="16"/>
        <v>1</v>
      </c>
      <c r="D71" s="5">
        <f t="shared" si="17"/>
        <v>2019</v>
      </c>
      <c r="E71" s="3">
        <f t="shared" si="18"/>
        <v>43474</v>
      </c>
      <c r="F71" s="5">
        <f t="shared" si="19"/>
        <v>14</v>
      </c>
      <c r="G71" s="5">
        <f t="shared" si="29"/>
        <v>2</v>
      </c>
      <c r="H71" s="5">
        <f t="shared" si="20"/>
        <v>4</v>
      </c>
      <c r="I71" s="5">
        <f t="shared" si="21"/>
        <v>10</v>
      </c>
      <c r="J71" s="5">
        <f t="shared" si="22"/>
        <v>14</v>
      </c>
      <c r="K71" s="31">
        <f ca="1">+VLOOKUP(A71,Proy_UF!$A$2:$C$280,3,FALSE)</f>
        <v>27599.465754966859</v>
      </c>
      <c r="L71" s="31">
        <f>+HLOOKUP(H71,BD_fileterd!$G$1:$Y$3,3,FALSE)</f>
        <v>27714.33</v>
      </c>
      <c r="M71" s="31">
        <f>+HLOOKUP(I71,BD_fileterd!$G$1:$Y$3,3,FALSE)</f>
        <v>28166</v>
      </c>
      <c r="N71" s="31">
        <f>+HLOOKUP(J71,BD_fileterd!$G$1:$Y$3,3,FALSE)</f>
        <v>28400.33</v>
      </c>
      <c r="O71" s="6">
        <f>+HLOOKUP(J71+1,BD_fileterd!$G$1:$Y$3,3,FALSE)</f>
        <v>28481.67</v>
      </c>
      <c r="P71" s="28">
        <f t="shared" si="23"/>
        <v>2.8640512275737162E-3</v>
      </c>
      <c r="Q71" s="24">
        <f t="shared" ca="1" si="24"/>
        <v>4.161828567731396E-3</v>
      </c>
      <c r="R71" s="24">
        <f t="shared" si="25"/>
        <v>1.6297345091871085E-2</v>
      </c>
      <c r="S71" s="24">
        <f t="shared" si="26"/>
        <v>9.6561624372907204E-3</v>
      </c>
      <c r="T71" s="23">
        <f>+CLP2Y_CPN_FWD!N70</f>
        <v>3.6602245894489523E-2</v>
      </c>
      <c r="U71" s="23">
        <f>+UF2Y_CPN_FWD!N70</f>
        <v>6.8938311637358031E-3</v>
      </c>
      <c r="V71" s="40">
        <f t="shared" si="27"/>
        <v>2.9505012158449251E-2</v>
      </c>
      <c r="W71" s="39">
        <f ca="1">+SUMPRODUCT(Q71:S71,Regression_results!$M$17:$O$17)+Regression_results!$L$17</f>
        <v>2.7479978064870944E-2</v>
      </c>
      <c r="X71" s="39">
        <f t="shared" ca="1" si="28"/>
        <v>2.0250340935783068E-3</v>
      </c>
    </row>
    <row r="72" spans="1:24" ht="14.25" x14ac:dyDescent="0.2">
      <c r="A72" s="2">
        <f>+CLP2Y_CPN_FWD!A71</f>
        <v>43489</v>
      </c>
      <c r="B72" s="5">
        <f t="shared" si="15"/>
        <v>24</v>
      </c>
      <c r="C72" s="5">
        <f t="shared" si="16"/>
        <v>1</v>
      </c>
      <c r="D72" s="5">
        <f t="shared" si="17"/>
        <v>2019</v>
      </c>
      <c r="E72" s="3">
        <f t="shared" si="18"/>
        <v>43474</v>
      </c>
      <c r="F72" s="5">
        <f t="shared" si="19"/>
        <v>15</v>
      </c>
      <c r="G72" s="5">
        <f t="shared" si="29"/>
        <v>2</v>
      </c>
      <c r="H72" s="5">
        <f t="shared" si="20"/>
        <v>4</v>
      </c>
      <c r="I72" s="5">
        <f t="shared" si="21"/>
        <v>10</v>
      </c>
      <c r="J72" s="5">
        <f t="shared" si="22"/>
        <v>14</v>
      </c>
      <c r="K72" s="31">
        <f ca="1">+VLOOKUP(A72,Proy_UF!$A$2:$C$280,3,FALSE)</f>
        <v>27601.324948600464</v>
      </c>
      <c r="L72" s="31">
        <f>+HLOOKUP(H72,BD_fileterd!$G$1:$Y$3,3,FALSE)</f>
        <v>27714.33</v>
      </c>
      <c r="M72" s="31">
        <f>+HLOOKUP(I72,BD_fileterd!$G$1:$Y$3,3,FALSE)</f>
        <v>28166</v>
      </c>
      <c r="N72" s="31">
        <f>+HLOOKUP(J72,BD_fileterd!$G$1:$Y$3,3,FALSE)</f>
        <v>28400.33</v>
      </c>
      <c r="O72" s="6">
        <f>+HLOOKUP(J72+1,BD_fileterd!$G$1:$Y$3,3,FALSE)</f>
        <v>28481.67</v>
      </c>
      <c r="P72" s="28">
        <f t="shared" si="23"/>
        <v>2.8640512275737162E-3</v>
      </c>
      <c r="Q72" s="24">
        <f t="shared" ca="1" si="24"/>
        <v>4.0941893771395677E-3</v>
      </c>
      <c r="R72" s="24">
        <f t="shared" si="25"/>
        <v>1.6297345091871085E-2</v>
      </c>
      <c r="S72" s="24">
        <f t="shared" si="26"/>
        <v>9.7516308115431771E-3</v>
      </c>
      <c r="T72" s="23">
        <f>+CLP2Y_CPN_FWD!N71</f>
        <v>3.6610952236799305E-2</v>
      </c>
      <c r="U72" s="23">
        <f>+UF2Y_CPN_FWD!N71</f>
        <v>6.8938581715208454E-3</v>
      </c>
      <c r="V72" s="40">
        <f t="shared" si="27"/>
        <v>2.9513631277127361E-2</v>
      </c>
      <c r="W72" s="39">
        <f ca="1">+SUMPRODUCT(Q72:S72,Regression_results!$M$17:$O$17)+Regression_results!$L$17</f>
        <v>2.7486341337194263E-2</v>
      </c>
      <c r="X72" s="39">
        <f t="shared" ca="1" si="28"/>
        <v>2.0272899399330982E-3</v>
      </c>
    </row>
    <row r="73" spans="1:24" ht="14.25" x14ac:dyDescent="0.2">
      <c r="A73" s="2">
        <f>+CLP2Y_CPN_FWD!A72</f>
        <v>43490</v>
      </c>
      <c r="B73" s="5">
        <f t="shared" si="15"/>
        <v>25</v>
      </c>
      <c r="C73" s="5">
        <f t="shared" si="16"/>
        <v>1</v>
      </c>
      <c r="D73" s="5">
        <f t="shared" si="17"/>
        <v>2019</v>
      </c>
      <c r="E73" s="3">
        <f t="shared" si="18"/>
        <v>43474</v>
      </c>
      <c r="F73" s="5">
        <f t="shared" si="19"/>
        <v>16</v>
      </c>
      <c r="G73" s="5">
        <f t="shared" si="29"/>
        <v>2</v>
      </c>
      <c r="H73" s="5">
        <f t="shared" si="20"/>
        <v>4</v>
      </c>
      <c r="I73" s="5">
        <f t="shared" si="21"/>
        <v>10</v>
      </c>
      <c r="J73" s="5">
        <f t="shared" si="22"/>
        <v>14</v>
      </c>
      <c r="K73" s="31">
        <f ca="1">+VLOOKUP(A73,Proy_UF!$A$2:$C$280,3,FALSE)</f>
        <v>27603.184267475659</v>
      </c>
      <c r="L73" s="31">
        <f>+HLOOKUP(H73,BD_fileterd!$G$1:$Y$3,3,FALSE)</f>
        <v>27714.33</v>
      </c>
      <c r="M73" s="31">
        <f>+HLOOKUP(I73,BD_fileterd!$G$1:$Y$3,3,FALSE)</f>
        <v>28166</v>
      </c>
      <c r="N73" s="31">
        <f>+HLOOKUP(J73,BD_fileterd!$G$1:$Y$3,3,FALSE)</f>
        <v>28400.33</v>
      </c>
      <c r="O73" s="6">
        <f>+HLOOKUP(J73+1,BD_fileterd!$G$1:$Y$3,3,FALSE)</f>
        <v>28481.67</v>
      </c>
      <c r="P73" s="28">
        <f t="shared" si="23"/>
        <v>2.8640512275737162E-3</v>
      </c>
      <c r="Q73" s="24">
        <f t="shared" ca="1" si="24"/>
        <v>4.0265547426463488E-3</v>
      </c>
      <c r="R73" s="24">
        <f t="shared" si="25"/>
        <v>1.6297345091871085E-2</v>
      </c>
      <c r="S73" s="24">
        <f t="shared" si="26"/>
        <v>9.8470991857956339E-3</v>
      </c>
      <c r="T73" s="23">
        <f>+CLP2Y_CPN_FWD!N72</f>
        <v>3.6618729065529598E-2</v>
      </c>
      <c r="U73" s="23">
        <f>+UF2Y_CPN_FWD!N72</f>
        <v>6.8938843095812967E-3</v>
      </c>
      <c r="V73" s="40">
        <f t="shared" si="27"/>
        <v>2.9521328135119429E-2</v>
      </c>
      <c r="W73" s="39">
        <f ca="1">+SUMPRODUCT(Q73:S73,Regression_results!$M$17:$O$17)+Regression_results!$L$17</f>
        <v>2.749270707253073E-2</v>
      </c>
      <c r="X73" s="39">
        <f t="shared" ca="1" si="28"/>
        <v>2.0286210625886994E-3</v>
      </c>
    </row>
    <row r="74" spans="1:24" ht="14.25" x14ac:dyDescent="0.2">
      <c r="A74" s="2">
        <f>+CLP2Y_CPN_FWD!A73</f>
        <v>43491</v>
      </c>
      <c r="B74" s="5">
        <f t="shared" si="15"/>
        <v>26</v>
      </c>
      <c r="C74" s="5">
        <f t="shared" si="16"/>
        <v>1</v>
      </c>
      <c r="D74" s="5">
        <f t="shared" si="17"/>
        <v>2019</v>
      </c>
      <c r="E74" s="3">
        <f t="shared" si="18"/>
        <v>43474</v>
      </c>
      <c r="F74" s="5">
        <f t="shared" si="19"/>
        <v>17</v>
      </c>
      <c r="G74" s="5">
        <f t="shared" si="29"/>
        <v>2</v>
      </c>
      <c r="H74" s="5">
        <f t="shared" si="20"/>
        <v>4</v>
      </c>
      <c r="I74" s="5">
        <f t="shared" si="21"/>
        <v>10</v>
      </c>
      <c r="J74" s="5">
        <f t="shared" si="22"/>
        <v>14</v>
      </c>
      <c r="K74" s="31">
        <f ca="1">+VLOOKUP(A74,Proy_UF!$A$2:$C$280,3,FALSE)</f>
        <v>27605.04371160088</v>
      </c>
      <c r="L74" s="31">
        <f>+HLOOKUP(H74,BD_fileterd!$G$1:$Y$3,3,FALSE)</f>
        <v>27714.33</v>
      </c>
      <c r="M74" s="31">
        <f>+HLOOKUP(I74,BD_fileterd!$G$1:$Y$3,3,FALSE)</f>
        <v>28166</v>
      </c>
      <c r="N74" s="31">
        <f>+HLOOKUP(J74,BD_fileterd!$G$1:$Y$3,3,FALSE)</f>
        <v>28400.33</v>
      </c>
      <c r="O74" s="6">
        <f>+HLOOKUP(J74+1,BD_fileterd!$G$1:$Y$3,3,FALSE)</f>
        <v>28481.67</v>
      </c>
      <c r="P74" s="28">
        <f t="shared" si="23"/>
        <v>2.8640512275737162E-3</v>
      </c>
      <c r="Q74" s="24">
        <f t="shared" ca="1" si="24"/>
        <v>3.9589246639444298E-3</v>
      </c>
      <c r="R74" s="24">
        <f t="shared" si="25"/>
        <v>1.6297345091871085E-2</v>
      </c>
      <c r="S74" s="24">
        <f t="shared" si="26"/>
        <v>9.9425675600480906E-3</v>
      </c>
      <c r="T74" s="23">
        <f>+CLP2Y_CPN_FWD!N73</f>
        <v>3.6627439282551771E-2</v>
      </c>
      <c r="U74" s="23">
        <f>+UF2Y_CPN_FWD!N73</f>
        <v>6.8939113158252453E-3</v>
      </c>
      <c r="V74" s="40">
        <f t="shared" si="27"/>
        <v>2.9529951102664098E-2</v>
      </c>
      <c r="W74" s="39">
        <f ca="1">+SUMPRODUCT(Q74:S74,Regression_results!$M$17:$O$17)+Regression_results!$L$17</f>
        <v>2.7499075270714199E-2</v>
      </c>
      <c r="X74" s="39">
        <f t="shared" ca="1" si="28"/>
        <v>2.0308758319498993E-3</v>
      </c>
    </row>
    <row r="75" spans="1:24" ht="14.25" x14ac:dyDescent="0.2">
      <c r="A75" s="2">
        <f>+CLP2Y_CPN_FWD!A74</f>
        <v>43492</v>
      </c>
      <c r="B75" s="5">
        <f t="shared" si="15"/>
        <v>27</v>
      </c>
      <c r="C75" s="5">
        <f t="shared" si="16"/>
        <v>1</v>
      </c>
      <c r="D75" s="5">
        <f t="shared" si="17"/>
        <v>2019</v>
      </c>
      <c r="E75" s="3">
        <f t="shared" si="18"/>
        <v>43474</v>
      </c>
      <c r="F75" s="5">
        <f t="shared" si="19"/>
        <v>18</v>
      </c>
      <c r="G75" s="5">
        <f t="shared" si="29"/>
        <v>2</v>
      </c>
      <c r="H75" s="5">
        <f t="shared" si="20"/>
        <v>4</v>
      </c>
      <c r="I75" s="5">
        <f t="shared" si="21"/>
        <v>10</v>
      </c>
      <c r="J75" s="5">
        <f t="shared" si="22"/>
        <v>14</v>
      </c>
      <c r="K75" s="31">
        <f ca="1">+VLOOKUP(A75,Proy_UF!$A$2:$C$280,3,FALSE)</f>
        <v>27606.903280984563</v>
      </c>
      <c r="L75" s="31">
        <f>+HLOOKUP(H75,BD_fileterd!$G$1:$Y$3,3,FALSE)</f>
        <v>27714.33</v>
      </c>
      <c r="M75" s="31">
        <f>+HLOOKUP(I75,BD_fileterd!$G$1:$Y$3,3,FALSE)</f>
        <v>28166</v>
      </c>
      <c r="N75" s="31">
        <f>+HLOOKUP(J75,BD_fileterd!$G$1:$Y$3,3,FALSE)</f>
        <v>28400.33</v>
      </c>
      <c r="O75" s="6">
        <f>+HLOOKUP(J75+1,BD_fileterd!$G$1:$Y$3,3,FALSE)</f>
        <v>28481.67</v>
      </c>
      <c r="P75" s="28">
        <f t="shared" si="23"/>
        <v>2.8640512275737162E-3</v>
      </c>
      <c r="Q75" s="24">
        <f t="shared" ca="1" si="24"/>
        <v>3.8912991407273889E-3</v>
      </c>
      <c r="R75" s="24">
        <f t="shared" si="25"/>
        <v>1.6297345091871085E-2</v>
      </c>
      <c r="S75" s="24">
        <f t="shared" si="26"/>
        <v>1.0038035934300549E-2</v>
      </c>
      <c r="T75" s="23">
        <f>+CLP2Y_CPN_FWD!N74</f>
        <v>3.6635229742448941E-2</v>
      </c>
      <c r="U75" s="23">
        <f>+UF2Y_CPN_FWD!N74</f>
        <v>6.8939348714819534E-3</v>
      </c>
      <c r="V75" s="40">
        <f t="shared" si="27"/>
        <v>2.953766413814285E-2</v>
      </c>
      <c r="W75" s="39">
        <f ca="1">+SUMPRODUCT(Q75:S75,Regression_results!$M$17:$O$17)+Regression_results!$L$17</f>
        <v>2.7505445931579026E-2</v>
      </c>
      <c r="X75" s="39">
        <f t="shared" ca="1" si="28"/>
        <v>2.0322182065638239E-3</v>
      </c>
    </row>
    <row r="76" spans="1:24" ht="14.25" x14ac:dyDescent="0.2">
      <c r="A76" s="2">
        <f>+CLP2Y_CPN_FWD!A75</f>
        <v>43493</v>
      </c>
      <c r="B76" s="5">
        <f t="shared" si="15"/>
        <v>28</v>
      </c>
      <c r="C76" s="5">
        <f t="shared" si="16"/>
        <v>1</v>
      </c>
      <c r="D76" s="5">
        <f t="shared" si="17"/>
        <v>2019</v>
      </c>
      <c r="E76" s="3">
        <f t="shared" si="18"/>
        <v>43474</v>
      </c>
      <c r="F76" s="5">
        <f t="shared" si="19"/>
        <v>19</v>
      </c>
      <c r="G76" s="5">
        <f t="shared" si="29"/>
        <v>2</v>
      </c>
      <c r="H76" s="5">
        <f t="shared" si="20"/>
        <v>4</v>
      </c>
      <c r="I76" s="5">
        <f t="shared" si="21"/>
        <v>10</v>
      </c>
      <c r="J76" s="5">
        <f t="shared" si="22"/>
        <v>14</v>
      </c>
      <c r="K76" s="31">
        <f ca="1">+VLOOKUP(A76,Proy_UF!$A$2:$C$280,3,FALSE)</f>
        <v>27608.762975635149</v>
      </c>
      <c r="L76" s="31">
        <f>+HLOOKUP(H76,BD_fileterd!$G$1:$Y$3,3,FALSE)</f>
        <v>27714.33</v>
      </c>
      <c r="M76" s="31">
        <f>+HLOOKUP(I76,BD_fileterd!$G$1:$Y$3,3,FALSE)</f>
        <v>28166</v>
      </c>
      <c r="N76" s="31">
        <f>+HLOOKUP(J76,BD_fileterd!$G$1:$Y$3,3,FALSE)</f>
        <v>28400.33</v>
      </c>
      <c r="O76" s="6">
        <f>+HLOOKUP(J76+1,BD_fileterd!$G$1:$Y$3,3,FALSE)</f>
        <v>28481.67</v>
      </c>
      <c r="P76" s="28">
        <f t="shared" si="23"/>
        <v>2.8640512275737162E-3</v>
      </c>
      <c r="Q76" s="24">
        <f t="shared" ca="1" si="24"/>
        <v>3.8236781726879165E-3</v>
      </c>
      <c r="R76" s="24">
        <f t="shared" si="25"/>
        <v>1.6297345091871085E-2</v>
      </c>
      <c r="S76" s="24">
        <f t="shared" si="26"/>
        <v>1.0133504308553006E-2</v>
      </c>
      <c r="T76" s="23">
        <f>+CLP2Y_CPN_FWD!N75</f>
        <v>3.6642993342384307E-2</v>
      </c>
      <c r="U76" s="23">
        <f>+UF2Y_CPN_FWD!N75</f>
        <v>6.8939627525301493E-3</v>
      </c>
      <c r="V76" s="40">
        <f t="shared" si="27"/>
        <v>2.9545346074505874E-2</v>
      </c>
      <c r="W76" s="39">
        <f ca="1">+SUMPRODUCT(Q76:S76,Regression_results!$M$17:$O$17)+Regression_results!$L$17</f>
        <v>2.7511819054959086E-2</v>
      </c>
      <c r="X76" s="39">
        <f t="shared" ca="1" si="28"/>
        <v>2.0335270195467881E-3</v>
      </c>
    </row>
    <row r="77" spans="1:24" ht="14.25" x14ac:dyDescent="0.2">
      <c r="A77" s="2">
        <f>+CLP2Y_CPN_FWD!A76</f>
        <v>43494</v>
      </c>
      <c r="B77" s="5">
        <f t="shared" si="15"/>
        <v>29</v>
      </c>
      <c r="C77" s="5">
        <f t="shared" si="16"/>
        <v>1</v>
      </c>
      <c r="D77" s="5">
        <f t="shared" si="17"/>
        <v>2019</v>
      </c>
      <c r="E77" s="3">
        <f t="shared" si="18"/>
        <v>43474</v>
      </c>
      <c r="F77" s="5">
        <f t="shared" si="19"/>
        <v>20</v>
      </c>
      <c r="G77" s="5">
        <f t="shared" si="29"/>
        <v>2</v>
      </c>
      <c r="H77" s="5">
        <f t="shared" si="20"/>
        <v>4</v>
      </c>
      <c r="I77" s="5">
        <f t="shared" si="21"/>
        <v>10</v>
      </c>
      <c r="J77" s="5">
        <f t="shared" si="22"/>
        <v>14</v>
      </c>
      <c r="K77" s="31">
        <f ca="1">+VLOOKUP(A77,Proy_UF!$A$2:$C$280,3,FALSE)</f>
        <v>27610.622795561074</v>
      </c>
      <c r="L77" s="31">
        <f>+HLOOKUP(H77,BD_fileterd!$G$1:$Y$3,3,FALSE)</f>
        <v>27714.33</v>
      </c>
      <c r="M77" s="31">
        <f>+HLOOKUP(I77,BD_fileterd!$G$1:$Y$3,3,FALSE)</f>
        <v>28166</v>
      </c>
      <c r="N77" s="31">
        <f>+HLOOKUP(J77,BD_fileterd!$G$1:$Y$3,3,FALSE)</f>
        <v>28400.33</v>
      </c>
      <c r="O77" s="6">
        <f>+HLOOKUP(J77+1,BD_fileterd!$G$1:$Y$3,3,FALSE)</f>
        <v>28481.67</v>
      </c>
      <c r="P77" s="28">
        <f t="shared" si="23"/>
        <v>2.8640512275737162E-3</v>
      </c>
      <c r="Q77" s="24">
        <f t="shared" ca="1" si="24"/>
        <v>3.7560617595195911E-3</v>
      </c>
      <c r="R77" s="24">
        <f t="shared" si="25"/>
        <v>1.6297345091871085E-2</v>
      </c>
      <c r="S77" s="24">
        <f t="shared" si="26"/>
        <v>1.0228972682805463E-2</v>
      </c>
      <c r="T77" s="23">
        <f>+CLP2Y_CPN_FWD!N76</f>
        <v>3.6651703369334369E-2</v>
      </c>
      <c r="U77" s="23">
        <f>+UF2Y_CPN_FWD!N76</f>
        <v>6.8939880518461803E-3</v>
      </c>
      <c r="V77" s="40">
        <f t="shared" si="27"/>
        <v>2.9553970597305801E-2</v>
      </c>
      <c r="W77" s="39">
        <f ca="1">+SUMPRODUCT(Q77:S77,Regression_results!$M$17:$O$17)+Regression_results!$L$17</f>
        <v>2.7518194640688727E-2</v>
      </c>
      <c r="X77" s="39">
        <f t="shared" ca="1" si="28"/>
        <v>2.0357759566170738E-3</v>
      </c>
    </row>
    <row r="78" spans="1:24" ht="14.25" x14ac:dyDescent="0.2">
      <c r="A78" s="2">
        <f>+CLP2Y_CPN_FWD!A77</f>
        <v>43495</v>
      </c>
      <c r="B78" s="5">
        <f t="shared" si="15"/>
        <v>30</v>
      </c>
      <c r="C78" s="5">
        <f t="shared" si="16"/>
        <v>1</v>
      </c>
      <c r="D78" s="5">
        <f t="shared" si="17"/>
        <v>2019</v>
      </c>
      <c r="E78" s="3">
        <f t="shared" si="18"/>
        <v>43474</v>
      </c>
      <c r="F78" s="5">
        <f t="shared" si="19"/>
        <v>21</v>
      </c>
      <c r="G78" s="5">
        <f t="shared" si="29"/>
        <v>2</v>
      </c>
      <c r="H78" s="5">
        <f t="shared" si="20"/>
        <v>4</v>
      </c>
      <c r="I78" s="5">
        <f t="shared" si="21"/>
        <v>10</v>
      </c>
      <c r="J78" s="5">
        <f t="shared" si="22"/>
        <v>14</v>
      </c>
      <c r="K78" s="31">
        <f ca="1">+VLOOKUP(A78,Proy_UF!$A$2:$C$280,3,FALSE)</f>
        <v>27612.482740770778</v>
      </c>
      <c r="L78" s="31">
        <f>+HLOOKUP(H78,BD_fileterd!$G$1:$Y$3,3,FALSE)</f>
        <v>27714.33</v>
      </c>
      <c r="M78" s="31">
        <f>+HLOOKUP(I78,BD_fileterd!$G$1:$Y$3,3,FALSE)</f>
        <v>28166</v>
      </c>
      <c r="N78" s="31">
        <f>+HLOOKUP(J78,BD_fileterd!$G$1:$Y$3,3,FALSE)</f>
        <v>28400.33</v>
      </c>
      <c r="O78" s="6">
        <f>+HLOOKUP(J78+1,BD_fileterd!$G$1:$Y$3,3,FALSE)</f>
        <v>28481.67</v>
      </c>
      <c r="P78" s="28">
        <f t="shared" si="23"/>
        <v>2.8640512275737162E-3</v>
      </c>
      <c r="Q78" s="24">
        <f t="shared" ca="1" si="24"/>
        <v>3.6884499009153249E-3</v>
      </c>
      <c r="R78" s="24">
        <f t="shared" si="25"/>
        <v>1.6297345091871085E-2</v>
      </c>
      <c r="S78" s="24">
        <f t="shared" si="26"/>
        <v>1.0324441057057921E-2</v>
      </c>
      <c r="T78" s="23">
        <f>+CLP2Y_CPN_FWD!N77</f>
        <v>3.6659475935108612E-2</v>
      </c>
      <c r="U78" s="23">
        <f>+UF2Y_CPN_FWD!N77</f>
        <v>6.8950116248067787E-3</v>
      </c>
      <c r="V78" s="40">
        <f t="shared" si="27"/>
        <v>2.9560643330898584E-2</v>
      </c>
      <c r="W78" s="39">
        <f ca="1">+SUMPRODUCT(Q78:S78,Regression_results!$M$17:$O$17)+Regression_results!$L$17</f>
        <v>2.7524572688601937E-2</v>
      </c>
      <c r="X78" s="39">
        <f t="shared" ca="1" si="28"/>
        <v>2.0360706422966474E-3</v>
      </c>
    </row>
    <row r="79" spans="1:24" ht="14.25" x14ac:dyDescent="0.2">
      <c r="A79" s="2">
        <f>+CLP2Y_CPN_FWD!A78</f>
        <v>43496</v>
      </c>
      <c r="B79" s="5">
        <f t="shared" si="15"/>
        <v>31</v>
      </c>
      <c r="C79" s="5">
        <f t="shared" si="16"/>
        <v>1</v>
      </c>
      <c r="D79" s="5">
        <f t="shared" si="17"/>
        <v>2019</v>
      </c>
      <c r="E79" s="3">
        <f t="shared" si="18"/>
        <v>43474</v>
      </c>
      <c r="F79" s="5">
        <f t="shared" si="19"/>
        <v>22</v>
      </c>
      <c r="G79" s="5">
        <f t="shared" si="29"/>
        <v>2</v>
      </c>
      <c r="H79" s="5">
        <f t="shared" si="20"/>
        <v>4</v>
      </c>
      <c r="I79" s="5">
        <f t="shared" si="21"/>
        <v>10</v>
      </c>
      <c r="J79" s="5">
        <f t="shared" si="22"/>
        <v>14</v>
      </c>
      <c r="K79" s="31">
        <f ca="1">+VLOOKUP(A79,Proy_UF!$A$2:$C$280,3,FALSE)</f>
        <v>27614.342811272702</v>
      </c>
      <c r="L79" s="31">
        <f>+HLOOKUP(H79,BD_fileterd!$G$1:$Y$3,3,FALSE)</f>
        <v>27714.33</v>
      </c>
      <c r="M79" s="31">
        <f>+HLOOKUP(I79,BD_fileterd!$G$1:$Y$3,3,FALSE)</f>
        <v>28166</v>
      </c>
      <c r="N79" s="31">
        <f>+HLOOKUP(J79,BD_fileterd!$G$1:$Y$3,3,FALSE)</f>
        <v>28400.33</v>
      </c>
      <c r="O79" s="6">
        <f>+HLOOKUP(J79+1,BD_fileterd!$G$1:$Y$3,3,FALSE)</f>
        <v>28481.67</v>
      </c>
      <c r="P79" s="28">
        <f t="shared" si="23"/>
        <v>2.8640512275737162E-3</v>
      </c>
      <c r="Q79" s="24">
        <f t="shared" ca="1" si="24"/>
        <v>3.6208425965684743E-3</v>
      </c>
      <c r="R79" s="24">
        <f t="shared" si="25"/>
        <v>1.6297345091871085E-2</v>
      </c>
      <c r="S79" s="24">
        <f t="shared" si="26"/>
        <v>1.0419909431310378E-2</v>
      </c>
      <c r="T79" s="23">
        <f>+CLP2Y_CPN_FWD!N78</f>
        <v>3.666818582899907E-2</v>
      </c>
      <c r="U79" s="23">
        <f>+UF2Y_CPN_FWD!N78</f>
        <v>6.8950360568285777E-3</v>
      </c>
      <c r="V79" s="40">
        <f t="shared" si="27"/>
        <v>2.9569268599006326E-2</v>
      </c>
      <c r="W79" s="39">
        <f ca="1">+SUMPRODUCT(Q79:S79,Regression_results!$M$17:$O$17)+Regression_results!$L$17</f>
        <v>2.7530953198532937E-2</v>
      </c>
      <c r="X79" s="39">
        <f t="shared" ca="1" si="28"/>
        <v>2.0383154004733894E-3</v>
      </c>
    </row>
    <row r="80" spans="1:24" ht="14.25" x14ac:dyDescent="0.2">
      <c r="A80" s="2">
        <f>+CLP2Y_CPN_FWD!A79</f>
        <v>43497</v>
      </c>
      <c r="B80" s="5">
        <f t="shared" si="15"/>
        <v>1</v>
      </c>
      <c r="C80" s="5">
        <f t="shared" si="16"/>
        <v>2</v>
      </c>
      <c r="D80" s="5">
        <f t="shared" si="17"/>
        <v>2019</v>
      </c>
      <c r="E80" s="3">
        <f t="shared" si="18"/>
        <v>43474</v>
      </c>
      <c r="F80" s="5">
        <f t="shared" si="19"/>
        <v>23</v>
      </c>
      <c r="G80" s="5">
        <f t="shared" si="29"/>
        <v>2</v>
      </c>
      <c r="H80" s="5">
        <f t="shared" si="20"/>
        <v>4</v>
      </c>
      <c r="I80" s="5">
        <f t="shared" si="21"/>
        <v>10</v>
      </c>
      <c r="J80" s="5">
        <f t="shared" si="22"/>
        <v>14</v>
      </c>
      <c r="K80" s="31">
        <f ca="1">+VLOOKUP(A80,Proy_UF!$A$2:$C$280,3,FALSE)</f>
        <v>27616.203007075284</v>
      </c>
      <c r="L80" s="31">
        <f>+HLOOKUP(H80,BD_fileterd!$G$1:$Y$3,3,FALSE)</f>
        <v>27714.33</v>
      </c>
      <c r="M80" s="31">
        <f>+HLOOKUP(I80,BD_fileterd!$G$1:$Y$3,3,FALSE)</f>
        <v>28166</v>
      </c>
      <c r="N80" s="31">
        <f>+HLOOKUP(J80,BD_fileterd!$G$1:$Y$3,3,FALSE)</f>
        <v>28400.33</v>
      </c>
      <c r="O80" s="6">
        <f>+HLOOKUP(J80+1,BD_fileterd!$G$1:$Y$3,3,FALSE)</f>
        <v>28481.67</v>
      </c>
      <c r="P80" s="28">
        <f t="shared" si="23"/>
        <v>2.8640512275737162E-3</v>
      </c>
      <c r="Q80" s="24">
        <f t="shared" ca="1" si="24"/>
        <v>3.5532398461721737E-3</v>
      </c>
      <c r="R80" s="24">
        <f t="shared" si="25"/>
        <v>1.6297345091871085E-2</v>
      </c>
      <c r="S80" s="24">
        <f t="shared" si="26"/>
        <v>1.0515377805562835E-2</v>
      </c>
      <c r="T80" s="23">
        <f>+CLP2Y_CPN_FWD!N79</f>
        <v>3.6675962303785017E-2</v>
      </c>
      <c r="U80" s="23">
        <f>+UF2Y_CPN_FWD!N79</f>
        <v>6.8960596689241699E-3</v>
      </c>
      <c r="V80" s="40">
        <f t="shared" si="27"/>
        <v>2.9575945152325644E-2</v>
      </c>
      <c r="W80" s="39">
        <f ca="1">+SUMPRODUCT(Q80:S80,Regression_results!$M$17:$O$17)+Regression_results!$L$17</f>
        <v>2.7537336170315847E-2</v>
      </c>
      <c r="X80" s="39">
        <f t="shared" ca="1" si="28"/>
        <v>2.0386089820097972E-3</v>
      </c>
    </row>
    <row r="81" spans="1:24" ht="14.25" x14ac:dyDescent="0.2">
      <c r="A81" s="2">
        <f>+CLP2Y_CPN_FWD!A80</f>
        <v>43498</v>
      </c>
      <c r="B81" s="5">
        <f t="shared" si="15"/>
        <v>2</v>
      </c>
      <c r="C81" s="5">
        <f t="shared" si="16"/>
        <v>2</v>
      </c>
      <c r="D81" s="5">
        <f t="shared" si="17"/>
        <v>2019</v>
      </c>
      <c r="E81" s="3">
        <f t="shared" si="18"/>
        <v>43474</v>
      </c>
      <c r="F81" s="5">
        <f t="shared" si="19"/>
        <v>24</v>
      </c>
      <c r="G81" s="5">
        <f t="shared" si="29"/>
        <v>2</v>
      </c>
      <c r="H81" s="5">
        <f t="shared" si="20"/>
        <v>4</v>
      </c>
      <c r="I81" s="5">
        <f t="shared" si="21"/>
        <v>10</v>
      </c>
      <c r="J81" s="5">
        <f t="shared" si="22"/>
        <v>14</v>
      </c>
      <c r="K81" s="31">
        <f ca="1">+VLOOKUP(A81,Proy_UF!$A$2:$C$280,3,FALSE)</f>
        <v>27618.063328186967</v>
      </c>
      <c r="L81" s="31">
        <f>+HLOOKUP(H81,BD_fileterd!$G$1:$Y$3,3,FALSE)</f>
        <v>27714.33</v>
      </c>
      <c r="M81" s="31">
        <f>+HLOOKUP(I81,BD_fileterd!$G$1:$Y$3,3,FALSE)</f>
        <v>28166</v>
      </c>
      <c r="N81" s="31">
        <f>+HLOOKUP(J81,BD_fileterd!$G$1:$Y$3,3,FALSE)</f>
        <v>28400.33</v>
      </c>
      <c r="O81" s="6">
        <f>+HLOOKUP(J81+1,BD_fileterd!$G$1:$Y$3,3,FALSE)</f>
        <v>28481.67</v>
      </c>
      <c r="P81" s="28">
        <f t="shared" si="23"/>
        <v>2.8640512275737162E-3</v>
      </c>
      <c r="Q81" s="24">
        <f t="shared" ca="1" si="24"/>
        <v>3.4856416494195575E-3</v>
      </c>
      <c r="R81" s="24">
        <f t="shared" si="25"/>
        <v>1.6297345091871085E-2</v>
      </c>
      <c r="S81" s="24">
        <f t="shared" si="26"/>
        <v>1.0610846179815291E-2</v>
      </c>
      <c r="T81" s="23">
        <f>+CLP2Y_CPN_FWD!N80</f>
        <v>3.6684663636888784E-2</v>
      </c>
      <c r="U81" s="23">
        <f>+UF2Y_CPN_FWD!N80</f>
        <v>6.8960841026075659E-3</v>
      </c>
      <c r="V81" s="40">
        <f t="shared" si="27"/>
        <v>2.9584561907230134E-2</v>
      </c>
      <c r="W81" s="39">
        <f ca="1">+SUMPRODUCT(Q81:S81,Regression_results!$M$17:$O$17)+Regression_results!$L$17</f>
        <v>2.7543721603784779E-2</v>
      </c>
      <c r="X81" s="39">
        <f t="shared" ca="1" si="28"/>
        <v>2.0408403034453543E-3</v>
      </c>
    </row>
    <row r="82" spans="1:24" ht="14.25" x14ac:dyDescent="0.2">
      <c r="A82" s="2">
        <f>+CLP2Y_CPN_FWD!A81</f>
        <v>43499</v>
      </c>
      <c r="B82" s="5">
        <f t="shared" si="15"/>
        <v>3</v>
      </c>
      <c r="C82" s="5">
        <f t="shared" si="16"/>
        <v>2</v>
      </c>
      <c r="D82" s="5">
        <f t="shared" si="17"/>
        <v>2019</v>
      </c>
      <c r="E82" s="3">
        <f t="shared" si="18"/>
        <v>43474</v>
      </c>
      <c r="F82" s="5">
        <f t="shared" si="19"/>
        <v>25</v>
      </c>
      <c r="G82" s="5">
        <f t="shared" si="29"/>
        <v>2</v>
      </c>
      <c r="H82" s="5">
        <f t="shared" si="20"/>
        <v>4</v>
      </c>
      <c r="I82" s="5">
        <f t="shared" si="21"/>
        <v>10</v>
      </c>
      <c r="J82" s="5">
        <f t="shared" si="22"/>
        <v>14</v>
      </c>
      <c r="K82" s="31">
        <f ca="1">+VLOOKUP(A82,Proy_UF!$A$2:$C$280,3,FALSE)</f>
        <v>27619.923774616189</v>
      </c>
      <c r="L82" s="31">
        <f>+HLOOKUP(H82,BD_fileterd!$G$1:$Y$3,3,FALSE)</f>
        <v>27714.33</v>
      </c>
      <c r="M82" s="31">
        <f>+HLOOKUP(I82,BD_fileterd!$G$1:$Y$3,3,FALSE)</f>
        <v>28166</v>
      </c>
      <c r="N82" s="31">
        <f>+HLOOKUP(J82,BD_fileterd!$G$1:$Y$3,3,FALSE)</f>
        <v>28400.33</v>
      </c>
      <c r="O82" s="6">
        <f>+HLOOKUP(J82+1,BD_fileterd!$G$1:$Y$3,3,FALSE)</f>
        <v>28481.67</v>
      </c>
      <c r="P82" s="28">
        <f t="shared" si="23"/>
        <v>2.8640512275737162E-3</v>
      </c>
      <c r="Q82" s="24">
        <f t="shared" ca="1" si="24"/>
        <v>3.418048006004204E-3</v>
      </c>
      <c r="R82" s="24">
        <f t="shared" si="25"/>
        <v>1.6297345091871085E-2</v>
      </c>
      <c r="S82" s="24">
        <f t="shared" si="26"/>
        <v>1.070631455406775E-2</v>
      </c>
      <c r="T82" s="23">
        <f>+CLP2Y_CPN_FWD!N81</f>
        <v>3.6692449091667821E-2</v>
      </c>
      <c r="U82" s="23">
        <f>+UF2Y_CPN_FWD!N81</f>
        <v>6.8971059814470249E-3</v>
      </c>
      <c r="V82" s="40">
        <f t="shared" si="27"/>
        <v>2.9591249128855468E-2</v>
      </c>
      <c r="W82" s="39">
        <f ca="1">+SUMPRODUCT(Q82:S82,Regression_results!$M$17:$O$17)+Regression_results!$L$17</f>
        <v>2.7550109498774074E-2</v>
      </c>
      <c r="X82" s="39">
        <f t="shared" ca="1" si="28"/>
        <v>2.0411396300813942E-3</v>
      </c>
    </row>
    <row r="83" spans="1:24" ht="14.25" x14ac:dyDescent="0.2">
      <c r="A83" s="2">
        <f>+CLP2Y_CPN_FWD!A82</f>
        <v>43500</v>
      </c>
      <c r="B83" s="5">
        <f t="shared" si="15"/>
        <v>4</v>
      </c>
      <c r="C83" s="5">
        <f t="shared" si="16"/>
        <v>2</v>
      </c>
      <c r="D83" s="5">
        <f t="shared" si="17"/>
        <v>2019</v>
      </c>
      <c r="E83" s="3">
        <f t="shared" si="18"/>
        <v>43474</v>
      </c>
      <c r="F83" s="5">
        <f t="shared" si="19"/>
        <v>26</v>
      </c>
      <c r="G83" s="5">
        <f t="shared" si="29"/>
        <v>2</v>
      </c>
      <c r="H83" s="5">
        <f t="shared" si="20"/>
        <v>4</v>
      </c>
      <c r="I83" s="5">
        <f t="shared" si="21"/>
        <v>10</v>
      </c>
      <c r="J83" s="5">
        <f t="shared" si="22"/>
        <v>14</v>
      </c>
      <c r="K83" s="31">
        <f ca="1">+VLOOKUP(A83,Proy_UF!$A$2:$C$280,3,FALSE)</f>
        <v>27621.784346371394</v>
      </c>
      <c r="L83" s="31">
        <f>+HLOOKUP(H83,BD_fileterd!$G$1:$Y$3,3,FALSE)</f>
        <v>27714.33</v>
      </c>
      <c r="M83" s="31">
        <f>+HLOOKUP(I83,BD_fileterd!$G$1:$Y$3,3,FALSE)</f>
        <v>28166</v>
      </c>
      <c r="N83" s="31">
        <f>+HLOOKUP(J83,BD_fileterd!$G$1:$Y$3,3,FALSE)</f>
        <v>28400.33</v>
      </c>
      <c r="O83" s="6">
        <f>+HLOOKUP(J83+1,BD_fileterd!$G$1:$Y$3,3,FALSE)</f>
        <v>28481.67</v>
      </c>
      <c r="P83" s="28">
        <f t="shared" si="23"/>
        <v>2.8640512275737162E-3</v>
      </c>
      <c r="Q83" s="24">
        <f t="shared" ca="1" si="24"/>
        <v>3.3504589156190256E-3</v>
      </c>
      <c r="R83" s="24">
        <f t="shared" si="25"/>
        <v>1.6297345091871085E-2</v>
      </c>
      <c r="S83" s="24">
        <f t="shared" si="26"/>
        <v>1.0801782928320207E-2</v>
      </c>
      <c r="T83" s="23">
        <f>+CLP2Y_CPN_FWD!N82</f>
        <v>3.6701145618156371E-2</v>
      </c>
      <c r="U83" s="23">
        <f>+UF2Y_CPN_FWD!N82</f>
        <v>6.8981313148503871E-3</v>
      </c>
      <c r="V83" s="40">
        <f t="shared" si="27"/>
        <v>2.9598837634535968E-2</v>
      </c>
      <c r="W83" s="39">
        <f ca="1">+SUMPRODUCT(Q83:S83,Regression_results!$M$17:$O$17)+Regression_results!$L$17</f>
        <v>2.7556499855117718E-2</v>
      </c>
      <c r="X83" s="39">
        <f t="shared" ca="1" si="28"/>
        <v>2.0423377794182504E-3</v>
      </c>
    </row>
    <row r="84" spans="1:24" ht="14.25" x14ac:dyDescent="0.2">
      <c r="A84" s="2">
        <f>+CLP2Y_CPN_FWD!A83</f>
        <v>43501</v>
      </c>
      <c r="B84" s="5">
        <f t="shared" si="15"/>
        <v>5</v>
      </c>
      <c r="C84" s="5">
        <f t="shared" si="16"/>
        <v>2</v>
      </c>
      <c r="D84" s="5">
        <f t="shared" si="17"/>
        <v>2019</v>
      </c>
      <c r="E84" s="3">
        <f t="shared" si="18"/>
        <v>43474</v>
      </c>
      <c r="F84" s="5">
        <f t="shared" si="19"/>
        <v>27</v>
      </c>
      <c r="G84" s="5">
        <f t="shared" si="29"/>
        <v>2</v>
      </c>
      <c r="H84" s="5">
        <f t="shared" si="20"/>
        <v>4</v>
      </c>
      <c r="I84" s="5">
        <f t="shared" si="21"/>
        <v>10</v>
      </c>
      <c r="J84" s="5">
        <f t="shared" si="22"/>
        <v>14</v>
      </c>
      <c r="K84" s="31">
        <f ca="1">+VLOOKUP(A84,Proy_UF!$A$2:$C$280,3,FALSE)</f>
        <v>27623.645043461023</v>
      </c>
      <c r="L84" s="31">
        <f>+HLOOKUP(H84,BD_fileterd!$G$1:$Y$3,3,FALSE)</f>
        <v>27714.33</v>
      </c>
      <c r="M84" s="31">
        <f>+HLOOKUP(I84,BD_fileterd!$G$1:$Y$3,3,FALSE)</f>
        <v>28166</v>
      </c>
      <c r="N84" s="31">
        <f>+HLOOKUP(J84,BD_fileterd!$G$1:$Y$3,3,FALSE)</f>
        <v>28400.33</v>
      </c>
      <c r="O84" s="6">
        <f>+HLOOKUP(J84+1,BD_fileterd!$G$1:$Y$3,3,FALSE)</f>
        <v>28481.67</v>
      </c>
      <c r="P84" s="28">
        <f t="shared" si="23"/>
        <v>2.8640512275737162E-3</v>
      </c>
      <c r="Q84" s="24">
        <f t="shared" ca="1" si="24"/>
        <v>3.2828743779578229E-3</v>
      </c>
      <c r="R84" s="24">
        <f t="shared" si="25"/>
        <v>1.6297345091871085E-2</v>
      </c>
      <c r="S84" s="24">
        <f t="shared" si="26"/>
        <v>1.0897251302572663E-2</v>
      </c>
      <c r="T84" s="23">
        <f>+CLP2Y_CPN_FWD!N83</f>
        <v>3.6708926557161264E-2</v>
      </c>
      <c r="U84" s="23">
        <f>+UF2Y_CPN_FWD!N83</f>
        <v>6.8981549162692767E-3</v>
      </c>
      <c r="V84" s="40">
        <f t="shared" si="27"/>
        <v>2.960654113361727E-2</v>
      </c>
      <c r="W84" s="39">
        <f ca="1">+SUMPRODUCT(Q84:S84,Regression_results!$M$17:$O$17)+Regression_results!$L$17</f>
        <v>2.7562892672650191E-2</v>
      </c>
      <c r="X84" s="39">
        <f t="shared" ca="1" si="28"/>
        <v>2.0436484609670791E-3</v>
      </c>
    </row>
    <row r="85" spans="1:24" ht="14.25" x14ac:dyDescent="0.2">
      <c r="A85" s="2">
        <f>+CLP2Y_CPN_FWD!A84</f>
        <v>43502</v>
      </c>
      <c r="B85" s="5">
        <f t="shared" si="15"/>
        <v>6</v>
      </c>
      <c r="C85" s="5">
        <f t="shared" si="16"/>
        <v>2</v>
      </c>
      <c r="D85" s="5">
        <f t="shared" si="17"/>
        <v>2019</v>
      </c>
      <c r="E85" s="3">
        <f t="shared" si="18"/>
        <v>43474</v>
      </c>
      <c r="F85" s="5">
        <f t="shared" si="19"/>
        <v>28</v>
      </c>
      <c r="G85" s="5">
        <f t="shared" si="29"/>
        <v>2</v>
      </c>
      <c r="H85" s="5">
        <f t="shared" si="20"/>
        <v>4</v>
      </c>
      <c r="I85" s="5">
        <f t="shared" si="21"/>
        <v>10</v>
      </c>
      <c r="J85" s="5">
        <f t="shared" si="22"/>
        <v>14</v>
      </c>
      <c r="K85" s="31">
        <f ca="1">+VLOOKUP(A85,Proy_UF!$A$2:$C$280,3,FALSE)</f>
        <v>27625.50586589352</v>
      </c>
      <c r="L85" s="31">
        <f>+HLOOKUP(H85,BD_fileterd!$G$1:$Y$3,3,FALSE)</f>
        <v>27714.33</v>
      </c>
      <c r="M85" s="31">
        <f>+HLOOKUP(I85,BD_fileterd!$G$1:$Y$3,3,FALSE)</f>
        <v>28166</v>
      </c>
      <c r="N85" s="31">
        <f>+HLOOKUP(J85,BD_fileterd!$G$1:$Y$3,3,FALSE)</f>
        <v>28400.33</v>
      </c>
      <c r="O85" s="6">
        <f>+HLOOKUP(J85+1,BD_fileterd!$G$1:$Y$3,3,FALSE)</f>
        <v>28481.67</v>
      </c>
      <c r="P85" s="28">
        <f t="shared" si="23"/>
        <v>2.8640512275737162E-3</v>
      </c>
      <c r="Q85" s="24">
        <f t="shared" ca="1" si="24"/>
        <v>3.215294392713508E-3</v>
      </c>
      <c r="R85" s="24">
        <f t="shared" si="25"/>
        <v>1.6297345091871085E-2</v>
      </c>
      <c r="S85" s="24">
        <f t="shared" si="26"/>
        <v>1.0992719676825122E-2</v>
      </c>
      <c r="T85" s="23">
        <f>+CLP2Y_CPN_FWD!N84</f>
        <v>3.6717622944202936E-2</v>
      </c>
      <c r="U85" s="23">
        <f>+UF2Y_CPN_FWD!N84</f>
        <v>6.8991785492210182E-3</v>
      </c>
      <c r="V85" s="40">
        <f t="shared" si="27"/>
        <v>2.9614131216141759E-2</v>
      </c>
      <c r="W85" s="39">
        <f ca="1">+SUMPRODUCT(Q85:S85,Regression_results!$M$17:$O$17)+Regression_results!$L$17</f>
        <v>2.7569287951205473E-2</v>
      </c>
      <c r="X85" s="39">
        <f t="shared" ca="1" si="28"/>
        <v>2.0448432649362858E-3</v>
      </c>
    </row>
    <row r="86" spans="1:24" ht="14.25" x14ac:dyDescent="0.2">
      <c r="A86" s="2">
        <f>+CLP2Y_CPN_FWD!A85</f>
        <v>43503</v>
      </c>
      <c r="B86" s="5">
        <f t="shared" si="15"/>
        <v>7</v>
      </c>
      <c r="C86" s="5">
        <f t="shared" si="16"/>
        <v>2</v>
      </c>
      <c r="D86" s="5">
        <f t="shared" si="17"/>
        <v>2019</v>
      </c>
      <c r="E86" s="3">
        <f t="shared" si="18"/>
        <v>43474</v>
      </c>
      <c r="F86" s="5">
        <f t="shared" si="19"/>
        <v>29</v>
      </c>
      <c r="G86" s="5">
        <f t="shared" si="29"/>
        <v>2</v>
      </c>
      <c r="H86" s="5">
        <f t="shared" si="20"/>
        <v>4</v>
      </c>
      <c r="I86" s="5">
        <f t="shared" si="21"/>
        <v>10</v>
      </c>
      <c r="J86" s="5">
        <f t="shared" si="22"/>
        <v>14</v>
      </c>
      <c r="K86" s="31">
        <f ca="1">+VLOOKUP(A86,Proy_UF!$A$2:$C$280,3,FALSE)</f>
        <v>27627.366813677327</v>
      </c>
      <c r="L86" s="31">
        <f>+HLOOKUP(H86,BD_fileterd!$G$1:$Y$3,3,FALSE)</f>
        <v>27714.33</v>
      </c>
      <c r="M86" s="31">
        <f>+HLOOKUP(I86,BD_fileterd!$G$1:$Y$3,3,FALSE)</f>
        <v>28166</v>
      </c>
      <c r="N86" s="31">
        <f>+HLOOKUP(J86,BD_fileterd!$G$1:$Y$3,3,FALSE)</f>
        <v>28400.33</v>
      </c>
      <c r="O86" s="6">
        <f>+HLOOKUP(J86+1,BD_fileterd!$G$1:$Y$3,3,FALSE)</f>
        <v>28481.67</v>
      </c>
      <c r="P86" s="28">
        <f t="shared" si="23"/>
        <v>2.8640512275737162E-3</v>
      </c>
      <c r="Q86" s="24">
        <f t="shared" ca="1" si="24"/>
        <v>3.1477189595796595E-3</v>
      </c>
      <c r="R86" s="24">
        <f t="shared" si="25"/>
        <v>1.6297345091871085E-2</v>
      </c>
      <c r="S86" s="24">
        <f t="shared" si="26"/>
        <v>1.1088188051077578E-2</v>
      </c>
      <c r="T86" s="23">
        <f>+CLP2Y_CPN_FWD!N85</f>
        <v>3.6725403780874397E-2</v>
      </c>
      <c r="U86" s="23">
        <f>+UF2Y_CPN_FWD!N85</f>
        <v>6.9001978554829244E-3</v>
      </c>
      <c r="V86" s="40">
        <f t="shared" si="27"/>
        <v>2.9620816431374042E-2</v>
      </c>
      <c r="W86" s="39">
        <f ca="1">+SUMPRODUCT(Q86:S86,Regression_results!$M$17:$O$17)+Regression_results!$L$17</f>
        <v>2.7575685690617927E-2</v>
      </c>
      <c r="X86" s="39">
        <f t="shared" ca="1" si="28"/>
        <v>2.0451307407561153E-3</v>
      </c>
    </row>
    <row r="87" spans="1:24" ht="14.25" x14ac:dyDescent="0.2">
      <c r="A87" s="2">
        <f>+CLP2Y_CPN_FWD!A86</f>
        <v>43504</v>
      </c>
      <c r="B87" s="5">
        <f t="shared" si="15"/>
        <v>8</v>
      </c>
      <c r="C87" s="5">
        <f t="shared" si="16"/>
        <v>2</v>
      </c>
      <c r="D87" s="5">
        <f t="shared" si="17"/>
        <v>2019</v>
      </c>
      <c r="E87" s="3">
        <f t="shared" si="18"/>
        <v>43474</v>
      </c>
      <c r="F87" s="5">
        <f t="shared" si="19"/>
        <v>30</v>
      </c>
      <c r="G87" s="5">
        <f t="shared" si="29"/>
        <v>2</v>
      </c>
      <c r="H87" s="5">
        <f t="shared" si="20"/>
        <v>4</v>
      </c>
      <c r="I87" s="5">
        <f t="shared" si="21"/>
        <v>10</v>
      </c>
      <c r="J87" s="5">
        <f t="shared" si="22"/>
        <v>14</v>
      </c>
      <c r="K87" s="31">
        <f ca="1">+VLOOKUP(A87,Proy_UF!$A$2:$C$280,3,FALSE)</f>
        <v>27629.227886820889</v>
      </c>
      <c r="L87" s="31">
        <f>+HLOOKUP(H87,BD_fileterd!$G$1:$Y$3,3,FALSE)</f>
        <v>27714.33</v>
      </c>
      <c r="M87" s="31">
        <f>+HLOOKUP(I87,BD_fileterd!$G$1:$Y$3,3,FALSE)</f>
        <v>28166</v>
      </c>
      <c r="N87" s="31">
        <f>+HLOOKUP(J87,BD_fileterd!$G$1:$Y$3,3,FALSE)</f>
        <v>28400.33</v>
      </c>
      <c r="O87" s="6">
        <f>+HLOOKUP(J87+1,BD_fileterd!$G$1:$Y$3,3,FALSE)</f>
        <v>28481.67</v>
      </c>
      <c r="P87" s="28">
        <f t="shared" si="23"/>
        <v>2.8640512275737162E-3</v>
      </c>
      <c r="Q87" s="24">
        <f t="shared" ca="1" si="24"/>
        <v>3.0801480782496338E-3</v>
      </c>
      <c r="R87" s="24">
        <f t="shared" si="25"/>
        <v>1.6297345091871085E-2</v>
      </c>
      <c r="S87" s="24">
        <f t="shared" si="26"/>
        <v>1.1183656425330035E-2</v>
      </c>
      <c r="T87" s="23">
        <f>+CLP2Y_CPN_FWD!N86</f>
        <v>3.6734100028479794E-2</v>
      </c>
      <c r="U87" s="23">
        <f>+UF2Y_CPN_FWD!N86</f>
        <v>6.9012214936849548E-3</v>
      </c>
      <c r="V87" s="40">
        <f t="shared" si="27"/>
        <v>2.9628406340136637E-2</v>
      </c>
      <c r="W87" s="39">
        <f ca="1">+SUMPRODUCT(Q87:S87,Regression_results!$M$17:$O$17)+Regression_results!$L$17</f>
        <v>2.7582085890721766E-2</v>
      </c>
      <c r="X87" s="39">
        <f t="shared" ca="1" si="28"/>
        <v>2.0463204494148707E-3</v>
      </c>
    </row>
    <row r="88" spans="1:24" ht="14.25" x14ac:dyDescent="0.2">
      <c r="A88" s="2">
        <f>+CLP2Y_CPN_FWD!A87</f>
        <v>43505</v>
      </c>
      <c r="B88" s="5">
        <f t="shared" si="15"/>
        <v>9</v>
      </c>
      <c r="C88" s="5">
        <f t="shared" si="16"/>
        <v>2</v>
      </c>
      <c r="D88" s="5">
        <f t="shared" si="17"/>
        <v>2019</v>
      </c>
      <c r="E88" s="3">
        <f t="shared" si="18"/>
        <v>43505</v>
      </c>
      <c r="F88" s="5">
        <f t="shared" si="19"/>
        <v>0</v>
      </c>
      <c r="G88" s="5">
        <f t="shared" si="29"/>
        <v>3</v>
      </c>
      <c r="H88" s="5">
        <f t="shared" si="20"/>
        <v>5</v>
      </c>
      <c r="I88" s="5">
        <f t="shared" si="21"/>
        <v>11</v>
      </c>
      <c r="J88" s="5">
        <f t="shared" si="22"/>
        <v>15</v>
      </c>
      <c r="K88" s="31">
        <f ca="1">+VLOOKUP(A88,Proy_UF!$A$2:$C$280,3,FALSE)</f>
        <v>27631.089085332653</v>
      </c>
      <c r="L88" s="31">
        <f>+HLOOKUP(H88,BD_fileterd!$G$1:$Y$3,3,FALSE)</f>
        <v>27813.33</v>
      </c>
      <c r="M88" s="31">
        <f>+HLOOKUP(I88,BD_fileterd!$G$1:$Y$3,3,FALSE)</f>
        <v>28263.67</v>
      </c>
      <c r="N88" s="31">
        <f>+HLOOKUP(J88,BD_fileterd!$G$1:$Y$3,3,FALSE)</f>
        <v>28481.67</v>
      </c>
      <c r="O88" s="6">
        <f>+HLOOKUP(J88+1,BD_fileterd!$G$1:$Y$3,3,FALSE)</f>
        <v>28549.33</v>
      </c>
      <c r="P88" s="28">
        <f t="shared" si="23"/>
        <v>2.3755629497850261E-3</v>
      </c>
      <c r="Q88" s="24">
        <f t="shared" ca="1" si="24"/>
        <v>6.5955024105106563E-3</v>
      </c>
      <c r="R88" s="24">
        <f t="shared" si="25"/>
        <v>1.6191516801475903E-2</v>
      </c>
      <c r="S88" s="24">
        <f t="shared" si="26"/>
        <v>7.7130818467665563E-3</v>
      </c>
      <c r="T88" s="23">
        <f>+CLP2Y_CPN_FWD!N87</f>
        <v>3.674188985875592E-2</v>
      </c>
      <c r="U88" s="23">
        <f>+UF2Y_CPN_FWD!N87</f>
        <v>6.902245134808002E-3</v>
      </c>
      <c r="V88" s="40">
        <f t="shared" si="27"/>
        <v>2.9635096026578989E-2</v>
      </c>
      <c r="W88" s="39">
        <f ca="1">+SUMPRODUCT(Q88:S88,Regression_results!$M$17:$O$17)+Regression_results!$L$17</f>
        <v>2.7858102061295249E-2</v>
      </c>
      <c r="X88" s="39">
        <f t="shared" ca="1" si="28"/>
        <v>1.7769939652837394E-3</v>
      </c>
    </row>
    <row r="89" spans="1:24" ht="14.25" x14ac:dyDescent="0.2">
      <c r="A89" s="2">
        <f>+CLP2Y_CPN_FWD!A88</f>
        <v>43506</v>
      </c>
      <c r="B89" s="5">
        <f t="shared" si="15"/>
        <v>10</v>
      </c>
      <c r="C89" s="5">
        <f t="shared" si="16"/>
        <v>2</v>
      </c>
      <c r="D89" s="5">
        <f t="shared" si="17"/>
        <v>2019</v>
      </c>
      <c r="E89" s="3">
        <f t="shared" si="18"/>
        <v>43505</v>
      </c>
      <c r="F89" s="5">
        <f t="shared" si="19"/>
        <v>1</v>
      </c>
      <c r="G89" s="5">
        <f t="shared" si="29"/>
        <v>3</v>
      </c>
      <c r="H89" s="5">
        <f t="shared" si="20"/>
        <v>5</v>
      </c>
      <c r="I89" s="5">
        <f t="shared" si="21"/>
        <v>11</v>
      </c>
      <c r="J89" s="5">
        <f t="shared" si="22"/>
        <v>15</v>
      </c>
      <c r="K89" s="31">
        <f ca="1">+VLOOKUP(A89,Proy_UF!$A$2:$C$280,3,FALSE)</f>
        <v>27633.525224435823</v>
      </c>
      <c r="L89" s="31">
        <f>+HLOOKUP(H89,BD_fileterd!$G$1:$Y$3,3,FALSE)</f>
        <v>27813.33</v>
      </c>
      <c r="M89" s="31">
        <f>+HLOOKUP(I89,BD_fileterd!$G$1:$Y$3,3,FALSE)</f>
        <v>28263.67</v>
      </c>
      <c r="N89" s="31">
        <f>+HLOOKUP(J89,BD_fileterd!$G$1:$Y$3,3,FALSE)</f>
        <v>28481.67</v>
      </c>
      <c r="O89" s="6">
        <f>+HLOOKUP(J89+1,BD_fileterd!$G$1:$Y$3,3,FALSE)</f>
        <v>28549.33</v>
      </c>
      <c r="P89" s="28">
        <f t="shared" si="23"/>
        <v>2.3755629497850261E-3</v>
      </c>
      <c r="Q89" s="24">
        <f t="shared" ca="1" si="24"/>
        <v>6.5067621341767801E-3</v>
      </c>
      <c r="R89" s="24">
        <f t="shared" si="25"/>
        <v>1.6191516801475903E-2</v>
      </c>
      <c r="S89" s="24">
        <f t="shared" si="26"/>
        <v>7.7922672784260568E-3</v>
      </c>
      <c r="T89" s="23">
        <f>+CLP2Y_CPN_FWD!N88</f>
        <v>3.6750585968967596E-2</v>
      </c>
      <c r="U89" s="23">
        <f>+UF2Y_CPN_FWD!N88</f>
        <v>6.9042653489083169E-3</v>
      </c>
      <c r="V89" s="40">
        <f t="shared" si="27"/>
        <v>2.9641666687862278E-2</v>
      </c>
      <c r="W89" s="39">
        <f ca="1">+SUMPRODUCT(Q89:S89,Regression_results!$M$17:$O$17)+Regression_results!$L$17</f>
        <v>2.7845736276293359E-2</v>
      </c>
      <c r="X89" s="39">
        <f t="shared" ca="1" si="28"/>
        <v>1.795930411568919E-3</v>
      </c>
    </row>
    <row r="90" spans="1:24" ht="14.25" x14ac:dyDescent="0.2">
      <c r="A90" s="2">
        <f>+CLP2Y_CPN_FWD!A89</f>
        <v>43507</v>
      </c>
      <c r="B90" s="5">
        <f t="shared" si="15"/>
        <v>11</v>
      </c>
      <c r="C90" s="5">
        <f t="shared" si="16"/>
        <v>2</v>
      </c>
      <c r="D90" s="5">
        <f t="shared" si="17"/>
        <v>2019</v>
      </c>
      <c r="E90" s="3">
        <f t="shared" si="18"/>
        <v>43505</v>
      </c>
      <c r="F90" s="5">
        <f t="shared" si="19"/>
        <v>2</v>
      </c>
      <c r="G90" s="5">
        <f t="shared" si="29"/>
        <v>3</v>
      </c>
      <c r="H90" s="5">
        <f t="shared" si="20"/>
        <v>5</v>
      </c>
      <c r="I90" s="5">
        <f t="shared" si="21"/>
        <v>11</v>
      </c>
      <c r="J90" s="5">
        <f t="shared" si="22"/>
        <v>15</v>
      </c>
      <c r="K90" s="31">
        <f ca="1">+VLOOKUP(A90,Proy_UF!$A$2:$C$280,3,FALSE)</f>
        <v>27635.961578325088</v>
      </c>
      <c r="L90" s="31">
        <f>+HLOOKUP(H90,BD_fileterd!$G$1:$Y$3,3,FALSE)</f>
        <v>27813.33</v>
      </c>
      <c r="M90" s="31">
        <f>+HLOOKUP(I90,BD_fileterd!$G$1:$Y$3,3,FALSE)</f>
        <v>28263.67</v>
      </c>
      <c r="N90" s="31">
        <f>+HLOOKUP(J90,BD_fileterd!$G$1:$Y$3,3,FALSE)</f>
        <v>28481.67</v>
      </c>
      <c r="O90" s="6">
        <f>+HLOOKUP(J90+1,BD_fileterd!$G$1:$Y$3,3,FALSE)</f>
        <v>28549.33</v>
      </c>
      <c r="P90" s="28">
        <f t="shared" si="23"/>
        <v>2.3755629497850261E-3</v>
      </c>
      <c r="Q90" s="24">
        <f t="shared" ca="1" si="24"/>
        <v>6.4180296810814053E-3</v>
      </c>
      <c r="R90" s="24">
        <f t="shared" si="25"/>
        <v>1.6191516801475903E-2</v>
      </c>
      <c r="S90" s="24">
        <f t="shared" si="26"/>
        <v>7.8714527100855573E-3</v>
      </c>
      <c r="T90" s="23">
        <f>+CLP2Y_CPN_FWD!N89</f>
        <v>3.6758366602802045E-2</v>
      </c>
      <c r="U90" s="23">
        <f>+UF2Y_CPN_FWD!N89</f>
        <v>6.9052855402337082E-3</v>
      </c>
      <c r="V90" s="40">
        <f t="shared" si="27"/>
        <v>2.9648350734946538E-2</v>
      </c>
      <c r="W90" s="39">
        <f ca="1">+SUMPRODUCT(Q90:S90,Regression_results!$M$17:$O$17)+Regression_results!$L$17</f>
        <v>2.7833374720510562E-2</v>
      </c>
      <c r="X90" s="39">
        <f t="shared" ca="1" si="28"/>
        <v>1.8149760144359761E-3</v>
      </c>
    </row>
    <row r="91" spans="1:24" ht="14.25" x14ac:dyDescent="0.2">
      <c r="A91" s="2">
        <f>+CLP2Y_CPN_FWD!A90</f>
        <v>43508</v>
      </c>
      <c r="B91" s="5">
        <f t="shared" si="15"/>
        <v>12</v>
      </c>
      <c r="C91" s="5">
        <f t="shared" si="16"/>
        <v>2</v>
      </c>
      <c r="D91" s="5">
        <f t="shared" si="17"/>
        <v>2019</v>
      </c>
      <c r="E91" s="3">
        <f t="shared" si="18"/>
        <v>43505</v>
      </c>
      <c r="F91" s="5">
        <f t="shared" si="19"/>
        <v>3</v>
      </c>
      <c r="G91" s="5">
        <f t="shared" si="29"/>
        <v>3</v>
      </c>
      <c r="H91" s="5">
        <f t="shared" si="20"/>
        <v>5</v>
      </c>
      <c r="I91" s="5">
        <f t="shared" si="21"/>
        <v>11</v>
      </c>
      <c r="J91" s="5">
        <f t="shared" si="22"/>
        <v>15</v>
      </c>
      <c r="K91" s="31">
        <f ca="1">+VLOOKUP(A91,Proy_UF!$A$2:$C$280,3,FALSE)</f>
        <v>27638.398147019387</v>
      </c>
      <c r="L91" s="31">
        <f>+HLOOKUP(H91,BD_fileterd!$G$1:$Y$3,3,FALSE)</f>
        <v>27813.33</v>
      </c>
      <c r="M91" s="31">
        <f>+HLOOKUP(I91,BD_fileterd!$G$1:$Y$3,3,FALSE)</f>
        <v>28263.67</v>
      </c>
      <c r="N91" s="31">
        <f>+HLOOKUP(J91,BD_fileterd!$G$1:$Y$3,3,FALSE)</f>
        <v>28481.67</v>
      </c>
      <c r="O91" s="6">
        <f>+HLOOKUP(J91+1,BD_fileterd!$G$1:$Y$3,3,FALSE)</f>
        <v>28549.33</v>
      </c>
      <c r="P91" s="28">
        <f t="shared" si="23"/>
        <v>2.3755629497850261E-3</v>
      </c>
      <c r="Q91" s="24">
        <f t="shared" ca="1" si="24"/>
        <v>6.3293050505346393E-3</v>
      </c>
      <c r="R91" s="24">
        <f t="shared" si="25"/>
        <v>1.6191516801475903E-2</v>
      </c>
      <c r="S91" s="24">
        <f t="shared" si="26"/>
        <v>7.9506381417450596E-3</v>
      </c>
      <c r="T91" s="23">
        <f>+CLP2Y_CPN_FWD!N90</f>
        <v>3.6766129389459772E-2</v>
      </c>
      <c r="U91" s="23">
        <f>+UF2Y_CPN_FWD!N90</f>
        <v>6.9063066041339096E-3</v>
      </c>
      <c r="V91" s="40">
        <f t="shared" si="27"/>
        <v>2.9655016151433289E-2</v>
      </c>
      <c r="W91" s="39">
        <f ca="1">+SUMPRODUCT(Q91:S91,Regression_results!$M$17:$O$17)+Regression_results!$L$17</f>
        <v>2.7821017393573906E-2</v>
      </c>
      <c r="X91" s="39">
        <f t="shared" ca="1" si="28"/>
        <v>1.8339987578593828E-3</v>
      </c>
    </row>
    <row r="92" spans="1:24" ht="14.25" x14ac:dyDescent="0.2">
      <c r="A92" s="2">
        <f>+CLP2Y_CPN_FWD!A91</f>
        <v>43509</v>
      </c>
      <c r="B92" s="5">
        <f t="shared" si="15"/>
        <v>13</v>
      </c>
      <c r="C92" s="5">
        <f t="shared" si="16"/>
        <v>2</v>
      </c>
      <c r="D92" s="5">
        <f t="shared" si="17"/>
        <v>2019</v>
      </c>
      <c r="E92" s="3">
        <f t="shared" si="18"/>
        <v>43505</v>
      </c>
      <c r="F92" s="5">
        <f t="shared" si="19"/>
        <v>4</v>
      </c>
      <c r="G92" s="5">
        <f t="shared" si="29"/>
        <v>3</v>
      </c>
      <c r="H92" s="5">
        <f t="shared" si="20"/>
        <v>5</v>
      </c>
      <c r="I92" s="5">
        <f t="shared" si="21"/>
        <v>11</v>
      </c>
      <c r="J92" s="5">
        <f t="shared" si="22"/>
        <v>15</v>
      </c>
      <c r="K92" s="31">
        <f ca="1">+VLOOKUP(A92,Proy_UF!$A$2:$C$280,3,FALSE)</f>
        <v>27640.834930537654</v>
      </c>
      <c r="L92" s="31">
        <f>+HLOOKUP(H92,BD_fileterd!$G$1:$Y$3,3,FALSE)</f>
        <v>27813.33</v>
      </c>
      <c r="M92" s="31">
        <f>+HLOOKUP(I92,BD_fileterd!$G$1:$Y$3,3,FALSE)</f>
        <v>28263.67</v>
      </c>
      <c r="N92" s="31">
        <f>+HLOOKUP(J92,BD_fileterd!$G$1:$Y$3,3,FALSE)</f>
        <v>28481.67</v>
      </c>
      <c r="O92" s="6">
        <f>+HLOOKUP(J92+1,BD_fileterd!$G$1:$Y$3,3,FALSE)</f>
        <v>28549.33</v>
      </c>
      <c r="P92" s="28">
        <f t="shared" si="23"/>
        <v>2.3755629497850261E-3</v>
      </c>
      <c r="Q92" s="24">
        <f t="shared" ca="1" si="24"/>
        <v>6.2405882418470338E-3</v>
      </c>
      <c r="R92" s="24">
        <f t="shared" si="25"/>
        <v>1.6191516801475903E-2</v>
      </c>
      <c r="S92" s="24">
        <f t="shared" si="26"/>
        <v>8.0298235734045601E-3</v>
      </c>
      <c r="T92" s="23">
        <f>+CLP2Y_CPN_FWD!N91</f>
        <v>3.6774843105123599E-2</v>
      </c>
      <c r="U92" s="23">
        <f>+UF2Y_CPN_FWD!N91</f>
        <v>6.9073267992883118E-3</v>
      </c>
      <c r="V92" s="40">
        <f t="shared" si="27"/>
        <v>2.9662626848467655E-2</v>
      </c>
      <c r="W92" s="39">
        <f ca="1">+SUMPRODUCT(Q92:S92,Regression_results!$M$17:$O$17)+Regression_results!$L$17</f>
        <v>2.7808664295110676E-2</v>
      </c>
      <c r="X92" s="39">
        <f t="shared" ca="1" si="28"/>
        <v>1.853962553356979E-3</v>
      </c>
    </row>
    <row r="93" spans="1:24" ht="14.25" x14ac:dyDescent="0.2">
      <c r="A93" s="2">
        <f>+CLP2Y_CPN_FWD!A92</f>
        <v>43510</v>
      </c>
      <c r="B93" s="5">
        <f t="shared" si="15"/>
        <v>14</v>
      </c>
      <c r="C93" s="5">
        <f t="shared" si="16"/>
        <v>2</v>
      </c>
      <c r="D93" s="5">
        <f t="shared" si="17"/>
        <v>2019</v>
      </c>
      <c r="E93" s="3">
        <f t="shared" si="18"/>
        <v>43505</v>
      </c>
      <c r="F93" s="5">
        <f t="shared" si="19"/>
        <v>5</v>
      </c>
      <c r="G93" s="5">
        <f t="shared" si="29"/>
        <v>3</v>
      </c>
      <c r="H93" s="5">
        <f t="shared" si="20"/>
        <v>5</v>
      </c>
      <c r="I93" s="5">
        <f t="shared" si="21"/>
        <v>11</v>
      </c>
      <c r="J93" s="5">
        <f t="shared" si="22"/>
        <v>15</v>
      </c>
      <c r="K93" s="31">
        <f ca="1">+VLOOKUP(A93,Proy_UF!$A$2:$C$280,3,FALSE)</f>
        <v>27643.271928898834</v>
      </c>
      <c r="L93" s="31">
        <f>+HLOOKUP(H93,BD_fileterd!$G$1:$Y$3,3,FALSE)</f>
        <v>27813.33</v>
      </c>
      <c r="M93" s="31">
        <f>+HLOOKUP(I93,BD_fileterd!$G$1:$Y$3,3,FALSE)</f>
        <v>28263.67</v>
      </c>
      <c r="N93" s="31">
        <f>+HLOOKUP(J93,BD_fileterd!$G$1:$Y$3,3,FALSE)</f>
        <v>28481.67</v>
      </c>
      <c r="O93" s="6">
        <f>+HLOOKUP(J93+1,BD_fileterd!$G$1:$Y$3,3,FALSE)</f>
        <v>28549.33</v>
      </c>
      <c r="P93" s="28">
        <f t="shared" si="23"/>
        <v>2.3755629497850261E-3</v>
      </c>
      <c r="Q93" s="24">
        <f t="shared" ca="1" si="24"/>
        <v>6.151879254328918E-3</v>
      </c>
      <c r="R93" s="24">
        <f t="shared" si="25"/>
        <v>1.6191516801475903E-2</v>
      </c>
      <c r="S93" s="24">
        <f t="shared" si="26"/>
        <v>8.1090090050640606E-3</v>
      </c>
      <c r="T93" s="23">
        <f>+CLP2Y_CPN_FWD!N92</f>
        <v>3.6782610463498289E-2</v>
      </c>
      <c r="U93" s="23">
        <f>+UF2Y_CPN_FWD!N92</f>
        <v>6.9093478963416907E-3</v>
      </c>
      <c r="V93" s="40">
        <f t="shared" si="27"/>
        <v>2.9668274139641682E-2</v>
      </c>
      <c r="W93" s="39">
        <f ca="1">+SUMPRODUCT(Q93:S93,Regression_results!$M$17:$O$17)+Regression_results!$L$17</f>
        <v>2.7796315424748044E-2</v>
      </c>
      <c r="X93" s="39">
        <f t="shared" ca="1" si="28"/>
        <v>1.8719587148936373E-3</v>
      </c>
    </row>
    <row r="94" spans="1:24" ht="14.25" x14ac:dyDescent="0.2">
      <c r="A94" s="2">
        <f>+CLP2Y_CPN_FWD!A93</f>
        <v>43511</v>
      </c>
      <c r="B94" s="5">
        <f t="shared" si="15"/>
        <v>15</v>
      </c>
      <c r="C94" s="5">
        <f t="shared" si="16"/>
        <v>2</v>
      </c>
      <c r="D94" s="5">
        <f t="shared" si="17"/>
        <v>2019</v>
      </c>
      <c r="E94" s="3">
        <f t="shared" si="18"/>
        <v>43505</v>
      </c>
      <c r="F94" s="5">
        <f t="shared" si="19"/>
        <v>6</v>
      </c>
      <c r="G94" s="5">
        <f t="shared" si="29"/>
        <v>3</v>
      </c>
      <c r="H94" s="5">
        <f t="shared" si="20"/>
        <v>5</v>
      </c>
      <c r="I94" s="5">
        <f t="shared" si="21"/>
        <v>11</v>
      </c>
      <c r="J94" s="5">
        <f t="shared" si="22"/>
        <v>15</v>
      </c>
      <c r="K94" s="31">
        <f ca="1">+VLOOKUP(A94,Proy_UF!$A$2:$C$280,3,FALSE)</f>
        <v>27645.709142121865</v>
      </c>
      <c r="L94" s="31">
        <f>+HLOOKUP(H94,BD_fileterd!$G$1:$Y$3,3,FALSE)</f>
        <v>27813.33</v>
      </c>
      <c r="M94" s="31">
        <f>+HLOOKUP(I94,BD_fileterd!$G$1:$Y$3,3,FALSE)</f>
        <v>28263.67</v>
      </c>
      <c r="N94" s="31">
        <f>+HLOOKUP(J94,BD_fileterd!$G$1:$Y$3,3,FALSE)</f>
        <v>28481.67</v>
      </c>
      <c r="O94" s="6">
        <f>+HLOOKUP(J94+1,BD_fileterd!$G$1:$Y$3,3,FALSE)</f>
        <v>28549.33</v>
      </c>
      <c r="P94" s="28">
        <f t="shared" si="23"/>
        <v>2.3755629497850261E-3</v>
      </c>
      <c r="Q94" s="24">
        <f t="shared" ca="1" si="24"/>
        <v>6.0631780872910657E-3</v>
      </c>
      <c r="R94" s="24">
        <f t="shared" si="25"/>
        <v>1.6191516801475903E-2</v>
      </c>
      <c r="S94" s="24">
        <f t="shared" si="26"/>
        <v>8.1881944367235612E-3</v>
      </c>
      <c r="T94" s="23">
        <f>+CLP2Y_CPN_FWD!N93</f>
        <v>3.6791306232445219E-2</v>
      </c>
      <c r="U94" s="23">
        <f>+UF2Y_CPN_FWD!N93</f>
        <v>6.9103672566983333E-3</v>
      </c>
      <c r="V94" s="40">
        <f t="shared" si="27"/>
        <v>2.9675867830377678E-2</v>
      </c>
      <c r="W94" s="39">
        <f ca="1">+SUMPRODUCT(Q94:S94,Regression_results!$M$17:$O$17)+Regression_results!$L$17</f>
        <v>2.7783970782113407E-2</v>
      </c>
      <c r="X94" s="39">
        <f t="shared" ca="1" si="28"/>
        <v>1.8918970482642711E-3</v>
      </c>
    </row>
    <row r="95" spans="1:24" ht="14.25" x14ac:dyDescent="0.2">
      <c r="A95" s="2">
        <f>+CLP2Y_CPN_FWD!A94</f>
        <v>43512</v>
      </c>
      <c r="B95" s="5">
        <f t="shared" si="15"/>
        <v>16</v>
      </c>
      <c r="C95" s="5">
        <f t="shared" si="16"/>
        <v>2</v>
      </c>
      <c r="D95" s="5">
        <f t="shared" si="17"/>
        <v>2019</v>
      </c>
      <c r="E95" s="3">
        <f t="shared" si="18"/>
        <v>43505</v>
      </c>
      <c r="F95" s="5">
        <f t="shared" si="19"/>
        <v>7</v>
      </c>
      <c r="G95" s="5">
        <f t="shared" si="29"/>
        <v>3</v>
      </c>
      <c r="H95" s="5">
        <f t="shared" si="20"/>
        <v>5</v>
      </c>
      <c r="I95" s="5">
        <f t="shared" si="21"/>
        <v>11</v>
      </c>
      <c r="J95" s="5">
        <f t="shared" si="22"/>
        <v>15</v>
      </c>
      <c r="K95" s="31">
        <f ca="1">+VLOOKUP(A95,Proy_UF!$A$2:$C$280,3,FALSE)</f>
        <v>27648.146570225694</v>
      </c>
      <c r="L95" s="31">
        <f>+HLOOKUP(H95,BD_fileterd!$G$1:$Y$3,3,FALSE)</f>
        <v>27813.33</v>
      </c>
      <c r="M95" s="31">
        <f>+HLOOKUP(I95,BD_fileterd!$G$1:$Y$3,3,FALSE)</f>
        <v>28263.67</v>
      </c>
      <c r="N95" s="31">
        <f>+HLOOKUP(J95,BD_fileterd!$G$1:$Y$3,3,FALSE)</f>
        <v>28481.67</v>
      </c>
      <c r="O95" s="6">
        <f>+HLOOKUP(J95+1,BD_fileterd!$G$1:$Y$3,3,FALSE)</f>
        <v>28549.33</v>
      </c>
      <c r="P95" s="28">
        <f t="shared" si="23"/>
        <v>2.3755629497850261E-3</v>
      </c>
      <c r="Q95" s="24">
        <f t="shared" ca="1" si="24"/>
        <v>5.9744847400438061E-3</v>
      </c>
      <c r="R95" s="24">
        <f t="shared" si="25"/>
        <v>1.6191516801475903E-2</v>
      </c>
      <c r="S95" s="24">
        <f t="shared" si="26"/>
        <v>8.2673798683830617E-3</v>
      </c>
      <c r="T95" s="23">
        <f>+CLP2Y_CPN_FWD!N94</f>
        <v>3.6799086616332889E-2</v>
      </c>
      <c r="U95" s="23">
        <f>+UF2Y_CPN_FWD!N94</f>
        <v>6.9123866064358559E-3</v>
      </c>
      <c r="V95" s="40">
        <f t="shared" si="27"/>
        <v>2.9681529800843043E-2</v>
      </c>
      <c r="W95" s="39">
        <f ca="1">+SUMPRODUCT(Q95:S95,Regression_results!$M$17:$O$17)+Regression_results!$L$17</f>
        <v>2.7771630366833937E-2</v>
      </c>
      <c r="X95" s="39">
        <f t="shared" ca="1" si="28"/>
        <v>1.9098994340091061E-3</v>
      </c>
    </row>
    <row r="96" spans="1:24" ht="14.2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P96" s="2"/>
      <c r="Q96" s="2"/>
      <c r="R96" s="2"/>
      <c r="S96" s="2"/>
    </row>
    <row r="97" spans="1:19" ht="14.2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P97" s="2"/>
      <c r="Q97" s="2"/>
      <c r="R97" s="2"/>
      <c r="S97" s="2"/>
    </row>
    <row r="98" spans="1:19" ht="14.2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P98" s="2"/>
      <c r="Q98" s="2"/>
      <c r="R98" s="2"/>
      <c r="S98" s="2"/>
    </row>
    <row r="99" spans="1:19" ht="14.2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P99" s="2"/>
      <c r="Q99" s="2"/>
      <c r="R99" s="2"/>
      <c r="S99" s="2"/>
    </row>
    <row r="100" spans="1:19" ht="14.2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P100" s="2"/>
      <c r="Q100" s="2"/>
      <c r="R100" s="2"/>
      <c r="S100" s="2"/>
    </row>
    <row r="101" spans="1:19" ht="14.2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P101" s="2"/>
      <c r="Q101" s="2"/>
      <c r="R101" s="2"/>
      <c r="S101" s="2"/>
    </row>
    <row r="102" spans="1:19" ht="14.2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P102" s="2"/>
      <c r="Q102" s="2"/>
      <c r="R102" s="2"/>
      <c r="S102" s="2"/>
    </row>
    <row r="103" spans="1:19" ht="14.2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P103" s="2"/>
      <c r="Q103" s="2"/>
      <c r="R103" s="2"/>
      <c r="S103" s="2"/>
    </row>
    <row r="104" spans="1:19" ht="14.2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P104" s="2"/>
      <c r="Q104" s="2"/>
      <c r="R104" s="2"/>
      <c r="S104" s="2"/>
    </row>
    <row r="105" spans="1:19" ht="14.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P105" s="2"/>
      <c r="Q105" s="2"/>
      <c r="R105" s="2"/>
      <c r="S105" s="2"/>
    </row>
    <row r="106" spans="1:19" ht="14.2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P106" s="2"/>
      <c r="Q106" s="2"/>
      <c r="R106" s="2"/>
      <c r="S106" s="2"/>
    </row>
    <row r="107" spans="1:19" ht="14.2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P107" s="2"/>
      <c r="Q107" s="2"/>
      <c r="R107" s="2"/>
      <c r="S107" s="2"/>
    </row>
    <row r="108" spans="1:19" ht="14.2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P108" s="2"/>
      <c r="Q108" s="2"/>
      <c r="R108" s="2"/>
      <c r="S108" s="2"/>
    </row>
    <row r="109" spans="1:19" ht="14.2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P109" s="2"/>
      <c r="Q109" s="2"/>
      <c r="R109" s="2"/>
      <c r="S109" s="2"/>
    </row>
    <row r="110" spans="1:19" ht="14.2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P110" s="2"/>
      <c r="Q110" s="2"/>
      <c r="R110" s="2"/>
      <c r="S110" s="2"/>
    </row>
    <row r="111" spans="1:19" ht="14.2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P111" s="2"/>
      <c r="Q111" s="2"/>
      <c r="R111" s="2"/>
      <c r="S111" s="2"/>
    </row>
    <row r="112" spans="1:19" ht="14.2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P112" s="2"/>
      <c r="Q112" s="2"/>
      <c r="R112" s="2"/>
      <c r="S112" s="2"/>
    </row>
    <row r="113" spans="1:19" ht="14.2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P113" s="2"/>
      <c r="Q113" s="2"/>
      <c r="R113" s="2"/>
      <c r="S113" s="2"/>
    </row>
    <row r="114" spans="1:19" ht="14.2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P114" s="2"/>
      <c r="Q114" s="2"/>
      <c r="R114" s="2"/>
      <c r="S114" s="2"/>
    </row>
    <row r="115" spans="1:19" ht="14.2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P115" s="2"/>
      <c r="Q115" s="2"/>
      <c r="R115" s="2"/>
      <c r="S115" s="2"/>
    </row>
    <row r="116" spans="1:19" ht="14.2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P116" s="2"/>
      <c r="Q116" s="2"/>
      <c r="R116" s="2"/>
      <c r="S116" s="2"/>
    </row>
    <row r="117" spans="1:19" ht="14.2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P117" s="2"/>
      <c r="Q117" s="2"/>
      <c r="R117" s="2"/>
      <c r="S117" s="2"/>
    </row>
    <row r="118" spans="1:19" ht="14.2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P118" s="2"/>
      <c r="Q118" s="2"/>
      <c r="R118" s="2"/>
      <c r="S118" s="2"/>
    </row>
    <row r="119" spans="1:19" ht="14.2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P119" s="2"/>
      <c r="Q119" s="2"/>
      <c r="R119" s="2"/>
      <c r="S119" s="2"/>
    </row>
    <row r="120" spans="1:19" ht="14.2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P120" s="2"/>
      <c r="Q120" s="2"/>
      <c r="R120" s="2"/>
      <c r="S120" s="2"/>
    </row>
    <row r="121" spans="1:19" ht="14.2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P121" s="2"/>
      <c r="Q121" s="2"/>
      <c r="R121" s="2"/>
      <c r="S121" s="2"/>
    </row>
    <row r="122" spans="1:19" ht="14.2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P122" s="2"/>
      <c r="Q122" s="2"/>
      <c r="R122" s="2"/>
      <c r="S122" s="2"/>
    </row>
    <row r="123" spans="1:19" ht="14.2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P123" s="2"/>
      <c r="Q123" s="2"/>
      <c r="R123" s="2"/>
      <c r="S123" s="2"/>
    </row>
    <row r="124" spans="1:19" ht="14.2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P124" s="2"/>
      <c r="Q124" s="2"/>
      <c r="R124" s="2"/>
      <c r="S124" s="2"/>
    </row>
    <row r="125" spans="1:19" ht="14.2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P125" s="2"/>
      <c r="Q125" s="2"/>
      <c r="R125" s="2"/>
      <c r="S125" s="2"/>
    </row>
    <row r="126" spans="1:19" ht="14.2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P126" s="2"/>
      <c r="Q126" s="2"/>
      <c r="R126" s="2"/>
      <c r="S126" s="2"/>
    </row>
    <row r="127" spans="1:19" ht="14.2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P127" s="2"/>
      <c r="Q127" s="2"/>
      <c r="R127" s="2"/>
      <c r="S127" s="2"/>
    </row>
    <row r="128" spans="1:19" ht="14.2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P128" s="2"/>
      <c r="Q128" s="2"/>
      <c r="R128" s="2"/>
      <c r="S128" s="2"/>
    </row>
    <row r="129" spans="1:19" ht="14.2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P129" s="2"/>
      <c r="Q129" s="2"/>
      <c r="R129" s="2"/>
      <c r="S129" s="2"/>
    </row>
    <row r="130" spans="1:19" ht="14.2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P130" s="2"/>
      <c r="Q130" s="2"/>
      <c r="R130" s="2"/>
      <c r="S130" s="2"/>
    </row>
    <row r="131" spans="1:19" ht="14.2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P131" s="2"/>
      <c r="Q131" s="2"/>
      <c r="R131" s="2"/>
      <c r="S131" s="2"/>
    </row>
    <row r="132" spans="1:19" ht="14.2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P132" s="2"/>
      <c r="Q132" s="2"/>
      <c r="R132" s="2"/>
      <c r="S132" s="2"/>
    </row>
    <row r="133" spans="1:19" ht="14.2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P133" s="2"/>
      <c r="Q133" s="2"/>
      <c r="R133" s="2"/>
      <c r="S133" s="2"/>
    </row>
    <row r="134" spans="1:19" ht="14.2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P134" s="2"/>
      <c r="Q134" s="2"/>
      <c r="R134" s="2"/>
      <c r="S134" s="2"/>
    </row>
    <row r="135" spans="1:19" ht="14.2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P135" s="2"/>
      <c r="Q135" s="2"/>
      <c r="R135" s="2"/>
      <c r="S135" s="2"/>
    </row>
    <row r="136" spans="1:19" ht="14.2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P136" s="2"/>
      <c r="Q136" s="2"/>
      <c r="R136" s="2"/>
      <c r="S136" s="2"/>
    </row>
    <row r="137" spans="1:19" ht="14.2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P137" s="2"/>
      <c r="Q137" s="2"/>
      <c r="R137" s="2"/>
      <c r="S137" s="2"/>
    </row>
    <row r="138" spans="1:19" ht="14.2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P138" s="2"/>
      <c r="Q138" s="2"/>
      <c r="R138" s="2"/>
      <c r="S138" s="2"/>
    </row>
    <row r="139" spans="1:19" ht="14.2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P139" s="2"/>
      <c r="Q139" s="2"/>
      <c r="R139" s="2"/>
      <c r="S139" s="2"/>
    </row>
    <row r="140" spans="1:19" ht="14.2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P140" s="2"/>
      <c r="Q140" s="2"/>
      <c r="R140" s="2"/>
      <c r="S140" s="2"/>
    </row>
    <row r="141" spans="1:19" ht="14.2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P141" s="2"/>
      <c r="Q141" s="2"/>
      <c r="R141" s="2"/>
      <c r="S141" s="2"/>
    </row>
    <row r="142" spans="1:19" ht="14.2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P142" s="2"/>
      <c r="Q142" s="2"/>
      <c r="R142" s="2"/>
      <c r="S142" s="2"/>
    </row>
    <row r="143" spans="1:19" ht="14.2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P143" s="2"/>
      <c r="Q143" s="2"/>
      <c r="R143" s="2"/>
      <c r="S143" s="2"/>
    </row>
    <row r="144" spans="1:19" ht="14.2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P144" s="2"/>
      <c r="Q144" s="2"/>
      <c r="R144" s="2"/>
      <c r="S144" s="2"/>
    </row>
    <row r="145" spans="1:19" ht="14.2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P145" s="2"/>
      <c r="Q145" s="2"/>
      <c r="R145" s="2"/>
      <c r="S145" s="2"/>
    </row>
    <row r="146" spans="1:19" ht="14.2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P146" s="2"/>
      <c r="Q146" s="2"/>
      <c r="R146" s="2"/>
      <c r="S146" s="2"/>
    </row>
    <row r="147" spans="1:19" ht="14.2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P147" s="2"/>
      <c r="Q147" s="2"/>
      <c r="R147" s="2"/>
      <c r="S147" s="2"/>
    </row>
    <row r="148" spans="1:19" ht="14.2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P148" s="2"/>
      <c r="Q148" s="2"/>
      <c r="R148" s="2"/>
      <c r="S148" s="2"/>
    </row>
    <row r="149" spans="1:19" ht="14.2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P149" s="2"/>
      <c r="Q149" s="2"/>
      <c r="R149" s="2"/>
      <c r="S149" s="2"/>
    </row>
    <row r="150" spans="1:19" ht="14.2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P150" s="2"/>
      <c r="Q150" s="2"/>
      <c r="R150" s="2"/>
      <c r="S150" s="2"/>
    </row>
    <row r="151" spans="1:19" ht="14.2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P151" s="2"/>
      <c r="Q151" s="2"/>
      <c r="R151" s="2"/>
      <c r="S151" s="2"/>
    </row>
    <row r="152" spans="1:19" ht="14.2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P152" s="2"/>
      <c r="Q152" s="2"/>
      <c r="R152" s="2"/>
      <c r="S152" s="2"/>
    </row>
    <row r="153" spans="1:19" ht="14.2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P153" s="2"/>
      <c r="Q153" s="2"/>
      <c r="R153" s="2"/>
      <c r="S153" s="2"/>
    </row>
    <row r="154" spans="1:19" ht="14.2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P154" s="2"/>
      <c r="Q154" s="2"/>
      <c r="R154" s="2"/>
      <c r="S154" s="2"/>
    </row>
    <row r="155" spans="1:19" ht="14.2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P155" s="2"/>
      <c r="Q155" s="2"/>
      <c r="R155" s="2"/>
      <c r="S155" s="2"/>
    </row>
    <row r="156" spans="1:19" ht="14.2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P156" s="2"/>
      <c r="Q156" s="2"/>
      <c r="R156" s="2"/>
      <c r="S156" s="2"/>
    </row>
    <row r="157" spans="1:19" ht="14.2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P157" s="2"/>
      <c r="Q157" s="2"/>
      <c r="R157" s="2"/>
      <c r="S157" s="2"/>
    </row>
    <row r="158" spans="1:19" ht="14.2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P158" s="2"/>
      <c r="Q158" s="2"/>
      <c r="R158" s="2"/>
      <c r="S158" s="2"/>
    </row>
    <row r="159" spans="1:19" ht="14.2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P159" s="2"/>
      <c r="Q159" s="2"/>
      <c r="R159" s="2"/>
      <c r="S159" s="2"/>
    </row>
    <row r="160" spans="1:19" ht="14.2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P160" s="2"/>
      <c r="Q160" s="2"/>
      <c r="R160" s="2"/>
      <c r="S160" s="2"/>
    </row>
    <row r="161" spans="1:19" ht="14.2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P161" s="2"/>
      <c r="Q161" s="2"/>
      <c r="R161" s="2"/>
      <c r="S161" s="2"/>
    </row>
    <row r="162" spans="1:19" ht="14.2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P162" s="2"/>
      <c r="Q162" s="2"/>
      <c r="R162" s="2"/>
      <c r="S162" s="2"/>
    </row>
    <row r="163" spans="1:19" ht="14.2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P163" s="2"/>
      <c r="Q163" s="2"/>
      <c r="R163" s="2"/>
      <c r="S163" s="2"/>
    </row>
    <row r="164" spans="1:19" ht="14.2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P164" s="2"/>
      <c r="Q164" s="2"/>
      <c r="R164" s="2"/>
      <c r="S164" s="2"/>
    </row>
    <row r="165" spans="1:19" ht="14.2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P165" s="2"/>
      <c r="Q165" s="2"/>
      <c r="R165" s="2"/>
      <c r="S165" s="2"/>
    </row>
    <row r="166" spans="1:19" ht="14.2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P166" s="2"/>
      <c r="Q166" s="2"/>
      <c r="R166" s="2"/>
      <c r="S166" s="2"/>
    </row>
    <row r="167" spans="1:19" ht="14.2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P167" s="2"/>
      <c r="Q167" s="2"/>
      <c r="R167" s="2"/>
      <c r="S167" s="2"/>
    </row>
    <row r="168" spans="1:19" ht="14.2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P168" s="2"/>
      <c r="Q168" s="2"/>
      <c r="R168" s="2"/>
      <c r="S168" s="2"/>
    </row>
    <row r="169" spans="1:19" ht="14.2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P169" s="2"/>
      <c r="Q169" s="2"/>
      <c r="R169" s="2"/>
      <c r="S169" s="2"/>
    </row>
    <row r="170" spans="1:19" ht="14.2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P170" s="2"/>
      <c r="Q170" s="2"/>
      <c r="R170" s="2"/>
      <c r="S170" s="2"/>
    </row>
    <row r="171" spans="1:19" ht="14.2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P171" s="2"/>
      <c r="Q171" s="2"/>
      <c r="R171" s="2"/>
      <c r="S171" s="2"/>
    </row>
    <row r="172" spans="1:19" ht="14.2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P172" s="2"/>
      <c r="Q172" s="2"/>
      <c r="R172" s="2"/>
      <c r="S172" s="2"/>
    </row>
    <row r="173" spans="1:19" ht="14.2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P173" s="2"/>
      <c r="Q173" s="2"/>
      <c r="R173" s="2"/>
      <c r="S173" s="2"/>
    </row>
    <row r="174" spans="1:19" ht="14.2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P174" s="2"/>
      <c r="Q174" s="2"/>
      <c r="R174" s="2"/>
      <c r="S174" s="2"/>
    </row>
    <row r="175" spans="1:19" ht="14.2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P175" s="2"/>
      <c r="Q175" s="2"/>
      <c r="R175" s="2"/>
      <c r="S175" s="2"/>
    </row>
    <row r="176" spans="1:19" ht="14.2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P176" s="2"/>
      <c r="Q176" s="2"/>
      <c r="R176" s="2"/>
      <c r="S176" s="2"/>
    </row>
    <row r="177" spans="1:19" ht="14.2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P177" s="2"/>
      <c r="Q177" s="2"/>
      <c r="R177" s="2"/>
      <c r="S177" s="2"/>
    </row>
    <row r="178" spans="1:19" ht="14.2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P178" s="2"/>
      <c r="Q178" s="2"/>
      <c r="R178" s="2"/>
      <c r="S178" s="2"/>
    </row>
    <row r="179" spans="1:19" ht="14.2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P179" s="2"/>
      <c r="Q179" s="2"/>
      <c r="R179" s="2"/>
      <c r="S179" s="2"/>
    </row>
    <row r="180" spans="1:19" ht="14.2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P180" s="2"/>
      <c r="Q180" s="2"/>
      <c r="R180" s="2"/>
      <c r="S180" s="2"/>
    </row>
    <row r="181" spans="1:19" ht="14.2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P181" s="2"/>
      <c r="Q181" s="2"/>
      <c r="R181" s="2"/>
      <c r="S181" s="2"/>
    </row>
    <row r="182" spans="1:19" ht="14.2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P182" s="2"/>
      <c r="Q182" s="2"/>
      <c r="R182" s="2"/>
      <c r="S182" s="2"/>
    </row>
    <row r="183" spans="1:19" ht="14.2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P183" s="2"/>
      <c r="Q183" s="2"/>
      <c r="R183" s="2"/>
      <c r="S183" s="2"/>
    </row>
    <row r="184" spans="1:19" ht="14.2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P184" s="2"/>
      <c r="Q184" s="2"/>
      <c r="R184" s="2"/>
      <c r="S184" s="2"/>
    </row>
    <row r="185" spans="1:19" ht="14.2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P185" s="2"/>
      <c r="Q185" s="2"/>
      <c r="R185" s="2"/>
      <c r="S185" s="2"/>
    </row>
    <row r="186" spans="1:19" ht="14.2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P186" s="2"/>
      <c r="Q186" s="2"/>
      <c r="R186" s="2"/>
      <c r="S186" s="2"/>
    </row>
    <row r="187" spans="1:19" ht="14.2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P187" s="2"/>
      <c r="Q187" s="2"/>
      <c r="R187" s="2"/>
      <c r="S187" s="2"/>
    </row>
    <row r="188" spans="1:19" ht="14.2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P188" s="2"/>
      <c r="Q188" s="2"/>
      <c r="R188" s="2"/>
      <c r="S188" s="2"/>
    </row>
    <row r="189" spans="1:19" ht="14.2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P189" s="2"/>
      <c r="Q189" s="2"/>
      <c r="R189" s="2"/>
      <c r="S189" s="2"/>
    </row>
    <row r="190" spans="1:19" ht="14.2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P190" s="2"/>
      <c r="Q190" s="2"/>
      <c r="R190" s="2"/>
      <c r="S190" s="2"/>
    </row>
    <row r="191" spans="1:19" ht="14.2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P191" s="2"/>
      <c r="Q191" s="2"/>
      <c r="R191" s="2"/>
      <c r="S191" s="2"/>
    </row>
    <row r="192" spans="1:19" ht="14.2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P192" s="2"/>
      <c r="Q192" s="2"/>
      <c r="R192" s="2"/>
      <c r="S192" s="2"/>
    </row>
    <row r="193" spans="1:19" ht="14.2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P193" s="2"/>
      <c r="Q193" s="2"/>
      <c r="R193" s="2"/>
      <c r="S193" s="2"/>
    </row>
    <row r="194" spans="1:19" ht="14.2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P194" s="2"/>
      <c r="Q194" s="2"/>
      <c r="R194" s="2"/>
      <c r="S194" s="2"/>
    </row>
    <row r="195" spans="1:19" ht="14.2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P195" s="2"/>
      <c r="Q195" s="2"/>
      <c r="R195" s="2"/>
      <c r="S195" s="2"/>
    </row>
    <row r="196" spans="1:19" ht="14.2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P196" s="2"/>
      <c r="Q196" s="2"/>
      <c r="R196" s="2"/>
      <c r="S196" s="2"/>
    </row>
    <row r="197" spans="1:19" ht="14.2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P197" s="2"/>
      <c r="Q197" s="2"/>
      <c r="R197" s="2"/>
      <c r="S197" s="2"/>
    </row>
    <row r="198" spans="1:19" ht="14.2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P198" s="2"/>
      <c r="Q198" s="2"/>
      <c r="R198" s="2"/>
      <c r="S198" s="2"/>
    </row>
    <row r="199" spans="1:19" ht="14.2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P199" s="2"/>
      <c r="Q199" s="2"/>
      <c r="R199" s="2"/>
      <c r="S199" s="2"/>
    </row>
    <row r="200" spans="1:19" ht="14.2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P200" s="2"/>
      <c r="Q200" s="2"/>
      <c r="R200" s="2"/>
      <c r="S200" s="2"/>
    </row>
    <row r="201" spans="1:19" ht="14.2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P201" s="2"/>
      <c r="Q201" s="2"/>
      <c r="R201" s="2"/>
      <c r="S201" s="2"/>
    </row>
    <row r="202" spans="1:19" ht="14.2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P202" s="2"/>
      <c r="Q202" s="2"/>
      <c r="R202" s="2"/>
      <c r="S202" s="2"/>
    </row>
    <row r="203" spans="1:19" ht="14.2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P203" s="2"/>
      <c r="Q203" s="2"/>
      <c r="R203" s="2"/>
      <c r="S203" s="2"/>
    </row>
    <row r="204" spans="1:19" ht="14.2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P204" s="2"/>
      <c r="Q204" s="2"/>
      <c r="R204" s="2"/>
      <c r="S204" s="2"/>
    </row>
    <row r="205" spans="1:19" ht="14.2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P205" s="2"/>
      <c r="Q205" s="2"/>
      <c r="R205" s="2"/>
      <c r="S205" s="2"/>
    </row>
    <row r="206" spans="1:19" ht="14.2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P206" s="2"/>
      <c r="Q206" s="2"/>
      <c r="R206" s="2"/>
      <c r="S206" s="2"/>
    </row>
    <row r="207" spans="1:19" ht="14.2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P207" s="2"/>
      <c r="Q207" s="2"/>
      <c r="R207" s="2"/>
      <c r="S207" s="2"/>
    </row>
    <row r="208" spans="1:19" ht="14.2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P208" s="2"/>
      <c r="Q208" s="2"/>
      <c r="R208" s="2"/>
      <c r="S208" s="2"/>
    </row>
    <row r="209" spans="1:19" ht="14.2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P209" s="2"/>
      <c r="Q209" s="2"/>
      <c r="R209" s="2"/>
      <c r="S209" s="2"/>
    </row>
    <row r="210" spans="1:19" ht="14.2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P210" s="2"/>
      <c r="Q210" s="2"/>
      <c r="R210" s="2"/>
      <c r="S210" s="2"/>
    </row>
    <row r="211" spans="1:19" ht="14.2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P211" s="2"/>
      <c r="Q211" s="2"/>
      <c r="R211" s="2"/>
      <c r="S211" s="2"/>
    </row>
    <row r="212" spans="1:19" ht="14.2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P212" s="2"/>
      <c r="Q212" s="2"/>
      <c r="R212" s="2"/>
      <c r="S212" s="2"/>
    </row>
    <row r="213" spans="1:19" ht="14.2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P213" s="2"/>
      <c r="Q213" s="2"/>
      <c r="R213" s="2"/>
      <c r="S213" s="2"/>
    </row>
    <row r="214" spans="1:19" ht="14.2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P214" s="2"/>
      <c r="Q214" s="2"/>
      <c r="R214" s="2"/>
      <c r="S214" s="2"/>
    </row>
    <row r="215" spans="1:19" ht="14.2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P215" s="2"/>
      <c r="Q215" s="2"/>
      <c r="R215" s="2"/>
      <c r="S215" s="2"/>
    </row>
    <row r="216" spans="1:19" ht="14.2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P216" s="2"/>
      <c r="Q216" s="2"/>
      <c r="R216" s="2"/>
      <c r="S216" s="2"/>
    </row>
    <row r="217" spans="1:19" ht="14.2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P217" s="2"/>
      <c r="Q217" s="2"/>
      <c r="R217" s="2"/>
      <c r="S217" s="2"/>
    </row>
    <row r="218" spans="1:19" ht="14.2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P218" s="2"/>
      <c r="Q218" s="2"/>
      <c r="R218" s="2"/>
      <c r="S218" s="2"/>
    </row>
    <row r="219" spans="1:19" ht="14.2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P219" s="2"/>
      <c r="Q219" s="2"/>
      <c r="R219" s="2"/>
      <c r="S219" s="2"/>
    </row>
    <row r="220" spans="1:19" ht="14.2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P220" s="2"/>
      <c r="Q220" s="2"/>
      <c r="R220" s="2"/>
      <c r="S220" s="2"/>
    </row>
    <row r="221" spans="1:19" ht="14.2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P221" s="2"/>
      <c r="Q221" s="2"/>
      <c r="R221" s="2"/>
      <c r="S221" s="2"/>
    </row>
    <row r="222" spans="1:19" ht="14.2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P222" s="2"/>
      <c r="Q222" s="2"/>
      <c r="R222" s="2"/>
      <c r="S222" s="2"/>
    </row>
    <row r="223" spans="1:19" ht="14.2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P223" s="2"/>
      <c r="Q223" s="2"/>
      <c r="R223" s="2"/>
      <c r="S223" s="2"/>
    </row>
    <row r="224" spans="1:19" ht="14.2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P224" s="2"/>
      <c r="Q224" s="2"/>
      <c r="R224" s="2"/>
      <c r="S224" s="2"/>
    </row>
    <row r="225" spans="1:19" ht="14.2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P225" s="2"/>
      <c r="Q225" s="2"/>
      <c r="R225" s="2"/>
      <c r="S225" s="2"/>
    </row>
    <row r="226" spans="1:19" ht="14.2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P226" s="2"/>
      <c r="Q226" s="2"/>
      <c r="R226" s="2"/>
      <c r="S226" s="2"/>
    </row>
    <row r="227" spans="1:19" ht="14.2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P227" s="2"/>
      <c r="Q227" s="2"/>
      <c r="R227" s="2"/>
      <c r="S227" s="2"/>
    </row>
    <row r="228" spans="1:19" ht="14.2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P228" s="2"/>
      <c r="Q228" s="2"/>
      <c r="R228" s="2"/>
      <c r="S228" s="2"/>
    </row>
    <row r="229" spans="1:19" ht="14.2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P229" s="2"/>
      <c r="Q229" s="2"/>
      <c r="R229" s="2"/>
      <c r="S229" s="2"/>
    </row>
    <row r="230" spans="1:19" ht="14.2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P230" s="2"/>
      <c r="Q230" s="2"/>
      <c r="R230" s="2"/>
      <c r="S230" s="2"/>
    </row>
    <row r="231" spans="1:19" ht="14.2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P231" s="2"/>
      <c r="Q231" s="2"/>
      <c r="R231" s="2"/>
      <c r="S231" s="2"/>
    </row>
    <row r="232" spans="1:19" ht="14.2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P232" s="2"/>
      <c r="Q232" s="2"/>
      <c r="R232" s="2"/>
      <c r="S232" s="2"/>
    </row>
    <row r="233" spans="1:19" ht="14.2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P233" s="2"/>
      <c r="Q233" s="2"/>
      <c r="R233" s="2"/>
      <c r="S233" s="2"/>
    </row>
    <row r="234" spans="1:19" ht="14.2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P234" s="2"/>
      <c r="Q234" s="2"/>
      <c r="R234" s="2"/>
      <c r="S234" s="2"/>
    </row>
    <row r="235" spans="1:19" ht="14.2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P235" s="2"/>
      <c r="Q235" s="2"/>
      <c r="R235" s="2"/>
      <c r="S235" s="2"/>
    </row>
    <row r="236" spans="1:19" ht="14.2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P236" s="2"/>
      <c r="Q236" s="2"/>
      <c r="R236" s="2"/>
      <c r="S236" s="2"/>
    </row>
    <row r="237" spans="1:19" ht="14.2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P237" s="2"/>
      <c r="Q237" s="2"/>
      <c r="R237" s="2"/>
      <c r="S237" s="2"/>
    </row>
    <row r="238" spans="1:19" ht="14.2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P238" s="2"/>
      <c r="Q238" s="2"/>
      <c r="R238" s="2"/>
      <c r="S238" s="2"/>
    </row>
    <row r="239" spans="1:19" ht="14.2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P239" s="2"/>
      <c r="Q239" s="2"/>
      <c r="R239" s="2"/>
      <c r="S239" s="2"/>
    </row>
    <row r="240" spans="1:19" ht="14.2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P240" s="2"/>
      <c r="Q240" s="2"/>
      <c r="R240" s="2"/>
      <c r="S240" s="2"/>
    </row>
    <row r="241" spans="1:19" ht="14.2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P241" s="2"/>
      <c r="Q241" s="2"/>
      <c r="R241" s="2"/>
      <c r="S241" s="2"/>
    </row>
    <row r="242" spans="1:19" ht="14.2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P242" s="2"/>
      <c r="Q242" s="2"/>
      <c r="R242" s="2"/>
      <c r="S242" s="2"/>
    </row>
    <row r="243" spans="1:19" ht="14.2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P243" s="2"/>
      <c r="Q243" s="2"/>
      <c r="R243" s="2"/>
      <c r="S243" s="2"/>
    </row>
    <row r="244" spans="1:19" ht="14.2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P244" s="2"/>
      <c r="Q244" s="2"/>
      <c r="R244" s="2"/>
      <c r="S244" s="2"/>
    </row>
    <row r="245" spans="1:19" ht="14.2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P245" s="2"/>
      <c r="Q245" s="2"/>
      <c r="R245" s="2"/>
      <c r="S245" s="2"/>
    </row>
    <row r="246" spans="1:19" ht="14.2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P246" s="2"/>
      <c r="Q246" s="2"/>
      <c r="R246" s="2"/>
      <c r="S246" s="2"/>
    </row>
    <row r="247" spans="1:19" ht="14.2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P247" s="2"/>
      <c r="Q247" s="2"/>
      <c r="R247" s="2"/>
      <c r="S247" s="2"/>
    </row>
    <row r="248" spans="1:19" ht="14.2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P248" s="2"/>
      <c r="Q248" s="2"/>
      <c r="R248" s="2"/>
      <c r="S248" s="2"/>
    </row>
    <row r="249" spans="1:19" ht="14.2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P249" s="2"/>
      <c r="Q249" s="2"/>
      <c r="R249" s="2"/>
      <c r="S249" s="2"/>
    </row>
    <row r="250" spans="1:19" ht="14.2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P250" s="2"/>
      <c r="Q250" s="2"/>
      <c r="R250" s="2"/>
      <c r="S250" s="2"/>
    </row>
    <row r="251" spans="1:19" ht="14.2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P251" s="2"/>
      <c r="Q251" s="2"/>
      <c r="R251" s="2"/>
      <c r="S251" s="2"/>
    </row>
    <row r="252" spans="1:19" ht="14.2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P252" s="2"/>
      <c r="Q252" s="2"/>
      <c r="R252" s="2"/>
      <c r="S252" s="2"/>
    </row>
    <row r="253" spans="1:19" ht="14.2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P253" s="2"/>
      <c r="Q253" s="2"/>
      <c r="R253" s="2"/>
      <c r="S253" s="2"/>
    </row>
    <row r="254" spans="1:19" ht="14.2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P254" s="2"/>
      <c r="Q254" s="2"/>
      <c r="R254" s="2"/>
      <c r="S254" s="2"/>
    </row>
    <row r="255" spans="1:19" ht="14.2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P255" s="2"/>
      <c r="Q255" s="2"/>
      <c r="R255" s="2"/>
      <c r="S255" s="2"/>
    </row>
    <row r="256" spans="1:19" ht="14.2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P256" s="2"/>
      <c r="Q256" s="2"/>
      <c r="R256" s="2"/>
      <c r="S256" s="2"/>
    </row>
    <row r="257" spans="1:19" ht="14.2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P257" s="2"/>
      <c r="Q257" s="2"/>
      <c r="R257" s="2"/>
      <c r="S257" s="2"/>
    </row>
    <row r="258" spans="1:19" ht="14.2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P258" s="2"/>
      <c r="Q258" s="2"/>
      <c r="R258" s="2"/>
      <c r="S258" s="2"/>
    </row>
    <row r="259" spans="1:19" ht="14.2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P259" s="2"/>
      <c r="Q259" s="2"/>
      <c r="R259" s="2"/>
      <c r="S259" s="2"/>
    </row>
    <row r="260" spans="1:19" ht="14.2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P260" s="2"/>
      <c r="Q260" s="2"/>
      <c r="R260" s="2"/>
      <c r="S260" s="2"/>
    </row>
    <row r="261" spans="1:19" ht="14.2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P261" s="2"/>
      <c r="Q261" s="2"/>
      <c r="R261" s="2"/>
      <c r="S261" s="2"/>
    </row>
    <row r="262" spans="1:19" ht="14.2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P262" s="2"/>
      <c r="Q262" s="2"/>
      <c r="R262" s="2"/>
      <c r="S262" s="2"/>
    </row>
    <row r="263" spans="1:19" ht="14.2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P263" s="2"/>
      <c r="Q263" s="2"/>
      <c r="R263" s="2"/>
      <c r="S263" s="2"/>
    </row>
    <row r="264" spans="1:19" ht="14.2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P264" s="2"/>
      <c r="Q264" s="2"/>
      <c r="R264" s="2"/>
      <c r="S264" s="2"/>
    </row>
    <row r="265" spans="1:19" ht="14.2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P265" s="2"/>
      <c r="Q265" s="2"/>
      <c r="R265" s="2"/>
      <c r="S265" s="2"/>
    </row>
    <row r="266" spans="1:19" ht="14.2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P266" s="2"/>
      <c r="Q266" s="2"/>
      <c r="R266" s="2"/>
      <c r="S266" s="2"/>
    </row>
    <row r="267" spans="1:19" ht="14.2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P267" s="2"/>
      <c r="Q267" s="2"/>
      <c r="R267" s="2"/>
      <c r="S267" s="2"/>
    </row>
    <row r="268" spans="1:19" ht="14.2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P268" s="2"/>
      <c r="Q268" s="2"/>
      <c r="R268" s="2"/>
      <c r="S268" s="2"/>
    </row>
    <row r="269" spans="1:19" ht="14.2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P269" s="2"/>
      <c r="Q269" s="2"/>
      <c r="R269" s="2"/>
      <c r="S269" s="2"/>
    </row>
    <row r="270" spans="1:19" ht="14.2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P270" s="2"/>
      <c r="Q270" s="2"/>
      <c r="R270" s="2"/>
      <c r="S270" s="2"/>
    </row>
    <row r="271" spans="1:19" ht="14.2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P271" s="2"/>
      <c r="Q271" s="2"/>
      <c r="R271" s="2"/>
      <c r="S271" s="2"/>
    </row>
    <row r="272" spans="1:19" ht="14.2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P272" s="2"/>
      <c r="Q272" s="2"/>
      <c r="R272" s="2"/>
      <c r="S272" s="2"/>
    </row>
    <row r="273" spans="1:19" ht="14.2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P273" s="2"/>
      <c r="Q273" s="2"/>
      <c r="R273" s="2"/>
      <c r="S273" s="2"/>
    </row>
    <row r="274" spans="1:19" ht="14.2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P274" s="2"/>
      <c r="Q274" s="2"/>
      <c r="R274" s="2"/>
      <c r="S274" s="2"/>
    </row>
    <row r="275" spans="1:19" ht="14.2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P275" s="2"/>
      <c r="Q275" s="2"/>
      <c r="R275" s="2"/>
      <c r="S275" s="2"/>
    </row>
    <row r="276" spans="1:19" ht="14.2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P276" s="2"/>
      <c r="Q276" s="2"/>
      <c r="R276" s="2"/>
      <c r="S276" s="2"/>
    </row>
    <row r="277" spans="1:19" ht="14.2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P277" s="2"/>
      <c r="Q277" s="2"/>
      <c r="R277" s="2"/>
      <c r="S277" s="2"/>
    </row>
    <row r="278" spans="1:19" ht="14.2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P278" s="2"/>
      <c r="Q278" s="2"/>
      <c r="R278" s="2"/>
      <c r="S278" s="2"/>
    </row>
    <row r="279" spans="1:19" ht="14.2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P279" s="2"/>
      <c r="Q279" s="2"/>
      <c r="R279" s="2"/>
      <c r="S279" s="2"/>
    </row>
    <row r="280" spans="1:19" ht="14.2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P280" s="2"/>
      <c r="Q280" s="2"/>
      <c r="R280" s="2"/>
      <c r="S280" s="2"/>
    </row>
    <row r="281" spans="1:19" ht="14.2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P281" s="2"/>
      <c r="Q281" s="2"/>
      <c r="R281" s="2"/>
      <c r="S281" s="2"/>
    </row>
    <row r="282" spans="1:19" ht="14.2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P282" s="2"/>
      <c r="Q282" s="2"/>
      <c r="R282" s="2"/>
      <c r="S282" s="2"/>
    </row>
    <row r="283" spans="1:19" ht="14.2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P283" s="2"/>
      <c r="Q283" s="2"/>
      <c r="R283" s="2"/>
      <c r="S283" s="2"/>
    </row>
    <row r="284" spans="1:19" ht="14.2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P284" s="2"/>
      <c r="Q284" s="2"/>
      <c r="R284" s="2"/>
      <c r="S284" s="2"/>
    </row>
    <row r="285" spans="1:19" ht="14.2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P285" s="2"/>
      <c r="Q285" s="2"/>
      <c r="R285" s="2"/>
      <c r="S285" s="2"/>
    </row>
    <row r="286" spans="1:19" ht="14.2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P286" s="2"/>
      <c r="Q286" s="2"/>
      <c r="R286" s="2"/>
      <c r="S286" s="2"/>
    </row>
    <row r="287" spans="1:19" ht="14.2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P287" s="2"/>
      <c r="Q287" s="2"/>
      <c r="R287" s="2"/>
      <c r="S287" s="2"/>
    </row>
    <row r="288" spans="1:19" ht="14.2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P288" s="2"/>
      <c r="Q288" s="2"/>
      <c r="R288" s="2"/>
      <c r="S288" s="2"/>
    </row>
    <row r="289" spans="1:19" ht="14.2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P289" s="2"/>
      <c r="Q289" s="2"/>
      <c r="R289" s="2"/>
      <c r="S289" s="2"/>
    </row>
    <row r="290" spans="1:19" ht="14.2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P290" s="2"/>
      <c r="Q290" s="2"/>
      <c r="R290" s="2"/>
      <c r="S290" s="2"/>
    </row>
    <row r="291" spans="1:19" ht="14.2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P291" s="2"/>
      <c r="Q291" s="2"/>
      <c r="R291" s="2"/>
      <c r="S291" s="2"/>
    </row>
    <row r="292" spans="1:19" ht="14.2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P292" s="2"/>
      <c r="Q292" s="2"/>
      <c r="R292" s="2"/>
      <c r="S292" s="2"/>
    </row>
    <row r="293" spans="1:19" ht="14.2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P293" s="2"/>
      <c r="Q293" s="2"/>
      <c r="R293" s="2"/>
      <c r="S293" s="2"/>
    </row>
    <row r="294" spans="1:19" ht="14.2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P294" s="2"/>
      <c r="Q294" s="2"/>
      <c r="R294" s="2"/>
      <c r="S294" s="2"/>
    </row>
    <row r="295" spans="1:19" ht="14.2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P295" s="2"/>
      <c r="Q295" s="2"/>
      <c r="R295" s="2"/>
      <c r="S295" s="2"/>
    </row>
    <row r="296" spans="1:19" ht="14.2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P296" s="2"/>
      <c r="Q296" s="2"/>
      <c r="R296" s="2"/>
      <c r="S296" s="2"/>
    </row>
    <row r="297" spans="1:19" ht="14.2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P297" s="2"/>
      <c r="Q297" s="2"/>
      <c r="R297" s="2"/>
      <c r="S297" s="2"/>
    </row>
    <row r="298" spans="1:19" ht="14.2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P298" s="2"/>
      <c r="Q298" s="2"/>
      <c r="R298" s="2"/>
      <c r="S298" s="2"/>
    </row>
    <row r="299" spans="1:19" ht="14.2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P299" s="2"/>
      <c r="Q299" s="2"/>
      <c r="R299" s="2"/>
      <c r="S299" s="2"/>
    </row>
    <row r="300" spans="1:19" ht="14.2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P300" s="2"/>
      <c r="Q300" s="2"/>
      <c r="R300" s="2"/>
      <c r="S300" s="2"/>
    </row>
    <row r="301" spans="1:19" ht="14.2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P301" s="2"/>
      <c r="Q301" s="2"/>
      <c r="R301" s="2"/>
      <c r="S301" s="2"/>
    </row>
    <row r="302" spans="1:19" ht="14.2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P302" s="2"/>
      <c r="Q302" s="2"/>
      <c r="R302" s="2"/>
      <c r="S302" s="2"/>
    </row>
    <row r="303" spans="1:19" ht="14.2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P303" s="2"/>
      <c r="Q303" s="2"/>
      <c r="R303" s="2"/>
      <c r="S303" s="2"/>
    </row>
    <row r="304" spans="1:19" ht="14.2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P304" s="2"/>
      <c r="Q304" s="2"/>
      <c r="R304" s="2"/>
      <c r="S304" s="2"/>
    </row>
    <row r="305" spans="1:19" ht="14.2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P305" s="2"/>
      <c r="Q305" s="2"/>
      <c r="R305" s="2"/>
      <c r="S305" s="2"/>
    </row>
    <row r="306" spans="1:19" ht="14.2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P306" s="2"/>
      <c r="Q306" s="2"/>
      <c r="R306" s="2"/>
      <c r="S306" s="2"/>
    </row>
    <row r="307" spans="1:19" ht="14.2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P307" s="2"/>
      <c r="Q307" s="2"/>
      <c r="R307" s="2"/>
      <c r="S307" s="2"/>
    </row>
    <row r="308" spans="1:19" ht="14.2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P308" s="2"/>
      <c r="Q308" s="2"/>
      <c r="R308" s="2"/>
      <c r="S308" s="2"/>
    </row>
    <row r="309" spans="1:19" ht="14.2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P309" s="2"/>
      <c r="Q309" s="2"/>
      <c r="R309" s="2"/>
      <c r="S309" s="2"/>
    </row>
    <row r="310" spans="1:19" ht="14.2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P310" s="2"/>
      <c r="Q310" s="2"/>
      <c r="R310" s="2"/>
      <c r="S310" s="2"/>
    </row>
    <row r="311" spans="1:19" ht="14.2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P311" s="2"/>
      <c r="Q311" s="2"/>
      <c r="R311" s="2"/>
      <c r="S311" s="2"/>
    </row>
    <row r="312" spans="1:19" ht="14.2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P312" s="2"/>
      <c r="Q312" s="2"/>
      <c r="R312" s="2"/>
      <c r="S312" s="2"/>
    </row>
    <row r="313" spans="1:19" ht="14.2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P313" s="2"/>
      <c r="Q313" s="2"/>
      <c r="R313" s="2"/>
      <c r="S313" s="2"/>
    </row>
    <row r="314" spans="1:19" ht="14.2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P314" s="2"/>
      <c r="Q314" s="2"/>
      <c r="R314" s="2"/>
      <c r="S314" s="2"/>
    </row>
    <row r="315" spans="1:19" ht="14.2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P315" s="2"/>
      <c r="Q315" s="2"/>
      <c r="R315" s="2"/>
      <c r="S315" s="2"/>
    </row>
    <row r="316" spans="1:19" ht="14.2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P316" s="2"/>
      <c r="Q316" s="2"/>
      <c r="R316" s="2"/>
      <c r="S316" s="2"/>
    </row>
    <row r="317" spans="1:19" ht="14.2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P317" s="2"/>
      <c r="Q317" s="2"/>
      <c r="R317" s="2"/>
      <c r="S317" s="2"/>
    </row>
    <row r="318" spans="1:19" ht="14.2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P318" s="2"/>
      <c r="Q318" s="2"/>
      <c r="R318" s="2"/>
      <c r="S318" s="2"/>
    </row>
    <row r="319" spans="1:19" ht="14.2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P319" s="2"/>
      <c r="Q319" s="2"/>
      <c r="R319" s="2"/>
      <c r="S319" s="2"/>
    </row>
    <row r="320" spans="1:19" ht="14.2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P320" s="2"/>
      <c r="Q320" s="2"/>
      <c r="R320" s="2"/>
      <c r="S320" s="2"/>
    </row>
    <row r="321" spans="1:19" ht="14.2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P321" s="2"/>
      <c r="Q321" s="2"/>
      <c r="R321" s="2"/>
      <c r="S321" s="2"/>
    </row>
    <row r="322" spans="1:19" ht="14.2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P322" s="2"/>
      <c r="Q322" s="2"/>
      <c r="R322" s="2"/>
      <c r="S322" s="2"/>
    </row>
    <row r="323" spans="1:19" ht="14.2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P323" s="2"/>
      <c r="Q323" s="2"/>
      <c r="R323" s="2"/>
      <c r="S323" s="2"/>
    </row>
    <row r="324" spans="1:19" ht="14.2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P324" s="2"/>
      <c r="Q324" s="2"/>
      <c r="R324" s="2"/>
      <c r="S324" s="2"/>
    </row>
    <row r="325" spans="1:19" ht="14.2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P325" s="2"/>
      <c r="Q325" s="2"/>
      <c r="R325" s="2"/>
      <c r="S325" s="2"/>
    </row>
    <row r="326" spans="1:19" ht="14.2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P326" s="2"/>
      <c r="Q326" s="2"/>
      <c r="R326" s="2"/>
      <c r="S326" s="2"/>
    </row>
    <row r="327" spans="1:19" ht="14.2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P327" s="2"/>
      <c r="Q327" s="2"/>
      <c r="R327" s="2"/>
      <c r="S327" s="2"/>
    </row>
    <row r="328" spans="1:19" ht="14.2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P328" s="2"/>
      <c r="Q328" s="2"/>
      <c r="R328" s="2"/>
      <c r="S328" s="2"/>
    </row>
    <row r="329" spans="1:19" ht="14.2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P329" s="2"/>
      <c r="Q329" s="2"/>
      <c r="R329" s="2"/>
      <c r="S329" s="2"/>
    </row>
    <row r="330" spans="1:19" ht="14.2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P330" s="2"/>
      <c r="Q330" s="2"/>
      <c r="R330" s="2"/>
      <c r="S330" s="2"/>
    </row>
    <row r="331" spans="1:19" ht="14.2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P331" s="2"/>
      <c r="Q331" s="2"/>
      <c r="R331" s="2"/>
      <c r="S331" s="2"/>
    </row>
    <row r="332" spans="1:19" ht="14.2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P332" s="2"/>
      <c r="Q332" s="2"/>
      <c r="R332" s="2"/>
      <c r="S332" s="2"/>
    </row>
    <row r="333" spans="1:19" ht="14.2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P333" s="2"/>
      <c r="Q333" s="2"/>
      <c r="R333" s="2"/>
      <c r="S333" s="2"/>
    </row>
    <row r="334" spans="1:19" ht="14.2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P334" s="2"/>
      <c r="Q334" s="2"/>
      <c r="R334" s="2"/>
      <c r="S334" s="2"/>
    </row>
    <row r="335" spans="1:19" ht="14.2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P335" s="2"/>
      <c r="Q335" s="2"/>
      <c r="R335" s="2"/>
      <c r="S335" s="2"/>
    </row>
    <row r="336" spans="1:19" ht="14.2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P336" s="2"/>
      <c r="Q336" s="2"/>
      <c r="R336" s="2"/>
      <c r="S336" s="2"/>
    </row>
    <row r="337" spans="1:19" ht="14.2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P337" s="2"/>
      <c r="Q337" s="2"/>
      <c r="R337" s="2"/>
      <c r="S337" s="2"/>
    </row>
    <row r="338" spans="1:19" ht="14.2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P338" s="2"/>
      <c r="Q338" s="2"/>
      <c r="R338" s="2"/>
      <c r="S338" s="2"/>
    </row>
    <row r="339" spans="1:19" ht="14.2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P339" s="2"/>
      <c r="Q339" s="2"/>
      <c r="R339" s="2"/>
      <c r="S339" s="2"/>
    </row>
    <row r="340" spans="1:19" ht="14.2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P340" s="2"/>
      <c r="Q340" s="2"/>
      <c r="R340" s="2"/>
      <c r="S340" s="2"/>
    </row>
    <row r="341" spans="1:19" ht="14.2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P341" s="2"/>
      <c r="Q341" s="2"/>
      <c r="R341" s="2"/>
      <c r="S341" s="2"/>
    </row>
    <row r="342" spans="1:19" ht="14.2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P342" s="2"/>
      <c r="Q342" s="2"/>
      <c r="R342" s="2"/>
      <c r="S342" s="2"/>
    </row>
    <row r="343" spans="1:19" ht="14.2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P343" s="2"/>
      <c r="Q343" s="2"/>
      <c r="R343" s="2"/>
      <c r="S343" s="2"/>
    </row>
    <row r="344" spans="1:19" ht="14.2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P344" s="2"/>
      <c r="Q344" s="2"/>
      <c r="R344" s="2"/>
      <c r="S344" s="2"/>
    </row>
    <row r="345" spans="1:19" ht="14.2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P345" s="2"/>
      <c r="Q345" s="2"/>
      <c r="R345" s="2"/>
      <c r="S345" s="2"/>
    </row>
    <row r="346" spans="1:19" ht="14.2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P346" s="2"/>
      <c r="Q346" s="2"/>
      <c r="R346" s="2"/>
      <c r="S346" s="2"/>
    </row>
    <row r="347" spans="1:19" ht="14.2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P347" s="2"/>
      <c r="Q347" s="2"/>
      <c r="R347" s="2"/>
      <c r="S347" s="2"/>
    </row>
    <row r="348" spans="1:19" ht="14.2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P348" s="2"/>
      <c r="Q348" s="2"/>
      <c r="R348" s="2"/>
      <c r="S348" s="2"/>
    </row>
    <row r="349" spans="1:19" ht="14.2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P349" s="2"/>
      <c r="Q349" s="2"/>
      <c r="R349" s="2"/>
      <c r="S349" s="2"/>
    </row>
    <row r="350" spans="1:19" ht="14.2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P350" s="2"/>
      <c r="Q350" s="2"/>
      <c r="R350" s="2"/>
      <c r="S350" s="2"/>
    </row>
    <row r="351" spans="1:19" ht="14.2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P351" s="2"/>
      <c r="Q351" s="2"/>
      <c r="R351" s="2"/>
      <c r="S351" s="2"/>
    </row>
    <row r="352" spans="1:19" ht="14.2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P352" s="2"/>
      <c r="Q352" s="2"/>
      <c r="R352" s="2"/>
      <c r="S352" s="2"/>
    </row>
    <row r="353" spans="1:19" ht="14.2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P353" s="2"/>
      <c r="Q353" s="2"/>
      <c r="R353" s="2"/>
      <c r="S353" s="2"/>
    </row>
    <row r="354" spans="1:19" ht="14.2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P354" s="2"/>
      <c r="Q354" s="2"/>
      <c r="R354" s="2"/>
      <c r="S354" s="2"/>
    </row>
    <row r="355" spans="1:19" ht="14.2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P355" s="2"/>
      <c r="Q355" s="2"/>
      <c r="R355" s="2"/>
      <c r="S355" s="2"/>
    </row>
    <row r="356" spans="1:19" ht="14.2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P356" s="2"/>
      <c r="Q356" s="2"/>
      <c r="R356" s="2"/>
      <c r="S356" s="2"/>
    </row>
    <row r="357" spans="1:19" ht="14.2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P357" s="2"/>
      <c r="Q357" s="2"/>
      <c r="R357" s="2"/>
      <c r="S357" s="2"/>
    </row>
    <row r="358" spans="1:19" ht="14.2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P358" s="2"/>
      <c r="Q358" s="2"/>
      <c r="R358" s="2"/>
      <c r="S358" s="2"/>
    </row>
    <row r="359" spans="1:19" ht="14.2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P359" s="2"/>
      <c r="Q359" s="2"/>
      <c r="R359" s="2"/>
      <c r="S359" s="2"/>
    </row>
    <row r="360" spans="1:19" ht="14.2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P360" s="2"/>
      <c r="Q360" s="2"/>
      <c r="R360" s="2"/>
      <c r="S360" s="2"/>
    </row>
    <row r="361" spans="1:19" ht="14.2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P361" s="2"/>
      <c r="Q361" s="2"/>
      <c r="R361" s="2"/>
      <c r="S361" s="2"/>
    </row>
    <row r="362" spans="1:19" ht="14.2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P362" s="2"/>
      <c r="Q362" s="2"/>
      <c r="R362" s="2"/>
      <c r="S362" s="2"/>
    </row>
    <row r="363" spans="1:19" ht="14.2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P363" s="2"/>
      <c r="Q363" s="2"/>
      <c r="R363" s="2"/>
      <c r="S363" s="2"/>
    </row>
    <row r="364" spans="1:19" ht="14.2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P364" s="2"/>
      <c r="Q364" s="2"/>
      <c r="R364" s="2"/>
      <c r="S364" s="2"/>
    </row>
    <row r="365" spans="1:19" ht="14.2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P365" s="2"/>
      <c r="Q365" s="2"/>
      <c r="R365" s="2"/>
      <c r="S365" s="2"/>
    </row>
    <row r="366" spans="1:19" ht="14.2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P366" s="2"/>
      <c r="Q366" s="2"/>
      <c r="R366" s="2"/>
      <c r="S366" s="2"/>
    </row>
    <row r="367" spans="1:19" ht="14.2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P367" s="2"/>
      <c r="Q367" s="2"/>
      <c r="R367" s="2"/>
      <c r="S367" s="2"/>
    </row>
    <row r="368" spans="1:19" ht="14.2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P368" s="2"/>
      <c r="Q368" s="2"/>
      <c r="R368" s="2"/>
      <c r="S368" s="2"/>
    </row>
    <row r="369" spans="1:19" ht="14.2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P369" s="2"/>
      <c r="Q369" s="2"/>
      <c r="R369" s="2"/>
      <c r="S369" s="2"/>
    </row>
    <row r="370" spans="1:19" ht="14.2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P370" s="2"/>
      <c r="Q370" s="2"/>
      <c r="R370" s="2"/>
      <c r="S370" s="2"/>
    </row>
    <row r="371" spans="1:19" ht="14.2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P371" s="2"/>
      <c r="Q371" s="2"/>
      <c r="R371" s="2"/>
      <c r="S371" s="2"/>
    </row>
    <row r="372" spans="1:19" ht="14.2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P372" s="2"/>
      <c r="Q372" s="2"/>
      <c r="R372" s="2"/>
      <c r="S372" s="2"/>
    </row>
    <row r="373" spans="1:19" ht="14.2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P373" s="2"/>
      <c r="Q373" s="2"/>
      <c r="R373" s="2"/>
      <c r="S373" s="2"/>
    </row>
    <row r="374" spans="1:19" ht="14.2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P374" s="2"/>
      <c r="Q374" s="2"/>
      <c r="R374" s="2"/>
      <c r="S374" s="2"/>
    </row>
    <row r="375" spans="1:19" ht="14.2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P375" s="2"/>
      <c r="Q375" s="2"/>
      <c r="R375" s="2"/>
      <c r="S375" s="2"/>
    </row>
    <row r="376" spans="1:19" ht="14.2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P376" s="2"/>
      <c r="Q376" s="2"/>
      <c r="R376" s="2"/>
      <c r="S376" s="2"/>
    </row>
    <row r="377" spans="1:19" ht="14.2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P377" s="2"/>
      <c r="Q377" s="2"/>
      <c r="R377" s="2"/>
      <c r="S377" s="2"/>
    </row>
    <row r="378" spans="1:19" ht="14.2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P378" s="2"/>
      <c r="Q378" s="2"/>
      <c r="R378" s="2"/>
      <c r="S378" s="2"/>
    </row>
    <row r="379" spans="1:19" ht="14.2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P379" s="2"/>
      <c r="Q379" s="2"/>
      <c r="R379" s="2"/>
      <c r="S379" s="2"/>
    </row>
    <row r="380" spans="1:19" ht="14.2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P380" s="2"/>
      <c r="Q380" s="2"/>
      <c r="R380" s="2"/>
      <c r="S380" s="2"/>
    </row>
    <row r="381" spans="1:19" ht="14.2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P381" s="2"/>
      <c r="Q381" s="2"/>
      <c r="R381" s="2"/>
      <c r="S381" s="2"/>
    </row>
    <row r="382" spans="1:19" ht="14.2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P382" s="2"/>
      <c r="Q382" s="2"/>
      <c r="R382" s="2"/>
      <c r="S382" s="2"/>
    </row>
    <row r="383" spans="1:19" ht="14.2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P383" s="2"/>
      <c r="Q383" s="2"/>
      <c r="R383" s="2"/>
      <c r="S383" s="2"/>
    </row>
    <row r="384" spans="1:19" ht="14.2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P384" s="2"/>
      <c r="Q384" s="2"/>
      <c r="R384" s="2"/>
      <c r="S384" s="2"/>
    </row>
    <row r="385" spans="1:19" ht="14.2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P385" s="2"/>
      <c r="Q385" s="2"/>
      <c r="R385" s="2"/>
      <c r="S385" s="2"/>
    </row>
    <row r="386" spans="1:19" ht="14.2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P386" s="2"/>
      <c r="Q386" s="2"/>
      <c r="R386" s="2"/>
      <c r="S386" s="2"/>
    </row>
    <row r="387" spans="1:19" ht="14.2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P387" s="2"/>
      <c r="Q387" s="2"/>
      <c r="R387" s="2"/>
      <c r="S387" s="2"/>
    </row>
    <row r="388" spans="1:19" ht="14.2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P388" s="2"/>
      <c r="Q388" s="2"/>
      <c r="R388" s="2"/>
      <c r="S388" s="2"/>
    </row>
    <row r="389" spans="1:19" ht="14.2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P389" s="2"/>
      <c r="Q389" s="2"/>
      <c r="R389" s="2"/>
      <c r="S389" s="2"/>
    </row>
    <row r="390" spans="1:19" ht="14.2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P390" s="2"/>
      <c r="Q390" s="2"/>
      <c r="R390" s="2"/>
      <c r="S390" s="2"/>
    </row>
    <row r="391" spans="1:19" ht="14.2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P391" s="2"/>
      <c r="Q391" s="2"/>
      <c r="R391" s="2"/>
      <c r="S391" s="2"/>
    </row>
    <row r="392" spans="1:19" ht="14.2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P392" s="2"/>
      <c r="Q392" s="2"/>
      <c r="R392" s="2"/>
      <c r="S392" s="2"/>
    </row>
    <row r="393" spans="1:19" ht="14.2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P393" s="2"/>
      <c r="Q393" s="2"/>
      <c r="R393" s="2"/>
      <c r="S393" s="2"/>
    </row>
    <row r="394" spans="1:19" ht="14.2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P394" s="2"/>
      <c r="Q394" s="2"/>
      <c r="R394" s="2"/>
      <c r="S394" s="2"/>
    </row>
    <row r="395" spans="1:19" ht="14.2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P395" s="2"/>
      <c r="Q395" s="2"/>
      <c r="R395" s="2"/>
      <c r="S395" s="2"/>
    </row>
    <row r="396" spans="1:19" ht="14.2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P396" s="2"/>
      <c r="Q396" s="2"/>
      <c r="R396" s="2"/>
      <c r="S396" s="2"/>
    </row>
    <row r="397" spans="1:19" ht="14.2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P397" s="2"/>
      <c r="Q397" s="2"/>
      <c r="R397" s="2"/>
      <c r="S397" s="2"/>
    </row>
    <row r="398" spans="1:19" ht="14.2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P398" s="2"/>
      <c r="Q398" s="2"/>
      <c r="R398" s="2"/>
      <c r="S398" s="2"/>
    </row>
    <row r="399" spans="1:19" ht="14.2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P399" s="2"/>
      <c r="Q399" s="2"/>
      <c r="R399" s="2"/>
      <c r="S399" s="2"/>
    </row>
    <row r="400" spans="1:19" ht="14.2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P400" s="2"/>
      <c r="Q400" s="2"/>
      <c r="R400" s="2"/>
      <c r="S400" s="2"/>
    </row>
    <row r="401" spans="1:19" ht="14.2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P401" s="2"/>
      <c r="Q401" s="2"/>
      <c r="R401" s="2"/>
      <c r="S401" s="2"/>
    </row>
    <row r="402" spans="1:19" ht="14.2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P402" s="2"/>
      <c r="Q402" s="2"/>
      <c r="R402" s="2"/>
      <c r="S402" s="2"/>
    </row>
    <row r="403" spans="1:19" ht="14.2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P403" s="2"/>
      <c r="Q403" s="2"/>
      <c r="R403" s="2"/>
      <c r="S403" s="2"/>
    </row>
    <row r="404" spans="1:19" ht="14.2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P404" s="2"/>
      <c r="Q404" s="2"/>
      <c r="R404" s="2"/>
      <c r="S404" s="2"/>
    </row>
    <row r="405" spans="1:19" ht="14.2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P405" s="2"/>
      <c r="Q405" s="2"/>
      <c r="R405" s="2"/>
      <c r="S405" s="2"/>
    </row>
    <row r="406" spans="1:19" ht="14.2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P406" s="2"/>
      <c r="Q406" s="2"/>
      <c r="R406" s="2"/>
      <c r="S406" s="2"/>
    </row>
    <row r="407" spans="1:19" ht="14.2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P407" s="2"/>
      <c r="Q407" s="2"/>
      <c r="R407" s="2"/>
      <c r="S407" s="2"/>
    </row>
    <row r="408" spans="1:19" ht="14.2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P408" s="2"/>
      <c r="Q408" s="2"/>
      <c r="R408" s="2"/>
      <c r="S408" s="2"/>
    </row>
    <row r="409" spans="1:19" ht="14.2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P409" s="2"/>
      <c r="Q409" s="2"/>
      <c r="R409" s="2"/>
      <c r="S409" s="2"/>
    </row>
    <row r="410" spans="1:19" ht="14.2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P410" s="2"/>
      <c r="Q410" s="2"/>
      <c r="R410" s="2"/>
      <c r="S410" s="2"/>
    </row>
    <row r="411" spans="1:19" ht="14.2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P411" s="2"/>
      <c r="Q411" s="2"/>
      <c r="R411" s="2"/>
      <c r="S411" s="2"/>
    </row>
    <row r="412" spans="1:19" ht="14.2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P412" s="2"/>
      <c r="Q412" s="2"/>
      <c r="R412" s="2"/>
      <c r="S412" s="2"/>
    </row>
    <row r="413" spans="1:19" ht="14.2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P413" s="2"/>
      <c r="Q413" s="2"/>
      <c r="R413" s="2"/>
      <c r="S413" s="2"/>
    </row>
    <row r="414" spans="1:19" ht="14.2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P414" s="2"/>
      <c r="Q414" s="2"/>
      <c r="R414" s="2"/>
      <c r="S414" s="2"/>
    </row>
    <row r="415" spans="1:19" ht="14.2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P415" s="2"/>
      <c r="Q415" s="2"/>
      <c r="R415" s="2"/>
      <c r="S415" s="2"/>
    </row>
    <row r="416" spans="1:19" ht="14.2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P416" s="2"/>
      <c r="Q416" s="2"/>
      <c r="R416" s="2"/>
      <c r="S416" s="2"/>
    </row>
    <row r="417" spans="1:19" ht="14.2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P417" s="2"/>
      <c r="Q417" s="2"/>
      <c r="R417" s="2"/>
      <c r="S417" s="2"/>
    </row>
    <row r="418" spans="1:19" ht="14.2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P418" s="2"/>
      <c r="Q418" s="2"/>
      <c r="R418" s="2"/>
      <c r="S418" s="2"/>
    </row>
    <row r="419" spans="1:19" ht="14.2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P419" s="2"/>
      <c r="Q419" s="2"/>
      <c r="R419" s="2"/>
      <c r="S419" s="2"/>
    </row>
    <row r="420" spans="1:19" ht="14.2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P420" s="2"/>
      <c r="Q420" s="2"/>
      <c r="R420" s="2"/>
      <c r="S420" s="2"/>
    </row>
    <row r="421" spans="1:19" ht="14.2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P421" s="2"/>
      <c r="Q421" s="2"/>
      <c r="R421" s="2"/>
      <c r="S421" s="2"/>
    </row>
    <row r="422" spans="1:19" ht="14.2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P422" s="2"/>
      <c r="Q422" s="2"/>
      <c r="R422" s="2"/>
      <c r="S422" s="2"/>
    </row>
    <row r="423" spans="1:19" ht="14.2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P423" s="2"/>
      <c r="Q423" s="2"/>
      <c r="R423" s="2"/>
      <c r="S423" s="2"/>
    </row>
    <row r="424" spans="1:19" ht="14.2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P424" s="2"/>
      <c r="Q424" s="2"/>
      <c r="R424" s="2"/>
      <c r="S424" s="2"/>
    </row>
    <row r="425" spans="1:19" ht="14.2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P425" s="2"/>
      <c r="Q425" s="2"/>
      <c r="R425" s="2"/>
      <c r="S425" s="2"/>
    </row>
    <row r="426" spans="1:19" ht="14.2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P426" s="2"/>
      <c r="Q426" s="2"/>
      <c r="R426" s="2"/>
      <c r="S426" s="2"/>
    </row>
    <row r="427" spans="1:19" ht="14.2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P427" s="2"/>
      <c r="Q427" s="2"/>
      <c r="R427" s="2"/>
      <c r="S427" s="2"/>
    </row>
    <row r="428" spans="1:19" ht="14.2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P428" s="2"/>
      <c r="Q428" s="2"/>
      <c r="R428" s="2"/>
      <c r="S428" s="2"/>
    </row>
    <row r="429" spans="1:19" ht="14.2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P429" s="2"/>
      <c r="Q429" s="2"/>
      <c r="R429" s="2"/>
      <c r="S429" s="2"/>
    </row>
    <row r="430" spans="1:19" ht="14.2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P430" s="2"/>
      <c r="Q430" s="2"/>
      <c r="R430" s="2"/>
      <c r="S430" s="2"/>
    </row>
    <row r="431" spans="1:19" ht="14.2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P431" s="2"/>
      <c r="Q431" s="2"/>
      <c r="R431" s="2"/>
      <c r="S431" s="2"/>
    </row>
    <row r="432" spans="1:19" ht="14.2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P432" s="2"/>
      <c r="Q432" s="2"/>
      <c r="R432" s="2"/>
      <c r="S432" s="2"/>
    </row>
    <row r="433" spans="1:19" ht="14.2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P433" s="2"/>
      <c r="Q433" s="2"/>
      <c r="R433" s="2"/>
      <c r="S433" s="2"/>
    </row>
    <row r="434" spans="1:19" ht="14.2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P434" s="2"/>
      <c r="Q434" s="2"/>
      <c r="R434" s="2"/>
      <c r="S434" s="2"/>
    </row>
    <row r="435" spans="1:19" ht="14.2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P435" s="2"/>
      <c r="Q435" s="2"/>
      <c r="R435" s="2"/>
      <c r="S435" s="2"/>
    </row>
    <row r="436" spans="1:19" ht="14.2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P436" s="2"/>
      <c r="Q436" s="2"/>
      <c r="R436" s="2"/>
      <c r="S436" s="2"/>
    </row>
    <row r="437" spans="1:19" ht="14.2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P437" s="2"/>
      <c r="Q437" s="2"/>
      <c r="R437" s="2"/>
      <c r="S437" s="2"/>
    </row>
    <row r="438" spans="1:19" ht="14.2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P438" s="2"/>
      <c r="Q438" s="2"/>
      <c r="R438" s="2"/>
      <c r="S438" s="2"/>
    </row>
    <row r="439" spans="1:19" ht="14.2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P439" s="2"/>
      <c r="Q439" s="2"/>
      <c r="R439" s="2"/>
      <c r="S439" s="2"/>
    </row>
    <row r="440" spans="1:19" ht="14.2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P440" s="2"/>
      <c r="Q440" s="2"/>
      <c r="R440" s="2"/>
      <c r="S440" s="2"/>
    </row>
    <row r="441" spans="1:19" ht="14.2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P441" s="2"/>
      <c r="Q441" s="2"/>
      <c r="R441" s="2"/>
      <c r="S441" s="2"/>
    </row>
    <row r="442" spans="1:19" ht="14.2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P442" s="2"/>
      <c r="Q442" s="2"/>
      <c r="R442" s="2"/>
      <c r="S442" s="2"/>
    </row>
    <row r="443" spans="1:19" ht="14.2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P443" s="2"/>
      <c r="Q443" s="2"/>
      <c r="R443" s="2"/>
      <c r="S443" s="2"/>
    </row>
    <row r="444" spans="1:19" ht="14.2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P444" s="2"/>
      <c r="Q444" s="2"/>
      <c r="R444" s="2"/>
      <c r="S444" s="2"/>
    </row>
    <row r="445" spans="1:19" ht="14.2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P445" s="2"/>
      <c r="Q445" s="2"/>
      <c r="R445" s="2"/>
      <c r="S445" s="2"/>
    </row>
    <row r="446" spans="1:19" ht="14.2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P446" s="2"/>
      <c r="Q446" s="2"/>
      <c r="R446" s="2"/>
      <c r="S446" s="2"/>
    </row>
    <row r="447" spans="1:19" ht="14.2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P447" s="2"/>
      <c r="Q447" s="2"/>
      <c r="R447" s="2"/>
      <c r="S447" s="2"/>
    </row>
    <row r="448" spans="1:19" ht="14.2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P448" s="2"/>
      <c r="Q448" s="2"/>
      <c r="R448" s="2"/>
      <c r="S448" s="2"/>
    </row>
    <row r="449" spans="1:19" ht="14.2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P449" s="2"/>
      <c r="Q449" s="2"/>
      <c r="R449" s="2"/>
      <c r="S449" s="2"/>
    </row>
    <row r="450" spans="1:19" ht="14.2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P450" s="2"/>
      <c r="Q450" s="2"/>
      <c r="R450" s="2"/>
      <c r="S450" s="2"/>
    </row>
    <row r="451" spans="1:19" ht="14.2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P451" s="2"/>
      <c r="Q451" s="2"/>
      <c r="R451" s="2"/>
      <c r="S451" s="2"/>
    </row>
    <row r="452" spans="1:19" ht="14.2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P452" s="2"/>
      <c r="Q452" s="2"/>
      <c r="R452" s="2"/>
      <c r="S452" s="2"/>
    </row>
    <row r="453" spans="1:19" ht="14.2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P453" s="2"/>
      <c r="Q453" s="2"/>
      <c r="R453" s="2"/>
      <c r="S453" s="2"/>
    </row>
    <row r="454" spans="1:19" ht="14.2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P454" s="2"/>
      <c r="Q454" s="2"/>
      <c r="R454" s="2"/>
      <c r="S454" s="2"/>
    </row>
    <row r="455" spans="1:19" ht="14.2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P455" s="2"/>
      <c r="Q455" s="2"/>
      <c r="R455" s="2"/>
      <c r="S455" s="2"/>
    </row>
    <row r="456" spans="1:19" ht="14.2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P456" s="2"/>
      <c r="Q456" s="2"/>
      <c r="R456" s="2"/>
      <c r="S456" s="2"/>
    </row>
    <row r="457" spans="1:19" ht="14.2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P457" s="2"/>
      <c r="Q457" s="2"/>
      <c r="R457" s="2"/>
      <c r="S457" s="2"/>
    </row>
    <row r="458" spans="1:19" ht="14.2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P458" s="2"/>
      <c r="Q458" s="2"/>
      <c r="R458" s="2"/>
      <c r="S458" s="2"/>
    </row>
    <row r="459" spans="1:19" ht="14.2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P459" s="2"/>
      <c r="Q459" s="2"/>
      <c r="R459" s="2"/>
      <c r="S459" s="2"/>
    </row>
    <row r="460" spans="1:19" ht="14.2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P460" s="2"/>
      <c r="Q460" s="2"/>
      <c r="R460" s="2"/>
      <c r="S460" s="2"/>
    </row>
    <row r="461" spans="1:19" ht="14.2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P461" s="2"/>
      <c r="Q461" s="2"/>
      <c r="R461" s="2"/>
      <c r="S461" s="2"/>
    </row>
    <row r="462" spans="1:19" ht="14.2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P462" s="2"/>
      <c r="Q462" s="2"/>
      <c r="R462" s="2"/>
      <c r="S462" s="2"/>
    </row>
    <row r="463" spans="1:19" ht="14.2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P463" s="2"/>
      <c r="Q463" s="2"/>
      <c r="R463" s="2"/>
      <c r="S463" s="2"/>
    </row>
    <row r="464" spans="1:19" ht="14.2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P464" s="2"/>
      <c r="Q464" s="2"/>
      <c r="R464" s="2"/>
      <c r="S464" s="2"/>
    </row>
    <row r="465" spans="1:19" ht="14.2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P465" s="2"/>
      <c r="Q465" s="2"/>
      <c r="R465" s="2"/>
      <c r="S465" s="2"/>
    </row>
    <row r="466" spans="1:19" ht="14.2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P466" s="2"/>
      <c r="Q466" s="2"/>
      <c r="R466" s="2"/>
      <c r="S466" s="2"/>
    </row>
    <row r="467" spans="1:19" ht="14.2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P467" s="2"/>
      <c r="Q467" s="2"/>
      <c r="R467" s="2"/>
      <c r="S467" s="2"/>
    </row>
    <row r="468" spans="1:19" ht="14.2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P468" s="2"/>
      <c r="Q468" s="2"/>
      <c r="R468" s="2"/>
      <c r="S468" s="2"/>
    </row>
    <row r="469" spans="1:19" ht="14.2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P469" s="2"/>
      <c r="Q469" s="2"/>
      <c r="R469" s="2"/>
      <c r="S469" s="2"/>
    </row>
    <row r="470" spans="1:19" ht="14.2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P470" s="2"/>
      <c r="Q470" s="2"/>
      <c r="R470" s="2"/>
      <c r="S470" s="2"/>
    </row>
    <row r="471" spans="1:19" ht="14.2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P471" s="2"/>
      <c r="Q471" s="2"/>
      <c r="R471" s="2"/>
      <c r="S471" s="2"/>
    </row>
    <row r="472" spans="1:19" ht="14.2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P472" s="2"/>
      <c r="Q472" s="2"/>
      <c r="R472" s="2"/>
      <c r="S472" s="2"/>
    </row>
    <row r="473" spans="1:19" ht="14.2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P473" s="2"/>
      <c r="Q473" s="2"/>
      <c r="R473" s="2"/>
      <c r="S473" s="2"/>
    </row>
    <row r="474" spans="1:19" ht="14.2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P474" s="2"/>
      <c r="Q474" s="2"/>
      <c r="R474" s="2"/>
      <c r="S474" s="2"/>
    </row>
    <row r="475" spans="1:19" ht="14.2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P475" s="2"/>
      <c r="Q475" s="2"/>
      <c r="R475" s="2"/>
      <c r="S475" s="2"/>
    </row>
    <row r="476" spans="1:19" ht="14.2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P476" s="2"/>
      <c r="Q476" s="2"/>
      <c r="R476" s="2"/>
      <c r="S476" s="2"/>
    </row>
    <row r="477" spans="1:19" ht="14.2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P477" s="2"/>
      <c r="Q477" s="2"/>
      <c r="R477" s="2"/>
      <c r="S477" s="2"/>
    </row>
    <row r="478" spans="1:19" ht="14.2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P478" s="2"/>
      <c r="Q478" s="2"/>
      <c r="R478" s="2"/>
      <c r="S478" s="2"/>
    </row>
    <row r="479" spans="1:19" ht="14.2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P479" s="2"/>
      <c r="Q479" s="2"/>
      <c r="R479" s="2"/>
      <c r="S479" s="2"/>
    </row>
    <row r="480" spans="1:19" ht="14.2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P480" s="2"/>
      <c r="Q480" s="2"/>
      <c r="R480" s="2"/>
      <c r="S480" s="2"/>
    </row>
    <row r="481" spans="1:19" ht="14.2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P481" s="2"/>
      <c r="Q481" s="2"/>
      <c r="R481" s="2"/>
      <c r="S481" s="2"/>
    </row>
    <row r="482" spans="1:19" ht="14.2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P482" s="2"/>
      <c r="Q482" s="2"/>
      <c r="R482" s="2"/>
      <c r="S482" s="2"/>
    </row>
    <row r="483" spans="1:19" ht="14.2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P483" s="2"/>
      <c r="Q483" s="2"/>
      <c r="R483" s="2"/>
      <c r="S483" s="2"/>
    </row>
    <row r="484" spans="1:19" ht="14.2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P484" s="2"/>
      <c r="Q484" s="2"/>
      <c r="R484" s="2"/>
      <c r="S484" s="2"/>
    </row>
    <row r="485" spans="1:19" ht="14.2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P485" s="2"/>
      <c r="Q485" s="2"/>
      <c r="R485" s="2"/>
      <c r="S485" s="2"/>
    </row>
    <row r="486" spans="1:19" ht="14.2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P486" s="2"/>
      <c r="Q486" s="2"/>
      <c r="R486" s="2"/>
      <c r="S486" s="2"/>
    </row>
    <row r="487" spans="1:19" ht="14.2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P487" s="2"/>
      <c r="Q487" s="2"/>
      <c r="R487" s="2"/>
      <c r="S487" s="2"/>
    </row>
    <row r="488" spans="1:19" ht="14.2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P488" s="2"/>
      <c r="Q488" s="2"/>
      <c r="R488" s="2"/>
      <c r="S488" s="2"/>
    </row>
    <row r="489" spans="1:19" ht="14.2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P489" s="2"/>
      <c r="Q489" s="2"/>
      <c r="R489" s="2"/>
      <c r="S489" s="2"/>
    </row>
    <row r="490" spans="1:19" ht="14.2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P490" s="2"/>
      <c r="Q490" s="2"/>
      <c r="R490" s="2"/>
      <c r="S490" s="2"/>
    </row>
    <row r="491" spans="1:19" ht="14.2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P491" s="2"/>
      <c r="Q491" s="2"/>
      <c r="R491" s="2"/>
      <c r="S491" s="2"/>
    </row>
    <row r="492" spans="1:19" ht="14.2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P492" s="2"/>
      <c r="Q492" s="2"/>
      <c r="R492" s="2"/>
      <c r="S492" s="2"/>
    </row>
    <row r="493" spans="1:19" ht="14.2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P493" s="2"/>
      <c r="Q493" s="2"/>
      <c r="R493" s="2"/>
      <c r="S493" s="2"/>
    </row>
    <row r="494" spans="1:19" ht="14.2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P494" s="2"/>
      <c r="Q494" s="2"/>
      <c r="R494" s="2"/>
      <c r="S494" s="2"/>
    </row>
    <row r="495" spans="1:19" ht="14.2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P495" s="2"/>
      <c r="Q495" s="2"/>
      <c r="R495" s="2"/>
      <c r="S495" s="2"/>
    </row>
    <row r="496" spans="1:19" ht="14.2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P496" s="2"/>
      <c r="Q496" s="2"/>
      <c r="R496" s="2"/>
      <c r="S496" s="2"/>
    </row>
    <row r="497" spans="1:19" ht="14.2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P497" s="2"/>
      <c r="Q497" s="2"/>
      <c r="R497" s="2"/>
      <c r="S497" s="2"/>
    </row>
    <row r="498" spans="1:19" ht="14.2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P498" s="2"/>
      <c r="Q498" s="2"/>
      <c r="R498" s="2"/>
      <c r="S498" s="2"/>
    </row>
    <row r="499" spans="1:19" ht="14.2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P499" s="2"/>
      <c r="Q499" s="2"/>
      <c r="R499" s="2"/>
      <c r="S499" s="2"/>
    </row>
    <row r="500" spans="1:19" ht="14.2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P500" s="2"/>
      <c r="Q500" s="2"/>
      <c r="R500" s="2"/>
      <c r="S500" s="2"/>
    </row>
    <row r="501" spans="1:19" ht="14.2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P501" s="2"/>
      <c r="Q501" s="2"/>
      <c r="R501" s="2"/>
      <c r="S501" s="2"/>
    </row>
    <row r="502" spans="1:19" ht="14.2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P502" s="2"/>
      <c r="Q502" s="2"/>
      <c r="R502" s="2"/>
      <c r="S502" s="2"/>
    </row>
    <row r="503" spans="1:19" ht="14.2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P503" s="2"/>
      <c r="Q503" s="2"/>
      <c r="R503" s="2"/>
      <c r="S503" s="2"/>
    </row>
    <row r="504" spans="1:19" ht="14.2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P504" s="2"/>
      <c r="Q504" s="2"/>
      <c r="R504" s="2"/>
      <c r="S504" s="2"/>
    </row>
    <row r="505" spans="1:19" ht="14.2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P505" s="2"/>
      <c r="Q505" s="2"/>
      <c r="R505" s="2"/>
      <c r="S505" s="2"/>
    </row>
    <row r="506" spans="1:19" ht="14.2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P506" s="2"/>
      <c r="Q506" s="2"/>
      <c r="R506" s="2"/>
      <c r="S506" s="2"/>
    </row>
    <row r="507" spans="1:19" ht="14.2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P507" s="2"/>
      <c r="Q507" s="2"/>
      <c r="R507" s="2"/>
      <c r="S507" s="2"/>
    </row>
    <row r="508" spans="1:19" ht="14.2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P508" s="2"/>
      <c r="Q508" s="2"/>
      <c r="R508" s="2"/>
      <c r="S508" s="2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A9A7B-C6AD-45BA-AC6B-70BF87D23911}">
  <dimension ref="A1"/>
  <sheetViews>
    <sheetView workbookViewId="0">
      <selection activeCell="E12" sqref="E12"/>
    </sheetView>
  </sheetViews>
  <sheetFormatPr baseColWidth="10" defaultRowHeight="14.2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F4758-FA5F-4FD4-94B3-F3BB741B9BFA}">
  <dimension ref="A1:W280"/>
  <sheetViews>
    <sheetView workbookViewId="0">
      <selection activeCell="K30" sqref="K30"/>
    </sheetView>
  </sheetViews>
  <sheetFormatPr baseColWidth="10" defaultRowHeight="15" x14ac:dyDescent="0.2"/>
  <cols>
    <col min="2" max="2" width="11" style="25"/>
    <col min="6" max="19" width="11" style="4"/>
  </cols>
  <sheetData>
    <row r="1" spans="1:23" ht="14.25" x14ac:dyDescent="0.2">
      <c r="A1" t="s">
        <v>3</v>
      </c>
      <c r="B1" s="25" t="s">
        <v>115</v>
      </c>
      <c r="C1" t="s">
        <v>1</v>
      </c>
      <c r="W1" s="1"/>
    </row>
    <row r="2" spans="1:23" ht="14.25" x14ac:dyDescent="0.2">
      <c r="A2" s="2">
        <f ca="1">+TODAY()</f>
        <v>43420</v>
      </c>
      <c r="B2" s="25">
        <v>0</v>
      </c>
      <c r="C2">
        <f>+BD_fileterd!G3</f>
        <v>27477.9</v>
      </c>
    </row>
    <row r="3" spans="1:23" ht="14.25" x14ac:dyDescent="0.2">
      <c r="A3" s="2">
        <f ca="1">+A2+1</f>
        <v>43421</v>
      </c>
      <c r="B3" s="25">
        <f ca="1">+IF(DAY(A3)=9,B2+1,B2)</f>
        <v>0</v>
      </c>
      <c r="C3" s="27">
        <f>+C2*(1+HLOOKUP(B2,$G$5:$S$8,3,FALSE))^(1/HLOOKUP(B2,$G$5:$S$8,4,FALSE))</f>
        <v>27481.556655326774</v>
      </c>
    </row>
    <row r="4" spans="1:23" ht="14.25" x14ac:dyDescent="0.2">
      <c r="A4" s="2">
        <f t="shared" ref="A4:A67" ca="1" si="0">+A3+1</f>
        <v>43422</v>
      </c>
      <c r="B4" s="25">
        <f t="shared" ref="B4:B67" ca="1" si="1">+IF(DAY(A4)=9,B3+1,B3)</f>
        <v>0</v>
      </c>
      <c r="C4" s="27">
        <f t="shared" ref="C4:C67" ca="1" si="2">+C3*(1+HLOOKUP(B3,$G$5:$S$8,3,FALSE))^(1/HLOOKUP(B3,$G$5:$S$8,4,FALSE))</f>
        <v>27485.21379726745</v>
      </c>
      <c r="F4" s="3">
        <v>43413</v>
      </c>
      <c r="G4" s="3">
        <f>+EDATE(F4,1)</f>
        <v>43443</v>
      </c>
      <c r="H4" s="3">
        <f t="shared" ref="H4:S4" si="3">+EDATE(G4,1)</f>
        <v>43474</v>
      </c>
      <c r="I4" s="3">
        <f t="shared" si="3"/>
        <v>43505</v>
      </c>
      <c r="J4" s="3">
        <f t="shared" si="3"/>
        <v>43533</v>
      </c>
      <c r="K4" s="3">
        <f t="shared" si="3"/>
        <v>43564</v>
      </c>
      <c r="L4" s="3">
        <f t="shared" si="3"/>
        <v>43594</v>
      </c>
      <c r="M4" s="3">
        <f t="shared" si="3"/>
        <v>43625</v>
      </c>
      <c r="N4" s="3">
        <f t="shared" si="3"/>
        <v>43655</v>
      </c>
      <c r="O4" s="3">
        <f t="shared" si="3"/>
        <v>43686</v>
      </c>
      <c r="P4" s="3">
        <f t="shared" si="3"/>
        <v>43717</v>
      </c>
      <c r="Q4" s="3">
        <f t="shared" si="3"/>
        <v>43747</v>
      </c>
      <c r="R4" s="3">
        <f t="shared" si="3"/>
        <v>43778</v>
      </c>
      <c r="S4" s="3">
        <f t="shared" si="3"/>
        <v>43808</v>
      </c>
    </row>
    <row r="5" spans="1:23" ht="14.25" x14ac:dyDescent="0.2">
      <c r="A5" s="2">
        <f t="shared" ca="1" si="0"/>
        <v>43423</v>
      </c>
      <c r="B5" s="25">
        <f t="shared" ca="1" si="1"/>
        <v>0</v>
      </c>
      <c r="C5" s="27">
        <f t="shared" ca="1" si="2"/>
        <v>27488.871425886788</v>
      </c>
      <c r="F5" s="4" t="s">
        <v>115</v>
      </c>
      <c r="G5" s="4">
        <v>0</v>
      </c>
      <c r="H5" s="4">
        <v>1</v>
      </c>
      <c r="I5" s="4">
        <v>2</v>
      </c>
      <c r="J5" s="4">
        <v>3</v>
      </c>
      <c r="K5" s="4">
        <v>4</v>
      </c>
      <c r="L5" s="4">
        <v>5</v>
      </c>
      <c r="M5" s="4">
        <v>6</v>
      </c>
      <c r="N5" s="4">
        <v>7</v>
      </c>
      <c r="O5" s="4">
        <v>8</v>
      </c>
      <c r="P5" s="4">
        <v>9</v>
      </c>
      <c r="Q5" s="4">
        <v>10</v>
      </c>
      <c r="R5" s="4">
        <v>11</v>
      </c>
      <c r="S5" s="4">
        <v>12</v>
      </c>
    </row>
    <row r="6" spans="1:23" ht="14.25" x14ac:dyDescent="0.2">
      <c r="A6" s="2">
        <f t="shared" ca="1" si="0"/>
        <v>43424</v>
      </c>
      <c r="B6" s="25">
        <f t="shared" ca="1" si="1"/>
        <v>0</v>
      </c>
      <c r="C6" s="27">
        <f t="shared" ca="1" si="2"/>
        <v>27492.529541249551</v>
      </c>
      <c r="F6" s="4" t="s">
        <v>116</v>
      </c>
      <c r="G6" s="4" t="s">
        <v>102</v>
      </c>
      <c r="H6" s="4" t="s">
        <v>103</v>
      </c>
      <c r="I6" s="4" t="s">
        <v>104</v>
      </c>
      <c r="J6" s="4" t="s">
        <v>105</v>
      </c>
      <c r="K6" s="4" t="s">
        <v>106</v>
      </c>
      <c r="L6" s="4" t="s">
        <v>107</v>
      </c>
      <c r="M6" s="4" t="s">
        <v>108</v>
      </c>
      <c r="N6" s="4" t="s">
        <v>109</v>
      </c>
      <c r="O6" s="4" t="s">
        <v>110</v>
      </c>
      <c r="P6" s="4" t="s">
        <v>111</v>
      </c>
      <c r="Q6" s="4" t="s">
        <v>112</v>
      </c>
      <c r="R6" s="4" t="s">
        <v>113</v>
      </c>
      <c r="S6" s="4" t="s">
        <v>114</v>
      </c>
    </row>
    <row r="7" spans="1:23" ht="14.25" x14ac:dyDescent="0.2">
      <c r="A7" s="2">
        <f t="shared" ca="1" si="0"/>
        <v>43425</v>
      </c>
      <c r="B7" s="25">
        <f t="shared" ca="1" si="1"/>
        <v>0</v>
      </c>
      <c r="C7" s="27">
        <f t="shared" ca="1" si="2"/>
        <v>27496.188143420513</v>
      </c>
      <c r="F7" s="4" t="s">
        <v>117</v>
      </c>
      <c r="G7" s="26">
        <v>4.0000000000000001E-3</v>
      </c>
      <c r="H7" s="24">
        <f>+BD_fileterd!I3/BD_fileterd!H3-1</f>
        <v>4.1084962106108236E-4</v>
      </c>
      <c r="I7" s="24">
        <f>+BD_fileterd!J3/BD_fileterd!I3-1</f>
        <v>2.090376619389378E-3</v>
      </c>
      <c r="J7" s="24">
        <f>+BD_fileterd!K3/BD_fileterd!J3-1</f>
        <v>2.4716052955220391E-3</v>
      </c>
      <c r="K7" s="24">
        <f>+BD_fileterd!L3/BD_fileterd!K3-1</f>
        <v>3.5721592403641367E-3</v>
      </c>
      <c r="L7" s="24">
        <f>+BD_fileterd!M3/BD_fileterd!L3-1</f>
        <v>2.3370089090375412E-3</v>
      </c>
      <c r="M7" s="24">
        <f>+BD_fileterd!N3/BD_fileterd!M3-1</f>
        <v>3.204639589243552E-3</v>
      </c>
      <c r="N7" s="24">
        <f>+BD_fileterd!O3/BD_fileterd!N3-1</f>
        <v>1.7162673901687242E-3</v>
      </c>
      <c r="O7" s="24">
        <f>+BD_fileterd!P3/BD_fileterd!O3-1</f>
        <v>2.9626277008545365E-3</v>
      </c>
      <c r="P7" s="24">
        <f>+BD_fileterd!Q3/BD_fileterd!P3-1</f>
        <v>2.3961988236453902E-3</v>
      </c>
      <c r="Q7" s="24">
        <f>+BD_fileterd!R3/BD_fileterd!Q3-1</f>
        <v>3.4676560391961875E-3</v>
      </c>
      <c r="R7" s="24">
        <f>+BD_fileterd!S3/BD_fileterd!R3-1</f>
        <v>3.5381109388836762E-3</v>
      </c>
      <c r="S7" s="24">
        <f>+BD_fileterd!T3/BD_fileterd!S3-1</f>
        <v>8.2253107584451257E-4</v>
      </c>
    </row>
    <row r="8" spans="1:23" ht="14.25" x14ac:dyDescent="0.2">
      <c r="A8" s="2">
        <f t="shared" ca="1" si="0"/>
        <v>43426</v>
      </c>
      <c r="B8" s="25">
        <f t="shared" ca="1" si="1"/>
        <v>0</v>
      </c>
      <c r="C8" s="27">
        <f t="shared" ca="1" si="2"/>
        <v>27499.847232464457</v>
      </c>
      <c r="F8" s="4" t="s">
        <v>118</v>
      </c>
      <c r="G8" s="5">
        <f>+G4-F4</f>
        <v>30</v>
      </c>
      <c r="H8" s="5">
        <f t="shared" ref="H8:S8" si="4">+H4-G4</f>
        <v>31</v>
      </c>
      <c r="I8" s="5">
        <f t="shared" si="4"/>
        <v>31</v>
      </c>
      <c r="J8" s="5">
        <f t="shared" si="4"/>
        <v>28</v>
      </c>
      <c r="K8" s="5">
        <f t="shared" si="4"/>
        <v>31</v>
      </c>
      <c r="L8" s="5">
        <f t="shared" si="4"/>
        <v>30</v>
      </c>
      <c r="M8" s="5">
        <f t="shared" si="4"/>
        <v>31</v>
      </c>
      <c r="N8" s="5">
        <f t="shared" si="4"/>
        <v>30</v>
      </c>
      <c r="O8" s="5">
        <f t="shared" si="4"/>
        <v>31</v>
      </c>
      <c r="P8" s="5">
        <f t="shared" si="4"/>
        <v>31</v>
      </c>
      <c r="Q8" s="5">
        <f t="shared" si="4"/>
        <v>30</v>
      </c>
      <c r="R8" s="5">
        <f t="shared" si="4"/>
        <v>31</v>
      </c>
      <c r="S8" s="5">
        <f t="shared" si="4"/>
        <v>30</v>
      </c>
    </row>
    <row r="9" spans="1:23" ht="14.25" x14ac:dyDescent="0.2">
      <c r="A9" s="2">
        <f t="shared" ca="1" si="0"/>
        <v>43427</v>
      </c>
      <c r="B9" s="25">
        <f t="shared" ca="1" si="1"/>
        <v>0</v>
      </c>
      <c r="C9" s="27">
        <f t="shared" ca="1" si="2"/>
        <v>27503.506808446175</v>
      </c>
    </row>
    <row r="10" spans="1:23" ht="14.25" x14ac:dyDescent="0.2">
      <c r="A10" s="2">
        <f t="shared" ca="1" si="0"/>
        <v>43428</v>
      </c>
      <c r="B10" s="25">
        <f t="shared" ca="1" si="1"/>
        <v>0</v>
      </c>
      <c r="C10" s="27">
        <f t="shared" ca="1" si="2"/>
        <v>27507.166871430465</v>
      </c>
    </row>
    <row r="11" spans="1:23" ht="14.25" x14ac:dyDescent="0.2">
      <c r="A11" s="2">
        <f t="shared" ca="1" si="0"/>
        <v>43429</v>
      </c>
      <c r="B11" s="25">
        <f t="shared" ca="1" si="1"/>
        <v>0</v>
      </c>
      <c r="C11" s="27">
        <f t="shared" ca="1" si="2"/>
        <v>27510.827421482136</v>
      </c>
    </row>
    <row r="12" spans="1:23" ht="14.25" x14ac:dyDescent="0.2">
      <c r="A12" s="2">
        <f t="shared" ca="1" si="0"/>
        <v>43430</v>
      </c>
      <c r="B12" s="25">
        <f t="shared" ca="1" si="1"/>
        <v>0</v>
      </c>
      <c r="C12" s="27">
        <f t="shared" ca="1" si="2"/>
        <v>27514.488458666008</v>
      </c>
    </row>
    <row r="13" spans="1:23" ht="14.25" x14ac:dyDescent="0.2">
      <c r="A13" s="2">
        <f t="shared" ca="1" si="0"/>
        <v>43431</v>
      </c>
      <c r="B13" s="25">
        <f t="shared" ca="1" si="1"/>
        <v>0</v>
      </c>
      <c r="C13" s="27">
        <f t="shared" ca="1" si="2"/>
        <v>27518.149983046904</v>
      </c>
      <c r="F13" s="4" t="s">
        <v>119</v>
      </c>
    </row>
    <row r="14" spans="1:23" ht="14.25" x14ac:dyDescent="0.2">
      <c r="A14" s="2">
        <f t="shared" ca="1" si="0"/>
        <v>43432</v>
      </c>
      <c r="B14" s="25">
        <f t="shared" ca="1" si="1"/>
        <v>0</v>
      </c>
      <c r="C14" s="27">
        <f t="shared" ca="1" si="2"/>
        <v>27521.811994689659</v>
      </c>
    </row>
    <row r="15" spans="1:23" ht="14.25" x14ac:dyDescent="0.2">
      <c r="A15" s="2">
        <f t="shared" ca="1" si="0"/>
        <v>43433</v>
      </c>
      <c r="B15" s="25">
        <f t="shared" ca="1" si="1"/>
        <v>0</v>
      </c>
      <c r="C15" s="27">
        <f t="shared" ca="1" si="2"/>
        <v>27525.474493659116</v>
      </c>
    </row>
    <row r="16" spans="1:23" ht="14.25" x14ac:dyDescent="0.2">
      <c r="A16" s="2">
        <f t="shared" ca="1" si="0"/>
        <v>43434</v>
      </c>
      <c r="B16" s="25">
        <f t="shared" ca="1" si="1"/>
        <v>0</v>
      </c>
      <c r="C16" s="27">
        <f t="shared" ca="1" si="2"/>
        <v>27529.137480020127</v>
      </c>
    </row>
    <row r="17" spans="1:3" ht="14.25" x14ac:dyDescent="0.2">
      <c r="A17" s="2">
        <f t="shared" ca="1" si="0"/>
        <v>43435</v>
      </c>
      <c r="B17" s="25">
        <f t="shared" ca="1" si="1"/>
        <v>0</v>
      </c>
      <c r="C17" s="27">
        <f t="shared" ca="1" si="2"/>
        <v>27532.800953837548</v>
      </c>
    </row>
    <row r="18" spans="1:3" ht="14.25" x14ac:dyDescent="0.2">
      <c r="A18" s="2">
        <f t="shared" ca="1" si="0"/>
        <v>43436</v>
      </c>
      <c r="B18" s="25">
        <f t="shared" ca="1" si="1"/>
        <v>0</v>
      </c>
      <c r="C18" s="27">
        <f t="shared" ca="1" si="2"/>
        <v>27536.464915176253</v>
      </c>
    </row>
    <row r="19" spans="1:3" ht="14.25" x14ac:dyDescent="0.2">
      <c r="A19" s="2">
        <f t="shared" ca="1" si="0"/>
        <v>43437</v>
      </c>
      <c r="B19" s="25">
        <f t="shared" ca="1" si="1"/>
        <v>0</v>
      </c>
      <c r="C19" s="27">
        <f t="shared" ca="1" si="2"/>
        <v>27540.129364101118</v>
      </c>
    </row>
    <row r="20" spans="1:3" ht="14.25" x14ac:dyDescent="0.2">
      <c r="A20" s="2">
        <f t="shared" ca="1" si="0"/>
        <v>43438</v>
      </c>
      <c r="B20" s="25">
        <f t="shared" ca="1" si="1"/>
        <v>0</v>
      </c>
      <c r="C20" s="27">
        <f t="shared" ca="1" si="2"/>
        <v>27543.794300677029</v>
      </c>
    </row>
    <row r="21" spans="1:3" ht="14.25" x14ac:dyDescent="0.2">
      <c r="A21" s="2">
        <f t="shared" ca="1" si="0"/>
        <v>43439</v>
      </c>
      <c r="B21" s="25">
        <f t="shared" ca="1" si="1"/>
        <v>0</v>
      </c>
      <c r="C21" s="27">
        <f t="shared" ca="1" si="2"/>
        <v>27547.459724968881</v>
      </c>
    </row>
    <row r="22" spans="1:3" ht="14.25" x14ac:dyDescent="0.2">
      <c r="A22" s="2">
        <f t="shared" ca="1" si="0"/>
        <v>43440</v>
      </c>
      <c r="B22" s="25">
        <f t="shared" ca="1" si="1"/>
        <v>0</v>
      </c>
      <c r="C22" s="27">
        <f t="shared" ca="1" si="2"/>
        <v>27551.125637041579</v>
      </c>
    </row>
    <row r="23" spans="1:3" ht="14.25" x14ac:dyDescent="0.2">
      <c r="A23" s="2">
        <f t="shared" ca="1" si="0"/>
        <v>43441</v>
      </c>
      <c r="B23" s="25">
        <f t="shared" ca="1" si="1"/>
        <v>0</v>
      </c>
      <c r="C23" s="27">
        <f t="shared" ca="1" si="2"/>
        <v>27554.792036960032</v>
      </c>
    </row>
    <row r="24" spans="1:3" ht="14.25" x14ac:dyDescent="0.2">
      <c r="A24" s="2">
        <f t="shared" ca="1" si="0"/>
        <v>43442</v>
      </c>
      <c r="B24" s="25">
        <f t="shared" ca="1" si="1"/>
        <v>0</v>
      </c>
      <c r="C24" s="27">
        <f t="shared" ca="1" si="2"/>
        <v>27558.458924789164</v>
      </c>
    </row>
    <row r="25" spans="1:3" ht="14.25" x14ac:dyDescent="0.2">
      <c r="A25" s="2">
        <f t="shared" ca="1" si="0"/>
        <v>43443</v>
      </c>
      <c r="B25" s="25">
        <f t="shared" ca="1" si="1"/>
        <v>1</v>
      </c>
      <c r="C25" s="27">
        <f t="shared" ca="1" si="2"/>
        <v>27562.1263005939</v>
      </c>
    </row>
    <row r="26" spans="1:3" ht="14.25" x14ac:dyDescent="0.2">
      <c r="A26" s="2">
        <f t="shared" ca="1" si="0"/>
        <v>43444</v>
      </c>
      <c r="B26" s="25">
        <f t="shared" ca="1" si="1"/>
        <v>1</v>
      </c>
      <c r="C26" s="27">
        <f t="shared" ca="1" si="2"/>
        <v>27562.491514741767</v>
      </c>
    </row>
    <row r="27" spans="1:3" ht="14.25" x14ac:dyDescent="0.2">
      <c r="A27" s="2">
        <f t="shared" ca="1" si="0"/>
        <v>43445</v>
      </c>
      <c r="B27" s="25">
        <f t="shared" ca="1" si="1"/>
        <v>1</v>
      </c>
      <c r="C27" s="27">
        <f t="shared" ca="1" si="2"/>
        <v>27562.856733728931</v>
      </c>
    </row>
    <row r="28" spans="1:3" ht="14.25" x14ac:dyDescent="0.2">
      <c r="A28" s="2">
        <f t="shared" ca="1" si="0"/>
        <v>43446</v>
      </c>
      <c r="B28" s="25">
        <f t="shared" ca="1" si="1"/>
        <v>1</v>
      </c>
      <c r="C28" s="27">
        <f t="shared" ca="1" si="2"/>
        <v>27563.221957555459</v>
      </c>
    </row>
    <row r="29" spans="1:3" ht="14.25" x14ac:dyDescent="0.2">
      <c r="A29" s="2">
        <f t="shared" ca="1" si="0"/>
        <v>43447</v>
      </c>
      <c r="B29" s="25">
        <f t="shared" ca="1" si="1"/>
        <v>1</v>
      </c>
      <c r="C29" s="27">
        <f t="shared" ca="1" si="2"/>
        <v>27563.587186221415</v>
      </c>
    </row>
    <row r="30" spans="1:3" ht="14.25" x14ac:dyDescent="0.2">
      <c r="A30" s="2">
        <f t="shared" ca="1" si="0"/>
        <v>43448</v>
      </c>
      <c r="B30" s="25">
        <f t="shared" ca="1" si="1"/>
        <v>1</v>
      </c>
      <c r="C30" s="27">
        <f t="shared" ca="1" si="2"/>
        <v>27563.952419726862</v>
      </c>
    </row>
    <row r="31" spans="1:3" ht="14.25" x14ac:dyDescent="0.2">
      <c r="A31" s="2">
        <f t="shared" ca="1" si="0"/>
        <v>43449</v>
      </c>
      <c r="B31" s="25">
        <f t="shared" ca="1" si="1"/>
        <v>1</v>
      </c>
      <c r="C31" s="27">
        <f t="shared" ca="1" si="2"/>
        <v>27564.317658071865</v>
      </c>
    </row>
    <row r="32" spans="1:3" ht="14.25" x14ac:dyDescent="0.2">
      <c r="A32" s="2">
        <f t="shared" ca="1" si="0"/>
        <v>43450</v>
      </c>
      <c r="B32" s="25">
        <f t="shared" ca="1" si="1"/>
        <v>1</v>
      </c>
      <c r="C32" s="27">
        <f t="shared" ca="1" si="2"/>
        <v>27564.682901256489</v>
      </c>
    </row>
    <row r="33" spans="1:3" ht="14.25" x14ac:dyDescent="0.2">
      <c r="A33" s="2">
        <f t="shared" ca="1" si="0"/>
        <v>43451</v>
      </c>
      <c r="B33" s="25">
        <f t="shared" ca="1" si="1"/>
        <v>1</v>
      </c>
      <c r="C33" s="27">
        <f t="shared" ca="1" si="2"/>
        <v>27565.048149280796</v>
      </c>
    </row>
    <row r="34" spans="1:3" ht="14.25" x14ac:dyDescent="0.2">
      <c r="A34" s="2">
        <f t="shared" ca="1" si="0"/>
        <v>43452</v>
      </c>
      <c r="B34" s="25">
        <f t="shared" ca="1" si="1"/>
        <v>1</v>
      </c>
      <c r="C34" s="27">
        <f t="shared" ca="1" si="2"/>
        <v>27565.413402144852</v>
      </c>
    </row>
    <row r="35" spans="1:3" ht="14.25" x14ac:dyDescent="0.2">
      <c r="A35" s="2">
        <f t="shared" ca="1" si="0"/>
        <v>43453</v>
      </c>
      <c r="B35" s="25">
        <f t="shared" ca="1" si="1"/>
        <v>1</v>
      </c>
      <c r="C35" s="27">
        <f t="shared" ca="1" si="2"/>
        <v>27565.778659848718</v>
      </c>
    </row>
    <row r="36" spans="1:3" ht="14.25" x14ac:dyDescent="0.2">
      <c r="A36" s="2">
        <f t="shared" ca="1" si="0"/>
        <v>43454</v>
      </c>
      <c r="B36" s="25">
        <f t="shared" ca="1" si="1"/>
        <v>1</v>
      </c>
      <c r="C36" s="27">
        <f t="shared" ca="1" si="2"/>
        <v>27566.143922392461</v>
      </c>
    </row>
    <row r="37" spans="1:3" ht="14.25" x14ac:dyDescent="0.2">
      <c r="A37" s="2">
        <f t="shared" ca="1" si="0"/>
        <v>43455</v>
      </c>
      <c r="B37" s="25">
        <f t="shared" ca="1" si="1"/>
        <v>1</v>
      </c>
      <c r="C37" s="27">
        <f t="shared" ca="1" si="2"/>
        <v>27566.509189776145</v>
      </c>
    </row>
    <row r="38" spans="1:3" ht="14.25" x14ac:dyDescent="0.2">
      <c r="A38" s="2">
        <f t="shared" ca="1" si="0"/>
        <v>43456</v>
      </c>
      <c r="B38" s="25">
        <f t="shared" ca="1" si="1"/>
        <v>1</v>
      </c>
      <c r="C38" s="27">
        <f t="shared" ca="1" si="2"/>
        <v>27566.874461999832</v>
      </c>
    </row>
    <row r="39" spans="1:3" ht="14.25" x14ac:dyDescent="0.2">
      <c r="A39" s="2">
        <f t="shared" ca="1" si="0"/>
        <v>43457</v>
      </c>
      <c r="B39" s="25">
        <f t="shared" ca="1" si="1"/>
        <v>1</v>
      </c>
      <c r="C39" s="27">
        <f t="shared" ca="1" si="2"/>
        <v>27567.239739063589</v>
      </c>
    </row>
    <row r="40" spans="1:3" ht="14.25" x14ac:dyDescent="0.2">
      <c r="A40" s="2">
        <f t="shared" ca="1" si="0"/>
        <v>43458</v>
      </c>
      <c r="B40" s="25">
        <f t="shared" ca="1" si="1"/>
        <v>1</v>
      </c>
      <c r="C40" s="27">
        <f t="shared" ca="1" si="2"/>
        <v>27567.60502096748</v>
      </c>
    </row>
    <row r="41" spans="1:3" ht="14.25" x14ac:dyDescent="0.2">
      <c r="A41" s="2">
        <f t="shared" ca="1" si="0"/>
        <v>43459</v>
      </c>
      <c r="B41" s="25">
        <f t="shared" ca="1" si="1"/>
        <v>1</v>
      </c>
      <c r="C41" s="27">
        <f t="shared" ca="1" si="2"/>
        <v>27567.970307711566</v>
      </c>
    </row>
    <row r="42" spans="1:3" ht="14.25" x14ac:dyDescent="0.2">
      <c r="A42" s="2">
        <f t="shared" ca="1" si="0"/>
        <v>43460</v>
      </c>
      <c r="B42" s="25">
        <f t="shared" ca="1" si="1"/>
        <v>1</v>
      </c>
      <c r="C42" s="27">
        <f t="shared" ca="1" si="2"/>
        <v>27568.335599295915</v>
      </c>
    </row>
    <row r="43" spans="1:3" ht="14.25" x14ac:dyDescent="0.2">
      <c r="A43" s="2">
        <f t="shared" ca="1" si="0"/>
        <v>43461</v>
      </c>
      <c r="B43" s="25">
        <f t="shared" ca="1" si="1"/>
        <v>1</v>
      </c>
      <c r="C43" s="27">
        <f t="shared" ca="1" si="2"/>
        <v>27568.700895720587</v>
      </c>
    </row>
    <row r="44" spans="1:3" ht="14.25" x14ac:dyDescent="0.2">
      <c r="A44" s="2">
        <f t="shared" ca="1" si="0"/>
        <v>43462</v>
      </c>
      <c r="B44" s="25">
        <f t="shared" ca="1" si="1"/>
        <v>1</v>
      </c>
      <c r="C44" s="27">
        <f t="shared" ca="1" si="2"/>
        <v>27569.066196985648</v>
      </c>
    </row>
    <row r="45" spans="1:3" ht="14.25" x14ac:dyDescent="0.2">
      <c r="A45" s="2">
        <f t="shared" ca="1" si="0"/>
        <v>43463</v>
      </c>
      <c r="B45" s="25">
        <f t="shared" ca="1" si="1"/>
        <v>1</v>
      </c>
      <c r="C45" s="27">
        <f t="shared" ca="1" si="2"/>
        <v>27569.431503091164</v>
      </c>
    </row>
    <row r="46" spans="1:3" ht="14.25" x14ac:dyDescent="0.2">
      <c r="A46" s="2">
        <f t="shared" ca="1" si="0"/>
        <v>43464</v>
      </c>
      <c r="B46" s="25">
        <f t="shared" ca="1" si="1"/>
        <v>1</v>
      </c>
      <c r="C46" s="27">
        <f t="shared" ca="1" si="2"/>
        <v>27569.7968140372</v>
      </c>
    </row>
    <row r="47" spans="1:3" ht="14.25" x14ac:dyDescent="0.2">
      <c r="A47" s="2">
        <f t="shared" ca="1" si="0"/>
        <v>43465</v>
      </c>
      <c r="B47" s="25">
        <f t="shared" ca="1" si="1"/>
        <v>1</v>
      </c>
      <c r="C47" s="27">
        <f t="shared" ca="1" si="2"/>
        <v>27570.162129823817</v>
      </c>
    </row>
    <row r="48" spans="1:3" ht="14.25" x14ac:dyDescent="0.2">
      <c r="A48" s="2">
        <f t="shared" ca="1" si="0"/>
        <v>43466</v>
      </c>
      <c r="B48" s="25">
        <f t="shared" ca="1" si="1"/>
        <v>1</v>
      </c>
      <c r="C48" s="27">
        <f t="shared" ca="1" si="2"/>
        <v>27570.527450451078</v>
      </c>
    </row>
    <row r="49" spans="1:3" ht="14.25" x14ac:dyDescent="0.2">
      <c r="A49" s="2">
        <f t="shared" ca="1" si="0"/>
        <v>43467</v>
      </c>
      <c r="B49" s="25">
        <f t="shared" ca="1" si="1"/>
        <v>1</v>
      </c>
      <c r="C49" s="27">
        <f t="shared" ca="1" si="2"/>
        <v>27570.892775919048</v>
      </c>
    </row>
    <row r="50" spans="1:3" ht="14.25" x14ac:dyDescent="0.2">
      <c r="A50" s="2">
        <f t="shared" ca="1" si="0"/>
        <v>43468</v>
      </c>
      <c r="B50" s="25">
        <f t="shared" ca="1" si="1"/>
        <v>1</v>
      </c>
      <c r="C50" s="27">
        <f t="shared" ca="1" si="2"/>
        <v>27571.258106227793</v>
      </c>
    </row>
    <row r="51" spans="1:3" ht="14.25" x14ac:dyDescent="0.2">
      <c r="A51" s="2">
        <f t="shared" ca="1" si="0"/>
        <v>43469</v>
      </c>
      <c r="B51" s="25">
        <f t="shared" ca="1" si="1"/>
        <v>1</v>
      </c>
      <c r="C51" s="27">
        <f t="shared" ca="1" si="2"/>
        <v>27571.623441377378</v>
      </c>
    </row>
    <row r="52" spans="1:3" ht="14.25" x14ac:dyDescent="0.2">
      <c r="A52" s="2">
        <f t="shared" ca="1" si="0"/>
        <v>43470</v>
      </c>
      <c r="B52" s="25">
        <f t="shared" ca="1" si="1"/>
        <v>1</v>
      </c>
      <c r="C52" s="27">
        <f t="shared" ca="1" si="2"/>
        <v>27571.988781367865</v>
      </c>
    </row>
    <row r="53" spans="1:3" ht="14.25" x14ac:dyDescent="0.2">
      <c r="A53" s="2">
        <f t="shared" ca="1" si="0"/>
        <v>43471</v>
      </c>
      <c r="B53" s="25">
        <f t="shared" ca="1" si="1"/>
        <v>1</v>
      </c>
      <c r="C53" s="27">
        <f t="shared" ca="1" si="2"/>
        <v>27572.35412619932</v>
      </c>
    </row>
    <row r="54" spans="1:3" ht="14.25" x14ac:dyDescent="0.2">
      <c r="A54" s="2">
        <f t="shared" ca="1" si="0"/>
        <v>43472</v>
      </c>
      <c r="B54" s="25">
        <f t="shared" ca="1" si="1"/>
        <v>1</v>
      </c>
      <c r="C54" s="27">
        <f t="shared" ca="1" si="2"/>
        <v>27572.719475871803</v>
      </c>
    </row>
    <row r="55" spans="1:3" ht="14.25" x14ac:dyDescent="0.2">
      <c r="A55" s="2">
        <f t="shared" ca="1" si="0"/>
        <v>43473</v>
      </c>
      <c r="B55" s="25">
        <f t="shared" ca="1" si="1"/>
        <v>1</v>
      </c>
      <c r="C55" s="27">
        <f t="shared" ca="1" si="2"/>
        <v>27573.084830385382</v>
      </c>
    </row>
    <row r="56" spans="1:3" ht="14.25" x14ac:dyDescent="0.2">
      <c r="A56" s="2">
        <f t="shared" ca="1" si="0"/>
        <v>43474</v>
      </c>
      <c r="B56" s="25">
        <f t="shared" ca="1" si="1"/>
        <v>2</v>
      </c>
      <c r="C56" s="27">
        <f t="shared" ca="1" si="2"/>
        <v>27573.450189740121</v>
      </c>
    </row>
    <row r="57" spans="1:3" ht="14.25" x14ac:dyDescent="0.2">
      <c r="A57" s="2">
        <f t="shared" ca="1" si="0"/>
        <v>43475</v>
      </c>
      <c r="B57" s="25">
        <f t="shared" ca="1" si="1"/>
        <v>2</v>
      </c>
      <c r="C57" s="27">
        <f t="shared" ca="1" si="2"/>
        <v>27575.307630877003</v>
      </c>
    </row>
    <row r="58" spans="1:3" ht="14.25" x14ac:dyDescent="0.2">
      <c r="A58" s="2">
        <f t="shared" ca="1" si="0"/>
        <v>43476</v>
      </c>
      <c r="B58" s="25">
        <f t="shared" ca="1" si="1"/>
        <v>2</v>
      </c>
      <c r="C58" s="27">
        <f t="shared" ca="1" si="2"/>
        <v>27577.165197137423</v>
      </c>
    </row>
    <row r="59" spans="1:3" ht="14.25" x14ac:dyDescent="0.2">
      <c r="A59" s="2">
        <f t="shared" ca="1" si="0"/>
        <v>43477</v>
      </c>
      <c r="B59" s="25">
        <f t="shared" ca="1" si="1"/>
        <v>2</v>
      </c>
      <c r="C59" s="27">
        <f t="shared" ca="1" si="2"/>
        <v>27579.022888529806</v>
      </c>
    </row>
    <row r="60" spans="1:3" ht="14.25" x14ac:dyDescent="0.2">
      <c r="A60" s="2">
        <f t="shared" ca="1" si="0"/>
        <v>43478</v>
      </c>
      <c r="B60" s="25">
        <f t="shared" ca="1" si="1"/>
        <v>2</v>
      </c>
      <c r="C60" s="27">
        <f t="shared" ca="1" si="2"/>
        <v>27580.880705062584</v>
      </c>
    </row>
    <row r="61" spans="1:3" ht="14.25" x14ac:dyDescent="0.2">
      <c r="A61" s="2">
        <f t="shared" ca="1" si="0"/>
        <v>43479</v>
      </c>
      <c r="B61" s="25">
        <f t="shared" ca="1" si="1"/>
        <v>2</v>
      </c>
      <c r="C61" s="27">
        <f t="shared" ca="1" si="2"/>
        <v>27582.738646744183</v>
      </c>
    </row>
    <row r="62" spans="1:3" ht="14.25" x14ac:dyDescent="0.2">
      <c r="A62" s="2">
        <f t="shared" ca="1" si="0"/>
        <v>43480</v>
      </c>
      <c r="B62" s="25">
        <f t="shared" ca="1" si="1"/>
        <v>2</v>
      </c>
      <c r="C62" s="27">
        <f t="shared" ca="1" si="2"/>
        <v>27584.596713583036</v>
      </c>
    </row>
    <row r="63" spans="1:3" ht="14.25" x14ac:dyDescent="0.2">
      <c r="A63" s="2">
        <f t="shared" ca="1" si="0"/>
        <v>43481</v>
      </c>
      <c r="B63" s="25">
        <f t="shared" ca="1" si="1"/>
        <v>2</v>
      </c>
      <c r="C63" s="27">
        <f t="shared" ca="1" si="2"/>
        <v>27586.454905587576</v>
      </c>
    </row>
    <row r="64" spans="1:3" ht="14.25" x14ac:dyDescent="0.2">
      <c r="A64" s="2">
        <f t="shared" ca="1" si="0"/>
        <v>43482</v>
      </c>
      <c r="B64" s="25">
        <f t="shared" ca="1" si="1"/>
        <v>2</v>
      </c>
      <c r="C64" s="27">
        <f t="shared" ca="1" si="2"/>
        <v>27588.313222766232</v>
      </c>
    </row>
    <row r="65" spans="1:3" ht="14.25" x14ac:dyDescent="0.2">
      <c r="A65" s="2">
        <f t="shared" ca="1" si="0"/>
        <v>43483</v>
      </c>
      <c r="B65" s="25">
        <f t="shared" ca="1" si="1"/>
        <v>2</v>
      </c>
      <c r="C65" s="27">
        <f t="shared" ca="1" si="2"/>
        <v>27590.171665127436</v>
      </c>
    </row>
    <row r="66" spans="1:3" ht="14.25" x14ac:dyDescent="0.2">
      <c r="A66" s="2">
        <f t="shared" ca="1" si="0"/>
        <v>43484</v>
      </c>
      <c r="B66" s="25">
        <f t="shared" ca="1" si="1"/>
        <v>2</v>
      </c>
      <c r="C66" s="27">
        <f t="shared" ca="1" si="2"/>
        <v>27592.030232679623</v>
      </c>
    </row>
    <row r="67" spans="1:3" ht="14.25" x14ac:dyDescent="0.2">
      <c r="A67" s="2">
        <f t="shared" ca="1" si="0"/>
        <v>43485</v>
      </c>
      <c r="B67" s="25">
        <f t="shared" ca="1" si="1"/>
        <v>2</v>
      </c>
      <c r="C67" s="27">
        <f t="shared" ca="1" si="2"/>
        <v>27593.888925431223</v>
      </c>
    </row>
    <row r="68" spans="1:3" ht="14.25" x14ac:dyDescent="0.2">
      <c r="A68" s="2">
        <f t="shared" ref="A68:A131" ca="1" si="5">+A67+1</f>
        <v>43486</v>
      </c>
      <c r="B68" s="25">
        <f t="shared" ref="B68:B131" ca="1" si="6">+IF(DAY(A68)=9,B67+1,B67)</f>
        <v>2</v>
      </c>
      <c r="C68" s="27">
        <f t="shared" ref="C68:C131" ca="1" si="7">+C67*(1+HLOOKUP(B67,$G$5:$S$8,3,FALSE))^(1/HLOOKUP(B67,$G$5:$S$8,4,FALSE))</f>
        <v>27595.747743390675</v>
      </c>
    </row>
    <row r="69" spans="1:3" ht="14.25" x14ac:dyDescent="0.2">
      <c r="A69" s="2">
        <f t="shared" ca="1" si="5"/>
        <v>43487</v>
      </c>
      <c r="B69" s="25">
        <f t="shared" ca="1" si="6"/>
        <v>2</v>
      </c>
      <c r="C69" s="27">
        <f t="shared" ca="1" si="7"/>
        <v>27597.606686566407</v>
      </c>
    </row>
    <row r="70" spans="1:3" ht="14.25" x14ac:dyDescent="0.2">
      <c r="A70" s="2">
        <f t="shared" ca="1" si="5"/>
        <v>43488</v>
      </c>
      <c r="B70" s="25">
        <f t="shared" ca="1" si="6"/>
        <v>2</v>
      </c>
      <c r="C70" s="27">
        <f t="shared" ca="1" si="7"/>
        <v>27599.465754966859</v>
      </c>
    </row>
    <row r="71" spans="1:3" ht="14.25" x14ac:dyDescent="0.2">
      <c r="A71" s="2">
        <f t="shared" ca="1" si="5"/>
        <v>43489</v>
      </c>
      <c r="B71" s="25">
        <f t="shared" ca="1" si="6"/>
        <v>2</v>
      </c>
      <c r="C71" s="27">
        <f t="shared" ca="1" si="7"/>
        <v>27601.324948600464</v>
      </c>
    </row>
    <row r="72" spans="1:3" ht="14.25" x14ac:dyDescent="0.2">
      <c r="A72" s="2">
        <f t="shared" ca="1" si="5"/>
        <v>43490</v>
      </c>
      <c r="B72" s="25">
        <f t="shared" ca="1" si="6"/>
        <v>2</v>
      </c>
      <c r="C72" s="27">
        <f t="shared" ca="1" si="7"/>
        <v>27603.184267475659</v>
      </c>
    </row>
    <row r="73" spans="1:3" ht="14.25" x14ac:dyDescent="0.2">
      <c r="A73" s="2">
        <f t="shared" ca="1" si="5"/>
        <v>43491</v>
      </c>
      <c r="B73" s="25">
        <f t="shared" ca="1" si="6"/>
        <v>2</v>
      </c>
      <c r="C73" s="27">
        <f t="shared" ca="1" si="7"/>
        <v>27605.04371160088</v>
      </c>
    </row>
    <row r="74" spans="1:3" ht="14.25" x14ac:dyDescent="0.2">
      <c r="A74" s="2">
        <f t="shared" ca="1" si="5"/>
        <v>43492</v>
      </c>
      <c r="B74" s="25">
        <f t="shared" ca="1" si="6"/>
        <v>2</v>
      </c>
      <c r="C74" s="27">
        <f t="shared" ca="1" si="7"/>
        <v>27606.903280984563</v>
      </c>
    </row>
    <row r="75" spans="1:3" ht="14.25" x14ac:dyDescent="0.2">
      <c r="A75" s="2">
        <f t="shared" ca="1" si="5"/>
        <v>43493</v>
      </c>
      <c r="B75" s="25">
        <f t="shared" ca="1" si="6"/>
        <v>2</v>
      </c>
      <c r="C75" s="27">
        <f t="shared" ca="1" si="7"/>
        <v>27608.762975635149</v>
      </c>
    </row>
    <row r="76" spans="1:3" ht="14.25" x14ac:dyDescent="0.2">
      <c r="A76" s="2">
        <f t="shared" ca="1" si="5"/>
        <v>43494</v>
      </c>
      <c r="B76" s="25">
        <f t="shared" ca="1" si="6"/>
        <v>2</v>
      </c>
      <c r="C76" s="27">
        <f t="shared" ca="1" si="7"/>
        <v>27610.622795561074</v>
      </c>
    </row>
    <row r="77" spans="1:3" ht="14.25" x14ac:dyDescent="0.2">
      <c r="A77" s="2">
        <f t="shared" ca="1" si="5"/>
        <v>43495</v>
      </c>
      <c r="B77" s="25">
        <f t="shared" ca="1" si="6"/>
        <v>2</v>
      </c>
      <c r="C77" s="27">
        <f t="shared" ca="1" si="7"/>
        <v>27612.482740770778</v>
      </c>
    </row>
    <row r="78" spans="1:3" ht="14.25" x14ac:dyDescent="0.2">
      <c r="A78" s="2">
        <f t="shared" ca="1" si="5"/>
        <v>43496</v>
      </c>
      <c r="B78" s="25">
        <f t="shared" ca="1" si="6"/>
        <v>2</v>
      </c>
      <c r="C78" s="27">
        <f t="shared" ca="1" si="7"/>
        <v>27614.342811272702</v>
      </c>
    </row>
    <row r="79" spans="1:3" ht="14.25" x14ac:dyDescent="0.2">
      <c r="A79" s="2">
        <f t="shared" ca="1" si="5"/>
        <v>43497</v>
      </c>
      <c r="B79" s="25">
        <f t="shared" ca="1" si="6"/>
        <v>2</v>
      </c>
      <c r="C79" s="27">
        <f t="shared" ca="1" si="7"/>
        <v>27616.203007075284</v>
      </c>
    </row>
    <row r="80" spans="1:3" ht="14.25" x14ac:dyDescent="0.2">
      <c r="A80" s="2">
        <f t="shared" ca="1" si="5"/>
        <v>43498</v>
      </c>
      <c r="B80" s="25">
        <f t="shared" ca="1" si="6"/>
        <v>2</v>
      </c>
      <c r="C80" s="27">
        <f t="shared" ca="1" si="7"/>
        <v>27618.063328186967</v>
      </c>
    </row>
    <row r="81" spans="1:3" ht="14.25" x14ac:dyDescent="0.2">
      <c r="A81" s="2">
        <f t="shared" ca="1" si="5"/>
        <v>43499</v>
      </c>
      <c r="B81" s="25">
        <f t="shared" ca="1" si="6"/>
        <v>2</v>
      </c>
      <c r="C81" s="27">
        <f t="shared" ca="1" si="7"/>
        <v>27619.923774616189</v>
      </c>
    </row>
    <row r="82" spans="1:3" ht="14.25" x14ac:dyDescent="0.2">
      <c r="A82" s="2">
        <f t="shared" ca="1" si="5"/>
        <v>43500</v>
      </c>
      <c r="B82" s="25">
        <f t="shared" ca="1" si="6"/>
        <v>2</v>
      </c>
      <c r="C82" s="27">
        <f t="shared" ca="1" si="7"/>
        <v>27621.784346371394</v>
      </c>
    </row>
    <row r="83" spans="1:3" ht="14.25" x14ac:dyDescent="0.2">
      <c r="A83" s="2">
        <f t="shared" ca="1" si="5"/>
        <v>43501</v>
      </c>
      <c r="B83" s="25">
        <f t="shared" ca="1" si="6"/>
        <v>2</v>
      </c>
      <c r="C83" s="27">
        <f t="shared" ca="1" si="7"/>
        <v>27623.645043461023</v>
      </c>
    </row>
    <row r="84" spans="1:3" ht="14.25" x14ac:dyDescent="0.2">
      <c r="A84" s="2">
        <f t="shared" ca="1" si="5"/>
        <v>43502</v>
      </c>
      <c r="B84" s="25">
        <f t="shared" ca="1" si="6"/>
        <v>2</v>
      </c>
      <c r="C84" s="27">
        <f t="shared" ca="1" si="7"/>
        <v>27625.50586589352</v>
      </c>
    </row>
    <row r="85" spans="1:3" ht="14.25" x14ac:dyDescent="0.2">
      <c r="A85" s="2">
        <f t="shared" ca="1" si="5"/>
        <v>43503</v>
      </c>
      <c r="B85" s="25">
        <f t="shared" ca="1" si="6"/>
        <v>2</v>
      </c>
      <c r="C85" s="27">
        <f t="shared" ca="1" si="7"/>
        <v>27627.366813677327</v>
      </c>
    </row>
    <row r="86" spans="1:3" ht="14.25" x14ac:dyDescent="0.2">
      <c r="A86" s="2">
        <f t="shared" ca="1" si="5"/>
        <v>43504</v>
      </c>
      <c r="B86" s="25">
        <f t="shared" ca="1" si="6"/>
        <v>2</v>
      </c>
      <c r="C86" s="27">
        <f t="shared" ca="1" si="7"/>
        <v>27629.227886820889</v>
      </c>
    </row>
    <row r="87" spans="1:3" ht="14.25" x14ac:dyDescent="0.2">
      <c r="A87" s="2">
        <f t="shared" ca="1" si="5"/>
        <v>43505</v>
      </c>
      <c r="B87" s="25">
        <f t="shared" ca="1" si="6"/>
        <v>3</v>
      </c>
      <c r="C87" s="27">
        <f t="shared" ca="1" si="7"/>
        <v>27631.089085332653</v>
      </c>
    </row>
    <row r="88" spans="1:3" ht="14.25" x14ac:dyDescent="0.2">
      <c r="A88" s="2">
        <f t="shared" ca="1" si="5"/>
        <v>43506</v>
      </c>
      <c r="B88" s="25">
        <f t="shared" ca="1" si="6"/>
        <v>3</v>
      </c>
      <c r="C88" s="27">
        <f t="shared" ca="1" si="7"/>
        <v>27633.525224435823</v>
      </c>
    </row>
    <row r="89" spans="1:3" ht="14.25" x14ac:dyDescent="0.2">
      <c r="A89" s="2">
        <f t="shared" ca="1" si="5"/>
        <v>43507</v>
      </c>
      <c r="B89" s="25">
        <f t="shared" ca="1" si="6"/>
        <v>3</v>
      </c>
      <c r="C89" s="27">
        <f t="shared" ca="1" si="7"/>
        <v>27635.961578325088</v>
      </c>
    </row>
    <row r="90" spans="1:3" ht="14.25" x14ac:dyDescent="0.2">
      <c r="A90" s="2">
        <f t="shared" ca="1" si="5"/>
        <v>43508</v>
      </c>
      <c r="B90" s="25">
        <f t="shared" ca="1" si="6"/>
        <v>3</v>
      </c>
      <c r="C90" s="27">
        <f t="shared" ca="1" si="7"/>
        <v>27638.398147019387</v>
      </c>
    </row>
    <row r="91" spans="1:3" ht="14.25" x14ac:dyDescent="0.2">
      <c r="A91" s="2">
        <f t="shared" ca="1" si="5"/>
        <v>43509</v>
      </c>
      <c r="B91" s="25">
        <f t="shared" ca="1" si="6"/>
        <v>3</v>
      </c>
      <c r="C91" s="27">
        <f t="shared" ca="1" si="7"/>
        <v>27640.834930537654</v>
      </c>
    </row>
    <row r="92" spans="1:3" ht="14.25" x14ac:dyDescent="0.2">
      <c r="A92" s="2">
        <f t="shared" ca="1" si="5"/>
        <v>43510</v>
      </c>
      <c r="B92" s="25">
        <f t="shared" ca="1" si="6"/>
        <v>3</v>
      </c>
      <c r="C92" s="27">
        <f t="shared" ca="1" si="7"/>
        <v>27643.271928898834</v>
      </c>
    </row>
    <row r="93" spans="1:3" ht="14.25" x14ac:dyDescent="0.2">
      <c r="A93" s="2">
        <f t="shared" ca="1" si="5"/>
        <v>43511</v>
      </c>
      <c r="B93" s="25">
        <f t="shared" ca="1" si="6"/>
        <v>3</v>
      </c>
      <c r="C93" s="27">
        <f t="shared" ca="1" si="7"/>
        <v>27645.709142121865</v>
      </c>
    </row>
    <row r="94" spans="1:3" ht="14.25" x14ac:dyDescent="0.2">
      <c r="A94" s="2">
        <f t="shared" ca="1" si="5"/>
        <v>43512</v>
      </c>
      <c r="B94" s="25">
        <f t="shared" ca="1" si="6"/>
        <v>3</v>
      </c>
      <c r="C94" s="27">
        <f t="shared" ca="1" si="7"/>
        <v>27648.146570225694</v>
      </c>
    </row>
    <row r="95" spans="1:3" ht="14.25" x14ac:dyDescent="0.2">
      <c r="A95" s="2">
        <f t="shared" ca="1" si="5"/>
        <v>43513</v>
      </c>
      <c r="B95" s="25">
        <f t="shared" ca="1" si="6"/>
        <v>3</v>
      </c>
      <c r="C95" s="27">
        <f t="shared" ca="1" si="7"/>
        <v>27650.584213229264</v>
      </c>
    </row>
    <row r="96" spans="1:3" ht="14.25" x14ac:dyDescent="0.2">
      <c r="A96" s="2">
        <f t="shared" ca="1" si="5"/>
        <v>43514</v>
      </c>
      <c r="B96" s="25">
        <f t="shared" ca="1" si="6"/>
        <v>3</v>
      </c>
      <c r="C96" s="27">
        <f t="shared" ca="1" si="7"/>
        <v>27653.022071151525</v>
      </c>
    </row>
    <row r="97" spans="1:3" ht="14.25" x14ac:dyDescent="0.2">
      <c r="A97" s="2">
        <f t="shared" ca="1" si="5"/>
        <v>43515</v>
      </c>
      <c r="B97" s="25">
        <f t="shared" ca="1" si="6"/>
        <v>3</v>
      </c>
      <c r="C97" s="27">
        <f t="shared" ca="1" si="7"/>
        <v>27655.460144011424</v>
      </c>
    </row>
    <row r="98" spans="1:3" ht="14.25" x14ac:dyDescent="0.2">
      <c r="A98" s="2">
        <f t="shared" ca="1" si="5"/>
        <v>43516</v>
      </c>
      <c r="B98" s="25">
        <f t="shared" ca="1" si="6"/>
        <v>3</v>
      </c>
      <c r="C98" s="27">
        <f t="shared" ca="1" si="7"/>
        <v>27657.898431827911</v>
      </c>
    </row>
    <row r="99" spans="1:3" ht="14.25" x14ac:dyDescent="0.2">
      <c r="A99" s="2">
        <f t="shared" ca="1" si="5"/>
        <v>43517</v>
      </c>
      <c r="B99" s="25">
        <f t="shared" ca="1" si="6"/>
        <v>3</v>
      </c>
      <c r="C99" s="27">
        <f t="shared" ca="1" si="7"/>
        <v>27660.336934619936</v>
      </c>
    </row>
    <row r="100" spans="1:3" ht="14.25" x14ac:dyDescent="0.2">
      <c r="A100" s="2">
        <f t="shared" ca="1" si="5"/>
        <v>43518</v>
      </c>
      <c r="B100" s="25">
        <f t="shared" ca="1" si="6"/>
        <v>3</v>
      </c>
      <c r="C100" s="27">
        <f t="shared" ca="1" si="7"/>
        <v>27662.775652406453</v>
      </c>
    </row>
    <row r="101" spans="1:3" ht="14.25" x14ac:dyDescent="0.2">
      <c r="A101" s="2">
        <f t="shared" ca="1" si="5"/>
        <v>43519</v>
      </c>
      <c r="B101" s="25">
        <f t="shared" ca="1" si="6"/>
        <v>3</v>
      </c>
      <c r="C101" s="27">
        <f t="shared" ca="1" si="7"/>
        <v>27665.21458520642</v>
      </c>
    </row>
    <row r="102" spans="1:3" ht="14.25" x14ac:dyDescent="0.2">
      <c r="A102" s="2">
        <f t="shared" ca="1" si="5"/>
        <v>43520</v>
      </c>
      <c r="B102" s="25">
        <f t="shared" ca="1" si="6"/>
        <v>3</v>
      </c>
      <c r="C102" s="27">
        <f t="shared" ca="1" si="7"/>
        <v>27667.653733038795</v>
      </c>
    </row>
    <row r="103" spans="1:3" ht="14.25" x14ac:dyDescent="0.2">
      <c r="A103" s="2">
        <f t="shared" ca="1" si="5"/>
        <v>43521</v>
      </c>
      <c r="B103" s="25">
        <f t="shared" ca="1" si="6"/>
        <v>3</v>
      </c>
      <c r="C103" s="27">
        <f t="shared" ca="1" si="7"/>
        <v>27670.093095922533</v>
      </c>
    </row>
    <row r="104" spans="1:3" ht="14.25" x14ac:dyDescent="0.2">
      <c r="A104" s="2">
        <f t="shared" ca="1" si="5"/>
        <v>43522</v>
      </c>
      <c r="B104" s="25">
        <f t="shared" ca="1" si="6"/>
        <v>3</v>
      </c>
      <c r="C104" s="27">
        <f t="shared" ca="1" si="7"/>
        <v>27672.532673876598</v>
      </c>
    </row>
    <row r="105" spans="1:3" ht="14.25" x14ac:dyDescent="0.2">
      <c r="A105" s="2">
        <f t="shared" ca="1" si="5"/>
        <v>43523</v>
      </c>
      <c r="B105" s="25">
        <f t="shared" ca="1" si="6"/>
        <v>3</v>
      </c>
      <c r="C105" s="27">
        <f t="shared" ca="1" si="7"/>
        <v>27674.97246691995</v>
      </c>
    </row>
    <row r="106" spans="1:3" ht="14.25" x14ac:dyDescent="0.2">
      <c r="A106" s="2">
        <f t="shared" ca="1" si="5"/>
        <v>43524</v>
      </c>
      <c r="B106" s="25">
        <f t="shared" ca="1" si="6"/>
        <v>3</v>
      </c>
      <c r="C106" s="27">
        <f t="shared" ca="1" si="7"/>
        <v>27677.412475071549</v>
      </c>
    </row>
    <row r="107" spans="1:3" ht="14.25" x14ac:dyDescent="0.2">
      <c r="A107" s="2">
        <f t="shared" ca="1" si="5"/>
        <v>43525</v>
      </c>
      <c r="B107" s="25">
        <f t="shared" ca="1" si="6"/>
        <v>3</v>
      </c>
      <c r="C107" s="27">
        <f t="shared" ca="1" si="7"/>
        <v>27679.852698350365</v>
      </c>
    </row>
    <row r="108" spans="1:3" ht="14.25" x14ac:dyDescent="0.2">
      <c r="A108" s="2">
        <f t="shared" ca="1" si="5"/>
        <v>43526</v>
      </c>
      <c r="B108" s="25">
        <f t="shared" ca="1" si="6"/>
        <v>3</v>
      </c>
      <c r="C108" s="27">
        <f t="shared" ca="1" si="7"/>
        <v>27682.293136775366</v>
      </c>
    </row>
    <row r="109" spans="1:3" ht="14.25" x14ac:dyDescent="0.2">
      <c r="A109" s="2">
        <f t="shared" ca="1" si="5"/>
        <v>43527</v>
      </c>
      <c r="B109" s="25">
        <f t="shared" ca="1" si="6"/>
        <v>3</v>
      </c>
      <c r="C109" s="27">
        <f t="shared" ca="1" si="7"/>
        <v>27684.733790365517</v>
      </c>
    </row>
    <row r="110" spans="1:3" ht="14.25" x14ac:dyDescent="0.2">
      <c r="A110" s="2">
        <f t="shared" ca="1" si="5"/>
        <v>43528</v>
      </c>
      <c r="B110" s="25">
        <f t="shared" ca="1" si="6"/>
        <v>3</v>
      </c>
      <c r="C110" s="27">
        <f t="shared" ca="1" si="7"/>
        <v>27687.17465913979</v>
      </c>
    </row>
    <row r="111" spans="1:3" ht="14.25" x14ac:dyDescent="0.2">
      <c r="A111" s="2">
        <f t="shared" ca="1" si="5"/>
        <v>43529</v>
      </c>
      <c r="B111" s="25">
        <f t="shared" ca="1" si="6"/>
        <v>3</v>
      </c>
      <c r="C111" s="27">
        <f t="shared" ca="1" si="7"/>
        <v>27689.615743117156</v>
      </c>
    </row>
    <row r="112" spans="1:3" ht="14.25" x14ac:dyDescent="0.2">
      <c r="A112" s="2">
        <f t="shared" ca="1" si="5"/>
        <v>43530</v>
      </c>
      <c r="B112" s="25">
        <f t="shared" ca="1" si="6"/>
        <v>3</v>
      </c>
      <c r="C112" s="27">
        <f t="shared" ca="1" si="7"/>
        <v>27692.057042316592</v>
      </c>
    </row>
    <row r="113" spans="1:3" ht="14.25" x14ac:dyDescent="0.2">
      <c r="A113" s="2">
        <f t="shared" ca="1" si="5"/>
        <v>43531</v>
      </c>
      <c r="B113" s="25">
        <f t="shared" ca="1" si="6"/>
        <v>3</v>
      </c>
      <c r="C113" s="27">
        <f t="shared" ca="1" si="7"/>
        <v>27694.498556757069</v>
      </c>
    </row>
    <row r="114" spans="1:3" ht="14.25" x14ac:dyDescent="0.2">
      <c r="A114" s="2">
        <f t="shared" ca="1" si="5"/>
        <v>43532</v>
      </c>
      <c r="B114" s="25">
        <f t="shared" ca="1" si="6"/>
        <v>3</v>
      </c>
      <c r="C114" s="27">
        <f t="shared" ca="1" si="7"/>
        <v>27696.940286457568</v>
      </c>
    </row>
    <row r="115" spans="1:3" ht="14.25" x14ac:dyDescent="0.2">
      <c r="A115" s="2">
        <f t="shared" ca="1" si="5"/>
        <v>43533</v>
      </c>
      <c r="B115" s="25">
        <f t="shared" ca="1" si="6"/>
        <v>4</v>
      </c>
      <c r="C115" s="27">
        <f t="shared" ca="1" si="7"/>
        <v>27699.382231437066</v>
      </c>
    </row>
    <row r="116" spans="1:3" ht="14.25" x14ac:dyDescent="0.2">
      <c r="A116" s="2">
        <f t="shared" ca="1" si="5"/>
        <v>43534</v>
      </c>
      <c r="B116" s="25">
        <f t="shared" ca="1" si="6"/>
        <v>4</v>
      </c>
      <c r="C116" s="27">
        <f t="shared" ca="1" si="7"/>
        <v>27702.568553314213</v>
      </c>
    </row>
    <row r="117" spans="1:3" ht="14.25" x14ac:dyDescent="0.2">
      <c r="A117" s="2">
        <f t="shared" ca="1" si="5"/>
        <v>43535</v>
      </c>
      <c r="B117" s="25">
        <f t="shared" ca="1" si="6"/>
        <v>4</v>
      </c>
      <c r="C117" s="27">
        <f t="shared" ca="1" si="7"/>
        <v>27705.75524172109</v>
      </c>
    </row>
    <row r="118" spans="1:3" ht="14.25" x14ac:dyDescent="0.2">
      <c r="A118" s="2">
        <f t="shared" ca="1" si="5"/>
        <v>43536</v>
      </c>
      <c r="B118" s="25">
        <f t="shared" ca="1" si="6"/>
        <v>4</v>
      </c>
      <c r="C118" s="27">
        <f t="shared" ca="1" si="7"/>
        <v>27708.942296699861</v>
      </c>
    </row>
    <row r="119" spans="1:3" ht="14.25" x14ac:dyDescent="0.2">
      <c r="A119" s="2">
        <f t="shared" ca="1" si="5"/>
        <v>43537</v>
      </c>
      <c r="B119" s="25">
        <f t="shared" ca="1" si="6"/>
        <v>4</v>
      </c>
      <c r="C119" s="27">
        <f t="shared" ca="1" si="7"/>
        <v>27712.129718292694</v>
      </c>
    </row>
    <row r="120" spans="1:3" ht="14.25" x14ac:dyDescent="0.2">
      <c r="A120" s="2">
        <f t="shared" ca="1" si="5"/>
        <v>43538</v>
      </c>
      <c r="B120" s="25">
        <f t="shared" ca="1" si="6"/>
        <v>4</v>
      </c>
      <c r="C120" s="27">
        <f t="shared" ca="1" si="7"/>
        <v>27715.31750654176</v>
      </c>
    </row>
    <row r="121" spans="1:3" ht="14.25" x14ac:dyDescent="0.2">
      <c r="A121" s="2">
        <f t="shared" ca="1" si="5"/>
        <v>43539</v>
      </c>
      <c r="B121" s="25">
        <f t="shared" ca="1" si="6"/>
        <v>4</v>
      </c>
      <c r="C121" s="27">
        <f t="shared" ca="1" si="7"/>
        <v>27718.505661489235</v>
      </c>
    </row>
    <row r="122" spans="1:3" ht="14.25" x14ac:dyDescent="0.2">
      <c r="A122" s="2">
        <f t="shared" ca="1" si="5"/>
        <v>43540</v>
      </c>
      <c r="B122" s="25">
        <f t="shared" ca="1" si="6"/>
        <v>4</v>
      </c>
      <c r="C122" s="27">
        <f t="shared" ca="1" si="7"/>
        <v>27721.694183177304</v>
      </c>
    </row>
    <row r="123" spans="1:3" ht="14.25" x14ac:dyDescent="0.2">
      <c r="A123" s="2">
        <f t="shared" ca="1" si="5"/>
        <v>43541</v>
      </c>
      <c r="B123" s="25">
        <f t="shared" ca="1" si="6"/>
        <v>4</v>
      </c>
      <c r="C123" s="27">
        <f t="shared" ca="1" si="7"/>
        <v>27724.883071648153</v>
      </c>
    </row>
    <row r="124" spans="1:3" ht="14.25" x14ac:dyDescent="0.2">
      <c r="A124" s="2">
        <f t="shared" ca="1" si="5"/>
        <v>43542</v>
      </c>
      <c r="B124" s="25">
        <f t="shared" ca="1" si="6"/>
        <v>4</v>
      </c>
      <c r="C124" s="27">
        <f t="shared" ca="1" si="7"/>
        <v>27728.072326943973</v>
      </c>
    </row>
    <row r="125" spans="1:3" ht="14.25" x14ac:dyDescent="0.2">
      <c r="A125" s="2">
        <f t="shared" ca="1" si="5"/>
        <v>43543</v>
      </c>
      <c r="B125" s="25">
        <f t="shared" ca="1" si="6"/>
        <v>4</v>
      </c>
      <c r="C125" s="27">
        <f t="shared" ca="1" si="7"/>
        <v>27731.26194910696</v>
      </c>
    </row>
    <row r="126" spans="1:3" ht="14.25" x14ac:dyDescent="0.2">
      <c r="A126" s="2">
        <f t="shared" ca="1" si="5"/>
        <v>43544</v>
      </c>
      <c r="B126" s="25">
        <f t="shared" ca="1" si="6"/>
        <v>4</v>
      </c>
      <c r="C126" s="27">
        <f t="shared" ca="1" si="7"/>
        <v>27734.451938179318</v>
      </c>
    </row>
    <row r="127" spans="1:3" ht="14.25" x14ac:dyDescent="0.2">
      <c r="A127" s="2">
        <f t="shared" ca="1" si="5"/>
        <v>43545</v>
      </c>
      <c r="B127" s="25">
        <f t="shared" ca="1" si="6"/>
        <v>4</v>
      </c>
      <c r="C127" s="27">
        <f t="shared" ca="1" si="7"/>
        <v>27737.642294203251</v>
      </c>
    </row>
    <row r="128" spans="1:3" ht="14.25" x14ac:dyDescent="0.2">
      <c r="A128" s="2">
        <f t="shared" ca="1" si="5"/>
        <v>43546</v>
      </c>
      <c r="B128" s="25">
        <f t="shared" ca="1" si="6"/>
        <v>4</v>
      </c>
      <c r="C128" s="27">
        <f t="shared" ca="1" si="7"/>
        <v>27740.833017220972</v>
      </c>
    </row>
    <row r="129" spans="1:3" ht="14.25" x14ac:dyDescent="0.2">
      <c r="A129" s="2">
        <f t="shared" ca="1" si="5"/>
        <v>43547</v>
      </c>
      <c r="B129" s="25">
        <f t="shared" ca="1" si="6"/>
        <v>4</v>
      </c>
      <c r="C129" s="27">
        <f t="shared" ca="1" si="7"/>
        <v>27744.024107274698</v>
      </c>
    </row>
    <row r="130" spans="1:3" ht="14.25" x14ac:dyDescent="0.2">
      <c r="A130" s="2">
        <f t="shared" ca="1" si="5"/>
        <v>43548</v>
      </c>
      <c r="B130" s="25">
        <f t="shared" ca="1" si="6"/>
        <v>4</v>
      </c>
      <c r="C130" s="27">
        <f t="shared" ca="1" si="7"/>
        <v>27747.215564406648</v>
      </c>
    </row>
    <row r="131" spans="1:3" ht="14.25" x14ac:dyDescent="0.2">
      <c r="A131" s="2">
        <f t="shared" ca="1" si="5"/>
        <v>43549</v>
      </c>
      <c r="B131" s="25">
        <f t="shared" ca="1" si="6"/>
        <v>4</v>
      </c>
      <c r="C131" s="27">
        <f t="shared" ca="1" si="7"/>
        <v>27750.407388659049</v>
      </c>
    </row>
    <row r="132" spans="1:3" ht="14.25" x14ac:dyDescent="0.2">
      <c r="A132" s="2">
        <f t="shared" ref="A132:A195" ca="1" si="8">+A131+1</f>
        <v>43550</v>
      </c>
      <c r="B132" s="25">
        <f t="shared" ref="B132:B195" ca="1" si="9">+IF(DAY(A132)=9,B131+1,B131)</f>
        <v>4</v>
      </c>
      <c r="C132" s="27">
        <f t="shared" ref="C132:C195" ca="1" si="10">+C131*(1+HLOOKUP(B131,$G$5:$S$8,3,FALSE))^(1/HLOOKUP(B131,$G$5:$S$8,4,FALSE))</f>
        <v>27753.599580074129</v>
      </c>
    </row>
    <row r="133" spans="1:3" ht="14.25" x14ac:dyDescent="0.2">
      <c r="A133" s="2">
        <f t="shared" ca="1" si="8"/>
        <v>43551</v>
      </c>
      <c r="B133" s="25">
        <f t="shared" ca="1" si="9"/>
        <v>4</v>
      </c>
      <c r="C133" s="27">
        <f t="shared" ca="1" si="10"/>
        <v>27756.792138694127</v>
      </c>
    </row>
    <row r="134" spans="1:3" ht="14.25" x14ac:dyDescent="0.2">
      <c r="A134" s="2">
        <f t="shared" ca="1" si="8"/>
        <v>43552</v>
      </c>
      <c r="B134" s="25">
        <f t="shared" ca="1" si="9"/>
        <v>4</v>
      </c>
      <c r="C134" s="27">
        <f t="shared" ca="1" si="10"/>
        <v>27759.985064561282</v>
      </c>
    </row>
    <row r="135" spans="1:3" ht="14.25" x14ac:dyDescent="0.2">
      <c r="A135" s="2">
        <f t="shared" ca="1" si="8"/>
        <v>43553</v>
      </c>
      <c r="B135" s="25">
        <f t="shared" ca="1" si="9"/>
        <v>4</v>
      </c>
      <c r="C135" s="27">
        <f t="shared" ca="1" si="10"/>
        <v>27763.178357717839</v>
      </c>
    </row>
    <row r="136" spans="1:3" ht="14.25" x14ac:dyDescent="0.2">
      <c r="A136" s="2">
        <f t="shared" ca="1" si="8"/>
        <v>43554</v>
      </c>
      <c r="B136" s="25">
        <f t="shared" ca="1" si="9"/>
        <v>4</v>
      </c>
      <c r="C136" s="27">
        <f t="shared" ca="1" si="10"/>
        <v>27766.37201820605</v>
      </c>
    </row>
    <row r="137" spans="1:3" ht="14.25" x14ac:dyDescent="0.2">
      <c r="A137" s="2">
        <f t="shared" ca="1" si="8"/>
        <v>43555</v>
      </c>
      <c r="B137" s="25">
        <f t="shared" ca="1" si="9"/>
        <v>4</v>
      </c>
      <c r="C137" s="27">
        <f t="shared" ca="1" si="10"/>
        <v>27769.566046068165</v>
      </c>
    </row>
    <row r="138" spans="1:3" ht="14.25" x14ac:dyDescent="0.2">
      <c r="A138" s="2">
        <f t="shared" ca="1" si="8"/>
        <v>43556</v>
      </c>
      <c r="B138" s="25">
        <f t="shared" ca="1" si="9"/>
        <v>4</v>
      </c>
      <c r="C138" s="27">
        <f t="shared" ca="1" si="10"/>
        <v>27772.760441346447</v>
      </c>
    </row>
    <row r="139" spans="1:3" ht="14.25" x14ac:dyDescent="0.2">
      <c r="A139" s="2">
        <f t="shared" ca="1" si="8"/>
        <v>43557</v>
      </c>
      <c r="B139" s="25">
        <f t="shared" ca="1" si="9"/>
        <v>4</v>
      </c>
      <c r="C139" s="27">
        <f t="shared" ca="1" si="10"/>
        <v>27775.955204083162</v>
      </c>
    </row>
    <row r="140" spans="1:3" ht="14.25" x14ac:dyDescent="0.2">
      <c r="A140" s="2">
        <f t="shared" ca="1" si="8"/>
        <v>43558</v>
      </c>
      <c r="B140" s="25">
        <f t="shared" ca="1" si="9"/>
        <v>4</v>
      </c>
      <c r="C140" s="27">
        <f t="shared" ca="1" si="10"/>
        <v>27779.15033432058</v>
      </c>
    </row>
    <row r="141" spans="1:3" ht="14.25" x14ac:dyDescent="0.2">
      <c r="A141" s="2">
        <f t="shared" ca="1" si="8"/>
        <v>43559</v>
      </c>
      <c r="B141" s="25">
        <f t="shared" ca="1" si="9"/>
        <v>4</v>
      </c>
      <c r="C141" s="27">
        <f t="shared" ca="1" si="10"/>
        <v>27782.345832100975</v>
      </c>
    </row>
    <row r="142" spans="1:3" ht="14.25" x14ac:dyDescent="0.2">
      <c r="A142" s="2">
        <f t="shared" ca="1" si="8"/>
        <v>43560</v>
      </c>
      <c r="B142" s="25">
        <f t="shared" ca="1" si="9"/>
        <v>4</v>
      </c>
      <c r="C142" s="27">
        <f t="shared" ca="1" si="10"/>
        <v>27785.541697466622</v>
      </c>
    </row>
    <row r="143" spans="1:3" ht="14.25" x14ac:dyDescent="0.2">
      <c r="A143" s="2">
        <f t="shared" ca="1" si="8"/>
        <v>43561</v>
      </c>
      <c r="B143" s="25">
        <f t="shared" ca="1" si="9"/>
        <v>4</v>
      </c>
      <c r="C143" s="27">
        <f t="shared" ca="1" si="10"/>
        <v>27788.737930459811</v>
      </c>
    </row>
    <row r="144" spans="1:3" ht="14.25" x14ac:dyDescent="0.2">
      <c r="A144" s="2">
        <f t="shared" ca="1" si="8"/>
        <v>43562</v>
      </c>
      <c r="B144" s="25">
        <f t="shared" ca="1" si="9"/>
        <v>4</v>
      </c>
      <c r="C144" s="27">
        <f t="shared" ca="1" si="10"/>
        <v>27791.934531122828</v>
      </c>
    </row>
    <row r="145" spans="1:3" ht="14.25" x14ac:dyDescent="0.2">
      <c r="A145" s="2">
        <f t="shared" ca="1" si="8"/>
        <v>43563</v>
      </c>
      <c r="B145" s="25">
        <f t="shared" ca="1" si="9"/>
        <v>4</v>
      </c>
      <c r="C145" s="27">
        <f t="shared" ca="1" si="10"/>
        <v>27795.131499497966</v>
      </c>
    </row>
    <row r="146" spans="1:3" ht="14.25" x14ac:dyDescent="0.2">
      <c r="A146" s="2">
        <f t="shared" ca="1" si="8"/>
        <v>43564</v>
      </c>
      <c r="B146" s="25">
        <f t="shared" ca="1" si="9"/>
        <v>5</v>
      </c>
      <c r="C146" s="27">
        <f t="shared" ca="1" si="10"/>
        <v>27798.328835627526</v>
      </c>
    </row>
    <row r="147" spans="1:3" ht="14.25" x14ac:dyDescent="0.2">
      <c r="A147" s="2">
        <f t="shared" ca="1" si="8"/>
        <v>43565</v>
      </c>
      <c r="B147" s="25">
        <f t="shared" ca="1" si="9"/>
        <v>5</v>
      </c>
      <c r="C147" s="27">
        <f t="shared" ca="1" si="10"/>
        <v>27800.491891392317</v>
      </c>
    </row>
    <row r="148" spans="1:3" ht="14.25" x14ac:dyDescent="0.2">
      <c r="A148" s="2">
        <f t="shared" ca="1" si="8"/>
        <v>43566</v>
      </c>
      <c r="B148" s="25">
        <f t="shared" ca="1" si="9"/>
        <v>5</v>
      </c>
      <c r="C148" s="27">
        <f t="shared" ca="1" si="10"/>
        <v>27802.655115469755</v>
      </c>
    </row>
    <row r="149" spans="1:3" ht="14.25" x14ac:dyDescent="0.2">
      <c r="A149" s="2">
        <f t="shared" ca="1" si="8"/>
        <v>43567</v>
      </c>
      <c r="B149" s="25">
        <f t="shared" ca="1" si="9"/>
        <v>5</v>
      </c>
      <c r="C149" s="27">
        <f t="shared" ca="1" si="10"/>
        <v>27804.818507872933</v>
      </c>
    </row>
    <row r="150" spans="1:3" ht="14.25" x14ac:dyDescent="0.2">
      <c r="A150" s="2">
        <f t="shared" ca="1" si="8"/>
        <v>43568</v>
      </c>
      <c r="B150" s="25">
        <f t="shared" ca="1" si="9"/>
        <v>5</v>
      </c>
      <c r="C150" s="27">
        <f t="shared" ca="1" si="10"/>
        <v>27806.982068614951</v>
      </c>
    </row>
    <row r="151" spans="1:3" ht="14.25" x14ac:dyDescent="0.2">
      <c r="A151" s="2">
        <f t="shared" ca="1" si="8"/>
        <v>43569</v>
      </c>
      <c r="B151" s="25">
        <f t="shared" ca="1" si="9"/>
        <v>5</v>
      </c>
      <c r="C151" s="27">
        <f t="shared" ca="1" si="10"/>
        <v>27809.145797708905</v>
      </c>
    </row>
    <row r="152" spans="1:3" ht="14.25" x14ac:dyDescent="0.2">
      <c r="A152" s="2">
        <f t="shared" ca="1" si="8"/>
        <v>43570</v>
      </c>
      <c r="B152" s="25">
        <f t="shared" ca="1" si="9"/>
        <v>5</v>
      </c>
      <c r="C152" s="27">
        <f t="shared" ca="1" si="10"/>
        <v>27811.3096951679</v>
      </c>
    </row>
    <row r="153" spans="1:3" ht="14.25" x14ac:dyDescent="0.2">
      <c r="A153" s="2">
        <f t="shared" ca="1" si="8"/>
        <v>43571</v>
      </c>
      <c r="B153" s="25">
        <f t="shared" ca="1" si="9"/>
        <v>5</v>
      </c>
      <c r="C153" s="27">
        <f t="shared" ca="1" si="10"/>
        <v>27813.473761005032</v>
      </c>
    </row>
    <row r="154" spans="1:3" ht="14.25" x14ac:dyDescent="0.2">
      <c r="A154" s="2">
        <f t="shared" ca="1" si="8"/>
        <v>43572</v>
      </c>
      <c r="B154" s="25">
        <f t="shared" ca="1" si="9"/>
        <v>5</v>
      </c>
      <c r="C154" s="27">
        <f t="shared" ca="1" si="10"/>
        <v>27815.637995233406</v>
      </c>
    </row>
    <row r="155" spans="1:3" ht="14.25" x14ac:dyDescent="0.2">
      <c r="A155" s="2">
        <f t="shared" ca="1" si="8"/>
        <v>43573</v>
      </c>
      <c r="B155" s="25">
        <f t="shared" ca="1" si="9"/>
        <v>5</v>
      </c>
      <c r="C155" s="27">
        <f t="shared" ca="1" si="10"/>
        <v>27817.802397866122</v>
      </c>
    </row>
    <row r="156" spans="1:3" ht="14.25" x14ac:dyDescent="0.2">
      <c r="A156" s="2">
        <f t="shared" ca="1" si="8"/>
        <v>43574</v>
      </c>
      <c r="B156" s="25">
        <f t="shared" ca="1" si="9"/>
        <v>5</v>
      </c>
      <c r="C156" s="27">
        <f t="shared" ca="1" si="10"/>
        <v>27819.966968916287</v>
      </c>
    </row>
    <row r="157" spans="1:3" ht="14.25" x14ac:dyDescent="0.2">
      <c r="A157" s="2">
        <f t="shared" ca="1" si="8"/>
        <v>43575</v>
      </c>
      <c r="B157" s="25">
        <f t="shared" ca="1" si="9"/>
        <v>5</v>
      </c>
      <c r="C157" s="27">
        <f t="shared" ca="1" si="10"/>
        <v>27822.131708397006</v>
      </c>
    </row>
    <row r="158" spans="1:3" ht="14.25" x14ac:dyDescent="0.2">
      <c r="A158" s="2">
        <f t="shared" ca="1" si="8"/>
        <v>43576</v>
      </c>
      <c r="B158" s="25">
        <f t="shared" ca="1" si="9"/>
        <v>5</v>
      </c>
      <c r="C158" s="27">
        <f t="shared" ca="1" si="10"/>
        <v>27824.296616321382</v>
      </c>
    </row>
    <row r="159" spans="1:3" ht="14.25" x14ac:dyDescent="0.2">
      <c r="A159" s="2">
        <f t="shared" ca="1" si="8"/>
        <v>43577</v>
      </c>
      <c r="B159" s="25">
        <f t="shared" ca="1" si="9"/>
        <v>5</v>
      </c>
      <c r="C159" s="27">
        <f t="shared" ca="1" si="10"/>
        <v>27826.461692702524</v>
      </c>
    </row>
    <row r="160" spans="1:3" ht="14.25" x14ac:dyDescent="0.2">
      <c r="A160" s="2">
        <f t="shared" ca="1" si="8"/>
        <v>43578</v>
      </c>
      <c r="B160" s="25">
        <f t="shared" ca="1" si="9"/>
        <v>5</v>
      </c>
      <c r="C160" s="27">
        <f t="shared" ca="1" si="10"/>
        <v>27828.626937553538</v>
      </c>
    </row>
    <row r="161" spans="1:3" ht="14.25" x14ac:dyDescent="0.2">
      <c r="A161" s="2">
        <f t="shared" ca="1" si="8"/>
        <v>43579</v>
      </c>
      <c r="B161" s="25">
        <f t="shared" ca="1" si="9"/>
        <v>5</v>
      </c>
      <c r="C161" s="27">
        <f t="shared" ca="1" si="10"/>
        <v>27830.792350887536</v>
      </c>
    </row>
    <row r="162" spans="1:3" ht="14.25" x14ac:dyDescent="0.2">
      <c r="A162" s="2">
        <f t="shared" ca="1" si="8"/>
        <v>43580</v>
      </c>
      <c r="B162" s="25">
        <f t="shared" ca="1" si="9"/>
        <v>5</v>
      </c>
      <c r="C162" s="27">
        <f t="shared" ca="1" si="10"/>
        <v>27832.957932717625</v>
      </c>
    </row>
    <row r="163" spans="1:3" ht="14.25" x14ac:dyDescent="0.2">
      <c r="A163" s="2">
        <f t="shared" ca="1" si="8"/>
        <v>43581</v>
      </c>
      <c r="B163" s="25">
        <f t="shared" ca="1" si="9"/>
        <v>5</v>
      </c>
      <c r="C163" s="27">
        <f t="shared" ca="1" si="10"/>
        <v>27835.123683056921</v>
      </c>
    </row>
    <row r="164" spans="1:3" ht="14.25" x14ac:dyDescent="0.2">
      <c r="A164" s="2">
        <f t="shared" ca="1" si="8"/>
        <v>43582</v>
      </c>
      <c r="B164" s="25">
        <f t="shared" ca="1" si="9"/>
        <v>5</v>
      </c>
      <c r="C164" s="27">
        <f t="shared" ca="1" si="10"/>
        <v>27837.289601918532</v>
      </c>
    </row>
    <row r="165" spans="1:3" ht="14.25" x14ac:dyDescent="0.2">
      <c r="A165" s="2">
        <f t="shared" ca="1" si="8"/>
        <v>43583</v>
      </c>
      <c r="B165" s="25">
        <f t="shared" ca="1" si="9"/>
        <v>5</v>
      </c>
      <c r="C165" s="27">
        <f t="shared" ca="1" si="10"/>
        <v>27839.455689315571</v>
      </c>
    </row>
    <row r="166" spans="1:3" ht="14.25" x14ac:dyDescent="0.2">
      <c r="A166" s="2">
        <f t="shared" ca="1" si="8"/>
        <v>43584</v>
      </c>
      <c r="B166" s="25">
        <f t="shared" ca="1" si="9"/>
        <v>5</v>
      </c>
      <c r="C166" s="27">
        <f t="shared" ca="1" si="10"/>
        <v>27841.621945261155</v>
      </c>
    </row>
    <row r="167" spans="1:3" ht="14.25" x14ac:dyDescent="0.2">
      <c r="A167" s="2">
        <f t="shared" ca="1" si="8"/>
        <v>43585</v>
      </c>
      <c r="B167" s="25">
        <f t="shared" ca="1" si="9"/>
        <v>5</v>
      </c>
      <c r="C167" s="27">
        <f t="shared" ca="1" si="10"/>
        <v>27843.788369768397</v>
      </c>
    </row>
    <row r="168" spans="1:3" ht="14.25" x14ac:dyDescent="0.2">
      <c r="A168" s="2">
        <f t="shared" ca="1" si="8"/>
        <v>43586</v>
      </c>
      <c r="B168" s="25">
        <f t="shared" ca="1" si="9"/>
        <v>5</v>
      </c>
      <c r="C168" s="27">
        <f t="shared" ca="1" si="10"/>
        <v>27845.954962850414</v>
      </c>
    </row>
    <row r="169" spans="1:3" ht="14.25" x14ac:dyDescent="0.2">
      <c r="A169" s="2">
        <f t="shared" ca="1" si="8"/>
        <v>43587</v>
      </c>
      <c r="B169" s="25">
        <f t="shared" ca="1" si="9"/>
        <v>5</v>
      </c>
      <c r="C169" s="27">
        <f t="shared" ca="1" si="10"/>
        <v>27848.121724520322</v>
      </c>
    </row>
    <row r="170" spans="1:3" ht="14.25" x14ac:dyDescent="0.2">
      <c r="A170" s="2">
        <f t="shared" ca="1" si="8"/>
        <v>43588</v>
      </c>
      <c r="B170" s="25">
        <f t="shared" ca="1" si="9"/>
        <v>5</v>
      </c>
      <c r="C170" s="27">
        <f t="shared" ca="1" si="10"/>
        <v>27850.288654791242</v>
      </c>
    </row>
    <row r="171" spans="1:3" ht="14.25" x14ac:dyDescent="0.2">
      <c r="A171" s="2">
        <f t="shared" ca="1" si="8"/>
        <v>43589</v>
      </c>
      <c r="B171" s="25">
        <f t="shared" ca="1" si="9"/>
        <v>5</v>
      </c>
      <c r="C171" s="27">
        <f t="shared" ca="1" si="10"/>
        <v>27852.455753676291</v>
      </c>
    </row>
    <row r="172" spans="1:3" ht="14.25" x14ac:dyDescent="0.2">
      <c r="A172" s="2">
        <f t="shared" ca="1" si="8"/>
        <v>43590</v>
      </c>
      <c r="B172" s="25">
        <f t="shared" ca="1" si="9"/>
        <v>5</v>
      </c>
      <c r="C172" s="27">
        <f t="shared" ca="1" si="10"/>
        <v>27854.623021188589</v>
      </c>
    </row>
    <row r="173" spans="1:3" ht="14.25" x14ac:dyDescent="0.2">
      <c r="A173" s="2">
        <f t="shared" ca="1" si="8"/>
        <v>43591</v>
      </c>
      <c r="B173" s="25">
        <f t="shared" ca="1" si="9"/>
        <v>5</v>
      </c>
      <c r="C173" s="27">
        <f t="shared" ca="1" si="10"/>
        <v>27856.790457341256</v>
      </c>
    </row>
    <row r="174" spans="1:3" ht="14.25" x14ac:dyDescent="0.2">
      <c r="A174" s="2">
        <f t="shared" ca="1" si="8"/>
        <v>43592</v>
      </c>
      <c r="B174" s="25">
        <f t="shared" ca="1" si="9"/>
        <v>5</v>
      </c>
      <c r="C174" s="27">
        <f t="shared" ca="1" si="10"/>
        <v>27858.958062147416</v>
      </c>
    </row>
    <row r="175" spans="1:3" ht="14.25" x14ac:dyDescent="0.2">
      <c r="A175" s="2">
        <f t="shared" ca="1" si="8"/>
        <v>43593</v>
      </c>
      <c r="B175" s="25">
        <f t="shared" ca="1" si="9"/>
        <v>5</v>
      </c>
      <c r="C175" s="27">
        <f t="shared" ca="1" si="10"/>
        <v>27861.125835620194</v>
      </c>
    </row>
    <row r="176" spans="1:3" ht="14.25" x14ac:dyDescent="0.2">
      <c r="A176" s="2">
        <f t="shared" ca="1" si="8"/>
        <v>43594</v>
      </c>
      <c r="B176" s="25">
        <f t="shared" ca="1" si="9"/>
        <v>6</v>
      </c>
      <c r="C176" s="27">
        <f t="shared" ca="1" si="10"/>
        <v>27863.293777772713</v>
      </c>
    </row>
    <row r="177" spans="1:3" ht="14.25" x14ac:dyDescent="0.2">
      <c r="A177" s="2">
        <f t="shared" ca="1" si="8"/>
        <v>43595</v>
      </c>
      <c r="B177" s="25">
        <f t="shared" ca="1" si="9"/>
        <v>6</v>
      </c>
      <c r="C177" s="27">
        <f t="shared" ca="1" si="10"/>
        <v>27866.169701834737</v>
      </c>
    </row>
    <row r="178" spans="1:3" ht="14.25" x14ac:dyDescent="0.2">
      <c r="A178" s="2">
        <f t="shared" ca="1" si="8"/>
        <v>43596</v>
      </c>
      <c r="B178" s="25">
        <f t="shared" ca="1" si="9"/>
        <v>6</v>
      </c>
      <c r="C178" s="27">
        <f t="shared" ca="1" si="10"/>
        <v>27869.045922736728</v>
      </c>
    </row>
    <row r="179" spans="1:3" ht="14.25" x14ac:dyDescent="0.2">
      <c r="A179" s="2">
        <f t="shared" ca="1" si="8"/>
        <v>43597</v>
      </c>
      <c r="B179" s="25">
        <f t="shared" ca="1" si="9"/>
        <v>6</v>
      </c>
      <c r="C179" s="27">
        <f t="shared" ca="1" si="10"/>
        <v>27871.922440509326</v>
      </c>
    </row>
    <row r="180" spans="1:3" ht="14.25" x14ac:dyDescent="0.2">
      <c r="A180" s="2">
        <f t="shared" ca="1" si="8"/>
        <v>43598</v>
      </c>
      <c r="B180" s="25">
        <f t="shared" ca="1" si="9"/>
        <v>6</v>
      </c>
      <c r="C180" s="27">
        <f t="shared" ca="1" si="10"/>
        <v>27874.79925518317</v>
      </c>
    </row>
    <row r="181" spans="1:3" ht="14.25" x14ac:dyDescent="0.2">
      <c r="A181" s="2">
        <f t="shared" ca="1" si="8"/>
        <v>43599</v>
      </c>
      <c r="B181" s="25">
        <f t="shared" ca="1" si="9"/>
        <v>6</v>
      </c>
      <c r="C181" s="27">
        <f t="shared" ca="1" si="10"/>
        <v>27877.676366788906</v>
      </c>
    </row>
    <row r="182" spans="1:3" ht="14.25" x14ac:dyDescent="0.2">
      <c r="A182" s="2">
        <f t="shared" ca="1" si="8"/>
        <v>43600</v>
      </c>
      <c r="B182" s="25">
        <f t="shared" ca="1" si="9"/>
        <v>6</v>
      </c>
      <c r="C182" s="27">
        <f t="shared" ca="1" si="10"/>
        <v>27880.553775357184</v>
      </c>
    </row>
    <row r="183" spans="1:3" ht="14.25" x14ac:dyDescent="0.2">
      <c r="A183" s="2">
        <f t="shared" ca="1" si="8"/>
        <v>43601</v>
      </c>
      <c r="B183" s="25">
        <f t="shared" ca="1" si="9"/>
        <v>6</v>
      </c>
      <c r="C183" s="27">
        <f t="shared" ca="1" si="10"/>
        <v>27883.431480918651</v>
      </c>
    </row>
    <row r="184" spans="1:3" ht="14.25" x14ac:dyDescent="0.2">
      <c r="A184" s="2">
        <f t="shared" ca="1" si="8"/>
        <v>43602</v>
      </c>
      <c r="B184" s="25">
        <f t="shared" ca="1" si="9"/>
        <v>6</v>
      </c>
      <c r="C184" s="27">
        <f t="shared" ca="1" si="10"/>
        <v>27886.309483503963</v>
      </c>
    </row>
    <row r="185" spans="1:3" ht="14.25" x14ac:dyDescent="0.2">
      <c r="A185" s="2">
        <f t="shared" ca="1" si="8"/>
        <v>43603</v>
      </c>
      <c r="B185" s="25">
        <f t="shared" ca="1" si="9"/>
        <v>6</v>
      </c>
      <c r="C185" s="27">
        <f t="shared" ca="1" si="10"/>
        <v>27889.187783143778</v>
      </c>
    </row>
    <row r="186" spans="1:3" ht="14.25" x14ac:dyDescent="0.2">
      <c r="A186" s="2">
        <f t="shared" ca="1" si="8"/>
        <v>43604</v>
      </c>
      <c r="B186" s="25">
        <f t="shared" ca="1" si="9"/>
        <v>6</v>
      </c>
      <c r="C186" s="27">
        <f t="shared" ca="1" si="10"/>
        <v>27892.066379868756</v>
      </c>
    </row>
    <row r="187" spans="1:3" ht="14.25" x14ac:dyDescent="0.2">
      <c r="A187" s="2">
        <f t="shared" ca="1" si="8"/>
        <v>43605</v>
      </c>
      <c r="B187" s="25">
        <f t="shared" ca="1" si="9"/>
        <v>6</v>
      </c>
      <c r="C187" s="27">
        <f t="shared" ca="1" si="10"/>
        <v>27894.945273709563</v>
      </c>
    </row>
    <row r="188" spans="1:3" ht="14.25" x14ac:dyDescent="0.2">
      <c r="A188" s="2">
        <f t="shared" ca="1" si="8"/>
        <v>43606</v>
      </c>
      <c r="B188" s="25">
        <f t="shared" ca="1" si="9"/>
        <v>6</v>
      </c>
      <c r="C188" s="27">
        <f t="shared" ca="1" si="10"/>
        <v>27897.824464696867</v>
      </c>
    </row>
    <row r="189" spans="1:3" ht="14.25" x14ac:dyDescent="0.2">
      <c r="A189" s="2">
        <f t="shared" ca="1" si="8"/>
        <v>43607</v>
      </c>
      <c r="B189" s="25">
        <f t="shared" ca="1" si="9"/>
        <v>6</v>
      </c>
      <c r="C189" s="27">
        <f t="shared" ca="1" si="10"/>
        <v>27900.703952861335</v>
      </c>
    </row>
    <row r="190" spans="1:3" ht="14.25" x14ac:dyDescent="0.2">
      <c r="A190" s="2">
        <f t="shared" ca="1" si="8"/>
        <v>43608</v>
      </c>
      <c r="B190" s="25">
        <f t="shared" ca="1" si="9"/>
        <v>6</v>
      </c>
      <c r="C190" s="27">
        <f t="shared" ca="1" si="10"/>
        <v>27903.583738233639</v>
      </c>
    </row>
    <row r="191" spans="1:3" ht="14.25" x14ac:dyDescent="0.2">
      <c r="A191" s="2">
        <f t="shared" ca="1" si="8"/>
        <v>43609</v>
      </c>
      <c r="B191" s="25">
        <f t="shared" ca="1" si="9"/>
        <v>6</v>
      </c>
      <c r="C191" s="27">
        <f t="shared" ca="1" si="10"/>
        <v>27906.463820844459</v>
      </c>
    </row>
    <row r="192" spans="1:3" ht="14.25" x14ac:dyDescent="0.2">
      <c r="A192" s="2">
        <f t="shared" ca="1" si="8"/>
        <v>43610</v>
      </c>
      <c r="B192" s="25">
        <f t="shared" ca="1" si="9"/>
        <v>6</v>
      </c>
      <c r="C192" s="27">
        <f t="shared" ca="1" si="10"/>
        <v>27909.344200724474</v>
      </c>
    </row>
    <row r="193" spans="1:3" ht="14.25" x14ac:dyDescent="0.2">
      <c r="A193" s="2">
        <f t="shared" ca="1" si="8"/>
        <v>43611</v>
      </c>
      <c r="B193" s="25">
        <f t="shared" ca="1" si="9"/>
        <v>6</v>
      </c>
      <c r="C193" s="27">
        <f t="shared" ca="1" si="10"/>
        <v>27912.224877904362</v>
      </c>
    </row>
    <row r="194" spans="1:3" ht="14.25" x14ac:dyDescent="0.2">
      <c r="A194" s="2">
        <f t="shared" ca="1" si="8"/>
        <v>43612</v>
      </c>
      <c r="B194" s="25">
        <f t="shared" ca="1" si="9"/>
        <v>6</v>
      </c>
      <c r="C194" s="27">
        <f t="shared" ca="1" si="10"/>
        <v>27915.105852414814</v>
      </c>
    </row>
    <row r="195" spans="1:3" ht="14.25" x14ac:dyDescent="0.2">
      <c r="A195" s="2">
        <f t="shared" ca="1" si="8"/>
        <v>43613</v>
      </c>
      <c r="B195" s="25">
        <f t="shared" ca="1" si="9"/>
        <v>6</v>
      </c>
      <c r="C195" s="27">
        <f t="shared" ca="1" si="10"/>
        <v>27917.987124286519</v>
      </c>
    </row>
    <row r="196" spans="1:3" ht="14.25" x14ac:dyDescent="0.2">
      <c r="A196" s="2">
        <f t="shared" ref="A196:A259" ca="1" si="11">+A195+1</f>
        <v>43614</v>
      </c>
      <c r="B196" s="25">
        <f t="shared" ref="B196:B259" ca="1" si="12">+IF(DAY(A196)=9,B195+1,B195)</f>
        <v>6</v>
      </c>
      <c r="C196" s="27">
        <f t="shared" ref="C196:C259" ca="1" si="13">+C195*(1+HLOOKUP(B195,$G$5:$S$8,3,FALSE))^(1/HLOOKUP(B195,$G$5:$S$8,4,FALSE))</f>
        <v>27920.868693550168</v>
      </c>
    </row>
    <row r="197" spans="1:3" ht="14.25" x14ac:dyDescent="0.2">
      <c r="A197" s="2">
        <f t="shared" ca="1" si="11"/>
        <v>43615</v>
      </c>
      <c r="B197" s="25">
        <f t="shared" ca="1" si="12"/>
        <v>6</v>
      </c>
      <c r="C197" s="27">
        <f t="shared" ca="1" si="13"/>
        <v>27923.750560236454</v>
      </c>
    </row>
    <row r="198" spans="1:3" ht="14.25" x14ac:dyDescent="0.2">
      <c r="A198" s="2">
        <f t="shared" ca="1" si="11"/>
        <v>43616</v>
      </c>
      <c r="B198" s="25">
        <f t="shared" ca="1" si="12"/>
        <v>6</v>
      </c>
      <c r="C198" s="27">
        <f t="shared" ca="1" si="13"/>
        <v>27926.632724376079</v>
      </c>
    </row>
    <row r="199" spans="1:3" ht="14.25" x14ac:dyDescent="0.2">
      <c r="A199" s="2">
        <f t="shared" ca="1" si="11"/>
        <v>43617</v>
      </c>
      <c r="B199" s="25">
        <f t="shared" ca="1" si="12"/>
        <v>6</v>
      </c>
      <c r="C199" s="27">
        <f t="shared" ca="1" si="13"/>
        <v>27929.515185999746</v>
      </c>
    </row>
    <row r="200" spans="1:3" ht="14.25" x14ac:dyDescent="0.2">
      <c r="A200" s="2">
        <f t="shared" ca="1" si="11"/>
        <v>43618</v>
      </c>
      <c r="B200" s="25">
        <f t="shared" ca="1" si="12"/>
        <v>6</v>
      </c>
      <c r="C200" s="27">
        <f t="shared" ca="1" si="13"/>
        <v>27932.397945138157</v>
      </c>
    </row>
    <row r="201" spans="1:3" ht="14.25" x14ac:dyDescent="0.2">
      <c r="A201" s="2">
        <f t="shared" ca="1" si="11"/>
        <v>43619</v>
      </c>
      <c r="B201" s="25">
        <f t="shared" ca="1" si="12"/>
        <v>6</v>
      </c>
      <c r="C201" s="27">
        <f t="shared" ca="1" si="13"/>
        <v>27935.281001822019</v>
      </c>
    </row>
    <row r="202" spans="1:3" ht="14.25" x14ac:dyDescent="0.2">
      <c r="A202" s="2">
        <f t="shared" ca="1" si="11"/>
        <v>43620</v>
      </c>
      <c r="B202" s="25">
        <f t="shared" ca="1" si="12"/>
        <v>6</v>
      </c>
      <c r="C202" s="27">
        <f t="shared" ca="1" si="13"/>
        <v>27938.164356082048</v>
      </c>
    </row>
    <row r="203" spans="1:3" ht="14.25" x14ac:dyDescent="0.2">
      <c r="A203" s="2">
        <f t="shared" ca="1" si="11"/>
        <v>43621</v>
      </c>
      <c r="B203" s="25">
        <f t="shared" ca="1" si="12"/>
        <v>6</v>
      </c>
      <c r="C203" s="27">
        <f t="shared" ca="1" si="13"/>
        <v>27941.048007948957</v>
      </c>
    </row>
    <row r="204" spans="1:3" ht="14.25" x14ac:dyDescent="0.2">
      <c r="A204" s="2">
        <f t="shared" ca="1" si="11"/>
        <v>43622</v>
      </c>
      <c r="B204" s="25">
        <f t="shared" ca="1" si="12"/>
        <v>6</v>
      </c>
      <c r="C204" s="27">
        <f t="shared" ca="1" si="13"/>
        <v>27943.93195745346</v>
      </c>
    </row>
    <row r="205" spans="1:3" ht="14.25" x14ac:dyDescent="0.2">
      <c r="A205" s="2">
        <f t="shared" ca="1" si="11"/>
        <v>43623</v>
      </c>
      <c r="B205" s="25">
        <f t="shared" ca="1" si="12"/>
        <v>6</v>
      </c>
      <c r="C205" s="27">
        <f t="shared" ca="1" si="13"/>
        <v>27946.816204626281</v>
      </c>
    </row>
    <row r="206" spans="1:3" ht="14.25" x14ac:dyDescent="0.2">
      <c r="A206" s="2">
        <f t="shared" ca="1" si="11"/>
        <v>43624</v>
      </c>
      <c r="B206" s="25">
        <f t="shared" ca="1" si="12"/>
        <v>6</v>
      </c>
      <c r="C206" s="27">
        <f t="shared" ca="1" si="13"/>
        <v>27949.700749498141</v>
      </c>
    </row>
    <row r="207" spans="1:3" ht="14.25" x14ac:dyDescent="0.2">
      <c r="A207" s="2">
        <f t="shared" ca="1" si="11"/>
        <v>43625</v>
      </c>
      <c r="B207" s="25">
        <f t="shared" ca="1" si="12"/>
        <v>7</v>
      </c>
      <c r="C207" s="27">
        <f t="shared" ca="1" si="13"/>
        <v>27952.585592099771</v>
      </c>
    </row>
    <row r="208" spans="1:3" ht="14.25" x14ac:dyDescent="0.2">
      <c r="A208" s="2">
        <f t="shared" ca="1" si="11"/>
        <v>43626</v>
      </c>
      <c r="B208" s="25">
        <f t="shared" ca="1" si="12"/>
        <v>7</v>
      </c>
      <c r="C208" s="27">
        <f t="shared" ca="1" si="13"/>
        <v>27954.183404096861</v>
      </c>
    </row>
    <row r="209" spans="1:3" ht="14.25" x14ac:dyDescent="0.2">
      <c r="A209" s="2">
        <f t="shared" ca="1" si="11"/>
        <v>43627</v>
      </c>
      <c r="B209" s="25">
        <f t="shared" ca="1" si="12"/>
        <v>7</v>
      </c>
      <c r="C209" s="27">
        <f t="shared" ca="1" si="13"/>
        <v>27955.781307427296</v>
      </c>
    </row>
    <row r="210" spans="1:3" ht="14.25" x14ac:dyDescent="0.2">
      <c r="A210" s="2">
        <f t="shared" ca="1" si="11"/>
        <v>43628</v>
      </c>
      <c r="B210" s="25">
        <f t="shared" ca="1" si="12"/>
        <v>7</v>
      </c>
      <c r="C210" s="27">
        <f t="shared" ca="1" si="13"/>
        <v>27957.379302096298</v>
      </c>
    </row>
    <row r="211" spans="1:3" ht="14.25" x14ac:dyDescent="0.2">
      <c r="A211" s="2">
        <f t="shared" ca="1" si="11"/>
        <v>43629</v>
      </c>
      <c r="B211" s="25">
        <f t="shared" ca="1" si="12"/>
        <v>7</v>
      </c>
      <c r="C211" s="27">
        <f t="shared" ca="1" si="13"/>
        <v>27958.977388109088</v>
      </c>
    </row>
    <row r="212" spans="1:3" ht="14.25" x14ac:dyDescent="0.2">
      <c r="A212" s="2">
        <f t="shared" ca="1" si="11"/>
        <v>43630</v>
      </c>
      <c r="B212" s="25">
        <f t="shared" ca="1" si="12"/>
        <v>7</v>
      </c>
      <c r="C212" s="27">
        <f t="shared" ca="1" si="13"/>
        <v>27960.575565470885</v>
      </c>
    </row>
    <row r="213" spans="1:3" ht="14.25" x14ac:dyDescent="0.2">
      <c r="A213" s="2">
        <f t="shared" ca="1" si="11"/>
        <v>43631</v>
      </c>
      <c r="B213" s="25">
        <f t="shared" ca="1" si="12"/>
        <v>7</v>
      </c>
      <c r="C213" s="27">
        <f t="shared" ca="1" si="13"/>
        <v>27962.173834186913</v>
      </c>
    </row>
    <row r="214" spans="1:3" ht="14.25" x14ac:dyDescent="0.2">
      <c r="A214" s="2">
        <f t="shared" ca="1" si="11"/>
        <v>43632</v>
      </c>
      <c r="B214" s="25">
        <f t="shared" ca="1" si="12"/>
        <v>7</v>
      </c>
      <c r="C214" s="27">
        <f t="shared" ca="1" si="13"/>
        <v>27963.772194262394</v>
      </c>
    </row>
    <row r="215" spans="1:3" ht="14.25" x14ac:dyDescent="0.2">
      <c r="A215" s="2">
        <f t="shared" ca="1" si="11"/>
        <v>43633</v>
      </c>
      <c r="B215" s="25">
        <f t="shared" ca="1" si="12"/>
        <v>7</v>
      </c>
      <c r="C215" s="27">
        <f t="shared" ca="1" si="13"/>
        <v>27965.370645702551</v>
      </c>
    </row>
    <row r="216" spans="1:3" ht="14.25" x14ac:dyDescent="0.2">
      <c r="A216" s="2">
        <f t="shared" ca="1" si="11"/>
        <v>43634</v>
      </c>
      <c r="B216" s="25">
        <f t="shared" ca="1" si="12"/>
        <v>7</v>
      </c>
      <c r="C216" s="27">
        <f t="shared" ca="1" si="13"/>
        <v>27966.969188512605</v>
      </c>
    </row>
    <row r="217" spans="1:3" ht="14.25" x14ac:dyDescent="0.2">
      <c r="A217" s="2">
        <f t="shared" ca="1" si="11"/>
        <v>43635</v>
      </c>
      <c r="B217" s="25">
        <f t="shared" ca="1" si="12"/>
        <v>7</v>
      </c>
      <c r="C217" s="27">
        <f t="shared" ca="1" si="13"/>
        <v>27968.56782269778</v>
      </c>
    </row>
    <row r="218" spans="1:3" ht="14.25" x14ac:dyDescent="0.2">
      <c r="A218" s="2">
        <f t="shared" ca="1" si="11"/>
        <v>43636</v>
      </c>
      <c r="B218" s="25">
        <f t="shared" ca="1" si="12"/>
        <v>7</v>
      </c>
      <c r="C218" s="27">
        <f t="shared" ca="1" si="13"/>
        <v>27970.1665482633</v>
      </c>
    </row>
    <row r="219" spans="1:3" ht="14.25" x14ac:dyDescent="0.2">
      <c r="A219" s="2">
        <f t="shared" ca="1" si="11"/>
        <v>43637</v>
      </c>
      <c r="B219" s="25">
        <f t="shared" ca="1" si="12"/>
        <v>7</v>
      </c>
      <c r="C219" s="27">
        <f t="shared" ca="1" si="13"/>
        <v>27971.765365214385</v>
      </c>
    </row>
    <row r="220" spans="1:3" ht="14.25" x14ac:dyDescent="0.2">
      <c r="A220" s="2">
        <f t="shared" ca="1" si="11"/>
        <v>43638</v>
      </c>
      <c r="B220" s="25">
        <f t="shared" ca="1" si="12"/>
        <v>7</v>
      </c>
      <c r="C220" s="27">
        <f t="shared" ca="1" si="13"/>
        <v>27973.364273556264</v>
      </c>
    </row>
    <row r="221" spans="1:3" ht="14.25" x14ac:dyDescent="0.2">
      <c r="A221" s="2">
        <f t="shared" ca="1" si="11"/>
        <v>43639</v>
      </c>
      <c r="B221" s="25">
        <f t="shared" ca="1" si="12"/>
        <v>7</v>
      </c>
      <c r="C221" s="27">
        <f t="shared" ca="1" si="13"/>
        <v>27974.963273294157</v>
      </c>
    </row>
    <row r="222" spans="1:3" ht="14.25" x14ac:dyDescent="0.2">
      <c r="A222" s="2">
        <f t="shared" ca="1" si="11"/>
        <v>43640</v>
      </c>
      <c r="B222" s="25">
        <f t="shared" ca="1" si="12"/>
        <v>7</v>
      </c>
      <c r="C222" s="27">
        <f t="shared" ca="1" si="13"/>
        <v>27976.562364433288</v>
      </c>
    </row>
    <row r="223" spans="1:3" ht="14.25" x14ac:dyDescent="0.2">
      <c r="A223" s="2">
        <f t="shared" ca="1" si="11"/>
        <v>43641</v>
      </c>
      <c r="B223" s="25">
        <f t="shared" ca="1" si="12"/>
        <v>7</v>
      </c>
      <c r="C223" s="27">
        <f t="shared" ca="1" si="13"/>
        <v>27978.161546978885</v>
      </c>
    </row>
    <row r="224" spans="1:3" ht="14.25" x14ac:dyDescent="0.2">
      <c r="A224" s="2">
        <f t="shared" ca="1" si="11"/>
        <v>43642</v>
      </c>
      <c r="B224" s="25">
        <f t="shared" ca="1" si="12"/>
        <v>7</v>
      </c>
      <c r="C224" s="27">
        <f t="shared" ca="1" si="13"/>
        <v>27979.760820936172</v>
      </c>
    </row>
    <row r="225" spans="1:3" ht="14.25" x14ac:dyDescent="0.2">
      <c r="A225" s="2">
        <f t="shared" ca="1" si="11"/>
        <v>43643</v>
      </c>
      <c r="B225" s="25">
        <f t="shared" ca="1" si="12"/>
        <v>7</v>
      </c>
      <c r="C225" s="27">
        <f t="shared" ca="1" si="13"/>
        <v>27981.360186310372</v>
      </c>
    </row>
    <row r="226" spans="1:3" ht="14.25" x14ac:dyDescent="0.2">
      <c r="A226" s="2">
        <f t="shared" ca="1" si="11"/>
        <v>43644</v>
      </c>
      <c r="B226" s="25">
        <f t="shared" ca="1" si="12"/>
        <v>7</v>
      </c>
      <c r="C226" s="27">
        <f t="shared" ca="1" si="13"/>
        <v>27982.959643106711</v>
      </c>
    </row>
    <row r="227" spans="1:3" ht="14.25" x14ac:dyDescent="0.2">
      <c r="A227" s="2">
        <f t="shared" ca="1" si="11"/>
        <v>43645</v>
      </c>
      <c r="B227" s="25">
        <f t="shared" ca="1" si="12"/>
        <v>7</v>
      </c>
      <c r="C227" s="27">
        <f t="shared" ca="1" si="13"/>
        <v>27984.559191330416</v>
      </c>
    </row>
    <row r="228" spans="1:3" ht="14.25" x14ac:dyDescent="0.2">
      <c r="A228" s="2">
        <f t="shared" ca="1" si="11"/>
        <v>43646</v>
      </c>
      <c r="B228" s="25">
        <f t="shared" ca="1" si="12"/>
        <v>7</v>
      </c>
      <c r="C228" s="27">
        <f t="shared" ca="1" si="13"/>
        <v>27986.158830986711</v>
      </c>
    </row>
    <row r="229" spans="1:3" ht="14.25" x14ac:dyDescent="0.2">
      <c r="A229" s="2">
        <f t="shared" ca="1" si="11"/>
        <v>43647</v>
      </c>
      <c r="B229" s="25">
        <f t="shared" ca="1" si="12"/>
        <v>7</v>
      </c>
      <c r="C229" s="27">
        <f t="shared" ca="1" si="13"/>
        <v>27987.758562080824</v>
      </c>
    </row>
    <row r="230" spans="1:3" ht="14.25" x14ac:dyDescent="0.2">
      <c r="A230" s="2">
        <f t="shared" ca="1" si="11"/>
        <v>43648</v>
      </c>
      <c r="B230" s="25">
        <f t="shared" ca="1" si="12"/>
        <v>7</v>
      </c>
      <c r="C230" s="27">
        <f t="shared" ca="1" si="13"/>
        <v>27989.358384617983</v>
      </c>
    </row>
    <row r="231" spans="1:3" ht="14.25" x14ac:dyDescent="0.2">
      <c r="A231" s="2">
        <f t="shared" ca="1" si="11"/>
        <v>43649</v>
      </c>
      <c r="B231" s="25">
        <f t="shared" ca="1" si="12"/>
        <v>7</v>
      </c>
      <c r="C231" s="27">
        <f t="shared" ca="1" si="13"/>
        <v>27990.958298603411</v>
      </c>
    </row>
    <row r="232" spans="1:3" ht="14.25" x14ac:dyDescent="0.2">
      <c r="A232" s="2">
        <f t="shared" ca="1" si="11"/>
        <v>43650</v>
      </c>
      <c r="B232" s="25">
        <f t="shared" ca="1" si="12"/>
        <v>7</v>
      </c>
      <c r="C232" s="27">
        <f t="shared" ca="1" si="13"/>
        <v>27992.558304042341</v>
      </c>
    </row>
    <row r="233" spans="1:3" ht="14.25" x14ac:dyDescent="0.2">
      <c r="A233" s="2">
        <f t="shared" ca="1" si="11"/>
        <v>43651</v>
      </c>
      <c r="B233" s="25">
        <f t="shared" ca="1" si="12"/>
        <v>7</v>
      </c>
      <c r="C233" s="27">
        <f t="shared" ca="1" si="13"/>
        <v>27994.158400939996</v>
      </c>
    </row>
    <row r="234" spans="1:3" ht="14.25" x14ac:dyDescent="0.2">
      <c r="A234" s="2">
        <f t="shared" ca="1" si="11"/>
        <v>43652</v>
      </c>
      <c r="B234" s="25">
        <f t="shared" ca="1" si="12"/>
        <v>7</v>
      </c>
      <c r="C234" s="27">
        <f t="shared" ca="1" si="13"/>
        <v>27995.758589301608</v>
      </c>
    </row>
    <row r="235" spans="1:3" ht="14.25" x14ac:dyDescent="0.2">
      <c r="A235" s="2">
        <f t="shared" ca="1" si="11"/>
        <v>43653</v>
      </c>
      <c r="B235" s="25">
        <f t="shared" ca="1" si="12"/>
        <v>7</v>
      </c>
      <c r="C235" s="27">
        <f t="shared" ca="1" si="13"/>
        <v>27997.3588691324</v>
      </c>
    </row>
    <row r="236" spans="1:3" ht="14.25" x14ac:dyDescent="0.2">
      <c r="A236" s="2">
        <f t="shared" ca="1" si="11"/>
        <v>43654</v>
      </c>
      <c r="B236" s="25">
        <f t="shared" ca="1" si="12"/>
        <v>7</v>
      </c>
      <c r="C236" s="27">
        <f t="shared" ca="1" si="13"/>
        <v>27998.959240437605</v>
      </c>
    </row>
    <row r="237" spans="1:3" ht="14.25" x14ac:dyDescent="0.2">
      <c r="A237" s="2">
        <f t="shared" ca="1" si="11"/>
        <v>43655</v>
      </c>
      <c r="B237" s="25">
        <f t="shared" ca="1" si="12"/>
        <v>8</v>
      </c>
      <c r="C237" s="27">
        <f t="shared" ca="1" si="13"/>
        <v>28000.55970322245</v>
      </c>
    </row>
    <row r="238" spans="1:3" ht="14.25" x14ac:dyDescent="0.2">
      <c r="A238" s="2">
        <f t="shared" ca="1" si="11"/>
        <v>43656</v>
      </c>
      <c r="B238" s="25">
        <f t="shared" ca="1" si="12"/>
        <v>8</v>
      </c>
      <c r="C238" s="27">
        <f t="shared" ca="1" si="13"/>
        <v>28003.231849855296</v>
      </c>
    </row>
    <row r="239" spans="1:3" ht="14.25" x14ac:dyDescent="0.2">
      <c r="A239" s="2">
        <f t="shared" ca="1" si="11"/>
        <v>43657</v>
      </c>
      <c r="B239" s="25">
        <f t="shared" ca="1" si="12"/>
        <v>8</v>
      </c>
      <c r="C239" s="27">
        <f t="shared" ca="1" si="13"/>
        <v>28005.904251496173</v>
      </c>
    </row>
    <row r="240" spans="1:3" ht="14.25" x14ac:dyDescent="0.2">
      <c r="A240" s="2">
        <f t="shared" ca="1" si="11"/>
        <v>43658</v>
      </c>
      <c r="B240" s="25">
        <f t="shared" ca="1" si="12"/>
        <v>8</v>
      </c>
      <c r="C240" s="27">
        <f t="shared" ca="1" si="13"/>
        <v>28008.57690816942</v>
      </c>
    </row>
    <row r="241" spans="1:3" ht="14.25" x14ac:dyDescent="0.2">
      <c r="A241" s="2">
        <f t="shared" ca="1" si="11"/>
        <v>43659</v>
      </c>
      <c r="B241" s="25">
        <f t="shared" ca="1" si="12"/>
        <v>8</v>
      </c>
      <c r="C241" s="27">
        <f t="shared" ca="1" si="13"/>
        <v>28011.249819899371</v>
      </c>
    </row>
    <row r="242" spans="1:3" ht="14.25" x14ac:dyDescent="0.2">
      <c r="A242" s="2">
        <f t="shared" ca="1" si="11"/>
        <v>43660</v>
      </c>
      <c r="B242" s="25">
        <f t="shared" ca="1" si="12"/>
        <v>8</v>
      </c>
      <c r="C242" s="27">
        <f t="shared" ca="1" si="13"/>
        <v>28013.922986710368</v>
      </c>
    </row>
    <row r="243" spans="1:3" ht="14.25" x14ac:dyDescent="0.2">
      <c r="A243" s="2">
        <f t="shared" ca="1" si="11"/>
        <v>43661</v>
      </c>
      <c r="B243" s="25">
        <f t="shared" ca="1" si="12"/>
        <v>8</v>
      </c>
      <c r="C243" s="27">
        <f t="shared" ca="1" si="13"/>
        <v>28016.596408626756</v>
      </c>
    </row>
    <row r="244" spans="1:3" ht="14.25" x14ac:dyDescent="0.2">
      <c r="A244" s="2">
        <f t="shared" ca="1" si="11"/>
        <v>43662</v>
      </c>
      <c r="B244" s="25">
        <f t="shared" ca="1" si="12"/>
        <v>8</v>
      </c>
      <c r="C244" s="27">
        <f t="shared" ca="1" si="13"/>
        <v>28019.270085672877</v>
      </c>
    </row>
    <row r="245" spans="1:3" ht="14.25" x14ac:dyDescent="0.2">
      <c r="A245" s="2">
        <f t="shared" ca="1" si="11"/>
        <v>43663</v>
      </c>
      <c r="B245" s="25">
        <f t="shared" ca="1" si="12"/>
        <v>8</v>
      </c>
      <c r="C245" s="27">
        <f t="shared" ca="1" si="13"/>
        <v>28021.944017873084</v>
      </c>
    </row>
    <row r="246" spans="1:3" ht="14.25" x14ac:dyDescent="0.2">
      <c r="A246" s="2">
        <f t="shared" ca="1" si="11"/>
        <v>43664</v>
      </c>
      <c r="B246" s="25">
        <f t="shared" ca="1" si="12"/>
        <v>8</v>
      </c>
      <c r="C246" s="27">
        <f t="shared" ca="1" si="13"/>
        <v>28024.618205251722</v>
      </c>
    </row>
    <row r="247" spans="1:3" ht="14.25" x14ac:dyDescent="0.2">
      <c r="A247" s="2">
        <f t="shared" ca="1" si="11"/>
        <v>43665</v>
      </c>
      <c r="B247" s="25">
        <f t="shared" ca="1" si="12"/>
        <v>8</v>
      </c>
      <c r="C247" s="27">
        <f t="shared" ca="1" si="13"/>
        <v>28027.292647833143</v>
      </c>
    </row>
    <row r="248" spans="1:3" ht="14.25" x14ac:dyDescent="0.2">
      <c r="A248" s="2">
        <f t="shared" ca="1" si="11"/>
        <v>43666</v>
      </c>
      <c r="B248" s="25">
        <f t="shared" ca="1" si="12"/>
        <v>8</v>
      </c>
      <c r="C248" s="27">
        <f t="shared" ca="1" si="13"/>
        <v>28029.967345641704</v>
      </c>
    </row>
    <row r="249" spans="1:3" ht="14.25" x14ac:dyDescent="0.2">
      <c r="A249" s="2">
        <f t="shared" ca="1" si="11"/>
        <v>43667</v>
      </c>
      <c r="B249" s="25">
        <f t="shared" ca="1" si="12"/>
        <v>8</v>
      </c>
      <c r="C249" s="27">
        <f t="shared" ca="1" si="13"/>
        <v>28032.642298701761</v>
      </c>
    </row>
    <row r="250" spans="1:3" ht="14.25" x14ac:dyDescent="0.2">
      <c r="A250" s="2">
        <f t="shared" ca="1" si="11"/>
        <v>43668</v>
      </c>
      <c r="B250" s="25">
        <f t="shared" ca="1" si="12"/>
        <v>8</v>
      </c>
      <c r="C250" s="27">
        <f t="shared" ca="1" si="13"/>
        <v>28035.317507037671</v>
      </c>
    </row>
    <row r="251" spans="1:3" ht="14.25" x14ac:dyDescent="0.2">
      <c r="A251" s="2">
        <f t="shared" ca="1" si="11"/>
        <v>43669</v>
      </c>
      <c r="B251" s="25">
        <f t="shared" ca="1" si="12"/>
        <v>8</v>
      </c>
      <c r="C251" s="27">
        <f t="shared" ca="1" si="13"/>
        <v>28037.992970673797</v>
      </c>
    </row>
    <row r="252" spans="1:3" ht="14.25" x14ac:dyDescent="0.2">
      <c r="A252" s="2">
        <f t="shared" ca="1" si="11"/>
        <v>43670</v>
      </c>
      <c r="B252" s="25">
        <f t="shared" ca="1" si="12"/>
        <v>8</v>
      </c>
      <c r="C252" s="27">
        <f t="shared" ca="1" si="13"/>
        <v>28040.668689634505</v>
      </c>
    </row>
    <row r="253" spans="1:3" ht="14.25" x14ac:dyDescent="0.2">
      <c r="A253" s="2">
        <f t="shared" ca="1" si="11"/>
        <v>43671</v>
      </c>
      <c r="B253" s="25">
        <f t="shared" ca="1" si="12"/>
        <v>8</v>
      </c>
      <c r="C253" s="27">
        <f t="shared" ca="1" si="13"/>
        <v>28043.344663944157</v>
      </c>
    </row>
    <row r="254" spans="1:3" ht="14.25" x14ac:dyDescent="0.2">
      <c r="A254" s="2">
        <f t="shared" ca="1" si="11"/>
        <v>43672</v>
      </c>
      <c r="B254" s="25">
        <f t="shared" ca="1" si="12"/>
        <v>8</v>
      </c>
      <c r="C254" s="27">
        <f t="shared" ca="1" si="13"/>
        <v>28046.020893627126</v>
      </c>
    </row>
    <row r="255" spans="1:3" ht="14.25" x14ac:dyDescent="0.2">
      <c r="A255" s="2">
        <f t="shared" ca="1" si="11"/>
        <v>43673</v>
      </c>
      <c r="B255" s="25">
        <f t="shared" ca="1" si="12"/>
        <v>8</v>
      </c>
      <c r="C255" s="27">
        <f t="shared" ca="1" si="13"/>
        <v>28048.69737870778</v>
      </c>
    </row>
    <row r="256" spans="1:3" ht="14.25" x14ac:dyDescent="0.2">
      <c r="A256" s="2">
        <f t="shared" ca="1" si="11"/>
        <v>43674</v>
      </c>
      <c r="B256" s="25">
        <f t="shared" ca="1" si="12"/>
        <v>8</v>
      </c>
      <c r="C256" s="27">
        <f t="shared" ca="1" si="13"/>
        <v>28051.374119210494</v>
      </c>
    </row>
    <row r="257" spans="1:3" ht="14.25" x14ac:dyDescent="0.2">
      <c r="A257" s="2">
        <f t="shared" ca="1" si="11"/>
        <v>43675</v>
      </c>
      <c r="B257" s="25">
        <f t="shared" ca="1" si="12"/>
        <v>8</v>
      </c>
      <c r="C257" s="27">
        <f t="shared" ca="1" si="13"/>
        <v>28054.05111515964</v>
      </c>
    </row>
    <row r="258" spans="1:3" ht="14.25" x14ac:dyDescent="0.2">
      <c r="A258" s="2">
        <f t="shared" ca="1" si="11"/>
        <v>43676</v>
      </c>
      <c r="B258" s="25">
        <f t="shared" ca="1" si="12"/>
        <v>8</v>
      </c>
      <c r="C258" s="27">
        <f t="shared" ca="1" si="13"/>
        <v>28056.728366579599</v>
      </c>
    </row>
    <row r="259" spans="1:3" ht="14.25" x14ac:dyDescent="0.2">
      <c r="A259" s="2">
        <f t="shared" ca="1" si="11"/>
        <v>43677</v>
      </c>
      <c r="B259" s="25">
        <f t="shared" ca="1" si="12"/>
        <v>8</v>
      </c>
      <c r="C259" s="27">
        <f t="shared" ca="1" si="13"/>
        <v>28059.405873494747</v>
      </c>
    </row>
    <row r="260" spans="1:3" ht="14.25" x14ac:dyDescent="0.2">
      <c r="A260" s="2">
        <f t="shared" ref="A260:A280" ca="1" si="14">+A259+1</f>
        <v>43678</v>
      </c>
      <c r="B260" s="25">
        <f t="shared" ref="B260:B280" ca="1" si="15">+IF(DAY(A260)=9,B259+1,B259)</f>
        <v>8</v>
      </c>
      <c r="C260" s="27">
        <f t="shared" ref="C260:C280" ca="1" si="16">+C259*(1+HLOOKUP(B259,$G$5:$S$8,3,FALSE))^(1/HLOOKUP(B259,$G$5:$S$8,4,FALSE))</f>
        <v>28062.08363592947</v>
      </c>
    </row>
    <row r="261" spans="1:3" ht="14.25" x14ac:dyDescent="0.2">
      <c r="A261" s="2">
        <f t="shared" ca="1" si="14"/>
        <v>43679</v>
      </c>
      <c r="B261" s="25">
        <f t="shared" ca="1" si="15"/>
        <v>8</v>
      </c>
      <c r="C261" s="27">
        <f t="shared" ca="1" si="16"/>
        <v>28064.76165390815</v>
      </c>
    </row>
    <row r="262" spans="1:3" ht="14.25" x14ac:dyDescent="0.2">
      <c r="A262" s="2">
        <f t="shared" ca="1" si="14"/>
        <v>43680</v>
      </c>
      <c r="B262" s="25">
        <f t="shared" ca="1" si="15"/>
        <v>8</v>
      </c>
      <c r="C262" s="27">
        <f t="shared" ca="1" si="16"/>
        <v>28067.439927455176</v>
      </c>
    </row>
    <row r="263" spans="1:3" ht="14.25" x14ac:dyDescent="0.2">
      <c r="A263" s="2">
        <f t="shared" ca="1" si="14"/>
        <v>43681</v>
      </c>
      <c r="B263" s="25">
        <f t="shared" ca="1" si="15"/>
        <v>8</v>
      </c>
      <c r="C263" s="27">
        <f t="shared" ca="1" si="16"/>
        <v>28070.118456594937</v>
      </c>
    </row>
    <row r="264" spans="1:3" ht="14.25" x14ac:dyDescent="0.2">
      <c r="A264" s="2">
        <f t="shared" ca="1" si="14"/>
        <v>43682</v>
      </c>
      <c r="B264" s="25">
        <f t="shared" ca="1" si="15"/>
        <v>8</v>
      </c>
      <c r="C264" s="27">
        <f t="shared" ca="1" si="16"/>
        <v>28072.797241351826</v>
      </c>
    </row>
    <row r="265" spans="1:3" ht="14.25" x14ac:dyDescent="0.2">
      <c r="A265" s="2">
        <f t="shared" ca="1" si="14"/>
        <v>43683</v>
      </c>
      <c r="B265" s="25">
        <f t="shared" ca="1" si="15"/>
        <v>8</v>
      </c>
      <c r="C265" s="27">
        <f t="shared" ca="1" si="16"/>
        <v>28075.476281750234</v>
      </c>
    </row>
    <row r="266" spans="1:3" ht="14.25" x14ac:dyDescent="0.2">
      <c r="A266" s="2">
        <f t="shared" ca="1" si="14"/>
        <v>43684</v>
      </c>
      <c r="B266" s="25">
        <f t="shared" ca="1" si="15"/>
        <v>8</v>
      </c>
      <c r="C266" s="27">
        <f t="shared" ca="1" si="16"/>
        <v>28078.155577814563</v>
      </c>
    </row>
    <row r="267" spans="1:3" ht="14.25" x14ac:dyDescent="0.2">
      <c r="A267" s="2">
        <f t="shared" ca="1" si="14"/>
        <v>43685</v>
      </c>
      <c r="B267" s="25">
        <f t="shared" ca="1" si="15"/>
        <v>8</v>
      </c>
      <c r="C267" s="27">
        <f t="shared" ca="1" si="16"/>
        <v>28080.835129569205</v>
      </c>
    </row>
    <row r="268" spans="1:3" ht="14.25" x14ac:dyDescent="0.2">
      <c r="A268" s="2">
        <f t="shared" ca="1" si="14"/>
        <v>43686</v>
      </c>
      <c r="B268" s="25">
        <f t="shared" ca="1" si="15"/>
        <v>9</v>
      </c>
      <c r="C268" s="27">
        <f t="shared" ca="1" si="16"/>
        <v>28083.514937038566</v>
      </c>
    </row>
    <row r="269" spans="1:3" ht="14.25" x14ac:dyDescent="0.2">
      <c r="A269" s="2">
        <f t="shared" ca="1" si="14"/>
        <v>43687</v>
      </c>
      <c r="B269" s="25">
        <f t="shared" ca="1" si="15"/>
        <v>9</v>
      </c>
      <c r="C269" s="27">
        <f t="shared" ca="1" si="16"/>
        <v>28085.683188139676</v>
      </c>
    </row>
    <row r="270" spans="1:3" ht="14.25" x14ac:dyDescent="0.2">
      <c r="A270" s="2">
        <f t="shared" ca="1" si="14"/>
        <v>43688</v>
      </c>
      <c r="B270" s="25">
        <f t="shared" ca="1" si="15"/>
        <v>9</v>
      </c>
      <c r="C270" s="27">
        <f t="shared" ca="1" si="16"/>
        <v>28087.851606645501</v>
      </c>
    </row>
    <row r="271" spans="1:3" ht="14.25" x14ac:dyDescent="0.2">
      <c r="A271" s="2">
        <f t="shared" ca="1" si="14"/>
        <v>43689</v>
      </c>
      <c r="B271" s="25">
        <f t="shared" ca="1" si="15"/>
        <v>9</v>
      </c>
      <c r="C271" s="27">
        <f t="shared" ca="1" si="16"/>
        <v>28090.020192568965</v>
      </c>
    </row>
    <row r="272" spans="1:3" ht="14.25" x14ac:dyDescent="0.2">
      <c r="A272" s="2">
        <f t="shared" ca="1" si="14"/>
        <v>43690</v>
      </c>
      <c r="B272" s="25">
        <f t="shared" ca="1" si="15"/>
        <v>9</v>
      </c>
      <c r="C272" s="27">
        <f t="shared" ca="1" si="16"/>
        <v>28092.188945922997</v>
      </c>
    </row>
    <row r="273" spans="1:3" ht="14.25" x14ac:dyDescent="0.2">
      <c r="A273" s="2">
        <f t="shared" ca="1" si="14"/>
        <v>43691</v>
      </c>
      <c r="B273" s="25">
        <f t="shared" ca="1" si="15"/>
        <v>9</v>
      </c>
      <c r="C273" s="27">
        <f t="shared" ca="1" si="16"/>
        <v>28094.357866720522</v>
      </c>
    </row>
    <row r="274" spans="1:3" ht="14.25" x14ac:dyDescent="0.2">
      <c r="A274" s="2">
        <f t="shared" ca="1" si="14"/>
        <v>43692</v>
      </c>
      <c r="B274" s="25">
        <f t="shared" ca="1" si="15"/>
        <v>9</v>
      </c>
      <c r="C274" s="27">
        <f t="shared" ca="1" si="16"/>
        <v>28096.52695497447</v>
      </c>
    </row>
    <row r="275" spans="1:3" ht="14.25" x14ac:dyDescent="0.2">
      <c r="A275" s="2">
        <f t="shared" ca="1" si="14"/>
        <v>43693</v>
      </c>
      <c r="B275" s="25">
        <f t="shared" ca="1" si="15"/>
        <v>9</v>
      </c>
      <c r="C275" s="27">
        <f t="shared" ca="1" si="16"/>
        <v>28098.696210697766</v>
      </c>
    </row>
    <row r="276" spans="1:3" ht="14.25" x14ac:dyDescent="0.2">
      <c r="A276" s="2">
        <f t="shared" ca="1" si="14"/>
        <v>43694</v>
      </c>
      <c r="B276" s="25">
        <f t="shared" ca="1" si="15"/>
        <v>9</v>
      </c>
      <c r="C276" s="27">
        <f t="shared" ca="1" si="16"/>
        <v>28100.865633903344</v>
      </c>
    </row>
    <row r="277" spans="1:3" ht="14.25" x14ac:dyDescent="0.2">
      <c r="A277" s="2">
        <f t="shared" ca="1" si="14"/>
        <v>43695</v>
      </c>
      <c r="B277" s="25">
        <f t="shared" ca="1" si="15"/>
        <v>9</v>
      </c>
      <c r="C277" s="27">
        <f t="shared" ca="1" si="16"/>
        <v>28103.035224604133</v>
      </c>
    </row>
    <row r="278" spans="1:3" ht="14.25" x14ac:dyDescent="0.2">
      <c r="A278" s="2">
        <f t="shared" ca="1" si="14"/>
        <v>43696</v>
      </c>
      <c r="B278" s="25">
        <f t="shared" ca="1" si="15"/>
        <v>9</v>
      </c>
      <c r="C278" s="27">
        <f t="shared" ca="1" si="16"/>
        <v>28105.204982813062</v>
      </c>
    </row>
    <row r="279" spans="1:3" ht="14.25" x14ac:dyDescent="0.2">
      <c r="A279" s="2">
        <f t="shared" ca="1" si="14"/>
        <v>43697</v>
      </c>
      <c r="B279" s="25">
        <f t="shared" ca="1" si="15"/>
        <v>9</v>
      </c>
      <c r="C279" s="27">
        <f t="shared" ca="1" si="16"/>
        <v>28107.374908543068</v>
      </c>
    </row>
    <row r="280" spans="1:3" ht="14.25" x14ac:dyDescent="0.2">
      <c r="A280" s="2">
        <f t="shared" ca="1" si="14"/>
        <v>43698</v>
      </c>
      <c r="B280" s="25">
        <f t="shared" ca="1" si="15"/>
        <v>9</v>
      </c>
      <c r="C280" s="27">
        <f t="shared" ca="1" si="16"/>
        <v>28109.545001807084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BD_fileterd</vt:lpstr>
      <vt:lpstr>Regression_results</vt:lpstr>
      <vt:lpstr>Curva_Swap</vt:lpstr>
      <vt:lpstr>UF</vt:lpstr>
      <vt:lpstr>CLP2Y_CPN_FWD</vt:lpstr>
      <vt:lpstr>UF2Y_CPN_FWD</vt:lpstr>
      <vt:lpstr>Forecast</vt:lpstr>
      <vt:lpstr>Hoja1</vt:lpstr>
      <vt:lpstr>Proy_UF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Suarez B.</dc:creator>
  <cp:lastModifiedBy>Diego Posch Ponce</cp:lastModifiedBy>
  <dcterms:created xsi:type="dcterms:W3CDTF">2017-12-05T12:18:13Z</dcterms:created>
  <dcterms:modified xsi:type="dcterms:W3CDTF">2018-11-16T11:55:04Z</dcterms:modified>
</cp:coreProperties>
</file>